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tabRatio="684"/>
  </bookViews>
  <sheets>
    <sheet name="英雄" sheetId="1" r:id="rId1"/>
    <sheet name="力量英雄(模拟)" sheetId="17" r:id="rId2"/>
    <sheet name="力量英雄(演算)" sheetId="18" r:id="rId3"/>
    <sheet name="智力英雄(模拟)" sheetId="16" r:id="rId4"/>
    <sheet name="智力英雄(演算)" sheetId="15" r:id="rId5"/>
    <sheet name="敏捷英雄(模拟)" sheetId="14" r:id="rId6"/>
    <sheet name="敏捷英雄(演算)" sheetId="11" r:id="rId7"/>
    <sheet name="装备" sheetId="4" r:id="rId8"/>
    <sheet name="进阶补偿" sheetId="13" r:id="rId9"/>
    <sheet name="初始属性" sheetId="12" r:id="rId10"/>
  </sheets>
  <calcPr calcId="152511"/>
</workbook>
</file>

<file path=xl/calcChain.xml><?xml version="1.0" encoding="utf-8"?>
<calcChain xmlns="http://schemas.openxmlformats.org/spreadsheetml/2006/main">
  <c r="E13" i="17" l="1"/>
  <c r="C59" i="18"/>
  <c r="C41" i="18"/>
  <c r="E19" i="18"/>
  <c r="E18" i="18"/>
  <c r="E16" i="18"/>
  <c r="E15" i="18"/>
  <c r="E14" i="18"/>
  <c r="H4" i="18"/>
  <c r="P11" i="18"/>
  <c r="C4" i="18"/>
  <c r="C3" i="18"/>
  <c r="C2" i="18"/>
  <c r="T402" i="1"/>
  <c r="S402" i="1"/>
  <c r="R402" i="1"/>
  <c r="Q402" i="1"/>
  <c r="P402" i="1"/>
  <c r="T401" i="1"/>
  <c r="S401" i="1"/>
  <c r="R401" i="1"/>
  <c r="Q401" i="1"/>
  <c r="P401" i="1"/>
  <c r="T400" i="1"/>
  <c r="S400" i="1"/>
  <c r="R400" i="1"/>
  <c r="Q400" i="1"/>
  <c r="P400" i="1"/>
  <c r="T399" i="1"/>
  <c r="S399" i="1"/>
  <c r="R399" i="1"/>
  <c r="Q399" i="1"/>
  <c r="P399" i="1"/>
  <c r="T398" i="1"/>
  <c r="S398" i="1"/>
  <c r="R398" i="1"/>
  <c r="Q398" i="1"/>
  <c r="P398" i="1"/>
  <c r="T397" i="1"/>
  <c r="S397" i="1"/>
  <c r="R397" i="1"/>
  <c r="Q397" i="1"/>
  <c r="P397" i="1"/>
  <c r="T396" i="1"/>
  <c r="S396" i="1"/>
  <c r="R396" i="1"/>
  <c r="Q396" i="1"/>
  <c r="P396" i="1"/>
  <c r="T395" i="1"/>
  <c r="S395" i="1"/>
  <c r="R395" i="1"/>
  <c r="Q395" i="1"/>
  <c r="P395" i="1"/>
  <c r="T394" i="1"/>
  <c r="S394" i="1"/>
  <c r="R394" i="1"/>
  <c r="Q394" i="1"/>
  <c r="P394" i="1"/>
  <c r="T393" i="1"/>
  <c r="S393" i="1"/>
  <c r="R393" i="1"/>
  <c r="Q393" i="1"/>
  <c r="P393" i="1"/>
  <c r="T392" i="1"/>
  <c r="S392" i="1"/>
  <c r="R392" i="1"/>
  <c r="Q392" i="1"/>
  <c r="P392" i="1"/>
  <c r="T391" i="1"/>
  <c r="S391" i="1"/>
  <c r="R391" i="1"/>
  <c r="Q391" i="1"/>
  <c r="P391" i="1"/>
  <c r="T390" i="1"/>
  <c r="S390" i="1"/>
  <c r="R390" i="1"/>
  <c r="Q390" i="1"/>
  <c r="P390" i="1"/>
  <c r="T389" i="1"/>
  <c r="S389" i="1"/>
  <c r="R389" i="1"/>
  <c r="Q389" i="1"/>
  <c r="P389" i="1"/>
  <c r="T388" i="1"/>
  <c r="S388" i="1"/>
  <c r="R388" i="1"/>
  <c r="Q388" i="1"/>
  <c r="P388" i="1"/>
  <c r="T387" i="1"/>
  <c r="S387" i="1"/>
  <c r="R387" i="1"/>
  <c r="Q387" i="1"/>
  <c r="P387" i="1"/>
  <c r="T386" i="1"/>
  <c r="S386" i="1"/>
  <c r="R386" i="1"/>
  <c r="Q386" i="1"/>
  <c r="P386" i="1"/>
  <c r="T385" i="1"/>
  <c r="S385" i="1"/>
  <c r="R385" i="1"/>
  <c r="Q385" i="1"/>
  <c r="P385" i="1"/>
  <c r="T384" i="1"/>
  <c r="S384" i="1"/>
  <c r="R384" i="1"/>
  <c r="Q384" i="1"/>
  <c r="P384" i="1"/>
  <c r="T383" i="1"/>
  <c r="S383" i="1"/>
  <c r="R383" i="1"/>
  <c r="Q383" i="1"/>
  <c r="P383" i="1"/>
  <c r="T382" i="1"/>
  <c r="S382" i="1"/>
  <c r="R382" i="1"/>
  <c r="Q382" i="1"/>
  <c r="P382" i="1"/>
  <c r="T381" i="1"/>
  <c r="S381" i="1"/>
  <c r="R381" i="1"/>
  <c r="Q381" i="1"/>
  <c r="P381" i="1"/>
  <c r="T380" i="1"/>
  <c r="S380" i="1"/>
  <c r="R380" i="1"/>
  <c r="Q380" i="1"/>
  <c r="P380" i="1"/>
  <c r="T379" i="1"/>
  <c r="S379" i="1"/>
  <c r="R379" i="1"/>
  <c r="Q379" i="1"/>
  <c r="P379" i="1"/>
  <c r="T378" i="1"/>
  <c r="S378" i="1"/>
  <c r="R378" i="1"/>
  <c r="Q378" i="1"/>
  <c r="P378" i="1"/>
  <c r="T377" i="1"/>
  <c r="S377" i="1"/>
  <c r="R377" i="1"/>
  <c r="Q377" i="1"/>
  <c r="P377" i="1"/>
  <c r="T376" i="1"/>
  <c r="S376" i="1"/>
  <c r="R376" i="1"/>
  <c r="Q376" i="1"/>
  <c r="P376" i="1"/>
  <c r="T375" i="1"/>
  <c r="S375" i="1"/>
  <c r="R375" i="1"/>
  <c r="Q375" i="1"/>
  <c r="P375" i="1"/>
  <c r="T374" i="1"/>
  <c r="S374" i="1"/>
  <c r="R374" i="1"/>
  <c r="Q374" i="1"/>
  <c r="P374" i="1"/>
  <c r="T373" i="1"/>
  <c r="S373" i="1"/>
  <c r="R373" i="1"/>
  <c r="Q373" i="1"/>
  <c r="P373" i="1"/>
  <c r="T372" i="1"/>
  <c r="S372" i="1"/>
  <c r="R372" i="1"/>
  <c r="Q372" i="1"/>
  <c r="P372" i="1"/>
  <c r="T371" i="1"/>
  <c r="S371" i="1"/>
  <c r="R371" i="1"/>
  <c r="Q371" i="1"/>
  <c r="P371" i="1"/>
  <c r="T370" i="1"/>
  <c r="S370" i="1"/>
  <c r="R370" i="1"/>
  <c r="Q370" i="1"/>
  <c r="P370" i="1"/>
  <c r="T369" i="1"/>
  <c r="S369" i="1"/>
  <c r="R369" i="1"/>
  <c r="Q369" i="1"/>
  <c r="P369" i="1"/>
  <c r="T368" i="1"/>
  <c r="S368" i="1"/>
  <c r="R368" i="1"/>
  <c r="Q368" i="1"/>
  <c r="P368" i="1"/>
  <c r="T367" i="1"/>
  <c r="S367" i="1"/>
  <c r="R367" i="1"/>
  <c r="Q367" i="1"/>
  <c r="P367" i="1"/>
  <c r="T366" i="1"/>
  <c r="S366" i="1"/>
  <c r="R366" i="1"/>
  <c r="Q366" i="1"/>
  <c r="P366" i="1"/>
  <c r="T365" i="1"/>
  <c r="S365" i="1"/>
  <c r="R365" i="1"/>
  <c r="Q365" i="1"/>
  <c r="P365" i="1"/>
  <c r="T364" i="1"/>
  <c r="S364" i="1"/>
  <c r="R364" i="1"/>
  <c r="Q364" i="1"/>
  <c r="P364" i="1"/>
  <c r="T363" i="1"/>
  <c r="S363" i="1"/>
  <c r="R363" i="1"/>
  <c r="Q363" i="1"/>
  <c r="P363" i="1"/>
  <c r="T362" i="1"/>
  <c r="S362" i="1"/>
  <c r="R362" i="1"/>
  <c r="Q362" i="1"/>
  <c r="P362" i="1"/>
  <c r="T361" i="1"/>
  <c r="S361" i="1"/>
  <c r="R361" i="1"/>
  <c r="Q361" i="1"/>
  <c r="P361" i="1"/>
  <c r="T360" i="1"/>
  <c r="S360" i="1"/>
  <c r="R360" i="1"/>
  <c r="Q360" i="1"/>
  <c r="P360" i="1"/>
  <c r="T359" i="1"/>
  <c r="S359" i="1"/>
  <c r="R359" i="1"/>
  <c r="Q359" i="1"/>
  <c r="P359" i="1"/>
  <c r="T358" i="1"/>
  <c r="S358" i="1"/>
  <c r="R358" i="1"/>
  <c r="Q358" i="1"/>
  <c r="P358" i="1"/>
  <c r="T357" i="1"/>
  <c r="S357" i="1"/>
  <c r="R357" i="1"/>
  <c r="Q357" i="1"/>
  <c r="P357" i="1"/>
  <c r="T356" i="1"/>
  <c r="S356" i="1"/>
  <c r="R356" i="1"/>
  <c r="Q356" i="1"/>
  <c r="P356" i="1"/>
  <c r="T355" i="1"/>
  <c r="S355" i="1"/>
  <c r="R355" i="1"/>
  <c r="Q355" i="1"/>
  <c r="P355" i="1"/>
  <c r="T354" i="1"/>
  <c r="S354" i="1"/>
  <c r="R354" i="1"/>
  <c r="Q354" i="1"/>
  <c r="P354" i="1"/>
  <c r="T353" i="1"/>
  <c r="S353" i="1"/>
  <c r="R353" i="1"/>
  <c r="Q353" i="1"/>
  <c r="P353" i="1"/>
  <c r="T352" i="1"/>
  <c r="S352" i="1"/>
  <c r="R352" i="1"/>
  <c r="Q352" i="1"/>
  <c r="P352" i="1"/>
  <c r="T351" i="1"/>
  <c r="S351" i="1"/>
  <c r="R351" i="1"/>
  <c r="Q351" i="1"/>
  <c r="P351" i="1"/>
  <c r="T350" i="1"/>
  <c r="S350" i="1"/>
  <c r="R350" i="1"/>
  <c r="Q350" i="1"/>
  <c r="P350" i="1"/>
  <c r="T349" i="1"/>
  <c r="S349" i="1"/>
  <c r="R349" i="1"/>
  <c r="Q349" i="1"/>
  <c r="P349" i="1"/>
  <c r="T348" i="1"/>
  <c r="S348" i="1"/>
  <c r="R348" i="1"/>
  <c r="Q348" i="1"/>
  <c r="P348" i="1"/>
  <c r="T347" i="1"/>
  <c r="S347" i="1"/>
  <c r="R347" i="1"/>
  <c r="Q347" i="1"/>
  <c r="P347" i="1"/>
  <c r="T346" i="1"/>
  <c r="S346" i="1"/>
  <c r="R346" i="1"/>
  <c r="Q346" i="1"/>
  <c r="P346" i="1"/>
  <c r="T345" i="1"/>
  <c r="S345" i="1"/>
  <c r="R345" i="1"/>
  <c r="Q345" i="1"/>
  <c r="P345" i="1"/>
  <c r="T344" i="1"/>
  <c r="S344" i="1"/>
  <c r="R344" i="1"/>
  <c r="Q344" i="1"/>
  <c r="P344" i="1"/>
  <c r="T343" i="1"/>
  <c r="S343" i="1"/>
  <c r="R343" i="1"/>
  <c r="Q343" i="1"/>
  <c r="P343" i="1"/>
  <c r="T342" i="1"/>
  <c r="S342" i="1"/>
  <c r="R342" i="1"/>
  <c r="Q342" i="1"/>
  <c r="P342" i="1"/>
  <c r="T341" i="1"/>
  <c r="S341" i="1"/>
  <c r="R341" i="1"/>
  <c r="Q341" i="1"/>
  <c r="P341" i="1"/>
  <c r="T340" i="1"/>
  <c r="S340" i="1"/>
  <c r="R340" i="1"/>
  <c r="Q340" i="1"/>
  <c r="P340" i="1"/>
  <c r="T339" i="1"/>
  <c r="S339" i="1"/>
  <c r="R339" i="1"/>
  <c r="Q339" i="1"/>
  <c r="P339" i="1"/>
  <c r="T338" i="1"/>
  <c r="S338" i="1"/>
  <c r="R338" i="1"/>
  <c r="Q338" i="1"/>
  <c r="P338" i="1"/>
  <c r="T337" i="1"/>
  <c r="S337" i="1"/>
  <c r="R337" i="1"/>
  <c r="Q337" i="1"/>
  <c r="P337" i="1"/>
  <c r="T336" i="1"/>
  <c r="S336" i="1"/>
  <c r="R336" i="1"/>
  <c r="Q336" i="1"/>
  <c r="P336" i="1"/>
  <c r="T335" i="1"/>
  <c r="S335" i="1"/>
  <c r="R335" i="1"/>
  <c r="Q335" i="1"/>
  <c r="P335" i="1"/>
  <c r="T334" i="1"/>
  <c r="S334" i="1"/>
  <c r="R334" i="1"/>
  <c r="Q334" i="1"/>
  <c r="P334" i="1"/>
  <c r="T333" i="1"/>
  <c r="S333" i="1"/>
  <c r="R333" i="1"/>
  <c r="Q333" i="1"/>
  <c r="P333" i="1"/>
  <c r="T332" i="1"/>
  <c r="S332" i="1"/>
  <c r="R332" i="1"/>
  <c r="Q332" i="1"/>
  <c r="P332" i="1"/>
  <c r="T331" i="1"/>
  <c r="S331" i="1"/>
  <c r="R331" i="1"/>
  <c r="Q331" i="1"/>
  <c r="P331" i="1"/>
  <c r="T330" i="1"/>
  <c r="S330" i="1"/>
  <c r="R330" i="1"/>
  <c r="Q330" i="1"/>
  <c r="P330" i="1"/>
  <c r="T329" i="1"/>
  <c r="S329" i="1"/>
  <c r="R329" i="1"/>
  <c r="Q329" i="1"/>
  <c r="P329" i="1"/>
  <c r="T328" i="1"/>
  <c r="S328" i="1"/>
  <c r="R328" i="1"/>
  <c r="Q328" i="1"/>
  <c r="P328" i="1"/>
  <c r="T327" i="1"/>
  <c r="S327" i="1"/>
  <c r="R327" i="1"/>
  <c r="Q327" i="1"/>
  <c r="P327" i="1"/>
  <c r="T326" i="1"/>
  <c r="S326" i="1"/>
  <c r="R326" i="1"/>
  <c r="Q326" i="1"/>
  <c r="P326" i="1"/>
  <c r="T325" i="1"/>
  <c r="S325" i="1"/>
  <c r="R325" i="1"/>
  <c r="Q325" i="1"/>
  <c r="P325" i="1"/>
  <c r="T324" i="1"/>
  <c r="S324" i="1"/>
  <c r="R324" i="1"/>
  <c r="Q324" i="1"/>
  <c r="P324" i="1"/>
  <c r="T323" i="1"/>
  <c r="S323" i="1"/>
  <c r="R323" i="1"/>
  <c r="Q323" i="1"/>
  <c r="P323" i="1"/>
  <c r="T322" i="1"/>
  <c r="S322" i="1"/>
  <c r="R322" i="1"/>
  <c r="Q322" i="1"/>
  <c r="P322" i="1"/>
  <c r="T321" i="1"/>
  <c r="S321" i="1"/>
  <c r="R321" i="1"/>
  <c r="Q321" i="1"/>
  <c r="P321" i="1"/>
  <c r="T320" i="1"/>
  <c r="S320" i="1"/>
  <c r="R320" i="1"/>
  <c r="Q320" i="1"/>
  <c r="P320" i="1"/>
  <c r="T319" i="1"/>
  <c r="S319" i="1"/>
  <c r="R319" i="1"/>
  <c r="Q319" i="1"/>
  <c r="P319" i="1"/>
  <c r="T318" i="1"/>
  <c r="S318" i="1"/>
  <c r="R318" i="1"/>
  <c r="Q318" i="1"/>
  <c r="P318" i="1"/>
  <c r="T317" i="1"/>
  <c r="S317" i="1"/>
  <c r="R317" i="1"/>
  <c r="Q317" i="1"/>
  <c r="P317" i="1"/>
  <c r="T316" i="1"/>
  <c r="S316" i="1"/>
  <c r="R316" i="1"/>
  <c r="Q316" i="1"/>
  <c r="P316" i="1"/>
  <c r="T315" i="1"/>
  <c r="S315" i="1"/>
  <c r="R315" i="1"/>
  <c r="Q315" i="1"/>
  <c r="P315" i="1"/>
  <c r="T314" i="1"/>
  <c r="S314" i="1"/>
  <c r="R314" i="1"/>
  <c r="Q314" i="1"/>
  <c r="P314" i="1"/>
  <c r="T313" i="1"/>
  <c r="S313" i="1"/>
  <c r="R313" i="1"/>
  <c r="Q313" i="1"/>
  <c r="P313" i="1"/>
  <c r="T312" i="1"/>
  <c r="S312" i="1"/>
  <c r="R312" i="1"/>
  <c r="Q312" i="1"/>
  <c r="P312" i="1"/>
  <c r="T311" i="1"/>
  <c r="S311" i="1"/>
  <c r="R311" i="1"/>
  <c r="Q311" i="1"/>
  <c r="P311" i="1"/>
  <c r="T310" i="1"/>
  <c r="S310" i="1"/>
  <c r="R310" i="1"/>
  <c r="Q310" i="1"/>
  <c r="P310" i="1"/>
  <c r="T309" i="1"/>
  <c r="S309" i="1"/>
  <c r="R309" i="1"/>
  <c r="Q309" i="1"/>
  <c r="P309" i="1"/>
  <c r="T308" i="1"/>
  <c r="S308" i="1"/>
  <c r="R308" i="1"/>
  <c r="Q308" i="1"/>
  <c r="P308" i="1"/>
  <c r="T307" i="1"/>
  <c r="S307" i="1"/>
  <c r="R307" i="1"/>
  <c r="Q307" i="1"/>
  <c r="P307" i="1"/>
  <c r="T306" i="1"/>
  <c r="S306" i="1"/>
  <c r="R306" i="1"/>
  <c r="Q306" i="1"/>
  <c r="P306" i="1"/>
  <c r="T305" i="1"/>
  <c r="S305" i="1"/>
  <c r="R305" i="1"/>
  <c r="Q305" i="1"/>
  <c r="P305" i="1"/>
  <c r="T304" i="1"/>
  <c r="S304" i="1"/>
  <c r="R304" i="1"/>
  <c r="Q304" i="1"/>
  <c r="P304" i="1"/>
  <c r="T303" i="1"/>
  <c r="S303" i="1"/>
  <c r="R303" i="1"/>
  <c r="Q303" i="1"/>
  <c r="P303" i="1"/>
  <c r="T302" i="1"/>
  <c r="S302" i="1"/>
  <c r="R302" i="1"/>
  <c r="Q302" i="1"/>
  <c r="P302" i="1"/>
  <c r="T301" i="1"/>
  <c r="S301" i="1"/>
  <c r="R301" i="1"/>
  <c r="Q301" i="1"/>
  <c r="P301" i="1"/>
  <c r="T300" i="1"/>
  <c r="S300" i="1"/>
  <c r="R300" i="1"/>
  <c r="Q300" i="1"/>
  <c r="P300" i="1"/>
  <c r="T299" i="1"/>
  <c r="S299" i="1"/>
  <c r="R299" i="1"/>
  <c r="Q299" i="1"/>
  <c r="P299" i="1"/>
  <c r="T298" i="1"/>
  <c r="S298" i="1"/>
  <c r="R298" i="1"/>
  <c r="Q298" i="1"/>
  <c r="P298" i="1"/>
  <c r="T297" i="1"/>
  <c r="S297" i="1"/>
  <c r="R297" i="1"/>
  <c r="Q297" i="1"/>
  <c r="P297" i="1"/>
  <c r="T296" i="1"/>
  <c r="S296" i="1"/>
  <c r="R296" i="1"/>
  <c r="Q296" i="1"/>
  <c r="P296" i="1"/>
  <c r="T295" i="1"/>
  <c r="S295" i="1"/>
  <c r="R295" i="1"/>
  <c r="Q295" i="1"/>
  <c r="P295" i="1"/>
  <c r="T294" i="1"/>
  <c r="S294" i="1"/>
  <c r="R294" i="1"/>
  <c r="Q294" i="1"/>
  <c r="P294" i="1"/>
  <c r="T293" i="1"/>
  <c r="S293" i="1"/>
  <c r="R293" i="1"/>
  <c r="Q293" i="1"/>
  <c r="P293" i="1"/>
  <c r="T292" i="1"/>
  <c r="S292" i="1"/>
  <c r="R292" i="1"/>
  <c r="Q292" i="1"/>
  <c r="P292" i="1"/>
  <c r="T291" i="1"/>
  <c r="S291" i="1"/>
  <c r="R291" i="1"/>
  <c r="Q291" i="1"/>
  <c r="P291" i="1"/>
  <c r="T290" i="1"/>
  <c r="S290" i="1"/>
  <c r="R290" i="1"/>
  <c r="Q290" i="1"/>
  <c r="P290" i="1"/>
  <c r="T289" i="1"/>
  <c r="S289" i="1"/>
  <c r="R289" i="1"/>
  <c r="Q289" i="1"/>
  <c r="P289" i="1"/>
  <c r="T288" i="1"/>
  <c r="S288" i="1"/>
  <c r="R288" i="1"/>
  <c r="Q288" i="1"/>
  <c r="P288" i="1"/>
  <c r="T287" i="1"/>
  <c r="S287" i="1"/>
  <c r="R287" i="1"/>
  <c r="Q287" i="1"/>
  <c r="P287" i="1"/>
  <c r="T286" i="1"/>
  <c r="S286" i="1"/>
  <c r="R286" i="1"/>
  <c r="Q286" i="1"/>
  <c r="P286" i="1"/>
  <c r="T285" i="1"/>
  <c r="S285" i="1"/>
  <c r="R285" i="1"/>
  <c r="Q285" i="1"/>
  <c r="P285" i="1"/>
  <c r="T284" i="1"/>
  <c r="S284" i="1"/>
  <c r="R284" i="1"/>
  <c r="Q284" i="1"/>
  <c r="P284" i="1"/>
  <c r="T283" i="1"/>
  <c r="S283" i="1"/>
  <c r="R283" i="1"/>
  <c r="Q283" i="1"/>
  <c r="P283" i="1"/>
  <c r="T282" i="1"/>
  <c r="S282" i="1"/>
  <c r="R282" i="1"/>
  <c r="Q282" i="1"/>
  <c r="P282" i="1"/>
  <c r="T281" i="1"/>
  <c r="S281" i="1"/>
  <c r="R281" i="1"/>
  <c r="Q281" i="1"/>
  <c r="P281" i="1"/>
  <c r="T280" i="1"/>
  <c r="S280" i="1"/>
  <c r="R280" i="1"/>
  <c r="Q280" i="1"/>
  <c r="P280" i="1"/>
  <c r="T279" i="1"/>
  <c r="S279" i="1"/>
  <c r="R279" i="1"/>
  <c r="Q279" i="1"/>
  <c r="P279" i="1"/>
  <c r="T278" i="1"/>
  <c r="S278" i="1"/>
  <c r="R278" i="1"/>
  <c r="Q278" i="1"/>
  <c r="P278" i="1"/>
  <c r="T277" i="1"/>
  <c r="S277" i="1"/>
  <c r="R277" i="1"/>
  <c r="Q277" i="1"/>
  <c r="P277" i="1"/>
  <c r="T276" i="1"/>
  <c r="S276" i="1"/>
  <c r="R276" i="1"/>
  <c r="Q276" i="1"/>
  <c r="P276" i="1"/>
  <c r="T275" i="1"/>
  <c r="S275" i="1"/>
  <c r="R275" i="1"/>
  <c r="Q275" i="1"/>
  <c r="P275" i="1"/>
  <c r="T274" i="1"/>
  <c r="S274" i="1"/>
  <c r="R274" i="1"/>
  <c r="Q274" i="1"/>
  <c r="P274" i="1"/>
  <c r="T273" i="1"/>
  <c r="S273" i="1"/>
  <c r="R273" i="1"/>
  <c r="Q273" i="1"/>
  <c r="P273" i="1"/>
  <c r="T272" i="1"/>
  <c r="S272" i="1"/>
  <c r="R272" i="1"/>
  <c r="Q272" i="1"/>
  <c r="P272" i="1"/>
  <c r="T271" i="1"/>
  <c r="S271" i="1"/>
  <c r="R271" i="1"/>
  <c r="Q271" i="1"/>
  <c r="P271" i="1"/>
  <c r="T270" i="1"/>
  <c r="S270" i="1"/>
  <c r="R270" i="1"/>
  <c r="Q270" i="1"/>
  <c r="P270" i="1"/>
  <c r="T269" i="1"/>
  <c r="S269" i="1"/>
  <c r="R269" i="1"/>
  <c r="Q269" i="1"/>
  <c r="P269" i="1"/>
  <c r="T268" i="1"/>
  <c r="S268" i="1"/>
  <c r="R268" i="1"/>
  <c r="Q268" i="1"/>
  <c r="P268" i="1"/>
  <c r="T267" i="1"/>
  <c r="S267" i="1"/>
  <c r="R267" i="1"/>
  <c r="Q267" i="1"/>
  <c r="P267" i="1"/>
  <c r="T266" i="1"/>
  <c r="S266" i="1"/>
  <c r="R266" i="1"/>
  <c r="Q266" i="1"/>
  <c r="P266" i="1"/>
  <c r="T265" i="1"/>
  <c r="S265" i="1"/>
  <c r="R265" i="1"/>
  <c r="Q265" i="1"/>
  <c r="P265" i="1"/>
  <c r="T264" i="1"/>
  <c r="S264" i="1"/>
  <c r="R264" i="1"/>
  <c r="Q264" i="1"/>
  <c r="P264" i="1"/>
  <c r="T263" i="1"/>
  <c r="S263" i="1"/>
  <c r="R263" i="1"/>
  <c r="Q263" i="1"/>
  <c r="P263" i="1"/>
  <c r="T262" i="1"/>
  <c r="S262" i="1"/>
  <c r="R262" i="1"/>
  <c r="Q262" i="1"/>
  <c r="P262" i="1"/>
  <c r="T261" i="1"/>
  <c r="S261" i="1"/>
  <c r="R261" i="1"/>
  <c r="Q261" i="1"/>
  <c r="P261" i="1"/>
  <c r="T260" i="1"/>
  <c r="S260" i="1"/>
  <c r="R260" i="1"/>
  <c r="Q260" i="1"/>
  <c r="P260" i="1"/>
  <c r="T259" i="1"/>
  <c r="S259" i="1"/>
  <c r="R259" i="1"/>
  <c r="Q259" i="1"/>
  <c r="P259" i="1"/>
  <c r="T258" i="1"/>
  <c r="S258" i="1"/>
  <c r="R258" i="1"/>
  <c r="Q258" i="1"/>
  <c r="P258" i="1"/>
  <c r="T257" i="1"/>
  <c r="S257" i="1"/>
  <c r="R257" i="1"/>
  <c r="Q257" i="1"/>
  <c r="P257" i="1"/>
  <c r="T256" i="1"/>
  <c r="S256" i="1"/>
  <c r="R256" i="1"/>
  <c r="Q256" i="1"/>
  <c r="P256" i="1"/>
  <c r="T255" i="1"/>
  <c r="S255" i="1"/>
  <c r="R255" i="1"/>
  <c r="Q255" i="1"/>
  <c r="P255" i="1"/>
  <c r="T254" i="1"/>
  <c r="S254" i="1"/>
  <c r="R254" i="1"/>
  <c r="Q254" i="1"/>
  <c r="P254" i="1"/>
  <c r="T253" i="1"/>
  <c r="S253" i="1"/>
  <c r="R253" i="1"/>
  <c r="Q253" i="1"/>
  <c r="P253" i="1"/>
  <c r="T252" i="1"/>
  <c r="S252" i="1"/>
  <c r="R252" i="1"/>
  <c r="Q252" i="1"/>
  <c r="P252" i="1"/>
  <c r="T251" i="1"/>
  <c r="S251" i="1"/>
  <c r="R251" i="1"/>
  <c r="Q251" i="1"/>
  <c r="P251" i="1"/>
  <c r="T250" i="1"/>
  <c r="S250" i="1"/>
  <c r="R250" i="1"/>
  <c r="Q250" i="1"/>
  <c r="P250" i="1"/>
  <c r="T249" i="1"/>
  <c r="S249" i="1"/>
  <c r="R249" i="1"/>
  <c r="Q249" i="1"/>
  <c r="P249" i="1"/>
  <c r="T248" i="1"/>
  <c r="S248" i="1"/>
  <c r="R248" i="1"/>
  <c r="Q248" i="1"/>
  <c r="P248" i="1"/>
  <c r="T247" i="1"/>
  <c r="S247" i="1"/>
  <c r="R247" i="1"/>
  <c r="Q247" i="1"/>
  <c r="P247" i="1"/>
  <c r="T246" i="1"/>
  <c r="S246" i="1"/>
  <c r="R246" i="1"/>
  <c r="Q246" i="1"/>
  <c r="P246" i="1"/>
  <c r="T245" i="1"/>
  <c r="S245" i="1"/>
  <c r="R245" i="1"/>
  <c r="Q245" i="1"/>
  <c r="P245" i="1"/>
  <c r="T244" i="1"/>
  <c r="S244" i="1"/>
  <c r="R244" i="1"/>
  <c r="Q244" i="1"/>
  <c r="P244" i="1"/>
  <c r="T243" i="1"/>
  <c r="S243" i="1"/>
  <c r="R243" i="1"/>
  <c r="Q243" i="1"/>
  <c r="P243" i="1"/>
  <c r="T242" i="1"/>
  <c r="S242" i="1"/>
  <c r="R242" i="1"/>
  <c r="Q242" i="1"/>
  <c r="P242" i="1"/>
  <c r="T241" i="1"/>
  <c r="S241" i="1"/>
  <c r="R241" i="1"/>
  <c r="Q241" i="1"/>
  <c r="P241" i="1"/>
  <c r="T240" i="1"/>
  <c r="S240" i="1"/>
  <c r="R240" i="1"/>
  <c r="Q240" i="1"/>
  <c r="P240" i="1"/>
  <c r="T239" i="1"/>
  <c r="S239" i="1"/>
  <c r="R239" i="1"/>
  <c r="Q239" i="1"/>
  <c r="P239" i="1"/>
  <c r="T238" i="1"/>
  <c r="S238" i="1"/>
  <c r="R238" i="1"/>
  <c r="Q238" i="1"/>
  <c r="P238" i="1"/>
  <c r="T237" i="1"/>
  <c r="S237" i="1"/>
  <c r="R237" i="1"/>
  <c r="Q237" i="1"/>
  <c r="P237" i="1"/>
  <c r="T236" i="1"/>
  <c r="S236" i="1"/>
  <c r="R236" i="1"/>
  <c r="Q236" i="1"/>
  <c r="P236" i="1"/>
  <c r="T235" i="1"/>
  <c r="S235" i="1"/>
  <c r="R235" i="1"/>
  <c r="Q235" i="1"/>
  <c r="P235" i="1"/>
  <c r="T234" i="1"/>
  <c r="S234" i="1"/>
  <c r="R234" i="1"/>
  <c r="Q234" i="1"/>
  <c r="P234" i="1"/>
  <c r="T233" i="1"/>
  <c r="S233" i="1"/>
  <c r="R233" i="1"/>
  <c r="Q233" i="1"/>
  <c r="P233" i="1"/>
  <c r="T232" i="1"/>
  <c r="S232" i="1"/>
  <c r="R232" i="1"/>
  <c r="Q232" i="1"/>
  <c r="P232" i="1"/>
  <c r="T231" i="1"/>
  <c r="S231" i="1"/>
  <c r="R231" i="1"/>
  <c r="Q231" i="1"/>
  <c r="P231" i="1"/>
  <c r="T230" i="1"/>
  <c r="S230" i="1"/>
  <c r="R230" i="1"/>
  <c r="Q230" i="1"/>
  <c r="P230" i="1"/>
  <c r="T229" i="1"/>
  <c r="S229" i="1"/>
  <c r="R229" i="1"/>
  <c r="Q229" i="1"/>
  <c r="P229" i="1"/>
  <c r="T228" i="1"/>
  <c r="S228" i="1"/>
  <c r="R228" i="1"/>
  <c r="Q228" i="1"/>
  <c r="P228" i="1"/>
  <c r="T227" i="1"/>
  <c r="S227" i="1"/>
  <c r="R227" i="1"/>
  <c r="Q227" i="1"/>
  <c r="P227" i="1"/>
  <c r="T226" i="1"/>
  <c r="S226" i="1"/>
  <c r="R226" i="1"/>
  <c r="Q226" i="1"/>
  <c r="P226" i="1"/>
  <c r="T225" i="1"/>
  <c r="S225" i="1"/>
  <c r="R225" i="1"/>
  <c r="Q225" i="1"/>
  <c r="P225" i="1"/>
  <c r="T224" i="1"/>
  <c r="S224" i="1"/>
  <c r="R224" i="1"/>
  <c r="Q224" i="1"/>
  <c r="P224" i="1"/>
  <c r="T223" i="1"/>
  <c r="S223" i="1"/>
  <c r="R223" i="1"/>
  <c r="Q223" i="1"/>
  <c r="P223" i="1"/>
  <c r="T222" i="1"/>
  <c r="S222" i="1"/>
  <c r="R222" i="1"/>
  <c r="Q222" i="1"/>
  <c r="P222" i="1"/>
  <c r="T221" i="1"/>
  <c r="S221" i="1"/>
  <c r="R221" i="1"/>
  <c r="Q221" i="1"/>
  <c r="P221" i="1"/>
  <c r="T220" i="1"/>
  <c r="S220" i="1"/>
  <c r="R220" i="1"/>
  <c r="Q220" i="1"/>
  <c r="P220" i="1"/>
  <c r="T219" i="1"/>
  <c r="S219" i="1"/>
  <c r="R219" i="1"/>
  <c r="Q219" i="1"/>
  <c r="P219" i="1"/>
  <c r="T218" i="1"/>
  <c r="S218" i="1"/>
  <c r="R218" i="1"/>
  <c r="Q218" i="1"/>
  <c r="P218" i="1"/>
  <c r="T217" i="1"/>
  <c r="S217" i="1"/>
  <c r="R217" i="1"/>
  <c r="Q217" i="1"/>
  <c r="P217" i="1"/>
  <c r="T216" i="1"/>
  <c r="S216" i="1"/>
  <c r="R216" i="1"/>
  <c r="Q216" i="1"/>
  <c r="P216" i="1"/>
  <c r="T215" i="1"/>
  <c r="S215" i="1"/>
  <c r="R215" i="1"/>
  <c r="Q215" i="1"/>
  <c r="P215" i="1"/>
  <c r="T214" i="1"/>
  <c r="S214" i="1"/>
  <c r="R214" i="1"/>
  <c r="Q214" i="1"/>
  <c r="P214" i="1"/>
  <c r="T213" i="1"/>
  <c r="S213" i="1"/>
  <c r="R213" i="1"/>
  <c r="Q213" i="1"/>
  <c r="P213" i="1"/>
  <c r="T212" i="1"/>
  <c r="S212" i="1"/>
  <c r="R212" i="1"/>
  <c r="Q212" i="1"/>
  <c r="P212" i="1"/>
  <c r="T211" i="1"/>
  <c r="S211" i="1"/>
  <c r="R211" i="1"/>
  <c r="Q211" i="1"/>
  <c r="P211" i="1"/>
  <c r="T210" i="1"/>
  <c r="S210" i="1"/>
  <c r="R210" i="1"/>
  <c r="Q210" i="1"/>
  <c r="P210" i="1"/>
  <c r="T209" i="1"/>
  <c r="S209" i="1"/>
  <c r="R209" i="1"/>
  <c r="Q209" i="1"/>
  <c r="P209" i="1"/>
  <c r="T208" i="1"/>
  <c r="S208" i="1"/>
  <c r="R208" i="1"/>
  <c r="Q208" i="1"/>
  <c r="P208" i="1"/>
  <c r="T207" i="1"/>
  <c r="S207" i="1"/>
  <c r="R207" i="1"/>
  <c r="Q207" i="1"/>
  <c r="P207" i="1"/>
  <c r="T206" i="1"/>
  <c r="S206" i="1"/>
  <c r="R206" i="1"/>
  <c r="Q206" i="1"/>
  <c r="P206" i="1"/>
  <c r="T205" i="1"/>
  <c r="S205" i="1"/>
  <c r="R205" i="1"/>
  <c r="Q205" i="1"/>
  <c r="P205" i="1"/>
  <c r="T204" i="1"/>
  <c r="S204" i="1"/>
  <c r="R204" i="1"/>
  <c r="Q204" i="1"/>
  <c r="P204" i="1"/>
  <c r="T203" i="1"/>
  <c r="S203" i="1"/>
  <c r="R203" i="1"/>
  <c r="Q203" i="1"/>
  <c r="P203" i="1"/>
  <c r="T202" i="1"/>
  <c r="S202" i="1"/>
  <c r="R202" i="1"/>
  <c r="Q202" i="1"/>
  <c r="P202" i="1"/>
  <c r="T201" i="1"/>
  <c r="S201" i="1"/>
  <c r="R201" i="1"/>
  <c r="Q201" i="1"/>
  <c r="P201" i="1"/>
  <c r="T200" i="1"/>
  <c r="S200" i="1"/>
  <c r="R200" i="1"/>
  <c r="Q200" i="1"/>
  <c r="P200" i="1"/>
  <c r="T199" i="1"/>
  <c r="S199" i="1"/>
  <c r="R199" i="1"/>
  <c r="Q199" i="1"/>
  <c r="P199" i="1"/>
  <c r="T198" i="1"/>
  <c r="S198" i="1"/>
  <c r="R198" i="1"/>
  <c r="Q198" i="1"/>
  <c r="P198" i="1"/>
  <c r="T197" i="1"/>
  <c r="S197" i="1"/>
  <c r="R197" i="1"/>
  <c r="Q197" i="1"/>
  <c r="P197" i="1"/>
  <c r="T196" i="1"/>
  <c r="S196" i="1"/>
  <c r="R196" i="1"/>
  <c r="Q196" i="1"/>
  <c r="P196" i="1"/>
  <c r="T195" i="1"/>
  <c r="S195" i="1"/>
  <c r="R195" i="1"/>
  <c r="Q195" i="1"/>
  <c r="P195" i="1"/>
  <c r="T194" i="1"/>
  <c r="S194" i="1"/>
  <c r="R194" i="1"/>
  <c r="Q194" i="1"/>
  <c r="P194" i="1"/>
  <c r="T193" i="1"/>
  <c r="S193" i="1"/>
  <c r="R193" i="1"/>
  <c r="Q193" i="1"/>
  <c r="P193" i="1"/>
  <c r="T192" i="1"/>
  <c r="S192" i="1"/>
  <c r="R192" i="1"/>
  <c r="Q192" i="1"/>
  <c r="P192" i="1"/>
  <c r="T191" i="1"/>
  <c r="S191" i="1"/>
  <c r="R191" i="1"/>
  <c r="Q191" i="1"/>
  <c r="P191" i="1"/>
  <c r="T190" i="1"/>
  <c r="S190" i="1"/>
  <c r="R190" i="1"/>
  <c r="Q190" i="1"/>
  <c r="P190" i="1"/>
  <c r="T189" i="1"/>
  <c r="S189" i="1"/>
  <c r="R189" i="1"/>
  <c r="Q189" i="1"/>
  <c r="P189" i="1"/>
  <c r="T188" i="1"/>
  <c r="S188" i="1"/>
  <c r="R188" i="1"/>
  <c r="Q188" i="1"/>
  <c r="P188" i="1"/>
  <c r="T187" i="1"/>
  <c r="S187" i="1"/>
  <c r="R187" i="1"/>
  <c r="Q187" i="1"/>
  <c r="P187" i="1"/>
  <c r="T186" i="1"/>
  <c r="S186" i="1"/>
  <c r="R186" i="1"/>
  <c r="Q186" i="1"/>
  <c r="P186" i="1"/>
  <c r="T185" i="1"/>
  <c r="S185" i="1"/>
  <c r="R185" i="1"/>
  <c r="Q185" i="1"/>
  <c r="P185" i="1"/>
  <c r="T184" i="1"/>
  <c r="S184" i="1"/>
  <c r="R184" i="1"/>
  <c r="Q184" i="1"/>
  <c r="P184" i="1"/>
  <c r="T183" i="1"/>
  <c r="S183" i="1"/>
  <c r="R183" i="1"/>
  <c r="Q183" i="1"/>
  <c r="P183" i="1"/>
  <c r="T182" i="1"/>
  <c r="S182" i="1"/>
  <c r="R182" i="1"/>
  <c r="Q182" i="1"/>
  <c r="P182" i="1"/>
  <c r="T181" i="1"/>
  <c r="S181" i="1"/>
  <c r="R181" i="1"/>
  <c r="Q181" i="1"/>
  <c r="P181" i="1"/>
  <c r="T180" i="1"/>
  <c r="S180" i="1"/>
  <c r="R180" i="1"/>
  <c r="Q180" i="1"/>
  <c r="P180" i="1"/>
  <c r="T179" i="1"/>
  <c r="S179" i="1"/>
  <c r="R179" i="1"/>
  <c r="Q179" i="1"/>
  <c r="P179" i="1"/>
  <c r="T178" i="1"/>
  <c r="S178" i="1"/>
  <c r="R178" i="1"/>
  <c r="Q178" i="1"/>
  <c r="P178" i="1"/>
  <c r="T177" i="1"/>
  <c r="S177" i="1"/>
  <c r="R177" i="1"/>
  <c r="Q177" i="1"/>
  <c r="P177" i="1"/>
  <c r="T176" i="1"/>
  <c r="S176" i="1"/>
  <c r="R176" i="1"/>
  <c r="Q176" i="1"/>
  <c r="P176" i="1"/>
  <c r="T175" i="1"/>
  <c r="S175" i="1"/>
  <c r="R175" i="1"/>
  <c r="Q175" i="1"/>
  <c r="P175" i="1"/>
  <c r="T174" i="1"/>
  <c r="S174" i="1"/>
  <c r="R174" i="1"/>
  <c r="Q174" i="1"/>
  <c r="P174" i="1"/>
  <c r="T173" i="1"/>
  <c r="S173" i="1"/>
  <c r="R173" i="1"/>
  <c r="Q173" i="1"/>
  <c r="P173" i="1"/>
  <c r="T172" i="1"/>
  <c r="S172" i="1"/>
  <c r="R172" i="1"/>
  <c r="Q172" i="1"/>
  <c r="P172" i="1"/>
  <c r="T171" i="1"/>
  <c r="S171" i="1"/>
  <c r="R171" i="1"/>
  <c r="Q171" i="1"/>
  <c r="P171" i="1"/>
  <c r="T170" i="1"/>
  <c r="S170" i="1"/>
  <c r="R170" i="1"/>
  <c r="Q170" i="1"/>
  <c r="P170" i="1"/>
  <c r="T169" i="1"/>
  <c r="S169" i="1"/>
  <c r="R169" i="1"/>
  <c r="Q169" i="1"/>
  <c r="P169" i="1"/>
  <c r="T168" i="1"/>
  <c r="S168" i="1"/>
  <c r="R168" i="1"/>
  <c r="Q168" i="1"/>
  <c r="P168" i="1"/>
  <c r="T167" i="1"/>
  <c r="S167" i="1"/>
  <c r="R167" i="1"/>
  <c r="Q167" i="1"/>
  <c r="P167" i="1"/>
  <c r="T166" i="1"/>
  <c r="S166" i="1"/>
  <c r="R166" i="1"/>
  <c r="Q166" i="1"/>
  <c r="P166" i="1"/>
  <c r="T165" i="1"/>
  <c r="S165" i="1"/>
  <c r="R165" i="1"/>
  <c r="Q165" i="1"/>
  <c r="P165" i="1"/>
  <c r="T164" i="1"/>
  <c r="S164" i="1"/>
  <c r="R164" i="1"/>
  <c r="Q164" i="1"/>
  <c r="P164" i="1"/>
  <c r="T163" i="1"/>
  <c r="S163" i="1"/>
  <c r="R163" i="1"/>
  <c r="Q163" i="1"/>
  <c r="P163" i="1"/>
  <c r="T162" i="1"/>
  <c r="S162" i="1"/>
  <c r="R162" i="1"/>
  <c r="Q162" i="1"/>
  <c r="P162" i="1"/>
  <c r="T161" i="1"/>
  <c r="S161" i="1"/>
  <c r="R161" i="1"/>
  <c r="Q161" i="1"/>
  <c r="P161" i="1"/>
  <c r="T160" i="1"/>
  <c r="S160" i="1"/>
  <c r="R160" i="1"/>
  <c r="Q160" i="1"/>
  <c r="P160" i="1"/>
  <c r="T159" i="1"/>
  <c r="S159" i="1"/>
  <c r="R159" i="1"/>
  <c r="Q159" i="1"/>
  <c r="P159" i="1"/>
  <c r="T158" i="1"/>
  <c r="S158" i="1"/>
  <c r="R158" i="1"/>
  <c r="Q158" i="1"/>
  <c r="P158" i="1"/>
  <c r="T157" i="1"/>
  <c r="S157" i="1"/>
  <c r="R157" i="1"/>
  <c r="Q157" i="1"/>
  <c r="P157" i="1"/>
  <c r="T156" i="1"/>
  <c r="S156" i="1"/>
  <c r="R156" i="1"/>
  <c r="Q156" i="1"/>
  <c r="P156" i="1"/>
  <c r="T155" i="1"/>
  <c r="S155" i="1"/>
  <c r="R155" i="1"/>
  <c r="Q155" i="1"/>
  <c r="P155" i="1"/>
  <c r="T154" i="1"/>
  <c r="S154" i="1"/>
  <c r="R154" i="1"/>
  <c r="Q154" i="1"/>
  <c r="P154" i="1"/>
  <c r="T153" i="1"/>
  <c r="S153" i="1"/>
  <c r="R153" i="1"/>
  <c r="Q153" i="1"/>
  <c r="P153" i="1"/>
  <c r="T152" i="1"/>
  <c r="S152" i="1"/>
  <c r="R152" i="1"/>
  <c r="Q152" i="1"/>
  <c r="P152" i="1"/>
  <c r="T151" i="1"/>
  <c r="S151" i="1"/>
  <c r="R151" i="1"/>
  <c r="Q151" i="1"/>
  <c r="P151" i="1"/>
  <c r="T150" i="1"/>
  <c r="S150" i="1"/>
  <c r="R150" i="1"/>
  <c r="Q150" i="1"/>
  <c r="P150" i="1"/>
  <c r="T149" i="1"/>
  <c r="S149" i="1"/>
  <c r="R149" i="1"/>
  <c r="Q149" i="1"/>
  <c r="P149" i="1"/>
  <c r="T148" i="1"/>
  <c r="S148" i="1"/>
  <c r="R148" i="1"/>
  <c r="Q148" i="1"/>
  <c r="P148" i="1"/>
  <c r="T147" i="1"/>
  <c r="S147" i="1"/>
  <c r="R147" i="1"/>
  <c r="Q147" i="1"/>
  <c r="P147" i="1"/>
  <c r="T146" i="1"/>
  <c r="S146" i="1"/>
  <c r="R146" i="1"/>
  <c r="Q146" i="1"/>
  <c r="P146" i="1"/>
  <c r="T145" i="1"/>
  <c r="S145" i="1"/>
  <c r="R145" i="1"/>
  <c r="Q145" i="1"/>
  <c r="P145" i="1"/>
  <c r="T144" i="1"/>
  <c r="S144" i="1"/>
  <c r="R144" i="1"/>
  <c r="Q144" i="1"/>
  <c r="P144" i="1"/>
  <c r="T143" i="1"/>
  <c r="S143" i="1"/>
  <c r="R143" i="1"/>
  <c r="Q143" i="1"/>
  <c r="P143" i="1"/>
  <c r="T142" i="1"/>
  <c r="S142" i="1"/>
  <c r="R142" i="1"/>
  <c r="Q142" i="1"/>
  <c r="P142" i="1"/>
  <c r="T141" i="1"/>
  <c r="S141" i="1"/>
  <c r="R141" i="1"/>
  <c r="Q141" i="1"/>
  <c r="P141" i="1"/>
  <c r="T140" i="1"/>
  <c r="S140" i="1"/>
  <c r="R140" i="1"/>
  <c r="Q140" i="1"/>
  <c r="P140" i="1"/>
  <c r="T139" i="1"/>
  <c r="S139" i="1"/>
  <c r="R139" i="1"/>
  <c r="Q139" i="1"/>
  <c r="P139" i="1"/>
  <c r="T138" i="1"/>
  <c r="S138" i="1"/>
  <c r="R138" i="1"/>
  <c r="Q138" i="1"/>
  <c r="P138" i="1"/>
  <c r="T137" i="1"/>
  <c r="S137" i="1"/>
  <c r="R137" i="1"/>
  <c r="Q137" i="1"/>
  <c r="P137" i="1"/>
  <c r="T136" i="1"/>
  <c r="S136" i="1"/>
  <c r="R136" i="1"/>
  <c r="Q136" i="1"/>
  <c r="P136" i="1"/>
  <c r="T135" i="1"/>
  <c r="S135" i="1"/>
  <c r="R135" i="1"/>
  <c r="Q135" i="1"/>
  <c r="P135" i="1"/>
  <c r="T134" i="1"/>
  <c r="S134" i="1"/>
  <c r="R134" i="1"/>
  <c r="Q134" i="1"/>
  <c r="P134" i="1"/>
  <c r="T133" i="1"/>
  <c r="S133" i="1"/>
  <c r="R133" i="1"/>
  <c r="Q133" i="1"/>
  <c r="P133" i="1"/>
  <c r="T132" i="1"/>
  <c r="S132" i="1"/>
  <c r="R132" i="1"/>
  <c r="Q132" i="1"/>
  <c r="P132" i="1"/>
  <c r="T131" i="1"/>
  <c r="S131" i="1"/>
  <c r="R131" i="1"/>
  <c r="Q131" i="1"/>
  <c r="P131" i="1"/>
  <c r="T130" i="1"/>
  <c r="S130" i="1"/>
  <c r="R130" i="1"/>
  <c r="Q130" i="1"/>
  <c r="P130" i="1"/>
  <c r="T129" i="1"/>
  <c r="S129" i="1"/>
  <c r="R129" i="1"/>
  <c r="Q129" i="1"/>
  <c r="P129" i="1"/>
  <c r="T128" i="1"/>
  <c r="S128" i="1"/>
  <c r="R128" i="1"/>
  <c r="Q128" i="1"/>
  <c r="P128" i="1"/>
  <c r="T127" i="1"/>
  <c r="S127" i="1"/>
  <c r="R127" i="1"/>
  <c r="Q127" i="1"/>
  <c r="P127" i="1"/>
  <c r="T126" i="1"/>
  <c r="S126" i="1"/>
  <c r="R126" i="1"/>
  <c r="Q126" i="1"/>
  <c r="P126" i="1"/>
  <c r="T125" i="1"/>
  <c r="S125" i="1"/>
  <c r="R125" i="1"/>
  <c r="Q125" i="1"/>
  <c r="P125" i="1"/>
  <c r="T124" i="1"/>
  <c r="S124" i="1"/>
  <c r="R124" i="1"/>
  <c r="Q124" i="1"/>
  <c r="P124" i="1"/>
  <c r="T123" i="1"/>
  <c r="S123" i="1"/>
  <c r="R123" i="1"/>
  <c r="Q123" i="1"/>
  <c r="P123" i="1"/>
  <c r="T122" i="1"/>
  <c r="S122" i="1"/>
  <c r="R122" i="1"/>
  <c r="Q122" i="1"/>
  <c r="P122" i="1"/>
  <c r="T121" i="1"/>
  <c r="S121" i="1"/>
  <c r="R121" i="1"/>
  <c r="Q121" i="1"/>
  <c r="P121" i="1"/>
  <c r="T120" i="1"/>
  <c r="S120" i="1"/>
  <c r="R120" i="1"/>
  <c r="Q120" i="1"/>
  <c r="P120" i="1"/>
  <c r="T119" i="1"/>
  <c r="S119" i="1"/>
  <c r="R119" i="1"/>
  <c r="Q119" i="1"/>
  <c r="P119" i="1"/>
  <c r="T118" i="1"/>
  <c r="S118" i="1"/>
  <c r="R118" i="1"/>
  <c r="Q118" i="1"/>
  <c r="P118" i="1"/>
  <c r="T117" i="1"/>
  <c r="S117" i="1"/>
  <c r="R117" i="1"/>
  <c r="Q117" i="1"/>
  <c r="P117" i="1"/>
  <c r="T116" i="1"/>
  <c r="S116" i="1"/>
  <c r="R116" i="1"/>
  <c r="Q116" i="1"/>
  <c r="P116" i="1"/>
  <c r="T115" i="1"/>
  <c r="S115" i="1"/>
  <c r="R115" i="1"/>
  <c r="Q115" i="1"/>
  <c r="P115" i="1"/>
  <c r="T114" i="1"/>
  <c r="S114" i="1"/>
  <c r="R114" i="1"/>
  <c r="Q114" i="1"/>
  <c r="P114" i="1"/>
  <c r="T113" i="1"/>
  <c r="S113" i="1"/>
  <c r="R113" i="1"/>
  <c r="Q113" i="1"/>
  <c r="P113" i="1"/>
  <c r="T112" i="1"/>
  <c r="S112" i="1"/>
  <c r="R112" i="1"/>
  <c r="Q112" i="1"/>
  <c r="P112" i="1"/>
  <c r="T111" i="1"/>
  <c r="S111" i="1"/>
  <c r="R111" i="1"/>
  <c r="Q111" i="1"/>
  <c r="P111" i="1"/>
  <c r="T110" i="1"/>
  <c r="S110" i="1"/>
  <c r="R110" i="1"/>
  <c r="Q110" i="1"/>
  <c r="P110" i="1"/>
  <c r="T109" i="1"/>
  <c r="S109" i="1"/>
  <c r="R109" i="1"/>
  <c r="Q109" i="1"/>
  <c r="P109" i="1"/>
  <c r="T108" i="1"/>
  <c r="S108" i="1"/>
  <c r="R108" i="1"/>
  <c r="Q108" i="1"/>
  <c r="P108" i="1"/>
  <c r="T107" i="1"/>
  <c r="S107" i="1"/>
  <c r="R107" i="1"/>
  <c r="Q107" i="1"/>
  <c r="P107" i="1"/>
  <c r="T106" i="1"/>
  <c r="S106" i="1"/>
  <c r="R106" i="1"/>
  <c r="Q106" i="1"/>
  <c r="P106" i="1"/>
  <c r="T105" i="1"/>
  <c r="S105" i="1"/>
  <c r="R105" i="1"/>
  <c r="Q105" i="1"/>
  <c r="P105" i="1"/>
  <c r="T104" i="1"/>
  <c r="S104" i="1"/>
  <c r="R104" i="1"/>
  <c r="Q104" i="1"/>
  <c r="P104" i="1"/>
  <c r="T103" i="1"/>
  <c r="S103" i="1"/>
  <c r="R103" i="1"/>
  <c r="Q103" i="1"/>
  <c r="P103" i="1"/>
  <c r="T102" i="1"/>
  <c r="S102" i="1"/>
  <c r="R102" i="1"/>
  <c r="Q102" i="1"/>
  <c r="P102" i="1"/>
  <c r="T101" i="1"/>
  <c r="S101" i="1"/>
  <c r="R101" i="1"/>
  <c r="Q101" i="1"/>
  <c r="P101" i="1"/>
  <c r="T100" i="1"/>
  <c r="S100" i="1"/>
  <c r="R100" i="1"/>
  <c r="Q100" i="1"/>
  <c r="P100" i="1"/>
  <c r="T99" i="1"/>
  <c r="S99" i="1"/>
  <c r="R99" i="1"/>
  <c r="Q99" i="1"/>
  <c r="P99" i="1"/>
  <c r="T98" i="1"/>
  <c r="S98" i="1"/>
  <c r="R98" i="1"/>
  <c r="Q98" i="1"/>
  <c r="P98" i="1"/>
  <c r="T97" i="1"/>
  <c r="S97" i="1"/>
  <c r="R97" i="1"/>
  <c r="Q97" i="1"/>
  <c r="P97" i="1"/>
  <c r="T96" i="1"/>
  <c r="S96" i="1"/>
  <c r="R96" i="1"/>
  <c r="Q96" i="1"/>
  <c r="P96" i="1"/>
  <c r="T95" i="1"/>
  <c r="S95" i="1"/>
  <c r="R95" i="1"/>
  <c r="Q95" i="1"/>
  <c r="P95" i="1"/>
  <c r="T94" i="1"/>
  <c r="S94" i="1"/>
  <c r="R94" i="1"/>
  <c r="Q94" i="1"/>
  <c r="P94" i="1"/>
  <c r="T93" i="1"/>
  <c r="S93" i="1"/>
  <c r="R93" i="1"/>
  <c r="Q93" i="1"/>
  <c r="P93" i="1"/>
  <c r="T92" i="1"/>
  <c r="S92" i="1"/>
  <c r="R92" i="1"/>
  <c r="Q92" i="1"/>
  <c r="P92" i="1"/>
  <c r="T91" i="1"/>
  <c r="S91" i="1"/>
  <c r="R91" i="1"/>
  <c r="Q91" i="1"/>
  <c r="P91" i="1"/>
  <c r="T90" i="1"/>
  <c r="S90" i="1"/>
  <c r="R90" i="1"/>
  <c r="Q90" i="1"/>
  <c r="P90" i="1"/>
  <c r="T89" i="1"/>
  <c r="S89" i="1"/>
  <c r="R89" i="1"/>
  <c r="Q89" i="1"/>
  <c r="P89" i="1"/>
  <c r="T88" i="1"/>
  <c r="S88" i="1"/>
  <c r="R88" i="1"/>
  <c r="Q88" i="1"/>
  <c r="P88" i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T83" i="1"/>
  <c r="S83" i="1"/>
  <c r="R83" i="1"/>
  <c r="Q83" i="1"/>
  <c r="P83" i="1"/>
  <c r="T82" i="1"/>
  <c r="S82" i="1"/>
  <c r="R82" i="1"/>
  <c r="Q82" i="1"/>
  <c r="P82" i="1"/>
  <c r="T81" i="1"/>
  <c r="S81" i="1"/>
  <c r="R81" i="1"/>
  <c r="Q81" i="1"/>
  <c r="P81" i="1"/>
  <c r="T80" i="1"/>
  <c r="S80" i="1"/>
  <c r="R80" i="1"/>
  <c r="Q80" i="1"/>
  <c r="P80" i="1"/>
  <c r="T79" i="1"/>
  <c r="S79" i="1"/>
  <c r="R79" i="1"/>
  <c r="Q79" i="1"/>
  <c r="P79" i="1"/>
  <c r="T78" i="1"/>
  <c r="S78" i="1"/>
  <c r="R78" i="1"/>
  <c r="Q78" i="1"/>
  <c r="P78" i="1"/>
  <c r="T77" i="1"/>
  <c r="S77" i="1"/>
  <c r="R77" i="1"/>
  <c r="Q77" i="1"/>
  <c r="P77" i="1"/>
  <c r="T76" i="1"/>
  <c r="S76" i="1"/>
  <c r="R76" i="1"/>
  <c r="Q76" i="1"/>
  <c r="P76" i="1"/>
  <c r="T75" i="1"/>
  <c r="S75" i="1"/>
  <c r="R75" i="1"/>
  <c r="Q75" i="1"/>
  <c r="P75" i="1"/>
  <c r="T74" i="1"/>
  <c r="S74" i="1"/>
  <c r="R74" i="1"/>
  <c r="Q74" i="1"/>
  <c r="P74" i="1"/>
  <c r="T73" i="1"/>
  <c r="S73" i="1"/>
  <c r="R73" i="1"/>
  <c r="Q73" i="1"/>
  <c r="P73" i="1"/>
  <c r="T72" i="1"/>
  <c r="S72" i="1"/>
  <c r="R72" i="1"/>
  <c r="Q72" i="1"/>
  <c r="P72" i="1"/>
  <c r="T71" i="1"/>
  <c r="S71" i="1"/>
  <c r="R71" i="1"/>
  <c r="Q71" i="1"/>
  <c r="P71" i="1"/>
  <c r="T70" i="1"/>
  <c r="S70" i="1"/>
  <c r="R70" i="1"/>
  <c r="Q70" i="1"/>
  <c r="P70" i="1"/>
  <c r="T69" i="1"/>
  <c r="S69" i="1"/>
  <c r="R69" i="1"/>
  <c r="Q69" i="1"/>
  <c r="P69" i="1"/>
  <c r="T68" i="1"/>
  <c r="S68" i="1"/>
  <c r="R68" i="1"/>
  <c r="Q68" i="1"/>
  <c r="P68" i="1"/>
  <c r="T67" i="1"/>
  <c r="S67" i="1"/>
  <c r="R67" i="1"/>
  <c r="Q67" i="1"/>
  <c r="P67" i="1"/>
  <c r="T66" i="1"/>
  <c r="S66" i="1"/>
  <c r="R66" i="1"/>
  <c r="Q66" i="1"/>
  <c r="P66" i="1"/>
  <c r="T65" i="1"/>
  <c r="S65" i="1"/>
  <c r="R65" i="1"/>
  <c r="Q65" i="1"/>
  <c r="P65" i="1"/>
  <c r="T64" i="1"/>
  <c r="S64" i="1"/>
  <c r="R64" i="1"/>
  <c r="Q64" i="1"/>
  <c r="P64" i="1"/>
  <c r="T63" i="1"/>
  <c r="S63" i="1"/>
  <c r="R63" i="1"/>
  <c r="Q63" i="1"/>
  <c r="P63" i="1"/>
  <c r="T62" i="1"/>
  <c r="S62" i="1"/>
  <c r="R62" i="1"/>
  <c r="Q62" i="1"/>
  <c r="P62" i="1"/>
  <c r="T61" i="1"/>
  <c r="S61" i="1"/>
  <c r="R61" i="1"/>
  <c r="Q61" i="1"/>
  <c r="P61" i="1"/>
  <c r="T60" i="1"/>
  <c r="S60" i="1"/>
  <c r="R60" i="1"/>
  <c r="Q60" i="1"/>
  <c r="P60" i="1"/>
  <c r="T59" i="1"/>
  <c r="S59" i="1"/>
  <c r="R59" i="1"/>
  <c r="Q59" i="1"/>
  <c r="P59" i="1"/>
  <c r="T58" i="1"/>
  <c r="S58" i="1"/>
  <c r="R58" i="1"/>
  <c r="Q58" i="1"/>
  <c r="P58" i="1"/>
  <c r="T57" i="1"/>
  <c r="S57" i="1"/>
  <c r="R57" i="1"/>
  <c r="Q57" i="1"/>
  <c r="P57" i="1"/>
  <c r="T56" i="1"/>
  <c r="S56" i="1"/>
  <c r="R56" i="1"/>
  <c r="Q56" i="1"/>
  <c r="P56" i="1"/>
  <c r="T55" i="1"/>
  <c r="S55" i="1"/>
  <c r="R55" i="1"/>
  <c r="Q55" i="1"/>
  <c r="P55" i="1"/>
  <c r="T54" i="1"/>
  <c r="S54" i="1"/>
  <c r="R54" i="1"/>
  <c r="Q54" i="1"/>
  <c r="P54" i="1"/>
  <c r="T53" i="1"/>
  <c r="S53" i="1"/>
  <c r="R53" i="1"/>
  <c r="Q53" i="1"/>
  <c r="P53" i="1"/>
  <c r="T52" i="1"/>
  <c r="S52" i="1"/>
  <c r="R52" i="1"/>
  <c r="Q52" i="1"/>
  <c r="P52" i="1"/>
  <c r="T51" i="1"/>
  <c r="S51" i="1"/>
  <c r="R51" i="1"/>
  <c r="Q51" i="1"/>
  <c r="P51" i="1"/>
  <c r="T50" i="1"/>
  <c r="S50" i="1"/>
  <c r="R50" i="1"/>
  <c r="Q50" i="1"/>
  <c r="P50" i="1"/>
  <c r="T49" i="1"/>
  <c r="S49" i="1"/>
  <c r="R49" i="1"/>
  <c r="Q49" i="1"/>
  <c r="P49" i="1"/>
  <c r="T48" i="1"/>
  <c r="S48" i="1"/>
  <c r="R48" i="1"/>
  <c r="Q48" i="1"/>
  <c r="P48" i="1"/>
  <c r="T47" i="1"/>
  <c r="S47" i="1"/>
  <c r="R47" i="1"/>
  <c r="Q47" i="1"/>
  <c r="P47" i="1"/>
  <c r="T46" i="1"/>
  <c r="S46" i="1"/>
  <c r="R46" i="1"/>
  <c r="Q46" i="1"/>
  <c r="P46" i="1"/>
  <c r="T45" i="1"/>
  <c r="S45" i="1"/>
  <c r="R45" i="1"/>
  <c r="Q45" i="1"/>
  <c r="P45" i="1"/>
  <c r="T44" i="1"/>
  <c r="S44" i="1"/>
  <c r="R44" i="1"/>
  <c r="Q44" i="1"/>
  <c r="P44" i="1"/>
  <c r="T43" i="1"/>
  <c r="S43" i="1"/>
  <c r="R43" i="1"/>
  <c r="Q43" i="1"/>
  <c r="P43" i="1"/>
  <c r="T42" i="1"/>
  <c r="S42" i="1"/>
  <c r="R42" i="1"/>
  <c r="Q42" i="1"/>
  <c r="P42" i="1"/>
  <c r="T41" i="1"/>
  <c r="S41" i="1"/>
  <c r="R41" i="1"/>
  <c r="Q41" i="1"/>
  <c r="P41" i="1"/>
  <c r="T40" i="1"/>
  <c r="S40" i="1"/>
  <c r="R40" i="1"/>
  <c r="Q40" i="1"/>
  <c r="P40" i="1"/>
  <c r="T39" i="1"/>
  <c r="S39" i="1"/>
  <c r="R39" i="1"/>
  <c r="Q39" i="1"/>
  <c r="P39" i="1"/>
  <c r="T38" i="1"/>
  <c r="S38" i="1"/>
  <c r="R38" i="1"/>
  <c r="Q38" i="1"/>
  <c r="P38" i="1"/>
  <c r="T37" i="1"/>
  <c r="S37" i="1"/>
  <c r="R37" i="1"/>
  <c r="Q37" i="1"/>
  <c r="P37" i="1"/>
  <c r="T36" i="1"/>
  <c r="S36" i="1"/>
  <c r="R36" i="1"/>
  <c r="Q36" i="1"/>
  <c r="P36" i="1"/>
  <c r="T35" i="1"/>
  <c r="S35" i="1"/>
  <c r="R35" i="1"/>
  <c r="Q35" i="1"/>
  <c r="P35" i="1"/>
  <c r="T34" i="1"/>
  <c r="S34" i="1"/>
  <c r="R34" i="1"/>
  <c r="Q34" i="1"/>
  <c r="P34" i="1"/>
  <c r="T33" i="1"/>
  <c r="S33" i="1"/>
  <c r="R33" i="1"/>
  <c r="Q33" i="1"/>
  <c r="P33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29" i="1"/>
  <c r="S29" i="1"/>
  <c r="R29" i="1"/>
  <c r="Q29" i="1"/>
  <c r="P29" i="1"/>
  <c r="T28" i="1"/>
  <c r="S28" i="1"/>
  <c r="R28" i="1"/>
  <c r="Q28" i="1"/>
  <c r="P28" i="1"/>
  <c r="T27" i="1"/>
  <c r="S27" i="1"/>
  <c r="R27" i="1"/>
  <c r="Q27" i="1"/>
  <c r="P27" i="1"/>
  <c r="T26" i="1"/>
  <c r="S26" i="1"/>
  <c r="R26" i="1"/>
  <c r="Q26" i="1"/>
  <c r="P26" i="1"/>
  <c r="T25" i="1"/>
  <c r="S25" i="1"/>
  <c r="R25" i="1"/>
  <c r="Q25" i="1"/>
  <c r="P25" i="1"/>
  <c r="T24" i="1"/>
  <c r="S24" i="1"/>
  <c r="R24" i="1"/>
  <c r="Q24" i="1"/>
  <c r="P24" i="1"/>
  <c r="T23" i="1"/>
  <c r="S23" i="1"/>
  <c r="R23" i="1"/>
  <c r="Q23" i="1"/>
  <c r="P23" i="1"/>
  <c r="T22" i="1"/>
  <c r="S22" i="1"/>
  <c r="R22" i="1"/>
  <c r="Q22" i="1"/>
  <c r="P22" i="1"/>
  <c r="T21" i="1"/>
  <c r="S21" i="1"/>
  <c r="R21" i="1"/>
  <c r="Q21" i="1"/>
  <c r="P21" i="1"/>
  <c r="T20" i="1"/>
  <c r="S20" i="1"/>
  <c r="R20" i="1"/>
  <c r="Q20" i="1"/>
  <c r="P20" i="1"/>
  <c r="T19" i="1"/>
  <c r="S19" i="1"/>
  <c r="R19" i="1"/>
  <c r="Q19" i="1"/>
  <c r="P19" i="1"/>
  <c r="T18" i="1"/>
  <c r="S18" i="1"/>
  <c r="R18" i="1"/>
  <c r="Q18" i="1"/>
  <c r="P18" i="1"/>
  <c r="T17" i="1"/>
  <c r="S17" i="1"/>
  <c r="R17" i="1"/>
  <c r="Q17" i="1"/>
  <c r="P17" i="1"/>
  <c r="T16" i="1"/>
  <c r="S16" i="1"/>
  <c r="R16" i="1"/>
  <c r="Q16" i="1"/>
  <c r="P16" i="1"/>
  <c r="T15" i="1"/>
  <c r="S15" i="1"/>
  <c r="R15" i="1"/>
  <c r="Q15" i="1"/>
  <c r="P15" i="1"/>
  <c r="T14" i="1"/>
  <c r="S14" i="1"/>
  <c r="R14" i="1"/>
  <c r="Q14" i="1"/>
  <c r="P14" i="1"/>
  <c r="T13" i="1"/>
  <c r="S13" i="1"/>
  <c r="R13" i="1"/>
  <c r="Q13" i="1"/>
  <c r="P13" i="1"/>
  <c r="T12" i="1"/>
  <c r="S12" i="1"/>
  <c r="R12" i="1"/>
  <c r="Q12" i="1"/>
  <c r="P12" i="1"/>
  <c r="T11" i="1"/>
  <c r="S11" i="1"/>
  <c r="R11" i="1"/>
  <c r="Q11" i="1"/>
  <c r="P11" i="1"/>
  <c r="T10" i="1"/>
  <c r="S10" i="1"/>
  <c r="R10" i="1"/>
  <c r="Q10" i="1"/>
  <c r="P10" i="1"/>
  <c r="T9" i="1"/>
  <c r="S9" i="1"/>
  <c r="R9" i="1"/>
  <c r="Q9" i="1"/>
  <c r="P9" i="1"/>
  <c r="T8" i="1"/>
  <c r="S8" i="1"/>
  <c r="R8" i="1"/>
  <c r="Q8" i="1"/>
  <c r="P8" i="1"/>
  <c r="T7" i="1"/>
  <c r="S7" i="1"/>
  <c r="R7" i="1"/>
  <c r="Q7" i="1"/>
  <c r="P7" i="1"/>
  <c r="T6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  <c r="O4" i="1"/>
  <c r="AL4" i="1" s="1"/>
  <c r="O5" i="1"/>
  <c r="O6" i="1"/>
  <c r="O7" i="1"/>
  <c r="O8" i="1"/>
  <c r="AL8" i="1" s="1"/>
  <c r="O9" i="1"/>
  <c r="O10" i="1"/>
  <c r="O11" i="1"/>
  <c r="O12" i="1"/>
  <c r="AL12" i="1" s="1"/>
  <c r="O13" i="1"/>
  <c r="O14" i="1"/>
  <c r="O15" i="1"/>
  <c r="O16" i="1"/>
  <c r="AL16" i="1" s="1"/>
  <c r="O17" i="1"/>
  <c r="O18" i="1"/>
  <c r="O19" i="1"/>
  <c r="O20" i="1"/>
  <c r="AL20" i="1" s="1"/>
  <c r="O21" i="1"/>
  <c r="O22" i="1"/>
  <c r="O23" i="1"/>
  <c r="O24" i="1"/>
  <c r="AL24" i="1" s="1"/>
  <c r="O25" i="1"/>
  <c r="O26" i="1"/>
  <c r="O27" i="1"/>
  <c r="O28" i="1"/>
  <c r="AL28" i="1" s="1"/>
  <c r="O29" i="1"/>
  <c r="O30" i="1"/>
  <c r="O31" i="1"/>
  <c r="O32" i="1"/>
  <c r="AL32" i="1" s="1"/>
  <c r="O33" i="1"/>
  <c r="O34" i="1"/>
  <c r="O35" i="1"/>
  <c r="O36" i="1"/>
  <c r="AL36" i="1" s="1"/>
  <c r="O37" i="1"/>
  <c r="O38" i="1"/>
  <c r="O39" i="1"/>
  <c r="O40" i="1"/>
  <c r="AL40" i="1" s="1"/>
  <c r="O41" i="1"/>
  <c r="O42" i="1"/>
  <c r="O43" i="1"/>
  <c r="O44" i="1"/>
  <c r="AL44" i="1" s="1"/>
  <c r="O45" i="1"/>
  <c r="O46" i="1"/>
  <c r="O47" i="1"/>
  <c r="O48" i="1"/>
  <c r="AL48" i="1" s="1"/>
  <c r="O49" i="1"/>
  <c r="O50" i="1"/>
  <c r="O51" i="1"/>
  <c r="O52" i="1"/>
  <c r="AL52" i="1" s="1"/>
  <c r="O53" i="1"/>
  <c r="O54" i="1"/>
  <c r="O55" i="1"/>
  <c r="O56" i="1"/>
  <c r="AL56" i="1" s="1"/>
  <c r="O57" i="1"/>
  <c r="O58" i="1"/>
  <c r="O59" i="1"/>
  <c r="O60" i="1"/>
  <c r="AL60" i="1" s="1"/>
  <c r="O61" i="1"/>
  <c r="O62" i="1"/>
  <c r="O63" i="1"/>
  <c r="O64" i="1"/>
  <c r="AL64" i="1" s="1"/>
  <c r="O65" i="1"/>
  <c r="O66" i="1"/>
  <c r="O67" i="1"/>
  <c r="O68" i="1"/>
  <c r="AL68" i="1" s="1"/>
  <c r="O69" i="1"/>
  <c r="O70" i="1"/>
  <c r="O71" i="1"/>
  <c r="O72" i="1"/>
  <c r="AL72" i="1" s="1"/>
  <c r="O73" i="1"/>
  <c r="O74" i="1"/>
  <c r="O75" i="1"/>
  <c r="O76" i="1"/>
  <c r="AL76" i="1" s="1"/>
  <c r="O77" i="1"/>
  <c r="O78" i="1"/>
  <c r="O79" i="1"/>
  <c r="O80" i="1"/>
  <c r="AL80" i="1" s="1"/>
  <c r="O81" i="1"/>
  <c r="O82" i="1"/>
  <c r="O83" i="1"/>
  <c r="O84" i="1"/>
  <c r="AH84" i="1" s="1"/>
  <c r="O85" i="1"/>
  <c r="O86" i="1"/>
  <c r="O87" i="1"/>
  <c r="O88" i="1"/>
  <c r="AD88" i="1" s="1"/>
  <c r="O89" i="1"/>
  <c r="O90" i="1"/>
  <c r="O91" i="1"/>
  <c r="O92" i="1"/>
  <c r="Z92" i="1" s="1"/>
  <c r="O93" i="1"/>
  <c r="O94" i="1"/>
  <c r="O95" i="1"/>
  <c r="O96" i="1"/>
  <c r="AL96" i="1" s="1"/>
  <c r="O97" i="1"/>
  <c r="O98" i="1"/>
  <c r="O99" i="1"/>
  <c r="O100" i="1"/>
  <c r="AH100" i="1" s="1"/>
  <c r="O101" i="1"/>
  <c r="O102" i="1"/>
  <c r="O103" i="1"/>
  <c r="O104" i="1"/>
  <c r="AD104" i="1" s="1"/>
  <c r="O105" i="1"/>
  <c r="O106" i="1"/>
  <c r="O107" i="1"/>
  <c r="O108" i="1"/>
  <c r="Z108" i="1" s="1"/>
  <c r="O109" i="1"/>
  <c r="O110" i="1"/>
  <c r="O111" i="1"/>
  <c r="O112" i="1"/>
  <c r="AL112" i="1" s="1"/>
  <c r="O113" i="1"/>
  <c r="O114" i="1"/>
  <c r="O115" i="1"/>
  <c r="O116" i="1"/>
  <c r="AH116" i="1" s="1"/>
  <c r="O117" i="1"/>
  <c r="O118" i="1"/>
  <c r="O119" i="1"/>
  <c r="O120" i="1"/>
  <c r="AD120" i="1" s="1"/>
  <c r="O121" i="1"/>
  <c r="O122" i="1"/>
  <c r="O123" i="1"/>
  <c r="O124" i="1"/>
  <c r="Z124" i="1" s="1"/>
  <c r="O125" i="1"/>
  <c r="O126" i="1"/>
  <c r="O127" i="1"/>
  <c r="O128" i="1"/>
  <c r="AL128" i="1" s="1"/>
  <c r="O129" i="1"/>
  <c r="O130" i="1"/>
  <c r="O131" i="1"/>
  <c r="O132" i="1"/>
  <c r="AH132" i="1" s="1"/>
  <c r="O133" i="1"/>
  <c r="O134" i="1"/>
  <c r="O135" i="1"/>
  <c r="O136" i="1"/>
  <c r="AD136" i="1" s="1"/>
  <c r="O137" i="1"/>
  <c r="O138" i="1"/>
  <c r="O139" i="1"/>
  <c r="O140" i="1"/>
  <c r="V140" i="1" s="1"/>
  <c r="O141" i="1"/>
  <c r="O142" i="1"/>
  <c r="O143" i="1"/>
  <c r="O144" i="1"/>
  <c r="V144" i="1" s="1"/>
  <c r="O145" i="1"/>
  <c r="O146" i="1"/>
  <c r="O147" i="1"/>
  <c r="O148" i="1"/>
  <c r="V148" i="1" s="1"/>
  <c r="O149" i="1"/>
  <c r="O150" i="1"/>
  <c r="O151" i="1"/>
  <c r="O152" i="1"/>
  <c r="V152" i="1" s="1"/>
  <c r="O153" i="1"/>
  <c r="O154" i="1"/>
  <c r="O155" i="1"/>
  <c r="O156" i="1"/>
  <c r="V156" i="1" s="1"/>
  <c r="O157" i="1"/>
  <c r="O158" i="1"/>
  <c r="O159" i="1"/>
  <c r="O160" i="1"/>
  <c r="V160" i="1" s="1"/>
  <c r="O161" i="1"/>
  <c r="O162" i="1"/>
  <c r="O163" i="1"/>
  <c r="O164" i="1"/>
  <c r="V164" i="1" s="1"/>
  <c r="O165" i="1"/>
  <c r="O166" i="1"/>
  <c r="O167" i="1"/>
  <c r="O168" i="1"/>
  <c r="V168" i="1" s="1"/>
  <c r="O169" i="1"/>
  <c r="O170" i="1"/>
  <c r="O171" i="1"/>
  <c r="O172" i="1"/>
  <c r="V172" i="1" s="1"/>
  <c r="O173" i="1"/>
  <c r="O174" i="1"/>
  <c r="O175" i="1"/>
  <c r="O176" i="1"/>
  <c r="V176" i="1" s="1"/>
  <c r="O177" i="1"/>
  <c r="O178" i="1"/>
  <c r="O179" i="1"/>
  <c r="O180" i="1"/>
  <c r="V180" i="1" s="1"/>
  <c r="O181" i="1"/>
  <c r="O182" i="1"/>
  <c r="O183" i="1"/>
  <c r="O184" i="1"/>
  <c r="V184" i="1" s="1"/>
  <c r="O185" i="1"/>
  <c r="O186" i="1"/>
  <c r="O187" i="1"/>
  <c r="O188" i="1"/>
  <c r="V188" i="1" s="1"/>
  <c r="O189" i="1"/>
  <c r="O190" i="1"/>
  <c r="O191" i="1"/>
  <c r="O192" i="1"/>
  <c r="V192" i="1" s="1"/>
  <c r="O193" i="1"/>
  <c r="O194" i="1"/>
  <c r="O195" i="1"/>
  <c r="O196" i="1"/>
  <c r="V196" i="1" s="1"/>
  <c r="O197" i="1"/>
  <c r="O198" i="1"/>
  <c r="O199" i="1"/>
  <c r="O200" i="1"/>
  <c r="V200" i="1" s="1"/>
  <c r="O201" i="1"/>
  <c r="O202" i="1"/>
  <c r="O203" i="1"/>
  <c r="O204" i="1"/>
  <c r="V204" i="1" s="1"/>
  <c r="O205" i="1"/>
  <c r="O206" i="1"/>
  <c r="O207" i="1"/>
  <c r="O208" i="1"/>
  <c r="V208" i="1" s="1"/>
  <c r="O209" i="1"/>
  <c r="O210" i="1"/>
  <c r="O211" i="1"/>
  <c r="O212" i="1"/>
  <c r="V212" i="1" s="1"/>
  <c r="O213" i="1"/>
  <c r="O214" i="1"/>
  <c r="O215" i="1"/>
  <c r="O216" i="1"/>
  <c r="V216" i="1" s="1"/>
  <c r="O217" i="1"/>
  <c r="O218" i="1"/>
  <c r="O219" i="1"/>
  <c r="O220" i="1"/>
  <c r="V220" i="1" s="1"/>
  <c r="O221" i="1"/>
  <c r="O222" i="1"/>
  <c r="O223" i="1"/>
  <c r="O224" i="1"/>
  <c r="V224" i="1" s="1"/>
  <c r="O225" i="1"/>
  <c r="O226" i="1"/>
  <c r="O227" i="1"/>
  <c r="O228" i="1"/>
  <c r="V228" i="1" s="1"/>
  <c r="O229" i="1"/>
  <c r="O230" i="1"/>
  <c r="O231" i="1"/>
  <c r="O232" i="1"/>
  <c r="V232" i="1" s="1"/>
  <c r="O233" i="1"/>
  <c r="O234" i="1"/>
  <c r="O235" i="1"/>
  <c r="O236" i="1"/>
  <c r="V236" i="1" s="1"/>
  <c r="O237" i="1"/>
  <c r="O238" i="1"/>
  <c r="O239" i="1"/>
  <c r="O240" i="1"/>
  <c r="V240" i="1" s="1"/>
  <c r="O241" i="1"/>
  <c r="O242" i="1"/>
  <c r="O243" i="1"/>
  <c r="O244" i="1"/>
  <c r="V244" i="1" s="1"/>
  <c r="O245" i="1"/>
  <c r="O246" i="1"/>
  <c r="O247" i="1"/>
  <c r="O248" i="1"/>
  <c r="V248" i="1" s="1"/>
  <c r="O249" i="1"/>
  <c r="O250" i="1"/>
  <c r="O251" i="1"/>
  <c r="O252" i="1"/>
  <c r="V252" i="1" s="1"/>
  <c r="O253" i="1"/>
  <c r="O254" i="1"/>
  <c r="O255" i="1"/>
  <c r="O256" i="1"/>
  <c r="V256" i="1" s="1"/>
  <c r="O257" i="1"/>
  <c r="O258" i="1"/>
  <c r="O259" i="1"/>
  <c r="O260" i="1"/>
  <c r="O261" i="1"/>
  <c r="O262" i="1"/>
  <c r="O263" i="1"/>
  <c r="O264" i="1"/>
  <c r="V264" i="1" s="1"/>
  <c r="O265" i="1"/>
  <c r="O266" i="1"/>
  <c r="O267" i="1"/>
  <c r="O268" i="1"/>
  <c r="V268" i="1" s="1"/>
  <c r="O269" i="1"/>
  <c r="O270" i="1"/>
  <c r="O271" i="1"/>
  <c r="O272" i="1"/>
  <c r="V272" i="1" s="1"/>
  <c r="O273" i="1"/>
  <c r="O274" i="1"/>
  <c r="O275" i="1"/>
  <c r="O276" i="1"/>
  <c r="O277" i="1"/>
  <c r="O278" i="1"/>
  <c r="O279" i="1"/>
  <c r="O280" i="1"/>
  <c r="V280" i="1" s="1"/>
  <c r="O281" i="1"/>
  <c r="O282" i="1"/>
  <c r="O283" i="1"/>
  <c r="O284" i="1"/>
  <c r="O285" i="1"/>
  <c r="O286" i="1"/>
  <c r="O287" i="1"/>
  <c r="O288" i="1"/>
  <c r="O289" i="1"/>
  <c r="O290" i="1"/>
  <c r="O291" i="1"/>
  <c r="O292" i="1"/>
  <c r="V292" i="1" s="1"/>
  <c r="O293" i="1"/>
  <c r="O294" i="1"/>
  <c r="O295" i="1"/>
  <c r="O296" i="1"/>
  <c r="O297" i="1"/>
  <c r="O298" i="1"/>
  <c r="O299" i="1"/>
  <c r="O300" i="1"/>
  <c r="V300" i="1" s="1"/>
  <c r="O301" i="1"/>
  <c r="O302" i="1"/>
  <c r="O303" i="1"/>
  <c r="O304" i="1"/>
  <c r="V304" i="1" s="1"/>
  <c r="O305" i="1"/>
  <c r="O306" i="1"/>
  <c r="O307" i="1"/>
  <c r="O308" i="1"/>
  <c r="V308" i="1" s="1"/>
  <c r="O309" i="1"/>
  <c r="O310" i="1"/>
  <c r="O311" i="1"/>
  <c r="O312" i="1"/>
  <c r="O313" i="1"/>
  <c r="O314" i="1"/>
  <c r="O315" i="1"/>
  <c r="O316" i="1"/>
  <c r="V316" i="1" s="1"/>
  <c r="O317" i="1"/>
  <c r="O318" i="1"/>
  <c r="O319" i="1"/>
  <c r="O320" i="1"/>
  <c r="O321" i="1"/>
  <c r="O322" i="1"/>
  <c r="O323" i="1"/>
  <c r="O324" i="1"/>
  <c r="V324" i="1" s="1"/>
  <c r="O325" i="1"/>
  <c r="O326" i="1"/>
  <c r="O327" i="1"/>
  <c r="O328" i="1"/>
  <c r="V328" i="1" s="1"/>
  <c r="O329" i="1"/>
  <c r="O330" i="1"/>
  <c r="O331" i="1"/>
  <c r="O332" i="1"/>
  <c r="O333" i="1"/>
  <c r="O334" i="1"/>
  <c r="O335" i="1"/>
  <c r="O336" i="1"/>
  <c r="V336" i="1" s="1"/>
  <c r="O337" i="1"/>
  <c r="O338" i="1"/>
  <c r="O339" i="1"/>
  <c r="O340" i="1"/>
  <c r="V340" i="1" s="1"/>
  <c r="O341" i="1"/>
  <c r="O342" i="1"/>
  <c r="O343" i="1"/>
  <c r="O344" i="1"/>
  <c r="O345" i="1"/>
  <c r="O346" i="1"/>
  <c r="O347" i="1"/>
  <c r="O348" i="1"/>
  <c r="O349" i="1"/>
  <c r="O350" i="1"/>
  <c r="O351" i="1"/>
  <c r="O352" i="1"/>
  <c r="V352" i="1" s="1"/>
  <c r="O353" i="1"/>
  <c r="O354" i="1"/>
  <c r="O355" i="1"/>
  <c r="O356" i="1"/>
  <c r="O357" i="1"/>
  <c r="O358" i="1"/>
  <c r="O359" i="1"/>
  <c r="O360" i="1"/>
  <c r="V360" i="1" s="1"/>
  <c r="O361" i="1"/>
  <c r="O362" i="1"/>
  <c r="O363" i="1"/>
  <c r="O364" i="1"/>
  <c r="V364" i="1" s="1"/>
  <c r="O365" i="1"/>
  <c r="O366" i="1"/>
  <c r="O367" i="1"/>
  <c r="O368" i="1"/>
  <c r="V368" i="1" s="1"/>
  <c r="O369" i="1"/>
  <c r="O370" i="1"/>
  <c r="O371" i="1"/>
  <c r="O372" i="1"/>
  <c r="V372" i="1" s="1"/>
  <c r="O373" i="1"/>
  <c r="O374" i="1"/>
  <c r="O375" i="1"/>
  <c r="O376" i="1"/>
  <c r="V376" i="1" s="1"/>
  <c r="O377" i="1"/>
  <c r="O378" i="1"/>
  <c r="O379" i="1"/>
  <c r="O380" i="1"/>
  <c r="V380" i="1" s="1"/>
  <c r="O381" i="1"/>
  <c r="O382" i="1"/>
  <c r="O383" i="1"/>
  <c r="O384" i="1"/>
  <c r="V384" i="1" s="1"/>
  <c r="O385" i="1"/>
  <c r="O386" i="1"/>
  <c r="O387" i="1"/>
  <c r="O388" i="1"/>
  <c r="V388" i="1" s="1"/>
  <c r="O389" i="1"/>
  <c r="O390" i="1"/>
  <c r="O391" i="1"/>
  <c r="O392" i="1"/>
  <c r="V392" i="1" s="1"/>
  <c r="O393" i="1"/>
  <c r="O394" i="1"/>
  <c r="O395" i="1"/>
  <c r="O396" i="1"/>
  <c r="V396" i="1" s="1"/>
  <c r="O397" i="1"/>
  <c r="O398" i="1"/>
  <c r="O399" i="1"/>
  <c r="O400" i="1"/>
  <c r="O401" i="1"/>
  <c r="O402" i="1"/>
  <c r="B15" i="1"/>
  <c r="P11" i="15"/>
  <c r="B5" i="1"/>
  <c r="B6" i="1"/>
  <c r="B7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C4" i="15"/>
  <c r="C3" i="15"/>
  <c r="C2" i="15"/>
  <c r="Q11" i="15" s="1"/>
  <c r="C59" i="15"/>
  <c r="C41" i="15"/>
  <c r="HD6" i="12"/>
  <c r="HC6" i="12"/>
  <c r="HB6" i="12"/>
  <c r="HA6" i="12"/>
  <c r="GY6" i="12"/>
  <c r="GX6" i="12"/>
  <c r="GW6" i="12"/>
  <c r="DS6" i="12"/>
  <c r="DW6" i="12" s="1"/>
  <c r="BP6" i="12"/>
  <c r="BT6" i="12" s="1"/>
  <c r="AZ6" i="12"/>
  <c r="AY6" i="12"/>
  <c r="AX6" i="12"/>
  <c r="AW6" i="12"/>
  <c r="HD5" i="12"/>
  <c r="HC5" i="12"/>
  <c r="HB5" i="12"/>
  <c r="HA5" i="12"/>
  <c r="GY5" i="12"/>
  <c r="GX5" i="12"/>
  <c r="GW5" i="12"/>
  <c r="DW5" i="12"/>
  <c r="DV5" i="12"/>
  <c r="DU5" i="12"/>
  <c r="DS5" i="12"/>
  <c r="BP5" i="12"/>
  <c r="BS5" i="12" s="1"/>
  <c r="AZ5" i="12"/>
  <c r="AY5" i="12"/>
  <c r="AX5" i="12"/>
  <c r="AW5" i="12"/>
  <c r="HD4" i="12"/>
  <c r="HC4" i="12"/>
  <c r="HB4" i="12"/>
  <c r="HA4" i="12"/>
  <c r="GY4" i="12"/>
  <c r="GX4" i="12"/>
  <c r="GW4" i="12"/>
  <c r="DS4" i="12"/>
  <c r="DU4" i="12" s="1"/>
  <c r="BP4" i="12"/>
  <c r="BR4" i="12" s="1"/>
  <c r="AZ4" i="12"/>
  <c r="AY4" i="12"/>
  <c r="AX4" i="12"/>
  <c r="AW4" i="12"/>
  <c r="L1" i="12"/>
  <c r="K1" i="12"/>
  <c r="J1" i="12"/>
  <c r="I1" i="12"/>
  <c r="B4" i="1"/>
  <c r="C4" i="11"/>
  <c r="C2" i="11"/>
  <c r="C5" i="11" s="1"/>
  <c r="C14" i="11" s="1"/>
  <c r="C3" i="11"/>
  <c r="P11" i="11"/>
  <c r="B3" i="1"/>
  <c r="O3" i="1"/>
  <c r="AM3" i="1" s="1"/>
  <c r="C59" i="11"/>
  <c r="C41" i="11"/>
  <c r="BR5" i="12" l="1"/>
  <c r="AA127" i="1"/>
  <c r="AE123" i="1"/>
  <c r="AM115" i="1"/>
  <c r="AM99" i="1"/>
  <c r="AI87" i="1"/>
  <c r="AM83" i="1"/>
  <c r="AM75" i="1"/>
  <c r="AM59" i="1"/>
  <c r="AM47" i="1"/>
  <c r="AM43" i="1"/>
  <c r="AM35" i="1"/>
  <c r="AM19" i="1"/>
  <c r="Q11" i="18"/>
  <c r="L11" i="18" s="1"/>
  <c r="AE139" i="1"/>
  <c r="AM131" i="1"/>
  <c r="AA111" i="1"/>
  <c r="AE91" i="1"/>
  <c r="AM71" i="1"/>
  <c r="AM51" i="1"/>
  <c r="AM31" i="1"/>
  <c r="AM23" i="1"/>
  <c r="AM15" i="1"/>
  <c r="AM11" i="1"/>
  <c r="BT5" i="12"/>
  <c r="AB130" i="1"/>
  <c r="AF126" i="1"/>
  <c r="X118" i="1"/>
  <c r="AB114" i="1"/>
  <c r="AJ106" i="1"/>
  <c r="AB98" i="1"/>
  <c r="AF94" i="1"/>
  <c r="X86" i="1"/>
  <c r="AJ70" i="1"/>
  <c r="AJ66" i="1"/>
  <c r="AJ50" i="1"/>
  <c r="AJ42" i="1"/>
  <c r="AJ30" i="1"/>
  <c r="AJ22" i="1"/>
  <c r="AJ14" i="1"/>
  <c r="AJ10" i="1"/>
  <c r="AI135" i="1"/>
  <c r="AI119" i="1"/>
  <c r="AE107" i="1"/>
  <c r="AI103" i="1"/>
  <c r="AA95" i="1"/>
  <c r="AM79" i="1"/>
  <c r="AM67" i="1"/>
  <c r="AM63" i="1"/>
  <c r="AM55" i="1"/>
  <c r="AM39" i="1"/>
  <c r="AM27" i="1"/>
  <c r="AM7" i="1"/>
  <c r="AJ138" i="1"/>
  <c r="X134" i="1"/>
  <c r="AJ122" i="1"/>
  <c r="AF110" i="1"/>
  <c r="X102" i="1"/>
  <c r="AJ90" i="1"/>
  <c r="AJ82" i="1"/>
  <c r="AJ78" i="1"/>
  <c r="AJ74" i="1"/>
  <c r="AJ62" i="1"/>
  <c r="AJ58" i="1"/>
  <c r="AJ54" i="1"/>
  <c r="AJ46" i="1"/>
  <c r="AJ38" i="1"/>
  <c r="AJ34" i="1"/>
  <c r="AJ26" i="1"/>
  <c r="AJ18" i="1"/>
  <c r="AJ6" i="1"/>
  <c r="AK81" i="1"/>
  <c r="AK77" i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25" i="1"/>
  <c r="AK21" i="1"/>
  <c r="AK17" i="1"/>
  <c r="AK13" i="1"/>
  <c r="AK9" i="1"/>
  <c r="AK5" i="1"/>
  <c r="C15" i="11"/>
  <c r="C16" i="11"/>
  <c r="P14" i="18"/>
  <c r="Q14" i="18" s="1"/>
  <c r="R14" i="18" s="1"/>
  <c r="I11" i="18"/>
  <c r="C5" i="18"/>
  <c r="AL400" i="1"/>
  <c r="AH400" i="1"/>
  <c r="AD400" i="1"/>
  <c r="Z400" i="1"/>
  <c r="AM400" i="1"/>
  <c r="AI400" i="1"/>
  <c r="AE400" i="1"/>
  <c r="AA400" i="1"/>
  <c r="W400" i="1"/>
  <c r="AK400" i="1"/>
  <c r="AG400" i="1"/>
  <c r="AC400" i="1"/>
  <c r="Y400" i="1"/>
  <c r="AB400" i="1"/>
  <c r="AF400" i="1"/>
  <c r="AJ400" i="1"/>
  <c r="X400" i="1"/>
  <c r="AL356" i="1"/>
  <c r="AH356" i="1"/>
  <c r="AD356" i="1"/>
  <c r="Z356" i="1"/>
  <c r="AM356" i="1"/>
  <c r="AI356" i="1"/>
  <c r="AE356" i="1"/>
  <c r="AA356" i="1"/>
  <c r="W356" i="1"/>
  <c r="AK356" i="1"/>
  <c r="AG356" i="1"/>
  <c r="AC356" i="1"/>
  <c r="Y356" i="1"/>
  <c r="X356" i="1"/>
  <c r="AB356" i="1"/>
  <c r="AF356" i="1"/>
  <c r="AJ356" i="1"/>
  <c r="AL348" i="1"/>
  <c r="AH348" i="1"/>
  <c r="AD348" i="1"/>
  <c r="Z348" i="1"/>
  <c r="AM348" i="1"/>
  <c r="AI348" i="1"/>
  <c r="AE348" i="1"/>
  <c r="AA348" i="1"/>
  <c r="W348" i="1"/>
  <c r="AK348" i="1"/>
  <c r="AG348" i="1"/>
  <c r="AC348" i="1"/>
  <c r="Y348" i="1"/>
  <c r="AF348" i="1"/>
  <c r="AJ348" i="1"/>
  <c r="X348" i="1"/>
  <c r="AB348" i="1"/>
  <c r="AL344" i="1"/>
  <c r="AH344" i="1"/>
  <c r="AD344" i="1"/>
  <c r="Z344" i="1"/>
  <c r="AM344" i="1"/>
  <c r="AI344" i="1"/>
  <c r="AE344" i="1"/>
  <c r="AA344" i="1"/>
  <c r="W344" i="1"/>
  <c r="AK344" i="1"/>
  <c r="AG344" i="1"/>
  <c r="AC344" i="1"/>
  <c r="Y344" i="1"/>
  <c r="AJ344" i="1"/>
  <c r="X344" i="1"/>
  <c r="AB344" i="1"/>
  <c r="AF344" i="1"/>
  <c r="AM332" i="1"/>
  <c r="AI332" i="1"/>
  <c r="AE332" i="1"/>
  <c r="AA332" i="1"/>
  <c r="W332" i="1"/>
  <c r="AJ332" i="1"/>
  <c r="AF332" i="1"/>
  <c r="AB332" i="1"/>
  <c r="X332" i="1"/>
  <c r="AK332" i="1"/>
  <c r="AG332" i="1"/>
  <c r="AC332" i="1"/>
  <c r="Y332" i="1"/>
  <c r="AD332" i="1"/>
  <c r="AH332" i="1"/>
  <c r="AL332" i="1"/>
  <c r="Z332" i="1"/>
  <c r="AJ320" i="1"/>
  <c r="AF320" i="1"/>
  <c r="AB320" i="1"/>
  <c r="X320" i="1"/>
  <c r="AK320" i="1"/>
  <c r="AG320" i="1"/>
  <c r="AC320" i="1"/>
  <c r="Y320" i="1"/>
  <c r="AH320" i="1"/>
  <c r="Z320" i="1"/>
  <c r="AI320" i="1"/>
  <c r="AA320" i="1"/>
  <c r="AL320" i="1"/>
  <c r="AD320" i="1"/>
  <c r="AM320" i="1"/>
  <c r="AE320" i="1"/>
  <c r="W320" i="1"/>
  <c r="AJ312" i="1"/>
  <c r="AF312" i="1"/>
  <c r="AB312" i="1"/>
  <c r="X312" i="1"/>
  <c r="AK312" i="1"/>
  <c r="AG312" i="1"/>
  <c r="AC312" i="1"/>
  <c r="Y312" i="1"/>
  <c r="AH312" i="1"/>
  <c r="Z312" i="1"/>
  <c r="AI312" i="1"/>
  <c r="AA312" i="1"/>
  <c r="AL312" i="1"/>
  <c r="AD312" i="1"/>
  <c r="AM312" i="1"/>
  <c r="AE312" i="1"/>
  <c r="W312" i="1"/>
  <c r="AK296" i="1"/>
  <c r="AG296" i="1"/>
  <c r="AC296" i="1"/>
  <c r="Y296" i="1"/>
  <c r="AL296" i="1"/>
  <c r="AH296" i="1"/>
  <c r="AD296" i="1"/>
  <c r="Z296" i="1"/>
  <c r="AM296" i="1"/>
  <c r="AI296" i="1"/>
  <c r="AE296" i="1"/>
  <c r="AA296" i="1"/>
  <c r="W296" i="1"/>
  <c r="AJ296" i="1"/>
  <c r="AF296" i="1"/>
  <c r="AB296" i="1"/>
  <c r="X296" i="1"/>
  <c r="AK288" i="1"/>
  <c r="AG288" i="1"/>
  <c r="AC288" i="1"/>
  <c r="Y288" i="1"/>
  <c r="AL288" i="1"/>
  <c r="AH288" i="1"/>
  <c r="AD288" i="1"/>
  <c r="Z288" i="1"/>
  <c r="AM288" i="1"/>
  <c r="AI288" i="1"/>
  <c r="AE288" i="1"/>
  <c r="AA288" i="1"/>
  <c r="W288" i="1"/>
  <c r="AJ288" i="1"/>
  <c r="AF288" i="1"/>
  <c r="AB288" i="1"/>
  <c r="X288" i="1"/>
  <c r="AK284" i="1"/>
  <c r="AG284" i="1"/>
  <c r="AC284" i="1"/>
  <c r="Y284" i="1"/>
  <c r="AL284" i="1"/>
  <c r="AH284" i="1"/>
  <c r="AD284" i="1"/>
  <c r="Z284" i="1"/>
  <c r="AM284" i="1"/>
  <c r="AI284" i="1"/>
  <c r="AE284" i="1"/>
  <c r="AA284" i="1"/>
  <c r="W284" i="1"/>
  <c r="AJ284" i="1"/>
  <c r="AF284" i="1"/>
  <c r="AB284" i="1"/>
  <c r="X284" i="1"/>
  <c r="AK276" i="1"/>
  <c r="AG276" i="1"/>
  <c r="AC276" i="1"/>
  <c r="Y276" i="1"/>
  <c r="AL276" i="1"/>
  <c r="AH276" i="1"/>
  <c r="AD276" i="1"/>
  <c r="Z276" i="1"/>
  <c r="AM276" i="1"/>
  <c r="AI276" i="1"/>
  <c r="AE276" i="1"/>
  <c r="AA276" i="1"/>
  <c r="W276" i="1"/>
  <c r="AJ276" i="1"/>
  <c r="AF276" i="1"/>
  <c r="AB276" i="1"/>
  <c r="X276" i="1"/>
  <c r="AK260" i="1"/>
  <c r="AG260" i="1"/>
  <c r="AC260" i="1"/>
  <c r="Y260" i="1"/>
  <c r="AL260" i="1"/>
  <c r="AH260" i="1"/>
  <c r="AD260" i="1"/>
  <c r="Z260" i="1"/>
  <c r="AM260" i="1"/>
  <c r="AI260" i="1"/>
  <c r="AE260" i="1"/>
  <c r="AA260" i="1"/>
  <c r="W260" i="1"/>
  <c r="AJ260" i="1"/>
  <c r="AF260" i="1"/>
  <c r="AB260" i="1"/>
  <c r="X260" i="1"/>
  <c r="AK401" i="1"/>
  <c r="AG401" i="1"/>
  <c r="AC401" i="1"/>
  <c r="Y401" i="1"/>
  <c r="AL401" i="1"/>
  <c r="AH401" i="1"/>
  <c r="AD401" i="1"/>
  <c r="Z401" i="1"/>
  <c r="AJ401" i="1"/>
  <c r="AF401" i="1"/>
  <c r="AB401" i="1"/>
  <c r="X401" i="1"/>
  <c r="AA401" i="1"/>
  <c r="AE401" i="1"/>
  <c r="AI401" i="1"/>
  <c r="AM401" i="1"/>
  <c r="W401" i="1"/>
  <c r="AK397" i="1"/>
  <c r="AG397" i="1"/>
  <c r="AC397" i="1"/>
  <c r="Y397" i="1"/>
  <c r="AL397" i="1"/>
  <c r="AH397" i="1"/>
  <c r="AD397" i="1"/>
  <c r="Z397" i="1"/>
  <c r="AJ397" i="1"/>
  <c r="AF397" i="1"/>
  <c r="AB397" i="1"/>
  <c r="X397" i="1"/>
  <c r="AE397" i="1"/>
  <c r="AI397" i="1"/>
  <c r="AM397" i="1"/>
  <c r="W397" i="1"/>
  <c r="AA397" i="1"/>
  <c r="AK393" i="1"/>
  <c r="AG393" i="1"/>
  <c r="AC393" i="1"/>
  <c r="Y393" i="1"/>
  <c r="AL393" i="1"/>
  <c r="AH393" i="1"/>
  <c r="AD393" i="1"/>
  <c r="Z393" i="1"/>
  <c r="AJ393" i="1"/>
  <c r="AF393" i="1"/>
  <c r="AB393" i="1"/>
  <c r="X393" i="1"/>
  <c r="AI393" i="1"/>
  <c r="AM393" i="1"/>
  <c r="W393" i="1"/>
  <c r="AA393" i="1"/>
  <c r="AE393" i="1"/>
  <c r="AK389" i="1"/>
  <c r="AG389" i="1"/>
  <c r="AC389" i="1"/>
  <c r="Y389" i="1"/>
  <c r="AL389" i="1"/>
  <c r="AH389" i="1"/>
  <c r="AD389" i="1"/>
  <c r="Z389" i="1"/>
  <c r="AJ389" i="1"/>
  <c r="AF389" i="1"/>
  <c r="AB389" i="1"/>
  <c r="X389" i="1"/>
  <c r="AM389" i="1"/>
  <c r="W389" i="1"/>
  <c r="AA389" i="1"/>
  <c r="AE389" i="1"/>
  <c r="AI389" i="1"/>
  <c r="AK385" i="1"/>
  <c r="AG385" i="1"/>
  <c r="AC385" i="1"/>
  <c r="Y385" i="1"/>
  <c r="AL385" i="1"/>
  <c r="AH385" i="1"/>
  <c r="AD385" i="1"/>
  <c r="Z385" i="1"/>
  <c r="AJ385" i="1"/>
  <c r="AF385" i="1"/>
  <c r="AB385" i="1"/>
  <c r="X385" i="1"/>
  <c r="AA385" i="1"/>
  <c r="AE385" i="1"/>
  <c r="AI385" i="1"/>
  <c r="AM385" i="1"/>
  <c r="W385" i="1"/>
  <c r="AK381" i="1"/>
  <c r="AG381" i="1"/>
  <c r="AC381" i="1"/>
  <c r="Y381" i="1"/>
  <c r="AL381" i="1"/>
  <c r="AH381" i="1"/>
  <c r="AD381" i="1"/>
  <c r="Z381" i="1"/>
  <c r="AJ381" i="1"/>
  <c r="AF381" i="1"/>
  <c r="AB381" i="1"/>
  <c r="X381" i="1"/>
  <c r="AE381" i="1"/>
  <c r="AI381" i="1"/>
  <c r="AM381" i="1"/>
  <c r="W381" i="1"/>
  <c r="AA381" i="1"/>
  <c r="AK377" i="1"/>
  <c r="AG377" i="1"/>
  <c r="AC377" i="1"/>
  <c r="Y377" i="1"/>
  <c r="AL377" i="1"/>
  <c r="AH377" i="1"/>
  <c r="AD377" i="1"/>
  <c r="Z377" i="1"/>
  <c r="AJ377" i="1"/>
  <c r="AF377" i="1"/>
  <c r="AB377" i="1"/>
  <c r="X377" i="1"/>
  <c r="AI377" i="1"/>
  <c r="AM377" i="1"/>
  <c r="W377" i="1"/>
  <c r="AA377" i="1"/>
  <c r="AE377" i="1"/>
  <c r="AK373" i="1"/>
  <c r="AG373" i="1"/>
  <c r="AC373" i="1"/>
  <c r="Y373" i="1"/>
  <c r="AL373" i="1"/>
  <c r="AH373" i="1"/>
  <c r="AD373" i="1"/>
  <c r="Z373" i="1"/>
  <c r="AJ373" i="1"/>
  <c r="AF373" i="1"/>
  <c r="AB373" i="1"/>
  <c r="X373" i="1"/>
  <c r="AM373" i="1"/>
  <c r="W373" i="1"/>
  <c r="AA373" i="1"/>
  <c r="AE373" i="1"/>
  <c r="AI373" i="1"/>
  <c r="AK369" i="1"/>
  <c r="AG369" i="1"/>
  <c r="AC369" i="1"/>
  <c r="Y369" i="1"/>
  <c r="AL369" i="1"/>
  <c r="AH369" i="1"/>
  <c r="AD369" i="1"/>
  <c r="Z369" i="1"/>
  <c r="AJ369" i="1"/>
  <c r="AF369" i="1"/>
  <c r="AB369" i="1"/>
  <c r="X369" i="1"/>
  <c r="AA369" i="1"/>
  <c r="AE369" i="1"/>
  <c r="AI369" i="1"/>
  <c r="AM369" i="1"/>
  <c r="W369" i="1"/>
  <c r="AK365" i="1"/>
  <c r="AG365" i="1"/>
  <c r="AC365" i="1"/>
  <c r="Y365" i="1"/>
  <c r="AL365" i="1"/>
  <c r="AH365" i="1"/>
  <c r="AD365" i="1"/>
  <c r="Z365" i="1"/>
  <c r="AJ365" i="1"/>
  <c r="AF365" i="1"/>
  <c r="AB365" i="1"/>
  <c r="X365" i="1"/>
  <c r="AE365" i="1"/>
  <c r="AI365" i="1"/>
  <c r="AM365" i="1"/>
  <c r="W365" i="1"/>
  <c r="AA365" i="1"/>
  <c r="AK361" i="1"/>
  <c r="AG361" i="1"/>
  <c r="AC361" i="1"/>
  <c r="Y361" i="1"/>
  <c r="AL361" i="1"/>
  <c r="AH361" i="1"/>
  <c r="AD361" i="1"/>
  <c r="Z361" i="1"/>
  <c r="AJ361" i="1"/>
  <c r="AF361" i="1"/>
  <c r="AB361" i="1"/>
  <c r="X361" i="1"/>
  <c r="AI361" i="1"/>
  <c r="AM361" i="1"/>
  <c r="W361" i="1"/>
  <c r="AA361" i="1"/>
  <c r="AE361" i="1"/>
  <c r="AK357" i="1"/>
  <c r="AG357" i="1"/>
  <c r="AC357" i="1"/>
  <c r="Y357" i="1"/>
  <c r="AL357" i="1"/>
  <c r="AH357" i="1"/>
  <c r="AD357" i="1"/>
  <c r="Z357" i="1"/>
  <c r="AJ357" i="1"/>
  <c r="AF357" i="1"/>
  <c r="AB357" i="1"/>
  <c r="X357" i="1"/>
  <c r="AM357" i="1"/>
  <c r="W357" i="1"/>
  <c r="AA357" i="1"/>
  <c r="AE357" i="1"/>
  <c r="AI357" i="1"/>
  <c r="AK353" i="1"/>
  <c r="AG353" i="1"/>
  <c r="AC353" i="1"/>
  <c r="Y353" i="1"/>
  <c r="AL353" i="1"/>
  <c r="AH353" i="1"/>
  <c r="AD353" i="1"/>
  <c r="Z353" i="1"/>
  <c r="AJ353" i="1"/>
  <c r="AF353" i="1"/>
  <c r="AB353" i="1"/>
  <c r="X353" i="1"/>
  <c r="AA353" i="1"/>
  <c r="AE353" i="1"/>
  <c r="AI353" i="1"/>
  <c r="AM353" i="1"/>
  <c r="W353" i="1"/>
  <c r="AK349" i="1"/>
  <c r="AG349" i="1"/>
  <c r="AC349" i="1"/>
  <c r="Y349" i="1"/>
  <c r="AL349" i="1"/>
  <c r="AH349" i="1"/>
  <c r="AD349" i="1"/>
  <c r="Z349" i="1"/>
  <c r="AJ349" i="1"/>
  <c r="AF349" i="1"/>
  <c r="AB349" i="1"/>
  <c r="X349" i="1"/>
  <c r="AE349" i="1"/>
  <c r="AI349" i="1"/>
  <c r="AM349" i="1"/>
  <c r="W349" i="1"/>
  <c r="AA349" i="1"/>
  <c r="AK345" i="1"/>
  <c r="AG345" i="1"/>
  <c r="AC345" i="1"/>
  <c r="Y345" i="1"/>
  <c r="AL345" i="1"/>
  <c r="AH345" i="1"/>
  <c r="AD345" i="1"/>
  <c r="Z345" i="1"/>
  <c r="AJ345" i="1"/>
  <c r="AF345" i="1"/>
  <c r="AB345" i="1"/>
  <c r="X345" i="1"/>
  <c r="AI345" i="1"/>
  <c r="AM345" i="1"/>
  <c r="W345" i="1"/>
  <c r="AA345" i="1"/>
  <c r="AE345" i="1"/>
  <c r="AK341" i="1"/>
  <c r="AG341" i="1"/>
  <c r="AC341" i="1"/>
  <c r="Y341" i="1"/>
  <c r="AL341" i="1"/>
  <c r="AH341" i="1"/>
  <c r="AD341" i="1"/>
  <c r="Z341" i="1"/>
  <c r="AM341" i="1"/>
  <c r="AI341" i="1"/>
  <c r="AE341" i="1"/>
  <c r="AA341" i="1"/>
  <c r="W341" i="1"/>
  <c r="AJ341" i="1"/>
  <c r="AF341" i="1"/>
  <c r="AB341" i="1"/>
  <c r="X341" i="1"/>
  <c r="AK337" i="1"/>
  <c r="AG337" i="1"/>
  <c r="AC337" i="1"/>
  <c r="Y337" i="1"/>
  <c r="AL337" i="1"/>
  <c r="AH337" i="1"/>
  <c r="AD337" i="1"/>
  <c r="Z337" i="1"/>
  <c r="AM337" i="1"/>
  <c r="AI337" i="1"/>
  <c r="AE337" i="1"/>
  <c r="AA337" i="1"/>
  <c r="W337" i="1"/>
  <c r="AJ337" i="1"/>
  <c r="AF337" i="1"/>
  <c r="AB337" i="1"/>
  <c r="X337" i="1"/>
  <c r="AL333" i="1"/>
  <c r="AH333" i="1"/>
  <c r="AD333" i="1"/>
  <c r="Z333" i="1"/>
  <c r="AM333" i="1"/>
  <c r="AI333" i="1"/>
  <c r="AE333" i="1"/>
  <c r="AA333" i="1"/>
  <c r="W333" i="1"/>
  <c r="AJ333" i="1"/>
  <c r="AF333" i="1"/>
  <c r="AB333" i="1"/>
  <c r="X333" i="1"/>
  <c r="AC333" i="1"/>
  <c r="AG333" i="1"/>
  <c r="AK333" i="1"/>
  <c r="Y333" i="1"/>
  <c r="AL329" i="1"/>
  <c r="AH329" i="1"/>
  <c r="AD329" i="1"/>
  <c r="Z329" i="1"/>
  <c r="AM329" i="1"/>
  <c r="AI329" i="1"/>
  <c r="AE329" i="1"/>
  <c r="AA329" i="1"/>
  <c r="W329" i="1"/>
  <c r="AJ329" i="1"/>
  <c r="AF329" i="1"/>
  <c r="AB329" i="1"/>
  <c r="X329" i="1"/>
  <c r="AG329" i="1"/>
  <c r="AK329" i="1"/>
  <c r="Y329" i="1"/>
  <c r="AC329" i="1"/>
  <c r="AL325" i="1"/>
  <c r="AH325" i="1"/>
  <c r="AD325" i="1"/>
  <c r="Z325" i="1"/>
  <c r="AM325" i="1"/>
  <c r="AI325" i="1"/>
  <c r="AE325" i="1"/>
  <c r="AA325" i="1"/>
  <c r="W325" i="1"/>
  <c r="AJ325" i="1"/>
  <c r="AF325" i="1"/>
  <c r="AB325" i="1"/>
  <c r="X325" i="1"/>
  <c r="AK325" i="1"/>
  <c r="Y325" i="1"/>
  <c r="AC325" i="1"/>
  <c r="AG325" i="1"/>
  <c r="AM321" i="1"/>
  <c r="AI321" i="1"/>
  <c r="AE321" i="1"/>
  <c r="AA321" i="1"/>
  <c r="W321" i="1"/>
  <c r="AJ321" i="1"/>
  <c r="AF321" i="1"/>
  <c r="AB321" i="1"/>
  <c r="X321" i="1"/>
  <c r="AG321" i="1"/>
  <c r="Y321" i="1"/>
  <c r="AH321" i="1"/>
  <c r="Z321" i="1"/>
  <c r="AK321" i="1"/>
  <c r="AC321" i="1"/>
  <c r="AL321" i="1"/>
  <c r="AD321" i="1"/>
  <c r="AM317" i="1"/>
  <c r="AI317" i="1"/>
  <c r="AE317" i="1"/>
  <c r="AA317" i="1"/>
  <c r="W317" i="1"/>
  <c r="AJ317" i="1"/>
  <c r="AF317" i="1"/>
  <c r="AB317" i="1"/>
  <c r="X317" i="1"/>
  <c r="AK317" i="1"/>
  <c r="AC317" i="1"/>
  <c r="AL317" i="1"/>
  <c r="AD317" i="1"/>
  <c r="AG317" i="1"/>
  <c r="Y317" i="1"/>
  <c r="AH317" i="1"/>
  <c r="Z317" i="1"/>
  <c r="AM313" i="1"/>
  <c r="AI313" i="1"/>
  <c r="AE313" i="1"/>
  <c r="AA313" i="1"/>
  <c r="W313" i="1"/>
  <c r="AJ313" i="1"/>
  <c r="AF313" i="1"/>
  <c r="AB313" i="1"/>
  <c r="X313" i="1"/>
  <c r="AG313" i="1"/>
  <c r="Y313" i="1"/>
  <c r="AH313" i="1"/>
  <c r="Z313" i="1"/>
  <c r="AK313" i="1"/>
  <c r="AC313" i="1"/>
  <c r="AL313" i="1"/>
  <c r="AD313" i="1"/>
  <c r="AM309" i="1"/>
  <c r="AI309" i="1"/>
  <c r="AE309" i="1"/>
  <c r="AA309" i="1"/>
  <c r="W309" i="1"/>
  <c r="AJ309" i="1"/>
  <c r="AF309" i="1"/>
  <c r="AB309" i="1"/>
  <c r="X309" i="1"/>
  <c r="AK309" i="1"/>
  <c r="AC309" i="1"/>
  <c r="AL309" i="1"/>
  <c r="AD309" i="1"/>
  <c r="AG309" i="1"/>
  <c r="Y309" i="1"/>
  <c r="AH309" i="1"/>
  <c r="Z309" i="1"/>
  <c r="AM305" i="1"/>
  <c r="AI305" i="1"/>
  <c r="AE305" i="1"/>
  <c r="AA305" i="1"/>
  <c r="W305" i="1"/>
  <c r="AJ305" i="1"/>
  <c r="AF305" i="1"/>
  <c r="AB305" i="1"/>
  <c r="X305" i="1"/>
  <c r="AG305" i="1"/>
  <c r="Y305" i="1"/>
  <c r="AH305" i="1"/>
  <c r="Z305" i="1"/>
  <c r="AK305" i="1"/>
  <c r="AC305" i="1"/>
  <c r="AL305" i="1"/>
  <c r="AD305" i="1"/>
  <c r="AM301" i="1"/>
  <c r="AI301" i="1"/>
  <c r="AE301" i="1"/>
  <c r="AA301" i="1"/>
  <c r="W301" i="1"/>
  <c r="AJ301" i="1"/>
  <c r="AF301" i="1"/>
  <c r="AB301" i="1"/>
  <c r="X301" i="1"/>
  <c r="AK301" i="1"/>
  <c r="AC301" i="1"/>
  <c r="AL301" i="1"/>
  <c r="AD301" i="1"/>
  <c r="AG301" i="1"/>
  <c r="Y301" i="1"/>
  <c r="AH301" i="1"/>
  <c r="Z301" i="1"/>
  <c r="AM297" i="1"/>
  <c r="AI297" i="1"/>
  <c r="AJ297" i="1"/>
  <c r="AF297" i="1"/>
  <c r="AG297" i="1"/>
  <c r="AB297" i="1"/>
  <c r="X297" i="1"/>
  <c r="AH297" i="1"/>
  <c r="AC297" i="1"/>
  <c r="Y297" i="1"/>
  <c r="AK297" i="1"/>
  <c r="AD297" i="1"/>
  <c r="Z297" i="1"/>
  <c r="AL297" i="1"/>
  <c r="AE297" i="1"/>
  <c r="AA297" i="1"/>
  <c r="W297" i="1"/>
  <c r="AJ293" i="1"/>
  <c r="AF293" i="1"/>
  <c r="AB293" i="1"/>
  <c r="X293" i="1"/>
  <c r="AK293" i="1"/>
  <c r="AG293" i="1"/>
  <c r="AC293" i="1"/>
  <c r="Y293" i="1"/>
  <c r="AL293" i="1"/>
  <c r="BF293" i="1" s="1"/>
  <c r="AH293" i="1"/>
  <c r="AD293" i="1"/>
  <c r="Z293" i="1"/>
  <c r="AM293" i="1"/>
  <c r="AI293" i="1"/>
  <c r="AE293" i="1"/>
  <c r="AA293" i="1"/>
  <c r="W293" i="1"/>
  <c r="AJ289" i="1"/>
  <c r="AF289" i="1"/>
  <c r="AB289" i="1"/>
  <c r="X289" i="1"/>
  <c r="AK289" i="1"/>
  <c r="AG289" i="1"/>
  <c r="AC289" i="1"/>
  <c r="Y289" i="1"/>
  <c r="AL289" i="1"/>
  <c r="AH289" i="1"/>
  <c r="AD289" i="1"/>
  <c r="Z289" i="1"/>
  <c r="AM289" i="1"/>
  <c r="AI289" i="1"/>
  <c r="AE289" i="1"/>
  <c r="AA289" i="1"/>
  <c r="W289" i="1"/>
  <c r="AJ285" i="1"/>
  <c r="AF285" i="1"/>
  <c r="AB285" i="1"/>
  <c r="X285" i="1"/>
  <c r="AK285" i="1"/>
  <c r="AG285" i="1"/>
  <c r="AC285" i="1"/>
  <c r="Y285" i="1"/>
  <c r="AL285" i="1"/>
  <c r="AH285" i="1"/>
  <c r="AD285" i="1"/>
  <c r="Z285" i="1"/>
  <c r="AM285" i="1"/>
  <c r="AI285" i="1"/>
  <c r="AE285" i="1"/>
  <c r="AA285" i="1"/>
  <c r="W285" i="1"/>
  <c r="AJ281" i="1"/>
  <c r="AF281" i="1"/>
  <c r="AB281" i="1"/>
  <c r="X281" i="1"/>
  <c r="AK281" i="1"/>
  <c r="AG281" i="1"/>
  <c r="AC281" i="1"/>
  <c r="Y281" i="1"/>
  <c r="AL281" i="1"/>
  <c r="AH281" i="1"/>
  <c r="AD281" i="1"/>
  <c r="Z281" i="1"/>
  <c r="AM281" i="1"/>
  <c r="AI281" i="1"/>
  <c r="AE281" i="1"/>
  <c r="AA281" i="1"/>
  <c r="W281" i="1"/>
  <c r="AJ277" i="1"/>
  <c r="AF277" i="1"/>
  <c r="AB277" i="1"/>
  <c r="X277" i="1"/>
  <c r="AK277" i="1"/>
  <c r="AG277" i="1"/>
  <c r="AC277" i="1"/>
  <c r="Y277" i="1"/>
  <c r="AL277" i="1"/>
  <c r="AH277" i="1"/>
  <c r="AD277" i="1"/>
  <c r="Z277" i="1"/>
  <c r="AM277" i="1"/>
  <c r="AI277" i="1"/>
  <c r="AE277" i="1"/>
  <c r="AA277" i="1"/>
  <c r="W277" i="1"/>
  <c r="AJ273" i="1"/>
  <c r="AF273" i="1"/>
  <c r="AB273" i="1"/>
  <c r="X273" i="1"/>
  <c r="AK273" i="1"/>
  <c r="AG273" i="1"/>
  <c r="AC273" i="1"/>
  <c r="Y273" i="1"/>
  <c r="AL273" i="1"/>
  <c r="AH273" i="1"/>
  <c r="AD273" i="1"/>
  <c r="Z273" i="1"/>
  <c r="AM273" i="1"/>
  <c r="AI273" i="1"/>
  <c r="AE273" i="1"/>
  <c r="AA273" i="1"/>
  <c r="W273" i="1"/>
  <c r="AJ269" i="1"/>
  <c r="AF269" i="1"/>
  <c r="AB269" i="1"/>
  <c r="X269" i="1"/>
  <c r="AK269" i="1"/>
  <c r="AG269" i="1"/>
  <c r="AC269" i="1"/>
  <c r="Y269" i="1"/>
  <c r="AL269" i="1"/>
  <c r="AH269" i="1"/>
  <c r="AD269" i="1"/>
  <c r="Z269" i="1"/>
  <c r="AM269" i="1"/>
  <c r="AI269" i="1"/>
  <c r="AE269" i="1"/>
  <c r="AA269" i="1"/>
  <c r="W269" i="1"/>
  <c r="AJ265" i="1"/>
  <c r="AF265" i="1"/>
  <c r="AB265" i="1"/>
  <c r="X265" i="1"/>
  <c r="AK265" i="1"/>
  <c r="AG265" i="1"/>
  <c r="AC265" i="1"/>
  <c r="Y265" i="1"/>
  <c r="AL265" i="1"/>
  <c r="AH265" i="1"/>
  <c r="AD265" i="1"/>
  <c r="Z265" i="1"/>
  <c r="AM265" i="1"/>
  <c r="AI265" i="1"/>
  <c r="AE265" i="1"/>
  <c r="AA265" i="1"/>
  <c r="W265" i="1"/>
  <c r="AJ261" i="1"/>
  <c r="AF261" i="1"/>
  <c r="AB261" i="1"/>
  <c r="X261" i="1"/>
  <c r="AK261" i="1"/>
  <c r="AG261" i="1"/>
  <c r="AC261" i="1"/>
  <c r="Y261" i="1"/>
  <c r="AL261" i="1"/>
  <c r="AH261" i="1"/>
  <c r="AD261" i="1"/>
  <c r="Z261" i="1"/>
  <c r="AM261" i="1"/>
  <c r="AI261" i="1"/>
  <c r="AE261" i="1"/>
  <c r="AA261" i="1"/>
  <c r="W261" i="1"/>
  <c r="AJ257" i="1"/>
  <c r="AF257" i="1"/>
  <c r="AB257" i="1"/>
  <c r="X257" i="1"/>
  <c r="AK257" i="1"/>
  <c r="AG257" i="1"/>
  <c r="AC257" i="1"/>
  <c r="Y257" i="1"/>
  <c r="AL257" i="1"/>
  <c r="AH257" i="1"/>
  <c r="AD257" i="1"/>
  <c r="Z257" i="1"/>
  <c r="AM257" i="1"/>
  <c r="AI257" i="1"/>
  <c r="AE257" i="1"/>
  <c r="AA257" i="1"/>
  <c r="W257" i="1"/>
  <c r="AJ253" i="1"/>
  <c r="AF253" i="1"/>
  <c r="AB253" i="1"/>
  <c r="X253" i="1"/>
  <c r="AK253" i="1"/>
  <c r="AG253" i="1"/>
  <c r="AC253" i="1"/>
  <c r="Y253" i="1"/>
  <c r="AL253" i="1"/>
  <c r="AH253" i="1"/>
  <c r="AD253" i="1"/>
  <c r="Z253" i="1"/>
  <c r="AM253" i="1"/>
  <c r="AI253" i="1"/>
  <c r="AE253" i="1"/>
  <c r="AA253" i="1"/>
  <c r="W253" i="1"/>
  <c r="AJ249" i="1"/>
  <c r="AF249" i="1"/>
  <c r="AB249" i="1"/>
  <c r="X249" i="1"/>
  <c r="AK249" i="1"/>
  <c r="AG249" i="1"/>
  <c r="AC249" i="1"/>
  <c r="Y249" i="1"/>
  <c r="AL249" i="1"/>
  <c r="AH249" i="1"/>
  <c r="AD249" i="1"/>
  <c r="Z249" i="1"/>
  <c r="AM249" i="1"/>
  <c r="AI249" i="1"/>
  <c r="AE249" i="1"/>
  <c r="AA249" i="1"/>
  <c r="W249" i="1"/>
  <c r="AJ245" i="1"/>
  <c r="AF245" i="1"/>
  <c r="AB245" i="1"/>
  <c r="X245" i="1"/>
  <c r="AK245" i="1"/>
  <c r="AG245" i="1"/>
  <c r="AC245" i="1"/>
  <c r="Y245" i="1"/>
  <c r="AL245" i="1"/>
  <c r="AH245" i="1"/>
  <c r="AD245" i="1"/>
  <c r="Z245" i="1"/>
  <c r="AM245" i="1"/>
  <c r="AI245" i="1"/>
  <c r="AE245" i="1"/>
  <c r="AA245" i="1"/>
  <c r="W245" i="1"/>
  <c r="AJ241" i="1"/>
  <c r="AF241" i="1"/>
  <c r="AB241" i="1"/>
  <c r="X241" i="1"/>
  <c r="AK241" i="1"/>
  <c r="AG241" i="1"/>
  <c r="AC241" i="1"/>
  <c r="Y241" i="1"/>
  <c r="AL241" i="1"/>
  <c r="AH241" i="1"/>
  <c r="AD241" i="1"/>
  <c r="Z241" i="1"/>
  <c r="AM241" i="1"/>
  <c r="AI241" i="1"/>
  <c r="AE241" i="1"/>
  <c r="AA241" i="1"/>
  <c r="W241" i="1"/>
  <c r="AJ237" i="1"/>
  <c r="AF237" i="1"/>
  <c r="AB237" i="1"/>
  <c r="AK237" i="1"/>
  <c r="AG237" i="1"/>
  <c r="AC237" i="1"/>
  <c r="Y237" i="1"/>
  <c r="AL237" i="1"/>
  <c r="AH237" i="1"/>
  <c r="AD237" i="1"/>
  <c r="Z237" i="1"/>
  <c r="AM237" i="1"/>
  <c r="AI237" i="1"/>
  <c r="AE237" i="1"/>
  <c r="AA237" i="1"/>
  <c r="W237" i="1"/>
  <c r="X237" i="1"/>
  <c r="AK233" i="1"/>
  <c r="AG233" i="1"/>
  <c r="AC233" i="1"/>
  <c r="Y233" i="1"/>
  <c r="AL233" i="1"/>
  <c r="AH233" i="1"/>
  <c r="AD233" i="1"/>
  <c r="Z233" i="1"/>
  <c r="AM233" i="1"/>
  <c r="AI233" i="1"/>
  <c r="AE233" i="1"/>
  <c r="AA233" i="1"/>
  <c r="W233" i="1"/>
  <c r="AF233" i="1"/>
  <c r="AJ233" i="1"/>
  <c r="X233" i="1"/>
  <c r="AB233" i="1"/>
  <c r="AK229" i="1"/>
  <c r="AG229" i="1"/>
  <c r="AC229" i="1"/>
  <c r="Y229" i="1"/>
  <c r="AL229" i="1"/>
  <c r="AH229" i="1"/>
  <c r="AD229" i="1"/>
  <c r="Z229" i="1"/>
  <c r="AM229" i="1"/>
  <c r="AI229" i="1"/>
  <c r="AE229" i="1"/>
  <c r="AA229" i="1"/>
  <c r="W229" i="1"/>
  <c r="AJ229" i="1"/>
  <c r="X229" i="1"/>
  <c r="AB229" i="1"/>
  <c r="AF229" i="1"/>
  <c r="AK225" i="1"/>
  <c r="AG225" i="1"/>
  <c r="AC225" i="1"/>
  <c r="Y225" i="1"/>
  <c r="AL225" i="1"/>
  <c r="AH225" i="1"/>
  <c r="AD225" i="1"/>
  <c r="Z225" i="1"/>
  <c r="AM225" i="1"/>
  <c r="AI225" i="1"/>
  <c r="AE225" i="1"/>
  <c r="AA225" i="1"/>
  <c r="W225" i="1"/>
  <c r="X225" i="1"/>
  <c r="AB225" i="1"/>
  <c r="AF225" i="1"/>
  <c r="AJ225" i="1"/>
  <c r="AK221" i="1"/>
  <c r="AG221" i="1"/>
  <c r="AC221" i="1"/>
  <c r="Y221" i="1"/>
  <c r="AL221" i="1"/>
  <c r="AH221" i="1"/>
  <c r="AD221" i="1"/>
  <c r="Z221" i="1"/>
  <c r="AM221" i="1"/>
  <c r="AI221" i="1"/>
  <c r="AE221" i="1"/>
  <c r="AA221" i="1"/>
  <c r="W221" i="1"/>
  <c r="AB221" i="1"/>
  <c r="AF221" i="1"/>
  <c r="AJ221" i="1"/>
  <c r="X221" i="1"/>
  <c r="AK217" i="1"/>
  <c r="AG217" i="1"/>
  <c r="AC217" i="1"/>
  <c r="Y217" i="1"/>
  <c r="AL217" i="1"/>
  <c r="AH217" i="1"/>
  <c r="AD217" i="1"/>
  <c r="Z217" i="1"/>
  <c r="AM217" i="1"/>
  <c r="AI217" i="1"/>
  <c r="AE217" i="1"/>
  <c r="AA217" i="1"/>
  <c r="W217" i="1"/>
  <c r="AF217" i="1"/>
  <c r="AJ217" i="1"/>
  <c r="X217" i="1"/>
  <c r="AB217" i="1"/>
  <c r="AK213" i="1"/>
  <c r="AG213" i="1"/>
  <c r="AC213" i="1"/>
  <c r="Y213" i="1"/>
  <c r="AL213" i="1"/>
  <c r="AH213" i="1"/>
  <c r="AD213" i="1"/>
  <c r="Z213" i="1"/>
  <c r="AM213" i="1"/>
  <c r="AI213" i="1"/>
  <c r="AE213" i="1"/>
  <c r="AA213" i="1"/>
  <c r="W213" i="1"/>
  <c r="AJ213" i="1"/>
  <c r="X213" i="1"/>
  <c r="AB213" i="1"/>
  <c r="AF213" i="1"/>
  <c r="AK209" i="1"/>
  <c r="AG209" i="1"/>
  <c r="AC209" i="1"/>
  <c r="Y209" i="1"/>
  <c r="AL209" i="1"/>
  <c r="AH209" i="1"/>
  <c r="AD209" i="1"/>
  <c r="Z209" i="1"/>
  <c r="AM209" i="1"/>
  <c r="AI209" i="1"/>
  <c r="AE209" i="1"/>
  <c r="AA209" i="1"/>
  <c r="W209" i="1"/>
  <c r="X209" i="1"/>
  <c r="AB209" i="1"/>
  <c r="AF209" i="1"/>
  <c r="AJ209" i="1"/>
  <c r="AK205" i="1"/>
  <c r="AG205" i="1"/>
  <c r="AC205" i="1"/>
  <c r="Y205" i="1"/>
  <c r="AL205" i="1"/>
  <c r="AH205" i="1"/>
  <c r="AD205" i="1"/>
  <c r="Z205" i="1"/>
  <c r="AM205" i="1"/>
  <c r="AI205" i="1"/>
  <c r="AE205" i="1"/>
  <c r="AA205" i="1"/>
  <c r="W205" i="1"/>
  <c r="AB205" i="1"/>
  <c r="AF205" i="1"/>
  <c r="AJ205" i="1"/>
  <c r="X205" i="1"/>
  <c r="AK201" i="1"/>
  <c r="AG201" i="1"/>
  <c r="AC201" i="1"/>
  <c r="Y201" i="1"/>
  <c r="AL201" i="1"/>
  <c r="AH201" i="1"/>
  <c r="AD201" i="1"/>
  <c r="Z201" i="1"/>
  <c r="AM201" i="1"/>
  <c r="AI201" i="1"/>
  <c r="AE201" i="1"/>
  <c r="AA201" i="1"/>
  <c r="W201" i="1"/>
  <c r="AF201" i="1"/>
  <c r="AJ201" i="1"/>
  <c r="X201" i="1"/>
  <c r="AB201" i="1"/>
  <c r="AK197" i="1"/>
  <c r="AG197" i="1"/>
  <c r="AC197" i="1"/>
  <c r="Y197" i="1"/>
  <c r="AL197" i="1"/>
  <c r="AH197" i="1"/>
  <c r="AD197" i="1"/>
  <c r="Z197" i="1"/>
  <c r="AM197" i="1"/>
  <c r="AI197" i="1"/>
  <c r="AE197" i="1"/>
  <c r="AA197" i="1"/>
  <c r="W197" i="1"/>
  <c r="AJ197" i="1"/>
  <c r="X197" i="1"/>
  <c r="AB197" i="1"/>
  <c r="AF197" i="1"/>
  <c r="AK193" i="1"/>
  <c r="AG193" i="1"/>
  <c r="AL193" i="1"/>
  <c r="AH193" i="1"/>
  <c r="AM193" i="1"/>
  <c r="AI193" i="1"/>
  <c r="AD193" i="1"/>
  <c r="Z193" i="1"/>
  <c r="AE193" i="1"/>
  <c r="AA193" i="1"/>
  <c r="W193" i="1"/>
  <c r="AF193" i="1"/>
  <c r="AB193" i="1"/>
  <c r="X193" i="1"/>
  <c r="AJ193" i="1"/>
  <c r="AC193" i="1"/>
  <c r="Y193" i="1"/>
  <c r="AL189" i="1"/>
  <c r="AH189" i="1"/>
  <c r="AD189" i="1"/>
  <c r="Z189" i="1"/>
  <c r="AM189" i="1"/>
  <c r="AI189" i="1"/>
  <c r="AE189" i="1"/>
  <c r="AA189" i="1"/>
  <c r="W189" i="1"/>
  <c r="AJ189" i="1"/>
  <c r="AF189" i="1"/>
  <c r="AB189" i="1"/>
  <c r="X189" i="1"/>
  <c r="AK189" i="1"/>
  <c r="AG189" i="1"/>
  <c r="AC189" i="1"/>
  <c r="Y189" i="1"/>
  <c r="AL185" i="1"/>
  <c r="AH185" i="1"/>
  <c r="AD185" i="1"/>
  <c r="Z185" i="1"/>
  <c r="AM185" i="1"/>
  <c r="AI185" i="1"/>
  <c r="AE185" i="1"/>
  <c r="AA185" i="1"/>
  <c r="W185" i="1"/>
  <c r="AJ185" i="1"/>
  <c r="AF185" i="1"/>
  <c r="AB185" i="1"/>
  <c r="X185" i="1"/>
  <c r="AK185" i="1"/>
  <c r="AG185" i="1"/>
  <c r="AC185" i="1"/>
  <c r="Y185" i="1"/>
  <c r="AL181" i="1"/>
  <c r="AH181" i="1"/>
  <c r="AD181" i="1"/>
  <c r="Z181" i="1"/>
  <c r="AM181" i="1"/>
  <c r="AI181" i="1"/>
  <c r="AE181" i="1"/>
  <c r="AA181" i="1"/>
  <c r="W181" i="1"/>
  <c r="AJ181" i="1"/>
  <c r="AF181" i="1"/>
  <c r="AB181" i="1"/>
  <c r="X181" i="1"/>
  <c r="AK181" i="1"/>
  <c r="AG181" i="1"/>
  <c r="AC181" i="1"/>
  <c r="Y181" i="1"/>
  <c r="AL177" i="1"/>
  <c r="AH177" i="1"/>
  <c r="AD177" i="1"/>
  <c r="Z177" i="1"/>
  <c r="AM177" i="1"/>
  <c r="AI177" i="1"/>
  <c r="AE177" i="1"/>
  <c r="AA177" i="1"/>
  <c r="W177" i="1"/>
  <c r="AJ177" i="1"/>
  <c r="AF177" i="1"/>
  <c r="AB177" i="1"/>
  <c r="X177" i="1"/>
  <c r="AK177" i="1"/>
  <c r="AG177" i="1"/>
  <c r="AC177" i="1"/>
  <c r="Y177" i="1"/>
  <c r="AL173" i="1"/>
  <c r="AH173" i="1"/>
  <c r="AD173" i="1"/>
  <c r="Z173" i="1"/>
  <c r="AM173" i="1"/>
  <c r="AI173" i="1"/>
  <c r="AE173" i="1"/>
  <c r="AA173" i="1"/>
  <c r="W173" i="1"/>
  <c r="AJ173" i="1"/>
  <c r="AF173" i="1"/>
  <c r="AB173" i="1"/>
  <c r="X173" i="1"/>
  <c r="AK173" i="1"/>
  <c r="AG173" i="1"/>
  <c r="AC173" i="1"/>
  <c r="Y173" i="1"/>
  <c r="AL169" i="1"/>
  <c r="AH169" i="1"/>
  <c r="AD169" i="1"/>
  <c r="Z169" i="1"/>
  <c r="AM169" i="1"/>
  <c r="AI169" i="1"/>
  <c r="AE169" i="1"/>
  <c r="AA169" i="1"/>
  <c r="W169" i="1"/>
  <c r="AJ169" i="1"/>
  <c r="AF169" i="1"/>
  <c r="AB169" i="1"/>
  <c r="X169" i="1"/>
  <c r="AK169" i="1"/>
  <c r="AG169" i="1"/>
  <c r="AC169" i="1"/>
  <c r="Y169" i="1"/>
  <c r="AL165" i="1"/>
  <c r="AH165" i="1"/>
  <c r="AD165" i="1"/>
  <c r="Z165" i="1"/>
  <c r="AM165" i="1"/>
  <c r="AI165" i="1"/>
  <c r="AE165" i="1"/>
  <c r="AA165" i="1"/>
  <c r="W165" i="1"/>
  <c r="AJ165" i="1"/>
  <c r="AF165" i="1"/>
  <c r="AB165" i="1"/>
  <c r="X165" i="1"/>
  <c r="AK165" i="1"/>
  <c r="AG165" i="1"/>
  <c r="AC165" i="1"/>
  <c r="Y165" i="1"/>
  <c r="AL161" i="1"/>
  <c r="AH161" i="1"/>
  <c r="AD161" i="1"/>
  <c r="Z161" i="1"/>
  <c r="AM161" i="1"/>
  <c r="AI161" i="1"/>
  <c r="AE161" i="1"/>
  <c r="AA161" i="1"/>
  <c r="W161" i="1"/>
  <c r="AJ161" i="1"/>
  <c r="AF161" i="1"/>
  <c r="AB161" i="1"/>
  <c r="X161" i="1"/>
  <c r="AK161" i="1"/>
  <c r="AG161" i="1"/>
  <c r="AC161" i="1"/>
  <c r="Y161" i="1"/>
  <c r="AL157" i="1"/>
  <c r="AH157" i="1"/>
  <c r="AD157" i="1"/>
  <c r="Z157" i="1"/>
  <c r="AM157" i="1"/>
  <c r="AI157" i="1"/>
  <c r="AE157" i="1"/>
  <c r="AA157" i="1"/>
  <c r="W157" i="1"/>
  <c r="AJ157" i="1"/>
  <c r="AF157" i="1"/>
  <c r="AB157" i="1"/>
  <c r="X157" i="1"/>
  <c r="AK157" i="1"/>
  <c r="AG157" i="1"/>
  <c r="AC157" i="1"/>
  <c r="Y157" i="1"/>
  <c r="AL153" i="1"/>
  <c r="AH153" i="1"/>
  <c r="AD153" i="1"/>
  <c r="Z153" i="1"/>
  <c r="AM153" i="1"/>
  <c r="AI153" i="1"/>
  <c r="AE153" i="1"/>
  <c r="AA153" i="1"/>
  <c r="W153" i="1"/>
  <c r="AJ153" i="1"/>
  <c r="AF153" i="1"/>
  <c r="AB153" i="1"/>
  <c r="X153" i="1"/>
  <c r="AK153" i="1"/>
  <c r="AG153" i="1"/>
  <c r="AC153" i="1"/>
  <c r="Y153" i="1"/>
  <c r="AL149" i="1"/>
  <c r="AH149" i="1"/>
  <c r="AD149" i="1"/>
  <c r="Z149" i="1"/>
  <c r="AM149" i="1"/>
  <c r="AI149" i="1"/>
  <c r="AE149" i="1"/>
  <c r="AA149" i="1"/>
  <c r="W149" i="1"/>
  <c r="AJ149" i="1"/>
  <c r="AF149" i="1"/>
  <c r="AB149" i="1"/>
  <c r="X149" i="1"/>
  <c r="AK149" i="1"/>
  <c r="AG149" i="1"/>
  <c r="AC149" i="1"/>
  <c r="Y149" i="1"/>
  <c r="AL145" i="1"/>
  <c r="AH145" i="1"/>
  <c r="AD145" i="1"/>
  <c r="Z145" i="1"/>
  <c r="AM145" i="1"/>
  <c r="AI145" i="1"/>
  <c r="AE145" i="1"/>
  <c r="AA145" i="1"/>
  <c r="W145" i="1"/>
  <c r="AJ145" i="1"/>
  <c r="AF145" i="1"/>
  <c r="AB145" i="1"/>
  <c r="X145" i="1"/>
  <c r="AK145" i="1"/>
  <c r="AG145" i="1"/>
  <c r="AC145" i="1"/>
  <c r="Y145" i="1"/>
  <c r="AL141" i="1"/>
  <c r="AH141" i="1"/>
  <c r="AD141" i="1"/>
  <c r="Z141" i="1"/>
  <c r="AM141" i="1"/>
  <c r="AI141" i="1"/>
  <c r="AE141" i="1"/>
  <c r="AA141" i="1"/>
  <c r="W141" i="1"/>
  <c r="AJ141" i="1"/>
  <c r="AF141" i="1"/>
  <c r="AB141" i="1"/>
  <c r="X141" i="1"/>
  <c r="AK141" i="1"/>
  <c r="AG141" i="1"/>
  <c r="AC141" i="1"/>
  <c r="Y141" i="1"/>
  <c r="AL137" i="1"/>
  <c r="AH137" i="1"/>
  <c r="AD137" i="1"/>
  <c r="Z137" i="1"/>
  <c r="AM137" i="1"/>
  <c r="AI137" i="1"/>
  <c r="AE137" i="1"/>
  <c r="AA137" i="1"/>
  <c r="W137" i="1"/>
  <c r="AJ137" i="1"/>
  <c r="AF137" i="1"/>
  <c r="AB137" i="1"/>
  <c r="X137" i="1"/>
  <c r="AL133" i="1"/>
  <c r="AH133" i="1"/>
  <c r="AD133" i="1"/>
  <c r="Z133" i="1"/>
  <c r="AM133" i="1"/>
  <c r="AI133" i="1"/>
  <c r="AE133" i="1"/>
  <c r="AY133" i="1" s="1"/>
  <c r="AA133" i="1"/>
  <c r="W133" i="1"/>
  <c r="AJ133" i="1"/>
  <c r="AF133" i="1"/>
  <c r="AB133" i="1"/>
  <c r="X133" i="1"/>
  <c r="AL129" i="1"/>
  <c r="AH129" i="1"/>
  <c r="AD129" i="1"/>
  <c r="Z129" i="1"/>
  <c r="AM129" i="1"/>
  <c r="AI129" i="1"/>
  <c r="AE129" i="1"/>
  <c r="AA129" i="1"/>
  <c r="W129" i="1"/>
  <c r="AJ129" i="1"/>
  <c r="AF129" i="1"/>
  <c r="AB129" i="1"/>
  <c r="X129" i="1"/>
  <c r="AL125" i="1"/>
  <c r="AH125" i="1"/>
  <c r="AD125" i="1"/>
  <c r="Z125" i="1"/>
  <c r="AM125" i="1"/>
  <c r="AI125" i="1"/>
  <c r="AE125" i="1"/>
  <c r="AA125" i="1"/>
  <c r="W125" i="1"/>
  <c r="AJ125" i="1"/>
  <c r="AF125" i="1"/>
  <c r="AB125" i="1"/>
  <c r="X125" i="1"/>
  <c r="AL121" i="1"/>
  <c r="AH121" i="1"/>
  <c r="AD121" i="1"/>
  <c r="Z121" i="1"/>
  <c r="AM121" i="1"/>
  <c r="AI121" i="1"/>
  <c r="AE121" i="1"/>
  <c r="AA121" i="1"/>
  <c r="W121" i="1"/>
  <c r="AJ121" i="1"/>
  <c r="AF121" i="1"/>
  <c r="AB121" i="1"/>
  <c r="X121" i="1"/>
  <c r="AL117" i="1"/>
  <c r="AH117" i="1"/>
  <c r="AD117" i="1"/>
  <c r="Z117" i="1"/>
  <c r="AM117" i="1"/>
  <c r="AI117" i="1"/>
  <c r="AE117" i="1"/>
  <c r="AA117" i="1"/>
  <c r="W117" i="1"/>
  <c r="AJ117" i="1"/>
  <c r="AF117" i="1"/>
  <c r="AB117" i="1"/>
  <c r="X117" i="1"/>
  <c r="AL113" i="1"/>
  <c r="AH113" i="1"/>
  <c r="AD113" i="1"/>
  <c r="Z113" i="1"/>
  <c r="AM113" i="1"/>
  <c r="AI113" i="1"/>
  <c r="AE113" i="1"/>
  <c r="AA113" i="1"/>
  <c r="W113" i="1"/>
  <c r="AJ113" i="1"/>
  <c r="AF113" i="1"/>
  <c r="AB113" i="1"/>
  <c r="X113" i="1"/>
  <c r="AL109" i="1"/>
  <c r="AH109" i="1"/>
  <c r="AD109" i="1"/>
  <c r="Z109" i="1"/>
  <c r="AM109" i="1"/>
  <c r="AI109" i="1"/>
  <c r="AE109" i="1"/>
  <c r="AA109" i="1"/>
  <c r="W109" i="1"/>
  <c r="AJ109" i="1"/>
  <c r="AF109" i="1"/>
  <c r="AB109" i="1"/>
  <c r="X109" i="1"/>
  <c r="AL105" i="1"/>
  <c r="AH105" i="1"/>
  <c r="AD105" i="1"/>
  <c r="Z105" i="1"/>
  <c r="AM105" i="1"/>
  <c r="AI105" i="1"/>
  <c r="AE105" i="1"/>
  <c r="AA105" i="1"/>
  <c r="W105" i="1"/>
  <c r="AJ105" i="1"/>
  <c r="AF105" i="1"/>
  <c r="AB105" i="1"/>
  <c r="X105" i="1"/>
  <c r="AL101" i="1"/>
  <c r="AH101" i="1"/>
  <c r="AD101" i="1"/>
  <c r="Z101" i="1"/>
  <c r="AM101" i="1"/>
  <c r="AI101" i="1"/>
  <c r="AE101" i="1"/>
  <c r="AA101" i="1"/>
  <c r="W101" i="1"/>
  <c r="AJ101" i="1"/>
  <c r="AF101" i="1"/>
  <c r="AB101" i="1"/>
  <c r="X101" i="1"/>
  <c r="AL97" i="1"/>
  <c r="AH97" i="1"/>
  <c r="AD97" i="1"/>
  <c r="Z97" i="1"/>
  <c r="AM97" i="1"/>
  <c r="AI97" i="1"/>
  <c r="AE97" i="1"/>
  <c r="AA97" i="1"/>
  <c r="W97" i="1"/>
  <c r="AJ97" i="1"/>
  <c r="AF97" i="1"/>
  <c r="AB97" i="1"/>
  <c r="X97" i="1"/>
  <c r="AL93" i="1"/>
  <c r="AH93" i="1"/>
  <c r="AD93" i="1"/>
  <c r="Z93" i="1"/>
  <c r="AM93" i="1"/>
  <c r="AI93" i="1"/>
  <c r="AE93" i="1"/>
  <c r="AA93" i="1"/>
  <c r="W93" i="1"/>
  <c r="AJ93" i="1"/>
  <c r="AF93" i="1"/>
  <c r="AB93" i="1"/>
  <c r="X93" i="1"/>
  <c r="AL89" i="1"/>
  <c r="AH89" i="1"/>
  <c r="AD89" i="1"/>
  <c r="Z89" i="1"/>
  <c r="AM89" i="1"/>
  <c r="AI89" i="1"/>
  <c r="AE89" i="1"/>
  <c r="AA89" i="1"/>
  <c r="W89" i="1"/>
  <c r="AJ89" i="1"/>
  <c r="AF89" i="1"/>
  <c r="AB89" i="1"/>
  <c r="X89" i="1"/>
  <c r="AL85" i="1"/>
  <c r="AH85" i="1"/>
  <c r="AD85" i="1"/>
  <c r="Z85" i="1"/>
  <c r="AM85" i="1"/>
  <c r="AI85" i="1"/>
  <c r="AE85" i="1"/>
  <c r="AA85" i="1"/>
  <c r="W85" i="1"/>
  <c r="AJ85" i="1"/>
  <c r="AF85" i="1"/>
  <c r="AB85" i="1"/>
  <c r="X85" i="1"/>
  <c r="V400" i="1"/>
  <c r="V356" i="1"/>
  <c r="V348" i="1"/>
  <c r="V344" i="1"/>
  <c r="V332" i="1"/>
  <c r="V320" i="1"/>
  <c r="V312" i="1"/>
  <c r="V296" i="1"/>
  <c r="V288" i="1"/>
  <c r="V284" i="1"/>
  <c r="V276" i="1"/>
  <c r="V260" i="1"/>
  <c r="V136" i="1"/>
  <c r="V132" i="1"/>
  <c r="V128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4" i="1"/>
  <c r="Z3" i="1"/>
  <c r="AD3" i="1"/>
  <c r="AH3" i="1"/>
  <c r="AL3" i="1"/>
  <c r="Y4" i="1"/>
  <c r="AC4" i="1"/>
  <c r="AG4" i="1"/>
  <c r="AK4" i="1"/>
  <c r="X5" i="1"/>
  <c r="AB5" i="1"/>
  <c r="AF5" i="1"/>
  <c r="AJ5" i="1"/>
  <c r="W6" i="1"/>
  <c r="AA6" i="1"/>
  <c r="AE6" i="1"/>
  <c r="AI6" i="1"/>
  <c r="AM6" i="1"/>
  <c r="Z7" i="1"/>
  <c r="AD7" i="1"/>
  <c r="AH7" i="1"/>
  <c r="AL7" i="1"/>
  <c r="Y8" i="1"/>
  <c r="AC8" i="1"/>
  <c r="AG8" i="1"/>
  <c r="AK8" i="1"/>
  <c r="X9" i="1"/>
  <c r="AB9" i="1"/>
  <c r="AF9" i="1"/>
  <c r="AJ9" i="1"/>
  <c r="W10" i="1"/>
  <c r="AA10" i="1"/>
  <c r="AE10" i="1"/>
  <c r="AI10" i="1"/>
  <c r="AM10" i="1"/>
  <c r="Z11" i="1"/>
  <c r="AD11" i="1"/>
  <c r="AH11" i="1"/>
  <c r="AL11" i="1"/>
  <c r="Y12" i="1"/>
  <c r="AC12" i="1"/>
  <c r="AG12" i="1"/>
  <c r="AK12" i="1"/>
  <c r="X13" i="1"/>
  <c r="AB13" i="1"/>
  <c r="AF13" i="1"/>
  <c r="AJ13" i="1"/>
  <c r="W14" i="1"/>
  <c r="AA14" i="1"/>
  <c r="AE14" i="1"/>
  <c r="AI14" i="1"/>
  <c r="AM14" i="1"/>
  <c r="Z15" i="1"/>
  <c r="AD15" i="1"/>
  <c r="AH15" i="1"/>
  <c r="AL15" i="1"/>
  <c r="Y16" i="1"/>
  <c r="AC16" i="1"/>
  <c r="AG16" i="1"/>
  <c r="AK16" i="1"/>
  <c r="X17" i="1"/>
  <c r="AB17" i="1"/>
  <c r="AF17" i="1"/>
  <c r="AJ17" i="1"/>
  <c r="W18" i="1"/>
  <c r="AA18" i="1"/>
  <c r="AE18" i="1"/>
  <c r="AI18" i="1"/>
  <c r="AM18" i="1"/>
  <c r="Z19" i="1"/>
  <c r="AD19" i="1"/>
  <c r="AH19" i="1"/>
  <c r="AL19" i="1"/>
  <c r="Y20" i="1"/>
  <c r="AC20" i="1"/>
  <c r="AG20" i="1"/>
  <c r="AK20" i="1"/>
  <c r="X21" i="1"/>
  <c r="AB21" i="1"/>
  <c r="AF21" i="1"/>
  <c r="AJ21" i="1"/>
  <c r="W22" i="1"/>
  <c r="AA22" i="1"/>
  <c r="AE22" i="1"/>
  <c r="AI22" i="1"/>
  <c r="AM22" i="1"/>
  <c r="Z23" i="1"/>
  <c r="AD23" i="1"/>
  <c r="AH23" i="1"/>
  <c r="AL23" i="1"/>
  <c r="Y24" i="1"/>
  <c r="AC24" i="1"/>
  <c r="AG24" i="1"/>
  <c r="AK24" i="1"/>
  <c r="X25" i="1"/>
  <c r="AB25" i="1"/>
  <c r="AF25" i="1"/>
  <c r="AJ25" i="1"/>
  <c r="W26" i="1"/>
  <c r="AA26" i="1"/>
  <c r="AE26" i="1"/>
  <c r="AI26" i="1"/>
  <c r="AM26" i="1"/>
  <c r="Z27" i="1"/>
  <c r="AD27" i="1"/>
  <c r="AH27" i="1"/>
  <c r="AL27" i="1"/>
  <c r="Y28" i="1"/>
  <c r="AC28" i="1"/>
  <c r="AG28" i="1"/>
  <c r="AK28" i="1"/>
  <c r="X29" i="1"/>
  <c r="AB29" i="1"/>
  <c r="AF29" i="1"/>
  <c r="AJ29" i="1"/>
  <c r="W30" i="1"/>
  <c r="AA30" i="1"/>
  <c r="AE30" i="1"/>
  <c r="AI30" i="1"/>
  <c r="AM30" i="1"/>
  <c r="Z31" i="1"/>
  <c r="AD31" i="1"/>
  <c r="AH31" i="1"/>
  <c r="AL31" i="1"/>
  <c r="Y32" i="1"/>
  <c r="AC32" i="1"/>
  <c r="AG32" i="1"/>
  <c r="AK32" i="1"/>
  <c r="X33" i="1"/>
  <c r="AB33" i="1"/>
  <c r="AF33" i="1"/>
  <c r="AJ33" i="1"/>
  <c r="W34" i="1"/>
  <c r="AA34" i="1"/>
  <c r="AE34" i="1"/>
  <c r="AI34" i="1"/>
  <c r="AM34" i="1"/>
  <c r="Z35" i="1"/>
  <c r="AD35" i="1"/>
  <c r="AH35" i="1"/>
  <c r="AL35" i="1"/>
  <c r="Y36" i="1"/>
  <c r="AC36" i="1"/>
  <c r="AG36" i="1"/>
  <c r="AK36" i="1"/>
  <c r="X37" i="1"/>
  <c r="AB37" i="1"/>
  <c r="AF37" i="1"/>
  <c r="AJ37" i="1"/>
  <c r="W38" i="1"/>
  <c r="AA38" i="1"/>
  <c r="AE38" i="1"/>
  <c r="AI38" i="1"/>
  <c r="AM38" i="1"/>
  <c r="Z39" i="1"/>
  <c r="AD39" i="1"/>
  <c r="AH39" i="1"/>
  <c r="AL39" i="1"/>
  <c r="Y40" i="1"/>
  <c r="AC40" i="1"/>
  <c r="AG40" i="1"/>
  <c r="AK40" i="1"/>
  <c r="X41" i="1"/>
  <c r="AB41" i="1"/>
  <c r="AF41" i="1"/>
  <c r="AJ41" i="1"/>
  <c r="W42" i="1"/>
  <c r="AA42" i="1"/>
  <c r="AE42" i="1"/>
  <c r="AI42" i="1"/>
  <c r="AM42" i="1"/>
  <c r="Z43" i="1"/>
  <c r="AD43" i="1"/>
  <c r="AH43" i="1"/>
  <c r="AL43" i="1"/>
  <c r="Y44" i="1"/>
  <c r="AC44" i="1"/>
  <c r="AG44" i="1"/>
  <c r="AK44" i="1"/>
  <c r="X45" i="1"/>
  <c r="AB45" i="1"/>
  <c r="AF45" i="1"/>
  <c r="AJ45" i="1"/>
  <c r="W46" i="1"/>
  <c r="AA46" i="1"/>
  <c r="AE46" i="1"/>
  <c r="AI46" i="1"/>
  <c r="AM46" i="1"/>
  <c r="Z47" i="1"/>
  <c r="AD47" i="1"/>
  <c r="AH47" i="1"/>
  <c r="AL47" i="1"/>
  <c r="Y48" i="1"/>
  <c r="AC48" i="1"/>
  <c r="AG48" i="1"/>
  <c r="AK48" i="1"/>
  <c r="X49" i="1"/>
  <c r="AB49" i="1"/>
  <c r="AF49" i="1"/>
  <c r="AJ49" i="1"/>
  <c r="W50" i="1"/>
  <c r="AA50" i="1"/>
  <c r="AE50" i="1"/>
  <c r="AI50" i="1"/>
  <c r="AM50" i="1"/>
  <c r="Z51" i="1"/>
  <c r="AD51" i="1"/>
  <c r="AH51" i="1"/>
  <c r="AL51" i="1"/>
  <c r="Y52" i="1"/>
  <c r="AC52" i="1"/>
  <c r="AG52" i="1"/>
  <c r="AK52" i="1"/>
  <c r="X53" i="1"/>
  <c r="AB53" i="1"/>
  <c r="AF53" i="1"/>
  <c r="AJ53" i="1"/>
  <c r="W54" i="1"/>
  <c r="AA54" i="1"/>
  <c r="AE54" i="1"/>
  <c r="AI54" i="1"/>
  <c r="AM54" i="1"/>
  <c r="Z55" i="1"/>
  <c r="AD55" i="1"/>
  <c r="AH55" i="1"/>
  <c r="AL55" i="1"/>
  <c r="Y56" i="1"/>
  <c r="AC56" i="1"/>
  <c r="AG56" i="1"/>
  <c r="AK56" i="1"/>
  <c r="X57" i="1"/>
  <c r="AB57" i="1"/>
  <c r="AF57" i="1"/>
  <c r="AJ57" i="1"/>
  <c r="W58" i="1"/>
  <c r="AA58" i="1"/>
  <c r="AE58" i="1"/>
  <c r="AI58" i="1"/>
  <c r="AM58" i="1"/>
  <c r="Z59" i="1"/>
  <c r="AD59" i="1"/>
  <c r="AH59" i="1"/>
  <c r="AL59" i="1"/>
  <c r="Y60" i="1"/>
  <c r="AC60" i="1"/>
  <c r="AG60" i="1"/>
  <c r="AK60" i="1"/>
  <c r="X61" i="1"/>
  <c r="AB61" i="1"/>
  <c r="AF61" i="1"/>
  <c r="AJ61" i="1"/>
  <c r="W62" i="1"/>
  <c r="AA62" i="1"/>
  <c r="AE62" i="1"/>
  <c r="AI62" i="1"/>
  <c r="AM62" i="1"/>
  <c r="Z63" i="1"/>
  <c r="AD63" i="1"/>
  <c r="AH63" i="1"/>
  <c r="AL63" i="1"/>
  <c r="Y64" i="1"/>
  <c r="AC64" i="1"/>
  <c r="AG64" i="1"/>
  <c r="AK64" i="1"/>
  <c r="X65" i="1"/>
  <c r="AB65" i="1"/>
  <c r="AF65" i="1"/>
  <c r="AJ65" i="1"/>
  <c r="W66" i="1"/>
  <c r="AA66" i="1"/>
  <c r="AE66" i="1"/>
  <c r="AI66" i="1"/>
  <c r="AM66" i="1"/>
  <c r="Z67" i="1"/>
  <c r="AD67" i="1"/>
  <c r="AH67" i="1"/>
  <c r="AL67" i="1"/>
  <c r="Y68" i="1"/>
  <c r="AC68" i="1"/>
  <c r="AG68" i="1"/>
  <c r="AK68" i="1"/>
  <c r="X69" i="1"/>
  <c r="AB69" i="1"/>
  <c r="AF69" i="1"/>
  <c r="AJ69" i="1"/>
  <c r="W70" i="1"/>
  <c r="AA70" i="1"/>
  <c r="AE70" i="1"/>
  <c r="AI70" i="1"/>
  <c r="AM70" i="1"/>
  <c r="Z71" i="1"/>
  <c r="AD71" i="1"/>
  <c r="AH71" i="1"/>
  <c r="AL71" i="1"/>
  <c r="Y72" i="1"/>
  <c r="AC72" i="1"/>
  <c r="AG72" i="1"/>
  <c r="AK72" i="1"/>
  <c r="X73" i="1"/>
  <c r="AB73" i="1"/>
  <c r="AF73" i="1"/>
  <c r="AJ73" i="1"/>
  <c r="W74" i="1"/>
  <c r="AA74" i="1"/>
  <c r="AE74" i="1"/>
  <c r="AI74" i="1"/>
  <c r="AM74" i="1"/>
  <c r="Z75" i="1"/>
  <c r="AD75" i="1"/>
  <c r="AH75" i="1"/>
  <c r="AL75" i="1"/>
  <c r="Y76" i="1"/>
  <c r="AC76" i="1"/>
  <c r="AG76" i="1"/>
  <c r="AK76" i="1"/>
  <c r="X77" i="1"/>
  <c r="AB77" i="1"/>
  <c r="AF77" i="1"/>
  <c r="AJ77" i="1"/>
  <c r="W78" i="1"/>
  <c r="AA78" i="1"/>
  <c r="AE78" i="1"/>
  <c r="AI78" i="1"/>
  <c r="AM78" i="1"/>
  <c r="Z79" i="1"/>
  <c r="AD79" i="1"/>
  <c r="AH79" i="1"/>
  <c r="AL79" i="1"/>
  <c r="Y80" i="1"/>
  <c r="AC80" i="1"/>
  <c r="AG80" i="1"/>
  <c r="AK80" i="1"/>
  <c r="X81" i="1"/>
  <c r="AB81" i="1"/>
  <c r="AF81" i="1"/>
  <c r="AJ81" i="1"/>
  <c r="W82" i="1"/>
  <c r="AA82" i="1"/>
  <c r="AE82" i="1"/>
  <c r="AI82" i="1"/>
  <c r="AM82" i="1"/>
  <c r="Z83" i="1"/>
  <c r="AD83" i="1"/>
  <c r="AH83" i="1"/>
  <c r="Z84" i="1"/>
  <c r="Y85" i="1"/>
  <c r="W87" i="1"/>
  <c r="AM87" i="1"/>
  <c r="AL88" i="1"/>
  <c r="AK89" i="1"/>
  <c r="AI91" i="1"/>
  <c r="AH92" i="1"/>
  <c r="AG93" i="1"/>
  <c r="AE95" i="1"/>
  <c r="AD96" i="1"/>
  <c r="AC97" i="1"/>
  <c r="AA99" i="1"/>
  <c r="Z100" i="1"/>
  <c r="Y101" i="1"/>
  <c r="W103" i="1"/>
  <c r="AM103" i="1"/>
  <c r="AL104" i="1"/>
  <c r="AK105" i="1"/>
  <c r="AI107" i="1"/>
  <c r="AH108" i="1"/>
  <c r="AG109" i="1"/>
  <c r="AE111" i="1"/>
  <c r="AD112" i="1"/>
  <c r="AC113" i="1"/>
  <c r="AA115" i="1"/>
  <c r="Z116" i="1"/>
  <c r="Y117" i="1"/>
  <c r="W119" i="1"/>
  <c r="AM119" i="1"/>
  <c r="AL120" i="1"/>
  <c r="AK121" i="1"/>
  <c r="AI123" i="1"/>
  <c r="AH124" i="1"/>
  <c r="AG125" i="1"/>
  <c r="AE127" i="1"/>
  <c r="AD128" i="1"/>
  <c r="AC129" i="1"/>
  <c r="AA131" i="1"/>
  <c r="Z132" i="1"/>
  <c r="Y133" i="1"/>
  <c r="W135" i="1"/>
  <c r="AM135" i="1"/>
  <c r="AL136" i="1"/>
  <c r="AK137" i="1"/>
  <c r="AI139" i="1"/>
  <c r="AL396" i="1"/>
  <c r="AH396" i="1"/>
  <c r="AD396" i="1"/>
  <c r="Z396" i="1"/>
  <c r="AM396" i="1"/>
  <c r="AI396" i="1"/>
  <c r="AE396" i="1"/>
  <c r="AA396" i="1"/>
  <c r="W396" i="1"/>
  <c r="AK396" i="1"/>
  <c r="AG396" i="1"/>
  <c r="AC396" i="1"/>
  <c r="Y396" i="1"/>
  <c r="AF396" i="1"/>
  <c r="AJ396" i="1"/>
  <c r="X396" i="1"/>
  <c r="AB396" i="1"/>
  <c r="AL380" i="1"/>
  <c r="AH380" i="1"/>
  <c r="AD380" i="1"/>
  <c r="Z380" i="1"/>
  <c r="AM380" i="1"/>
  <c r="AI380" i="1"/>
  <c r="AE380" i="1"/>
  <c r="AA380" i="1"/>
  <c r="W380" i="1"/>
  <c r="AK380" i="1"/>
  <c r="AG380" i="1"/>
  <c r="AC380" i="1"/>
  <c r="Y380" i="1"/>
  <c r="AF380" i="1"/>
  <c r="AJ380" i="1"/>
  <c r="X380" i="1"/>
  <c r="AB380" i="1"/>
  <c r="AL368" i="1"/>
  <c r="P30" i="18" s="1"/>
  <c r="Q30" i="18" s="1"/>
  <c r="R30" i="18" s="1"/>
  <c r="E29" i="17" s="1"/>
  <c r="AH368" i="1"/>
  <c r="P26" i="18" s="1"/>
  <c r="Q26" i="18" s="1"/>
  <c r="R26" i="18" s="1"/>
  <c r="E25" i="17" s="1"/>
  <c r="AD368" i="1"/>
  <c r="P22" i="18" s="1"/>
  <c r="Z368" i="1"/>
  <c r="P18" i="18" s="1"/>
  <c r="AM368" i="1"/>
  <c r="P31" i="18" s="1"/>
  <c r="Q31" i="18" s="1"/>
  <c r="R31" i="18" s="1"/>
  <c r="E30" i="17" s="1"/>
  <c r="AI368" i="1"/>
  <c r="P27" i="18" s="1"/>
  <c r="Q27" i="18" s="1"/>
  <c r="R27" i="18" s="1"/>
  <c r="E26" i="17" s="1"/>
  <c r="AE368" i="1"/>
  <c r="P23" i="18" s="1"/>
  <c r="Q23" i="18" s="1"/>
  <c r="R23" i="18" s="1"/>
  <c r="E22" i="17" s="1"/>
  <c r="AA368" i="1"/>
  <c r="P19" i="18" s="1"/>
  <c r="W368" i="1"/>
  <c r="P15" i="18" s="1"/>
  <c r="Q15" i="18" s="1"/>
  <c r="R15" i="18" s="1"/>
  <c r="E14" i="17" s="1"/>
  <c r="AK368" i="1"/>
  <c r="P29" i="18" s="1"/>
  <c r="Q29" i="18" s="1"/>
  <c r="R29" i="18" s="1"/>
  <c r="E28" i="17" s="1"/>
  <c r="AG368" i="1"/>
  <c r="P25" i="18" s="1"/>
  <c r="Q25" i="18" s="1"/>
  <c r="R25" i="18" s="1"/>
  <c r="E24" i="17" s="1"/>
  <c r="AC368" i="1"/>
  <c r="P21" i="18" s="1"/>
  <c r="Y368" i="1"/>
  <c r="P17" i="18" s="1"/>
  <c r="AB368" i="1"/>
  <c r="P20" i="18" s="1"/>
  <c r="AF368" i="1"/>
  <c r="P24" i="18" s="1"/>
  <c r="Q24" i="18" s="1"/>
  <c r="R24" i="18" s="1"/>
  <c r="E23" i="17" s="1"/>
  <c r="AJ368" i="1"/>
  <c r="P28" i="18" s="1"/>
  <c r="Q28" i="18" s="1"/>
  <c r="R28" i="18" s="1"/>
  <c r="E27" i="17" s="1"/>
  <c r="X368" i="1"/>
  <c r="P16" i="18" s="1"/>
  <c r="Q16" i="18" s="1"/>
  <c r="R16" i="18" s="1"/>
  <c r="E15" i="17" s="1"/>
  <c r="AL364" i="1"/>
  <c r="AH364" i="1"/>
  <c r="AD364" i="1"/>
  <c r="Z364" i="1"/>
  <c r="AM364" i="1"/>
  <c r="AI364" i="1"/>
  <c r="AE364" i="1"/>
  <c r="AA364" i="1"/>
  <c r="W364" i="1"/>
  <c r="AK364" i="1"/>
  <c r="AG364" i="1"/>
  <c r="AC364" i="1"/>
  <c r="Y364" i="1"/>
  <c r="AF364" i="1"/>
  <c r="AJ364" i="1"/>
  <c r="X364" i="1"/>
  <c r="AB364" i="1"/>
  <c r="AJ398" i="1"/>
  <c r="AF398" i="1"/>
  <c r="AB398" i="1"/>
  <c r="X398" i="1"/>
  <c r="AK398" i="1"/>
  <c r="AG398" i="1"/>
  <c r="AC398" i="1"/>
  <c r="Y398" i="1"/>
  <c r="AM398" i="1"/>
  <c r="AI398" i="1"/>
  <c r="AE398" i="1"/>
  <c r="AA398" i="1"/>
  <c r="W398" i="1"/>
  <c r="AD398" i="1"/>
  <c r="AH398" i="1"/>
  <c r="AL398" i="1"/>
  <c r="Z398" i="1"/>
  <c r="AJ394" i="1"/>
  <c r="AF394" i="1"/>
  <c r="AB394" i="1"/>
  <c r="X394" i="1"/>
  <c r="AK394" i="1"/>
  <c r="AG394" i="1"/>
  <c r="AC394" i="1"/>
  <c r="Y394" i="1"/>
  <c r="AM394" i="1"/>
  <c r="AI394" i="1"/>
  <c r="AE394" i="1"/>
  <c r="AA394" i="1"/>
  <c r="W394" i="1"/>
  <c r="AH394" i="1"/>
  <c r="AL394" i="1"/>
  <c r="Z394" i="1"/>
  <c r="AD394" i="1"/>
  <c r="AJ382" i="1"/>
  <c r="AF382" i="1"/>
  <c r="AB382" i="1"/>
  <c r="X382" i="1"/>
  <c r="AK382" i="1"/>
  <c r="AG382" i="1"/>
  <c r="AC382" i="1"/>
  <c r="Y382" i="1"/>
  <c r="AM382" i="1"/>
  <c r="AI382" i="1"/>
  <c r="AE382" i="1"/>
  <c r="AA382" i="1"/>
  <c r="W382" i="1"/>
  <c r="AD382" i="1"/>
  <c r="AH382" i="1"/>
  <c r="AL382" i="1"/>
  <c r="Z382" i="1"/>
  <c r="AJ370" i="1"/>
  <c r="AF370" i="1"/>
  <c r="AB370" i="1"/>
  <c r="X370" i="1"/>
  <c r="AK370" i="1"/>
  <c r="AG370" i="1"/>
  <c r="AC370" i="1"/>
  <c r="Y370" i="1"/>
  <c r="AM370" i="1"/>
  <c r="AI370" i="1"/>
  <c r="AE370" i="1"/>
  <c r="AA370" i="1"/>
  <c r="W370" i="1"/>
  <c r="Z370" i="1"/>
  <c r="AD370" i="1"/>
  <c r="AH370" i="1"/>
  <c r="AL370" i="1"/>
  <c r="AJ362" i="1"/>
  <c r="AF362" i="1"/>
  <c r="AB362" i="1"/>
  <c r="X362" i="1"/>
  <c r="AK362" i="1"/>
  <c r="AG362" i="1"/>
  <c r="AC362" i="1"/>
  <c r="Y362" i="1"/>
  <c r="AM362" i="1"/>
  <c r="AI362" i="1"/>
  <c r="AE362" i="1"/>
  <c r="AA362" i="1"/>
  <c r="W362" i="1"/>
  <c r="AH362" i="1"/>
  <c r="AL362" i="1"/>
  <c r="Z362" i="1"/>
  <c r="AD362" i="1"/>
  <c r="AJ350" i="1"/>
  <c r="AF350" i="1"/>
  <c r="AB350" i="1"/>
  <c r="X350" i="1"/>
  <c r="AK350" i="1"/>
  <c r="AG350" i="1"/>
  <c r="AC350" i="1"/>
  <c r="Y350" i="1"/>
  <c r="AM350" i="1"/>
  <c r="AI350" i="1"/>
  <c r="AE350" i="1"/>
  <c r="AA350" i="1"/>
  <c r="W350" i="1"/>
  <c r="AD350" i="1"/>
  <c r="AH350" i="1"/>
  <c r="AL350" i="1"/>
  <c r="Z350" i="1"/>
  <c r="AJ342" i="1"/>
  <c r="AK342" i="1"/>
  <c r="AM342" i="1"/>
  <c r="AL342" i="1"/>
  <c r="AF342" i="1"/>
  <c r="AB342" i="1"/>
  <c r="X342" i="1"/>
  <c r="AG342" i="1"/>
  <c r="AC342" i="1"/>
  <c r="Y342" i="1"/>
  <c r="AH342" i="1"/>
  <c r="AD342" i="1"/>
  <c r="Z342" i="1"/>
  <c r="AI342" i="1"/>
  <c r="AE342" i="1"/>
  <c r="AA342" i="1"/>
  <c r="W342" i="1"/>
  <c r="AK330" i="1"/>
  <c r="AG330" i="1"/>
  <c r="AC330" i="1"/>
  <c r="Y330" i="1"/>
  <c r="AL330" i="1"/>
  <c r="AH330" i="1"/>
  <c r="AD330" i="1"/>
  <c r="Z330" i="1"/>
  <c r="AM330" i="1"/>
  <c r="AI330" i="1"/>
  <c r="AE330" i="1"/>
  <c r="AA330" i="1"/>
  <c r="W330" i="1"/>
  <c r="AF330" i="1"/>
  <c r="AJ330" i="1"/>
  <c r="X330" i="1"/>
  <c r="AB330" i="1"/>
  <c r="AK326" i="1"/>
  <c r="AG326" i="1"/>
  <c r="AC326" i="1"/>
  <c r="Y326" i="1"/>
  <c r="AL326" i="1"/>
  <c r="AH326" i="1"/>
  <c r="AD326" i="1"/>
  <c r="Z326" i="1"/>
  <c r="AM326" i="1"/>
  <c r="AI326" i="1"/>
  <c r="AE326" i="1"/>
  <c r="AA326" i="1"/>
  <c r="W326" i="1"/>
  <c r="AJ326" i="1"/>
  <c r="X326" i="1"/>
  <c r="AB326" i="1"/>
  <c r="AF326" i="1"/>
  <c r="AL322" i="1"/>
  <c r="AH322" i="1"/>
  <c r="AD322" i="1"/>
  <c r="Z322" i="1"/>
  <c r="AM322" i="1"/>
  <c r="AI322" i="1"/>
  <c r="AE322" i="1"/>
  <c r="AA322" i="1"/>
  <c r="W322" i="1"/>
  <c r="AF322" i="1"/>
  <c r="X322" i="1"/>
  <c r="AG322" i="1"/>
  <c r="Y322" i="1"/>
  <c r="AJ322" i="1"/>
  <c r="AB322" i="1"/>
  <c r="AK322" i="1"/>
  <c r="AC322" i="1"/>
  <c r="AL318" i="1"/>
  <c r="AH318" i="1"/>
  <c r="AD318" i="1"/>
  <c r="Z318" i="1"/>
  <c r="AM318" i="1"/>
  <c r="AI318" i="1"/>
  <c r="AE318" i="1"/>
  <c r="AA318" i="1"/>
  <c r="W318" i="1"/>
  <c r="AJ318" i="1"/>
  <c r="AB318" i="1"/>
  <c r="AK318" i="1"/>
  <c r="AC318" i="1"/>
  <c r="AF318" i="1"/>
  <c r="X318" i="1"/>
  <c r="AG318" i="1"/>
  <c r="Y318" i="1"/>
  <c r="AL314" i="1"/>
  <c r="AH314" i="1"/>
  <c r="AD314" i="1"/>
  <c r="Z314" i="1"/>
  <c r="AM314" i="1"/>
  <c r="AI314" i="1"/>
  <c r="AE314" i="1"/>
  <c r="AA314" i="1"/>
  <c r="W314" i="1"/>
  <c r="AF314" i="1"/>
  <c r="X314" i="1"/>
  <c r="AG314" i="1"/>
  <c r="Y314" i="1"/>
  <c r="AJ314" i="1"/>
  <c r="AB314" i="1"/>
  <c r="AK314" i="1"/>
  <c r="AC314" i="1"/>
  <c r="AL310" i="1"/>
  <c r="AH310" i="1"/>
  <c r="AD310" i="1"/>
  <c r="Z310" i="1"/>
  <c r="AM310" i="1"/>
  <c r="AI310" i="1"/>
  <c r="AE310" i="1"/>
  <c r="AA310" i="1"/>
  <c r="W310" i="1"/>
  <c r="AJ310" i="1"/>
  <c r="AB310" i="1"/>
  <c r="AK310" i="1"/>
  <c r="AC310" i="1"/>
  <c r="AF310" i="1"/>
  <c r="X310" i="1"/>
  <c r="AG310" i="1"/>
  <c r="Y310" i="1"/>
  <c r="AL306" i="1"/>
  <c r="AH306" i="1"/>
  <c r="AD306" i="1"/>
  <c r="Z306" i="1"/>
  <c r="AM306" i="1"/>
  <c r="AI306" i="1"/>
  <c r="AE306" i="1"/>
  <c r="AA306" i="1"/>
  <c r="W306" i="1"/>
  <c r="AF306" i="1"/>
  <c r="X306" i="1"/>
  <c r="AG306" i="1"/>
  <c r="Y306" i="1"/>
  <c r="AJ306" i="1"/>
  <c r="AB306" i="1"/>
  <c r="AK306" i="1"/>
  <c r="AC306" i="1"/>
  <c r="AL302" i="1"/>
  <c r="AH302" i="1"/>
  <c r="AD302" i="1"/>
  <c r="Z302" i="1"/>
  <c r="AM302" i="1"/>
  <c r="AI302" i="1"/>
  <c r="AE302" i="1"/>
  <c r="AA302" i="1"/>
  <c r="W302" i="1"/>
  <c r="AJ302" i="1"/>
  <c r="AB302" i="1"/>
  <c r="AK302" i="1"/>
  <c r="AC302" i="1"/>
  <c r="AF302" i="1"/>
  <c r="X302" i="1"/>
  <c r="AG302" i="1"/>
  <c r="Y302" i="1"/>
  <c r="AL298" i="1"/>
  <c r="AH298" i="1"/>
  <c r="AD298" i="1"/>
  <c r="Z298" i="1"/>
  <c r="AM298" i="1"/>
  <c r="AI298" i="1"/>
  <c r="AE298" i="1"/>
  <c r="AA298" i="1"/>
  <c r="W298" i="1"/>
  <c r="AF298" i="1"/>
  <c r="X298" i="1"/>
  <c r="AG298" i="1"/>
  <c r="Y298" i="1"/>
  <c r="AJ298" i="1"/>
  <c r="AB298" i="1"/>
  <c r="AK298" i="1"/>
  <c r="AC298" i="1"/>
  <c r="AM294" i="1"/>
  <c r="AI294" i="1"/>
  <c r="AE294" i="1"/>
  <c r="AA294" i="1"/>
  <c r="W294" i="1"/>
  <c r="AJ294" i="1"/>
  <c r="AF294" i="1"/>
  <c r="AB294" i="1"/>
  <c r="X294" i="1"/>
  <c r="AK294" i="1"/>
  <c r="AG294" i="1"/>
  <c r="AC294" i="1"/>
  <c r="Y294" i="1"/>
  <c r="AL294" i="1"/>
  <c r="AH294" i="1"/>
  <c r="AD294" i="1"/>
  <c r="Z294" i="1"/>
  <c r="AM290" i="1"/>
  <c r="AI290" i="1"/>
  <c r="AE290" i="1"/>
  <c r="AA290" i="1"/>
  <c r="W290" i="1"/>
  <c r="AJ290" i="1"/>
  <c r="AF290" i="1"/>
  <c r="AB290" i="1"/>
  <c r="X290" i="1"/>
  <c r="AK290" i="1"/>
  <c r="AG290" i="1"/>
  <c r="AC290" i="1"/>
  <c r="Y290" i="1"/>
  <c r="AL290" i="1"/>
  <c r="AH290" i="1"/>
  <c r="AD290" i="1"/>
  <c r="Z290" i="1"/>
  <c r="AM286" i="1"/>
  <c r="AI286" i="1"/>
  <c r="AE286" i="1"/>
  <c r="AA286" i="1"/>
  <c r="W286" i="1"/>
  <c r="AJ286" i="1"/>
  <c r="AF286" i="1"/>
  <c r="AB286" i="1"/>
  <c r="X286" i="1"/>
  <c r="AK286" i="1"/>
  <c r="AG286" i="1"/>
  <c r="AC286" i="1"/>
  <c r="Y286" i="1"/>
  <c r="AL286" i="1"/>
  <c r="AH286" i="1"/>
  <c r="AD286" i="1"/>
  <c r="Z286" i="1"/>
  <c r="AM282" i="1"/>
  <c r="AI282" i="1"/>
  <c r="AE282" i="1"/>
  <c r="AA282" i="1"/>
  <c r="W282" i="1"/>
  <c r="AJ282" i="1"/>
  <c r="AF282" i="1"/>
  <c r="AB282" i="1"/>
  <c r="X282" i="1"/>
  <c r="AK282" i="1"/>
  <c r="AG282" i="1"/>
  <c r="AC282" i="1"/>
  <c r="Y282" i="1"/>
  <c r="AL282" i="1"/>
  <c r="AH282" i="1"/>
  <c r="AD282" i="1"/>
  <c r="Z282" i="1"/>
  <c r="AM278" i="1"/>
  <c r="AI278" i="1"/>
  <c r="AE278" i="1"/>
  <c r="AA278" i="1"/>
  <c r="W278" i="1"/>
  <c r="AJ278" i="1"/>
  <c r="AF278" i="1"/>
  <c r="AB278" i="1"/>
  <c r="X278" i="1"/>
  <c r="AK278" i="1"/>
  <c r="AG278" i="1"/>
  <c r="AC278" i="1"/>
  <c r="Y278" i="1"/>
  <c r="AL278" i="1"/>
  <c r="AH278" i="1"/>
  <c r="AD278" i="1"/>
  <c r="Z278" i="1"/>
  <c r="AM274" i="1"/>
  <c r="AI274" i="1"/>
  <c r="AE274" i="1"/>
  <c r="AA274" i="1"/>
  <c r="W274" i="1"/>
  <c r="AJ274" i="1"/>
  <c r="AF274" i="1"/>
  <c r="AB274" i="1"/>
  <c r="X274" i="1"/>
  <c r="AK274" i="1"/>
  <c r="AG274" i="1"/>
  <c r="AC274" i="1"/>
  <c r="Y274" i="1"/>
  <c r="AL274" i="1"/>
  <c r="AH274" i="1"/>
  <c r="AD274" i="1"/>
  <c r="Z274" i="1"/>
  <c r="AM270" i="1"/>
  <c r="AI270" i="1"/>
  <c r="AE270" i="1"/>
  <c r="AA270" i="1"/>
  <c r="W270" i="1"/>
  <c r="AJ270" i="1"/>
  <c r="AF270" i="1"/>
  <c r="AB270" i="1"/>
  <c r="X270" i="1"/>
  <c r="AK270" i="1"/>
  <c r="AG270" i="1"/>
  <c r="AC270" i="1"/>
  <c r="Y270" i="1"/>
  <c r="AL270" i="1"/>
  <c r="AH270" i="1"/>
  <c r="AD270" i="1"/>
  <c r="Z270" i="1"/>
  <c r="AM266" i="1"/>
  <c r="AI266" i="1"/>
  <c r="AE266" i="1"/>
  <c r="AA266" i="1"/>
  <c r="W266" i="1"/>
  <c r="AJ266" i="1"/>
  <c r="AF266" i="1"/>
  <c r="AB266" i="1"/>
  <c r="X266" i="1"/>
  <c r="AK266" i="1"/>
  <c r="AG266" i="1"/>
  <c r="AC266" i="1"/>
  <c r="Y266" i="1"/>
  <c r="AL266" i="1"/>
  <c r="AH266" i="1"/>
  <c r="AD266" i="1"/>
  <c r="Z266" i="1"/>
  <c r="AM262" i="1"/>
  <c r="AI262" i="1"/>
  <c r="AE262" i="1"/>
  <c r="AA262" i="1"/>
  <c r="W262" i="1"/>
  <c r="AJ262" i="1"/>
  <c r="AF262" i="1"/>
  <c r="AB262" i="1"/>
  <c r="X262" i="1"/>
  <c r="AK262" i="1"/>
  <c r="AG262" i="1"/>
  <c r="AC262" i="1"/>
  <c r="Y262" i="1"/>
  <c r="AL262" i="1"/>
  <c r="AH262" i="1"/>
  <c r="AD262" i="1"/>
  <c r="Z262" i="1"/>
  <c r="AM258" i="1"/>
  <c r="AI258" i="1"/>
  <c r="AE258" i="1"/>
  <c r="AA258" i="1"/>
  <c r="W258" i="1"/>
  <c r="AJ258" i="1"/>
  <c r="AF258" i="1"/>
  <c r="AB258" i="1"/>
  <c r="X258" i="1"/>
  <c r="AK258" i="1"/>
  <c r="AG258" i="1"/>
  <c r="AC258" i="1"/>
  <c r="Y258" i="1"/>
  <c r="AL258" i="1"/>
  <c r="AH258" i="1"/>
  <c r="AD258" i="1"/>
  <c r="Z258" i="1"/>
  <c r="AM254" i="1"/>
  <c r="AI254" i="1"/>
  <c r="AE254" i="1"/>
  <c r="AA254" i="1"/>
  <c r="W254" i="1"/>
  <c r="AJ254" i="1"/>
  <c r="AF254" i="1"/>
  <c r="AB254" i="1"/>
  <c r="X254" i="1"/>
  <c r="AK254" i="1"/>
  <c r="AG254" i="1"/>
  <c r="AC254" i="1"/>
  <c r="Y254" i="1"/>
  <c r="AL254" i="1"/>
  <c r="AH254" i="1"/>
  <c r="AD254" i="1"/>
  <c r="Z254" i="1"/>
  <c r="AM250" i="1"/>
  <c r="AI250" i="1"/>
  <c r="AE250" i="1"/>
  <c r="AA250" i="1"/>
  <c r="W250" i="1"/>
  <c r="AJ250" i="1"/>
  <c r="AF250" i="1"/>
  <c r="AB250" i="1"/>
  <c r="X250" i="1"/>
  <c r="AK250" i="1"/>
  <c r="AG250" i="1"/>
  <c r="AC250" i="1"/>
  <c r="Y250" i="1"/>
  <c r="AL250" i="1"/>
  <c r="AH250" i="1"/>
  <c r="AD250" i="1"/>
  <c r="Z250" i="1"/>
  <c r="AM246" i="1"/>
  <c r="AI246" i="1"/>
  <c r="AE246" i="1"/>
  <c r="AA246" i="1"/>
  <c r="W246" i="1"/>
  <c r="AJ246" i="1"/>
  <c r="AF246" i="1"/>
  <c r="AB246" i="1"/>
  <c r="X246" i="1"/>
  <c r="AK246" i="1"/>
  <c r="AG246" i="1"/>
  <c r="AC246" i="1"/>
  <c r="Y246" i="1"/>
  <c r="AL246" i="1"/>
  <c r="AH246" i="1"/>
  <c r="AD246" i="1"/>
  <c r="Z246" i="1"/>
  <c r="AM242" i="1"/>
  <c r="AI242" i="1"/>
  <c r="AE242" i="1"/>
  <c r="AA242" i="1"/>
  <c r="W242" i="1"/>
  <c r="AJ242" i="1"/>
  <c r="AF242" i="1"/>
  <c r="AB242" i="1"/>
  <c r="X242" i="1"/>
  <c r="AK242" i="1"/>
  <c r="AG242" i="1"/>
  <c r="AC242" i="1"/>
  <c r="Y242" i="1"/>
  <c r="AL242" i="1"/>
  <c r="AH242" i="1"/>
  <c r="AD242" i="1"/>
  <c r="Z242" i="1"/>
  <c r="AM238" i="1"/>
  <c r="AI238" i="1"/>
  <c r="AE238" i="1"/>
  <c r="AA238" i="1"/>
  <c r="W238" i="1"/>
  <c r="AJ238" i="1"/>
  <c r="AF238" i="1"/>
  <c r="AB238" i="1"/>
  <c r="X238" i="1"/>
  <c r="AK238" i="1"/>
  <c r="AG238" i="1"/>
  <c r="AC238" i="1"/>
  <c r="Y238" i="1"/>
  <c r="AL238" i="1"/>
  <c r="AH238" i="1"/>
  <c r="AD238" i="1"/>
  <c r="Z238" i="1"/>
  <c r="AJ234" i="1"/>
  <c r="AF234" i="1"/>
  <c r="AB234" i="1"/>
  <c r="X234" i="1"/>
  <c r="AK234" i="1"/>
  <c r="AG234" i="1"/>
  <c r="AC234" i="1"/>
  <c r="Y234" i="1"/>
  <c r="AL234" i="1"/>
  <c r="AH234" i="1"/>
  <c r="AD234" i="1"/>
  <c r="Z234" i="1"/>
  <c r="AE234" i="1"/>
  <c r="AI234" i="1"/>
  <c r="AM234" i="1"/>
  <c r="W234" i="1"/>
  <c r="AA234" i="1"/>
  <c r="AJ230" i="1"/>
  <c r="AF230" i="1"/>
  <c r="AB230" i="1"/>
  <c r="X230" i="1"/>
  <c r="AK230" i="1"/>
  <c r="AG230" i="1"/>
  <c r="AC230" i="1"/>
  <c r="Y230" i="1"/>
  <c r="AL230" i="1"/>
  <c r="AH230" i="1"/>
  <c r="AD230" i="1"/>
  <c r="Z230" i="1"/>
  <c r="AI230" i="1"/>
  <c r="AM230" i="1"/>
  <c r="W230" i="1"/>
  <c r="AA230" i="1"/>
  <c r="AE230" i="1"/>
  <c r="AJ226" i="1"/>
  <c r="AF226" i="1"/>
  <c r="AB226" i="1"/>
  <c r="X226" i="1"/>
  <c r="AK226" i="1"/>
  <c r="AG226" i="1"/>
  <c r="AC226" i="1"/>
  <c r="Y226" i="1"/>
  <c r="AL226" i="1"/>
  <c r="AH226" i="1"/>
  <c r="AD226" i="1"/>
  <c r="Z226" i="1"/>
  <c r="AM226" i="1"/>
  <c r="W226" i="1"/>
  <c r="AA226" i="1"/>
  <c r="AE226" i="1"/>
  <c r="AI226" i="1"/>
  <c r="AJ222" i="1"/>
  <c r="AF222" i="1"/>
  <c r="AB222" i="1"/>
  <c r="X222" i="1"/>
  <c r="AK222" i="1"/>
  <c r="AG222" i="1"/>
  <c r="AC222" i="1"/>
  <c r="Y222" i="1"/>
  <c r="AL222" i="1"/>
  <c r="AH222" i="1"/>
  <c r="AD222" i="1"/>
  <c r="Z222" i="1"/>
  <c r="AA222" i="1"/>
  <c r="AE222" i="1"/>
  <c r="AI222" i="1"/>
  <c r="AM222" i="1"/>
  <c r="W222" i="1"/>
  <c r="AJ218" i="1"/>
  <c r="AF218" i="1"/>
  <c r="AB218" i="1"/>
  <c r="X218" i="1"/>
  <c r="AK218" i="1"/>
  <c r="AG218" i="1"/>
  <c r="AC218" i="1"/>
  <c r="Y218" i="1"/>
  <c r="AL218" i="1"/>
  <c r="AH218" i="1"/>
  <c r="AD218" i="1"/>
  <c r="Z218" i="1"/>
  <c r="AE218" i="1"/>
  <c r="AI218" i="1"/>
  <c r="AM218" i="1"/>
  <c r="W218" i="1"/>
  <c r="AA218" i="1"/>
  <c r="AJ214" i="1"/>
  <c r="AF214" i="1"/>
  <c r="AB214" i="1"/>
  <c r="X214" i="1"/>
  <c r="AK214" i="1"/>
  <c r="AG214" i="1"/>
  <c r="AC214" i="1"/>
  <c r="Y214" i="1"/>
  <c r="AL214" i="1"/>
  <c r="AH214" i="1"/>
  <c r="AD214" i="1"/>
  <c r="Z214" i="1"/>
  <c r="AI214" i="1"/>
  <c r="AM214" i="1"/>
  <c r="W214" i="1"/>
  <c r="AA214" i="1"/>
  <c r="AE214" i="1"/>
  <c r="AJ210" i="1"/>
  <c r="AF210" i="1"/>
  <c r="AB210" i="1"/>
  <c r="X210" i="1"/>
  <c r="AK210" i="1"/>
  <c r="AG210" i="1"/>
  <c r="AC210" i="1"/>
  <c r="Y210" i="1"/>
  <c r="AL210" i="1"/>
  <c r="AH210" i="1"/>
  <c r="AD210" i="1"/>
  <c r="Z210" i="1"/>
  <c r="AM210" i="1"/>
  <c r="W210" i="1"/>
  <c r="AA210" i="1"/>
  <c r="AE210" i="1"/>
  <c r="AI210" i="1"/>
  <c r="AJ206" i="1"/>
  <c r="AF206" i="1"/>
  <c r="AB206" i="1"/>
  <c r="X206" i="1"/>
  <c r="AK206" i="1"/>
  <c r="AG206" i="1"/>
  <c r="AC206" i="1"/>
  <c r="Y206" i="1"/>
  <c r="AL206" i="1"/>
  <c r="AH206" i="1"/>
  <c r="AD206" i="1"/>
  <c r="Z206" i="1"/>
  <c r="AA206" i="1"/>
  <c r="AE206" i="1"/>
  <c r="AI206" i="1"/>
  <c r="AM206" i="1"/>
  <c r="W206" i="1"/>
  <c r="AJ202" i="1"/>
  <c r="AF202" i="1"/>
  <c r="AB202" i="1"/>
  <c r="X202" i="1"/>
  <c r="AK202" i="1"/>
  <c r="AG202" i="1"/>
  <c r="AC202" i="1"/>
  <c r="Y202" i="1"/>
  <c r="AL202" i="1"/>
  <c r="AH202" i="1"/>
  <c r="AD202" i="1"/>
  <c r="Z202" i="1"/>
  <c r="AE202" i="1"/>
  <c r="AI202" i="1"/>
  <c r="AM202" i="1"/>
  <c r="W202" i="1"/>
  <c r="AA202" i="1"/>
  <c r="AJ198" i="1"/>
  <c r="AF198" i="1"/>
  <c r="AB198" i="1"/>
  <c r="X198" i="1"/>
  <c r="AK198" i="1"/>
  <c r="AG198" i="1"/>
  <c r="AC198" i="1"/>
  <c r="Y198" i="1"/>
  <c r="AL198" i="1"/>
  <c r="AH198" i="1"/>
  <c r="AD198" i="1"/>
  <c r="Z198" i="1"/>
  <c r="AI198" i="1"/>
  <c r="AM198" i="1"/>
  <c r="W198" i="1"/>
  <c r="AA198" i="1"/>
  <c r="AE198" i="1"/>
  <c r="AJ194" i="1"/>
  <c r="AF194" i="1"/>
  <c r="AB194" i="1"/>
  <c r="X194" i="1"/>
  <c r="AK194" i="1"/>
  <c r="AG194" i="1"/>
  <c r="AC194" i="1"/>
  <c r="Y194" i="1"/>
  <c r="AL194" i="1"/>
  <c r="AH194" i="1"/>
  <c r="AD194" i="1"/>
  <c r="Z194" i="1"/>
  <c r="AM194" i="1"/>
  <c r="W194" i="1"/>
  <c r="AA194" i="1"/>
  <c r="AE194" i="1"/>
  <c r="AI194" i="1"/>
  <c r="AK190" i="1"/>
  <c r="AG190" i="1"/>
  <c r="AC190" i="1"/>
  <c r="Y190" i="1"/>
  <c r="AL190" i="1"/>
  <c r="AH190" i="1"/>
  <c r="AD190" i="1"/>
  <c r="Z190" i="1"/>
  <c r="AM190" i="1"/>
  <c r="AI190" i="1"/>
  <c r="AE190" i="1"/>
  <c r="AA190" i="1"/>
  <c r="W190" i="1"/>
  <c r="AJ190" i="1"/>
  <c r="AF190" i="1"/>
  <c r="AB190" i="1"/>
  <c r="X190" i="1"/>
  <c r="AK186" i="1"/>
  <c r="AG186" i="1"/>
  <c r="AC186" i="1"/>
  <c r="Y186" i="1"/>
  <c r="AL186" i="1"/>
  <c r="AH186" i="1"/>
  <c r="AD186" i="1"/>
  <c r="Z186" i="1"/>
  <c r="AM186" i="1"/>
  <c r="AI186" i="1"/>
  <c r="AE186" i="1"/>
  <c r="AA186" i="1"/>
  <c r="W186" i="1"/>
  <c r="AJ186" i="1"/>
  <c r="AF186" i="1"/>
  <c r="AB186" i="1"/>
  <c r="X186" i="1"/>
  <c r="AK182" i="1"/>
  <c r="AG182" i="1"/>
  <c r="AC182" i="1"/>
  <c r="Y182" i="1"/>
  <c r="AL182" i="1"/>
  <c r="AH182" i="1"/>
  <c r="AD182" i="1"/>
  <c r="Z182" i="1"/>
  <c r="AM182" i="1"/>
  <c r="AI182" i="1"/>
  <c r="AE182" i="1"/>
  <c r="AA182" i="1"/>
  <c r="W182" i="1"/>
  <c r="AJ182" i="1"/>
  <c r="AF182" i="1"/>
  <c r="AB182" i="1"/>
  <c r="X182" i="1"/>
  <c r="AK178" i="1"/>
  <c r="AG178" i="1"/>
  <c r="AC178" i="1"/>
  <c r="Y178" i="1"/>
  <c r="AL178" i="1"/>
  <c r="AH178" i="1"/>
  <c r="AD178" i="1"/>
  <c r="Z178" i="1"/>
  <c r="AM178" i="1"/>
  <c r="AI178" i="1"/>
  <c r="AE178" i="1"/>
  <c r="AA178" i="1"/>
  <c r="W178" i="1"/>
  <c r="AJ178" i="1"/>
  <c r="AF178" i="1"/>
  <c r="AB178" i="1"/>
  <c r="X178" i="1"/>
  <c r="AK174" i="1"/>
  <c r="AG174" i="1"/>
  <c r="AC174" i="1"/>
  <c r="Y174" i="1"/>
  <c r="AL174" i="1"/>
  <c r="AH174" i="1"/>
  <c r="AD174" i="1"/>
  <c r="Z174" i="1"/>
  <c r="AM174" i="1"/>
  <c r="AI174" i="1"/>
  <c r="AE174" i="1"/>
  <c r="AA174" i="1"/>
  <c r="W174" i="1"/>
  <c r="AJ174" i="1"/>
  <c r="AF174" i="1"/>
  <c r="AB174" i="1"/>
  <c r="X174" i="1"/>
  <c r="AK170" i="1"/>
  <c r="AG170" i="1"/>
  <c r="AC170" i="1"/>
  <c r="Y170" i="1"/>
  <c r="AL170" i="1"/>
  <c r="AH170" i="1"/>
  <c r="AD170" i="1"/>
  <c r="Z170" i="1"/>
  <c r="AM170" i="1"/>
  <c r="AI170" i="1"/>
  <c r="AE170" i="1"/>
  <c r="AA170" i="1"/>
  <c r="W170" i="1"/>
  <c r="AJ170" i="1"/>
  <c r="AF170" i="1"/>
  <c r="AB170" i="1"/>
  <c r="X170" i="1"/>
  <c r="AK166" i="1"/>
  <c r="AG166" i="1"/>
  <c r="AC166" i="1"/>
  <c r="Y166" i="1"/>
  <c r="AL166" i="1"/>
  <c r="AH166" i="1"/>
  <c r="AD166" i="1"/>
  <c r="Z166" i="1"/>
  <c r="AM166" i="1"/>
  <c r="AI166" i="1"/>
  <c r="AE166" i="1"/>
  <c r="AA166" i="1"/>
  <c r="W166" i="1"/>
  <c r="AJ166" i="1"/>
  <c r="AF166" i="1"/>
  <c r="AB166" i="1"/>
  <c r="X166" i="1"/>
  <c r="AK162" i="1"/>
  <c r="AG162" i="1"/>
  <c r="AC162" i="1"/>
  <c r="Y162" i="1"/>
  <c r="AL162" i="1"/>
  <c r="AH162" i="1"/>
  <c r="AD162" i="1"/>
  <c r="Z162" i="1"/>
  <c r="AM162" i="1"/>
  <c r="AI162" i="1"/>
  <c r="AE162" i="1"/>
  <c r="AA162" i="1"/>
  <c r="W162" i="1"/>
  <c r="AJ162" i="1"/>
  <c r="AF162" i="1"/>
  <c r="AB162" i="1"/>
  <c r="X162" i="1"/>
  <c r="AK158" i="1"/>
  <c r="AG158" i="1"/>
  <c r="AC158" i="1"/>
  <c r="Y158" i="1"/>
  <c r="AL158" i="1"/>
  <c r="AH158" i="1"/>
  <c r="AD158" i="1"/>
  <c r="Z158" i="1"/>
  <c r="AM158" i="1"/>
  <c r="AI158" i="1"/>
  <c r="AE158" i="1"/>
  <c r="AA158" i="1"/>
  <c r="W158" i="1"/>
  <c r="AJ158" i="1"/>
  <c r="AF158" i="1"/>
  <c r="AB158" i="1"/>
  <c r="X158" i="1"/>
  <c r="AK154" i="1"/>
  <c r="AG154" i="1"/>
  <c r="AC154" i="1"/>
  <c r="Y154" i="1"/>
  <c r="AL154" i="1"/>
  <c r="AH154" i="1"/>
  <c r="AD154" i="1"/>
  <c r="Z154" i="1"/>
  <c r="AM154" i="1"/>
  <c r="AI154" i="1"/>
  <c r="AE154" i="1"/>
  <c r="AA154" i="1"/>
  <c r="W154" i="1"/>
  <c r="AJ154" i="1"/>
  <c r="AF154" i="1"/>
  <c r="AB154" i="1"/>
  <c r="X154" i="1"/>
  <c r="AK150" i="1"/>
  <c r="AG150" i="1"/>
  <c r="AC150" i="1"/>
  <c r="Y150" i="1"/>
  <c r="AL150" i="1"/>
  <c r="AH150" i="1"/>
  <c r="AD150" i="1"/>
  <c r="Z150" i="1"/>
  <c r="AM150" i="1"/>
  <c r="AI150" i="1"/>
  <c r="AE150" i="1"/>
  <c r="AA150" i="1"/>
  <c r="W150" i="1"/>
  <c r="AJ150" i="1"/>
  <c r="AF150" i="1"/>
  <c r="AB150" i="1"/>
  <c r="X150" i="1"/>
  <c r="AK146" i="1"/>
  <c r="AG146" i="1"/>
  <c r="AC146" i="1"/>
  <c r="Y146" i="1"/>
  <c r="AL146" i="1"/>
  <c r="AH146" i="1"/>
  <c r="AD146" i="1"/>
  <c r="Z146" i="1"/>
  <c r="AM146" i="1"/>
  <c r="AI146" i="1"/>
  <c r="AE146" i="1"/>
  <c r="AA146" i="1"/>
  <c r="W146" i="1"/>
  <c r="AJ146" i="1"/>
  <c r="AF146" i="1"/>
  <c r="AB146" i="1"/>
  <c r="X146" i="1"/>
  <c r="AK142" i="1"/>
  <c r="AG142" i="1"/>
  <c r="AC142" i="1"/>
  <c r="Y142" i="1"/>
  <c r="AL142" i="1"/>
  <c r="AH142" i="1"/>
  <c r="AD142" i="1"/>
  <c r="Z142" i="1"/>
  <c r="AM142" i="1"/>
  <c r="AI142" i="1"/>
  <c r="AE142" i="1"/>
  <c r="AA142" i="1"/>
  <c r="W142" i="1"/>
  <c r="AJ142" i="1"/>
  <c r="AF142" i="1"/>
  <c r="AB142" i="1"/>
  <c r="X142" i="1"/>
  <c r="AK138" i="1"/>
  <c r="AG138" i="1"/>
  <c r="AC138" i="1"/>
  <c r="Y138" i="1"/>
  <c r="AL138" i="1"/>
  <c r="AH138" i="1"/>
  <c r="AD138" i="1"/>
  <c r="Z138" i="1"/>
  <c r="AM138" i="1"/>
  <c r="AI138" i="1"/>
  <c r="AE138" i="1"/>
  <c r="AA138" i="1"/>
  <c r="W138" i="1"/>
  <c r="AK134" i="1"/>
  <c r="AG134" i="1"/>
  <c r="AC134" i="1"/>
  <c r="Y134" i="1"/>
  <c r="AL134" i="1"/>
  <c r="AH134" i="1"/>
  <c r="AD134" i="1"/>
  <c r="Z134" i="1"/>
  <c r="AM134" i="1"/>
  <c r="AI134" i="1"/>
  <c r="AE134" i="1"/>
  <c r="AA134" i="1"/>
  <c r="W134" i="1"/>
  <c r="AK130" i="1"/>
  <c r="AG130" i="1"/>
  <c r="AC130" i="1"/>
  <c r="Y130" i="1"/>
  <c r="AL130" i="1"/>
  <c r="AH130" i="1"/>
  <c r="AD130" i="1"/>
  <c r="Z130" i="1"/>
  <c r="AM130" i="1"/>
  <c r="AI130" i="1"/>
  <c r="AE130" i="1"/>
  <c r="AA130" i="1"/>
  <c r="W130" i="1"/>
  <c r="AK126" i="1"/>
  <c r="AG126" i="1"/>
  <c r="AC126" i="1"/>
  <c r="Y126" i="1"/>
  <c r="AL126" i="1"/>
  <c r="AH126" i="1"/>
  <c r="AD126" i="1"/>
  <c r="Z126" i="1"/>
  <c r="AM126" i="1"/>
  <c r="AI126" i="1"/>
  <c r="AE126" i="1"/>
  <c r="AA126" i="1"/>
  <c r="W126" i="1"/>
  <c r="AK122" i="1"/>
  <c r="AG122" i="1"/>
  <c r="AC122" i="1"/>
  <c r="Y122" i="1"/>
  <c r="AL122" i="1"/>
  <c r="AH122" i="1"/>
  <c r="AD122" i="1"/>
  <c r="Z122" i="1"/>
  <c r="AM122" i="1"/>
  <c r="AI122" i="1"/>
  <c r="AE122" i="1"/>
  <c r="AA122" i="1"/>
  <c r="W122" i="1"/>
  <c r="AK118" i="1"/>
  <c r="AG118" i="1"/>
  <c r="AC118" i="1"/>
  <c r="Y118" i="1"/>
  <c r="AL118" i="1"/>
  <c r="AH118" i="1"/>
  <c r="AD118" i="1"/>
  <c r="Z118" i="1"/>
  <c r="AM118" i="1"/>
  <c r="AI118" i="1"/>
  <c r="AE118" i="1"/>
  <c r="AA118" i="1"/>
  <c r="W118" i="1"/>
  <c r="AK114" i="1"/>
  <c r="AG114" i="1"/>
  <c r="AC114" i="1"/>
  <c r="Y114" i="1"/>
  <c r="AL114" i="1"/>
  <c r="AH114" i="1"/>
  <c r="AD114" i="1"/>
  <c r="Z114" i="1"/>
  <c r="AM114" i="1"/>
  <c r="AI114" i="1"/>
  <c r="AE114" i="1"/>
  <c r="AA114" i="1"/>
  <c r="W114" i="1"/>
  <c r="AK110" i="1"/>
  <c r="AG110" i="1"/>
  <c r="AC110" i="1"/>
  <c r="Y110" i="1"/>
  <c r="AL110" i="1"/>
  <c r="AH110" i="1"/>
  <c r="AD110" i="1"/>
  <c r="Z110" i="1"/>
  <c r="AM110" i="1"/>
  <c r="AI110" i="1"/>
  <c r="AE110" i="1"/>
  <c r="AA110" i="1"/>
  <c r="W110" i="1"/>
  <c r="AK106" i="1"/>
  <c r="AG106" i="1"/>
  <c r="AC106" i="1"/>
  <c r="Y106" i="1"/>
  <c r="AL106" i="1"/>
  <c r="AH106" i="1"/>
  <c r="AD106" i="1"/>
  <c r="Z106" i="1"/>
  <c r="AM106" i="1"/>
  <c r="AI106" i="1"/>
  <c r="AE106" i="1"/>
  <c r="AA106" i="1"/>
  <c r="W106" i="1"/>
  <c r="AK102" i="1"/>
  <c r="AG102" i="1"/>
  <c r="AC102" i="1"/>
  <c r="Y102" i="1"/>
  <c r="AL102" i="1"/>
  <c r="AH102" i="1"/>
  <c r="AD102" i="1"/>
  <c r="Z102" i="1"/>
  <c r="AM102" i="1"/>
  <c r="AI102" i="1"/>
  <c r="AE102" i="1"/>
  <c r="AA102" i="1"/>
  <c r="W102" i="1"/>
  <c r="AK98" i="1"/>
  <c r="AG98" i="1"/>
  <c r="AC98" i="1"/>
  <c r="Y98" i="1"/>
  <c r="AL98" i="1"/>
  <c r="AH98" i="1"/>
  <c r="AD98" i="1"/>
  <c r="Z98" i="1"/>
  <c r="AM98" i="1"/>
  <c r="AI98" i="1"/>
  <c r="AE98" i="1"/>
  <c r="AA98" i="1"/>
  <c r="W98" i="1"/>
  <c r="AK94" i="1"/>
  <c r="AG94" i="1"/>
  <c r="AC94" i="1"/>
  <c r="Y94" i="1"/>
  <c r="AL94" i="1"/>
  <c r="AH94" i="1"/>
  <c r="AD94" i="1"/>
  <c r="Z94" i="1"/>
  <c r="AM94" i="1"/>
  <c r="AI94" i="1"/>
  <c r="AE94" i="1"/>
  <c r="AA94" i="1"/>
  <c r="W94" i="1"/>
  <c r="AK90" i="1"/>
  <c r="AG90" i="1"/>
  <c r="AC90" i="1"/>
  <c r="Y90" i="1"/>
  <c r="AL90" i="1"/>
  <c r="AH90" i="1"/>
  <c r="AD90" i="1"/>
  <c r="Z90" i="1"/>
  <c r="AM90" i="1"/>
  <c r="AI90" i="1"/>
  <c r="AE90" i="1"/>
  <c r="AA90" i="1"/>
  <c r="W90" i="1"/>
  <c r="AK86" i="1"/>
  <c r="AG86" i="1"/>
  <c r="AC86" i="1"/>
  <c r="Y86" i="1"/>
  <c r="AL86" i="1"/>
  <c r="AH86" i="1"/>
  <c r="AD86" i="1"/>
  <c r="Z86" i="1"/>
  <c r="AM86" i="1"/>
  <c r="AI86" i="1"/>
  <c r="AE86" i="1"/>
  <c r="AA86" i="1"/>
  <c r="W86" i="1"/>
  <c r="V401" i="1"/>
  <c r="V397" i="1"/>
  <c r="V393" i="1"/>
  <c r="V389" i="1"/>
  <c r="V385" i="1"/>
  <c r="V381" i="1"/>
  <c r="V377" i="1"/>
  <c r="V373" i="1"/>
  <c r="V369" i="1"/>
  <c r="V365" i="1"/>
  <c r="V361" i="1"/>
  <c r="V357" i="1"/>
  <c r="V353" i="1"/>
  <c r="V349" i="1"/>
  <c r="V345" i="1"/>
  <c r="V341" i="1"/>
  <c r="V337" i="1"/>
  <c r="V333" i="1"/>
  <c r="V329" i="1"/>
  <c r="V325" i="1"/>
  <c r="V321" i="1"/>
  <c r="V317" i="1"/>
  <c r="V313" i="1"/>
  <c r="V309" i="1"/>
  <c r="V305" i="1"/>
  <c r="V301" i="1"/>
  <c r="V297" i="1"/>
  <c r="V293" i="1"/>
  <c r="V289" i="1"/>
  <c r="V285" i="1"/>
  <c r="V281" i="1"/>
  <c r="V277" i="1"/>
  <c r="V273" i="1"/>
  <c r="V269" i="1"/>
  <c r="V265" i="1"/>
  <c r="V261" i="1"/>
  <c r="V257" i="1"/>
  <c r="V253" i="1"/>
  <c r="V249" i="1"/>
  <c r="V245" i="1"/>
  <c r="V241" i="1"/>
  <c r="V237" i="1"/>
  <c r="V233" i="1"/>
  <c r="V229" i="1"/>
  <c r="V225" i="1"/>
  <c r="V221" i="1"/>
  <c r="V217" i="1"/>
  <c r="V213" i="1"/>
  <c r="V209" i="1"/>
  <c r="V205" i="1"/>
  <c r="V201" i="1"/>
  <c r="V197" i="1"/>
  <c r="V193" i="1"/>
  <c r="V189" i="1"/>
  <c r="V185" i="1"/>
  <c r="V181" i="1"/>
  <c r="V177" i="1"/>
  <c r="V173" i="1"/>
  <c r="V169" i="1"/>
  <c r="V165" i="1"/>
  <c r="V161" i="1"/>
  <c r="V157" i="1"/>
  <c r="V153" i="1"/>
  <c r="V149" i="1"/>
  <c r="V145" i="1"/>
  <c r="V141" i="1"/>
  <c r="V137" i="1"/>
  <c r="V133" i="1"/>
  <c r="V129" i="1"/>
  <c r="V125" i="1"/>
  <c r="V121" i="1"/>
  <c r="V117" i="1"/>
  <c r="V113" i="1"/>
  <c r="V109" i="1"/>
  <c r="V105" i="1"/>
  <c r="V101" i="1"/>
  <c r="V97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5" i="1"/>
  <c r="Y3" i="1"/>
  <c r="AC3" i="1"/>
  <c r="AG3" i="1"/>
  <c r="AK3" i="1"/>
  <c r="X4" i="1"/>
  <c r="AB4" i="1"/>
  <c r="AF4" i="1"/>
  <c r="AJ4" i="1"/>
  <c r="W5" i="1"/>
  <c r="AA5" i="1"/>
  <c r="AE5" i="1"/>
  <c r="AI5" i="1"/>
  <c r="AM5" i="1"/>
  <c r="Z6" i="1"/>
  <c r="AD6" i="1"/>
  <c r="AH6" i="1"/>
  <c r="AL6" i="1"/>
  <c r="Y7" i="1"/>
  <c r="AC7" i="1"/>
  <c r="AG7" i="1"/>
  <c r="AK7" i="1"/>
  <c r="X8" i="1"/>
  <c r="AB8" i="1"/>
  <c r="AF8" i="1"/>
  <c r="AJ8" i="1"/>
  <c r="W9" i="1"/>
  <c r="AA9" i="1"/>
  <c r="AE9" i="1"/>
  <c r="AI9" i="1"/>
  <c r="AM9" i="1"/>
  <c r="Z10" i="1"/>
  <c r="AD10" i="1"/>
  <c r="AH10" i="1"/>
  <c r="AL10" i="1"/>
  <c r="Y11" i="1"/>
  <c r="AC11" i="1"/>
  <c r="AG11" i="1"/>
  <c r="AK11" i="1"/>
  <c r="X12" i="1"/>
  <c r="AB12" i="1"/>
  <c r="AF12" i="1"/>
  <c r="AJ12" i="1"/>
  <c r="W13" i="1"/>
  <c r="AA13" i="1"/>
  <c r="AE13" i="1"/>
  <c r="AI13" i="1"/>
  <c r="AM13" i="1"/>
  <c r="Z14" i="1"/>
  <c r="AD14" i="1"/>
  <c r="AH14" i="1"/>
  <c r="AL14" i="1"/>
  <c r="Y15" i="1"/>
  <c r="AC15" i="1"/>
  <c r="AG15" i="1"/>
  <c r="AK15" i="1"/>
  <c r="X16" i="1"/>
  <c r="AB16" i="1"/>
  <c r="AF16" i="1"/>
  <c r="AJ16" i="1"/>
  <c r="W17" i="1"/>
  <c r="AA17" i="1"/>
  <c r="AE17" i="1"/>
  <c r="AI17" i="1"/>
  <c r="AM17" i="1"/>
  <c r="Z18" i="1"/>
  <c r="AD18" i="1"/>
  <c r="AH18" i="1"/>
  <c r="AL18" i="1"/>
  <c r="Y19" i="1"/>
  <c r="AC19" i="1"/>
  <c r="AG19" i="1"/>
  <c r="AK19" i="1"/>
  <c r="X20" i="1"/>
  <c r="AB20" i="1"/>
  <c r="AF20" i="1"/>
  <c r="AJ20" i="1"/>
  <c r="W21" i="1"/>
  <c r="AA21" i="1"/>
  <c r="AE21" i="1"/>
  <c r="AI21" i="1"/>
  <c r="AM21" i="1"/>
  <c r="Z22" i="1"/>
  <c r="AD22" i="1"/>
  <c r="AH22" i="1"/>
  <c r="AL22" i="1"/>
  <c r="Y23" i="1"/>
  <c r="AC23" i="1"/>
  <c r="AG23" i="1"/>
  <c r="AK23" i="1"/>
  <c r="X24" i="1"/>
  <c r="AB24" i="1"/>
  <c r="AF24" i="1"/>
  <c r="AJ24" i="1"/>
  <c r="W25" i="1"/>
  <c r="AA25" i="1"/>
  <c r="AE25" i="1"/>
  <c r="AI25" i="1"/>
  <c r="AM25" i="1"/>
  <c r="Z26" i="1"/>
  <c r="AD26" i="1"/>
  <c r="AH26" i="1"/>
  <c r="AL26" i="1"/>
  <c r="Y27" i="1"/>
  <c r="AC27" i="1"/>
  <c r="AG27" i="1"/>
  <c r="AK27" i="1"/>
  <c r="X28" i="1"/>
  <c r="AB28" i="1"/>
  <c r="AF28" i="1"/>
  <c r="AJ28" i="1"/>
  <c r="W29" i="1"/>
  <c r="AA29" i="1"/>
  <c r="AE29" i="1"/>
  <c r="AI29" i="1"/>
  <c r="AM29" i="1"/>
  <c r="Z30" i="1"/>
  <c r="AD30" i="1"/>
  <c r="AH30" i="1"/>
  <c r="AL30" i="1"/>
  <c r="Y31" i="1"/>
  <c r="AC31" i="1"/>
  <c r="AG31" i="1"/>
  <c r="AK31" i="1"/>
  <c r="X32" i="1"/>
  <c r="AB32" i="1"/>
  <c r="AF32" i="1"/>
  <c r="AJ32" i="1"/>
  <c r="W33" i="1"/>
  <c r="AA33" i="1"/>
  <c r="AE33" i="1"/>
  <c r="AI33" i="1"/>
  <c r="AM33" i="1"/>
  <c r="Z34" i="1"/>
  <c r="AD34" i="1"/>
  <c r="AH34" i="1"/>
  <c r="AL34" i="1"/>
  <c r="Y35" i="1"/>
  <c r="AC35" i="1"/>
  <c r="AG35" i="1"/>
  <c r="AK35" i="1"/>
  <c r="X36" i="1"/>
  <c r="AB36" i="1"/>
  <c r="AF36" i="1"/>
  <c r="AJ36" i="1"/>
  <c r="W37" i="1"/>
  <c r="AA37" i="1"/>
  <c r="AE37" i="1"/>
  <c r="AI37" i="1"/>
  <c r="AM37" i="1"/>
  <c r="Z38" i="1"/>
  <c r="AD38" i="1"/>
  <c r="AH38" i="1"/>
  <c r="AL38" i="1"/>
  <c r="Y39" i="1"/>
  <c r="AC39" i="1"/>
  <c r="AG39" i="1"/>
  <c r="AK39" i="1"/>
  <c r="X40" i="1"/>
  <c r="AB40" i="1"/>
  <c r="AF40" i="1"/>
  <c r="AJ40" i="1"/>
  <c r="W41" i="1"/>
  <c r="AA41" i="1"/>
  <c r="AE41" i="1"/>
  <c r="AI41" i="1"/>
  <c r="AM41" i="1"/>
  <c r="Z42" i="1"/>
  <c r="AD42" i="1"/>
  <c r="AH42" i="1"/>
  <c r="AL42" i="1"/>
  <c r="Y43" i="1"/>
  <c r="AC43" i="1"/>
  <c r="AG43" i="1"/>
  <c r="AK43" i="1"/>
  <c r="X44" i="1"/>
  <c r="AB44" i="1"/>
  <c r="AF44" i="1"/>
  <c r="AJ44" i="1"/>
  <c r="W45" i="1"/>
  <c r="AA45" i="1"/>
  <c r="AE45" i="1"/>
  <c r="AI45" i="1"/>
  <c r="AM45" i="1"/>
  <c r="Z46" i="1"/>
  <c r="AD46" i="1"/>
  <c r="AH46" i="1"/>
  <c r="AL46" i="1"/>
  <c r="Y47" i="1"/>
  <c r="AC47" i="1"/>
  <c r="AG47" i="1"/>
  <c r="AK47" i="1"/>
  <c r="X48" i="1"/>
  <c r="AB48" i="1"/>
  <c r="AF48" i="1"/>
  <c r="AJ48" i="1"/>
  <c r="W49" i="1"/>
  <c r="AA49" i="1"/>
  <c r="AE49" i="1"/>
  <c r="AI49" i="1"/>
  <c r="AM49" i="1"/>
  <c r="Z50" i="1"/>
  <c r="AD50" i="1"/>
  <c r="AH50" i="1"/>
  <c r="AL50" i="1"/>
  <c r="Y51" i="1"/>
  <c r="AC51" i="1"/>
  <c r="AG51" i="1"/>
  <c r="AK51" i="1"/>
  <c r="X52" i="1"/>
  <c r="AB52" i="1"/>
  <c r="AF52" i="1"/>
  <c r="AJ52" i="1"/>
  <c r="W53" i="1"/>
  <c r="AA53" i="1"/>
  <c r="AE53" i="1"/>
  <c r="AI53" i="1"/>
  <c r="AM53" i="1"/>
  <c r="Z54" i="1"/>
  <c r="AD54" i="1"/>
  <c r="AH54" i="1"/>
  <c r="AL54" i="1"/>
  <c r="Y55" i="1"/>
  <c r="AC55" i="1"/>
  <c r="AG55" i="1"/>
  <c r="AK55" i="1"/>
  <c r="X56" i="1"/>
  <c r="AB56" i="1"/>
  <c r="AF56" i="1"/>
  <c r="AJ56" i="1"/>
  <c r="W57" i="1"/>
  <c r="AA57" i="1"/>
  <c r="AE57" i="1"/>
  <c r="AI57" i="1"/>
  <c r="AM57" i="1"/>
  <c r="Z58" i="1"/>
  <c r="AD58" i="1"/>
  <c r="AH58" i="1"/>
  <c r="AL58" i="1"/>
  <c r="Y59" i="1"/>
  <c r="AC59" i="1"/>
  <c r="AG59" i="1"/>
  <c r="AK59" i="1"/>
  <c r="X60" i="1"/>
  <c r="AB60" i="1"/>
  <c r="AF60" i="1"/>
  <c r="AJ60" i="1"/>
  <c r="W61" i="1"/>
  <c r="AA61" i="1"/>
  <c r="AE61" i="1"/>
  <c r="AI61" i="1"/>
  <c r="AM61" i="1"/>
  <c r="Z62" i="1"/>
  <c r="AD62" i="1"/>
  <c r="AH62" i="1"/>
  <c r="AL62" i="1"/>
  <c r="Y63" i="1"/>
  <c r="AC63" i="1"/>
  <c r="AG63" i="1"/>
  <c r="AK63" i="1"/>
  <c r="X64" i="1"/>
  <c r="AB64" i="1"/>
  <c r="AF64" i="1"/>
  <c r="AJ64" i="1"/>
  <c r="W65" i="1"/>
  <c r="AA65" i="1"/>
  <c r="AE65" i="1"/>
  <c r="AI65" i="1"/>
  <c r="AM65" i="1"/>
  <c r="Z66" i="1"/>
  <c r="AD66" i="1"/>
  <c r="AH66" i="1"/>
  <c r="AL66" i="1"/>
  <c r="Y67" i="1"/>
  <c r="AC67" i="1"/>
  <c r="AG67" i="1"/>
  <c r="AK67" i="1"/>
  <c r="X68" i="1"/>
  <c r="AB68" i="1"/>
  <c r="AF68" i="1"/>
  <c r="AJ68" i="1"/>
  <c r="W69" i="1"/>
  <c r="AA69" i="1"/>
  <c r="AE69" i="1"/>
  <c r="AI69" i="1"/>
  <c r="AM69" i="1"/>
  <c r="Z70" i="1"/>
  <c r="AD70" i="1"/>
  <c r="AH70" i="1"/>
  <c r="AL70" i="1"/>
  <c r="Y71" i="1"/>
  <c r="AC71" i="1"/>
  <c r="AG71" i="1"/>
  <c r="AK71" i="1"/>
  <c r="X72" i="1"/>
  <c r="AB72" i="1"/>
  <c r="AF72" i="1"/>
  <c r="AJ72" i="1"/>
  <c r="W73" i="1"/>
  <c r="AA73" i="1"/>
  <c r="AE73" i="1"/>
  <c r="AI73" i="1"/>
  <c r="AM73" i="1"/>
  <c r="Z74" i="1"/>
  <c r="AD74" i="1"/>
  <c r="AH74" i="1"/>
  <c r="AL74" i="1"/>
  <c r="Y75" i="1"/>
  <c r="AC75" i="1"/>
  <c r="AG75" i="1"/>
  <c r="AK75" i="1"/>
  <c r="X76" i="1"/>
  <c r="AB76" i="1"/>
  <c r="AF76" i="1"/>
  <c r="AJ76" i="1"/>
  <c r="W77" i="1"/>
  <c r="AA77" i="1"/>
  <c r="AE77" i="1"/>
  <c r="AI77" i="1"/>
  <c r="AM77" i="1"/>
  <c r="Z78" i="1"/>
  <c r="AD78" i="1"/>
  <c r="AH78" i="1"/>
  <c r="AL78" i="1"/>
  <c r="Y79" i="1"/>
  <c r="AC79" i="1"/>
  <c r="AG79" i="1"/>
  <c r="AK79" i="1"/>
  <c r="X80" i="1"/>
  <c r="AB80" i="1"/>
  <c r="AF80" i="1"/>
  <c r="AJ80" i="1"/>
  <c r="W81" i="1"/>
  <c r="AA81" i="1"/>
  <c r="AE81" i="1"/>
  <c r="AI81" i="1"/>
  <c r="AM81" i="1"/>
  <c r="Z82" i="1"/>
  <c r="AD82" i="1"/>
  <c r="AH82" i="1"/>
  <c r="AL82" i="1"/>
  <c r="Y83" i="1"/>
  <c r="AC83" i="1"/>
  <c r="AG83" i="1"/>
  <c r="AL84" i="1"/>
  <c r="AK85" i="1"/>
  <c r="AJ86" i="1"/>
  <c r="AH88" i="1"/>
  <c r="AG89" i="1"/>
  <c r="AF90" i="1"/>
  <c r="AD92" i="1"/>
  <c r="AC93" i="1"/>
  <c r="AB94" i="1"/>
  <c r="Z96" i="1"/>
  <c r="Y97" i="1"/>
  <c r="X98" i="1"/>
  <c r="W99" i="1"/>
  <c r="AL100" i="1"/>
  <c r="AK101" i="1"/>
  <c r="AJ102" i="1"/>
  <c r="AH104" i="1"/>
  <c r="AG105" i="1"/>
  <c r="AF106" i="1"/>
  <c r="AD108" i="1"/>
  <c r="AC109" i="1"/>
  <c r="AB110" i="1"/>
  <c r="Z112" i="1"/>
  <c r="Y113" i="1"/>
  <c r="X114" i="1"/>
  <c r="W115" i="1"/>
  <c r="AL116" i="1"/>
  <c r="AK117" i="1"/>
  <c r="AJ118" i="1"/>
  <c r="AH120" i="1"/>
  <c r="AG121" i="1"/>
  <c r="AF122" i="1"/>
  <c r="AD124" i="1"/>
  <c r="AC125" i="1"/>
  <c r="AB126" i="1"/>
  <c r="Z128" i="1"/>
  <c r="Y129" i="1"/>
  <c r="X130" i="1"/>
  <c r="W131" i="1"/>
  <c r="AL132" i="1"/>
  <c r="AK133" i="1"/>
  <c r="BE133" i="1" s="1"/>
  <c r="AJ134" i="1"/>
  <c r="AH136" i="1"/>
  <c r="AG137" i="1"/>
  <c r="AF138" i="1"/>
  <c r="AL388" i="1"/>
  <c r="AH388" i="1"/>
  <c r="AD388" i="1"/>
  <c r="Z388" i="1"/>
  <c r="AM388" i="1"/>
  <c r="AI388" i="1"/>
  <c r="AE388" i="1"/>
  <c r="AA388" i="1"/>
  <c r="W388" i="1"/>
  <c r="AK388" i="1"/>
  <c r="AG388" i="1"/>
  <c r="AC388" i="1"/>
  <c r="Y388" i="1"/>
  <c r="X388" i="1"/>
  <c r="AB388" i="1"/>
  <c r="AF388" i="1"/>
  <c r="AJ388" i="1"/>
  <c r="AL376" i="1"/>
  <c r="AH376" i="1"/>
  <c r="AD376" i="1"/>
  <c r="Z376" i="1"/>
  <c r="AM376" i="1"/>
  <c r="AI376" i="1"/>
  <c r="AE376" i="1"/>
  <c r="AA376" i="1"/>
  <c r="W376" i="1"/>
  <c r="AK376" i="1"/>
  <c r="AG376" i="1"/>
  <c r="AC376" i="1"/>
  <c r="Y376" i="1"/>
  <c r="AJ376" i="1"/>
  <c r="X376" i="1"/>
  <c r="AB376" i="1"/>
  <c r="AF376" i="1"/>
  <c r="AJ402" i="1"/>
  <c r="AF402" i="1"/>
  <c r="AB402" i="1"/>
  <c r="X402" i="1"/>
  <c r="AK402" i="1"/>
  <c r="AG402" i="1"/>
  <c r="AC402" i="1"/>
  <c r="Y402" i="1"/>
  <c r="AM402" i="1"/>
  <c r="AI402" i="1"/>
  <c r="AE402" i="1"/>
  <c r="AA402" i="1"/>
  <c r="W402" i="1"/>
  <c r="Z402" i="1"/>
  <c r="AD402" i="1"/>
  <c r="AH402" i="1"/>
  <c r="AL402" i="1"/>
  <c r="AJ390" i="1"/>
  <c r="AF390" i="1"/>
  <c r="AB390" i="1"/>
  <c r="X390" i="1"/>
  <c r="AK390" i="1"/>
  <c r="AG390" i="1"/>
  <c r="AC390" i="1"/>
  <c r="Y390" i="1"/>
  <c r="AM390" i="1"/>
  <c r="AI390" i="1"/>
  <c r="AE390" i="1"/>
  <c r="AA390" i="1"/>
  <c r="W390" i="1"/>
  <c r="AL390" i="1"/>
  <c r="Z390" i="1"/>
  <c r="AD390" i="1"/>
  <c r="AH390" i="1"/>
  <c r="AJ386" i="1"/>
  <c r="AF386" i="1"/>
  <c r="AB386" i="1"/>
  <c r="X386" i="1"/>
  <c r="AK386" i="1"/>
  <c r="AG386" i="1"/>
  <c r="AC386" i="1"/>
  <c r="Y386" i="1"/>
  <c r="AM386" i="1"/>
  <c r="AI386" i="1"/>
  <c r="AE386" i="1"/>
  <c r="AA386" i="1"/>
  <c r="W386" i="1"/>
  <c r="Z386" i="1"/>
  <c r="AD386" i="1"/>
  <c r="AH386" i="1"/>
  <c r="AL386" i="1"/>
  <c r="AJ378" i="1"/>
  <c r="AF378" i="1"/>
  <c r="AB378" i="1"/>
  <c r="X378" i="1"/>
  <c r="AK378" i="1"/>
  <c r="AG378" i="1"/>
  <c r="AC378" i="1"/>
  <c r="Y378" i="1"/>
  <c r="AM378" i="1"/>
  <c r="AI378" i="1"/>
  <c r="AE378" i="1"/>
  <c r="AA378" i="1"/>
  <c r="W378" i="1"/>
  <c r="AH378" i="1"/>
  <c r="AL378" i="1"/>
  <c r="Z378" i="1"/>
  <c r="AD378" i="1"/>
  <c r="AJ374" i="1"/>
  <c r="AF374" i="1"/>
  <c r="AB374" i="1"/>
  <c r="X374" i="1"/>
  <c r="AK374" i="1"/>
  <c r="AG374" i="1"/>
  <c r="AC374" i="1"/>
  <c r="Y374" i="1"/>
  <c r="AM374" i="1"/>
  <c r="AI374" i="1"/>
  <c r="AE374" i="1"/>
  <c r="AA374" i="1"/>
  <c r="W374" i="1"/>
  <c r="AL374" i="1"/>
  <c r="Z374" i="1"/>
  <c r="AD374" i="1"/>
  <c r="AH374" i="1"/>
  <c r="AJ366" i="1"/>
  <c r="AF366" i="1"/>
  <c r="AB366" i="1"/>
  <c r="X366" i="1"/>
  <c r="AK366" i="1"/>
  <c r="AG366" i="1"/>
  <c r="AC366" i="1"/>
  <c r="Y366" i="1"/>
  <c r="AM366" i="1"/>
  <c r="AI366" i="1"/>
  <c r="AE366" i="1"/>
  <c r="AA366" i="1"/>
  <c r="W366" i="1"/>
  <c r="AD366" i="1"/>
  <c r="AH366" i="1"/>
  <c r="AL366" i="1"/>
  <c r="Z366" i="1"/>
  <c r="AJ358" i="1"/>
  <c r="AF358" i="1"/>
  <c r="AB358" i="1"/>
  <c r="X358" i="1"/>
  <c r="AK358" i="1"/>
  <c r="AG358" i="1"/>
  <c r="AC358" i="1"/>
  <c r="Y358" i="1"/>
  <c r="AM358" i="1"/>
  <c r="AI358" i="1"/>
  <c r="AE358" i="1"/>
  <c r="AA358" i="1"/>
  <c r="W358" i="1"/>
  <c r="AL358" i="1"/>
  <c r="Z358" i="1"/>
  <c r="AD358" i="1"/>
  <c r="AH358" i="1"/>
  <c r="AJ354" i="1"/>
  <c r="AF354" i="1"/>
  <c r="AB354" i="1"/>
  <c r="X354" i="1"/>
  <c r="AK354" i="1"/>
  <c r="AG354" i="1"/>
  <c r="AC354" i="1"/>
  <c r="Y354" i="1"/>
  <c r="AM354" i="1"/>
  <c r="AI354" i="1"/>
  <c r="AE354" i="1"/>
  <c r="AA354" i="1"/>
  <c r="W354" i="1"/>
  <c r="Z354" i="1"/>
  <c r="AD354" i="1"/>
  <c r="AH354" i="1"/>
  <c r="AL354" i="1"/>
  <c r="AJ346" i="1"/>
  <c r="AF346" i="1"/>
  <c r="AB346" i="1"/>
  <c r="X346" i="1"/>
  <c r="AK346" i="1"/>
  <c r="AG346" i="1"/>
  <c r="AC346" i="1"/>
  <c r="Y346" i="1"/>
  <c r="AM346" i="1"/>
  <c r="AI346" i="1"/>
  <c r="AE346" i="1"/>
  <c r="AA346" i="1"/>
  <c r="W346" i="1"/>
  <c r="AH346" i="1"/>
  <c r="AL346" i="1"/>
  <c r="Z346" i="1"/>
  <c r="AD346" i="1"/>
  <c r="AJ338" i="1"/>
  <c r="AF338" i="1"/>
  <c r="AB338" i="1"/>
  <c r="X338" i="1"/>
  <c r="AK338" i="1"/>
  <c r="AG338" i="1"/>
  <c r="AC338" i="1"/>
  <c r="Y338" i="1"/>
  <c r="AL338" i="1"/>
  <c r="AH338" i="1"/>
  <c r="AD338" i="1"/>
  <c r="Z338" i="1"/>
  <c r="AM338" i="1"/>
  <c r="AI338" i="1"/>
  <c r="AE338" i="1"/>
  <c r="AA338" i="1"/>
  <c r="W338" i="1"/>
  <c r="AK334" i="1"/>
  <c r="AG334" i="1"/>
  <c r="AC334" i="1"/>
  <c r="Y334" i="1"/>
  <c r="AL334" i="1"/>
  <c r="AH334" i="1"/>
  <c r="AD334" i="1"/>
  <c r="Z334" i="1"/>
  <c r="AM334" i="1"/>
  <c r="AI334" i="1"/>
  <c r="AE334" i="1"/>
  <c r="AA334" i="1"/>
  <c r="W334" i="1"/>
  <c r="AB334" i="1"/>
  <c r="AF334" i="1"/>
  <c r="AJ334" i="1"/>
  <c r="X334" i="1"/>
  <c r="AM399" i="1"/>
  <c r="AI399" i="1"/>
  <c r="AE399" i="1"/>
  <c r="AA399" i="1"/>
  <c r="W399" i="1"/>
  <c r="AJ399" i="1"/>
  <c r="AF399" i="1"/>
  <c r="AB399" i="1"/>
  <c r="X399" i="1"/>
  <c r="AL399" i="1"/>
  <c r="AH399" i="1"/>
  <c r="AD399" i="1"/>
  <c r="Z399" i="1"/>
  <c r="AC399" i="1"/>
  <c r="AG399" i="1"/>
  <c r="AK399" i="1"/>
  <c r="Y399" i="1"/>
  <c r="AM395" i="1"/>
  <c r="AI395" i="1"/>
  <c r="AE395" i="1"/>
  <c r="AA395" i="1"/>
  <c r="W395" i="1"/>
  <c r="AJ395" i="1"/>
  <c r="AF395" i="1"/>
  <c r="AB395" i="1"/>
  <c r="X395" i="1"/>
  <c r="AL395" i="1"/>
  <c r="AH395" i="1"/>
  <c r="AD395" i="1"/>
  <c r="Z395" i="1"/>
  <c r="AG395" i="1"/>
  <c r="AK395" i="1"/>
  <c r="Y395" i="1"/>
  <c r="AC395" i="1"/>
  <c r="AM391" i="1"/>
  <c r="AI391" i="1"/>
  <c r="AE391" i="1"/>
  <c r="AA391" i="1"/>
  <c r="W391" i="1"/>
  <c r="AJ391" i="1"/>
  <c r="AF391" i="1"/>
  <c r="AB391" i="1"/>
  <c r="X391" i="1"/>
  <c r="AL391" i="1"/>
  <c r="AH391" i="1"/>
  <c r="AD391" i="1"/>
  <c r="Z391" i="1"/>
  <c r="AK391" i="1"/>
  <c r="Y391" i="1"/>
  <c r="AC391" i="1"/>
  <c r="AG391" i="1"/>
  <c r="AM387" i="1"/>
  <c r="AI387" i="1"/>
  <c r="AE387" i="1"/>
  <c r="AA387" i="1"/>
  <c r="W387" i="1"/>
  <c r="AJ387" i="1"/>
  <c r="AF387" i="1"/>
  <c r="AB387" i="1"/>
  <c r="X387" i="1"/>
  <c r="AL387" i="1"/>
  <c r="AH387" i="1"/>
  <c r="AD387" i="1"/>
  <c r="Z387" i="1"/>
  <c r="Y387" i="1"/>
  <c r="AC387" i="1"/>
  <c r="AG387" i="1"/>
  <c r="AK387" i="1"/>
  <c r="AM383" i="1"/>
  <c r="AI383" i="1"/>
  <c r="AE383" i="1"/>
  <c r="AY383" i="1" s="1"/>
  <c r="AA383" i="1"/>
  <c r="W383" i="1"/>
  <c r="AJ383" i="1"/>
  <c r="AF383" i="1"/>
  <c r="AZ383" i="1" s="1"/>
  <c r="AZ384" i="1" s="1"/>
  <c r="AB383" i="1"/>
  <c r="X383" i="1"/>
  <c r="AL383" i="1"/>
  <c r="BF383" i="1" s="1"/>
  <c r="AH383" i="1"/>
  <c r="AD383" i="1"/>
  <c r="Z383" i="1"/>
  <c r="AC383" i="1"/>
  <c r="AG383" i="1"/>
  <c r="BA383" i="1" s="1"/>
  <c r="BA384" i="1" s="1"/>
  <c r="AK383" i="1"/>
  <c r="Y383" i="1"/>
  <c r="AM379" i="1"/>
  <c r="AI379" i="1"/>
  <c r="AE379" i="1"/>
  <c r="AA379" i="1"/>
  <c r="W379" i="1"/>
  <c r="AJ379" i="1"/>
  <c r="AF379" i="1"/>
  <c r="AB379" i="1"/>
  <c r="X379" i="1"/>
  <c r="AL379" i="1"/>
  <c r="AH379" i="1"/>
  <c r="AD379" i="1"/>
  <c r="Z379" i="1"/>
  <c r="AG379" i="1"/>
  <c r="AK379" i="1"/>
  <c r="Y379" i="1"/>
  <c r="AC379" i="1"/>
  <c r="AM375" i="1"/>
  <c r="AI375" i="1"/>
  <c r="AE375" i="1"/>
  <c r="AA375" i="1"/>
  <c r="W375" i="1"/>
  <c r="AJ375" i="1"/>
  <c r="AF375" i="1"/>
  <c r="AB375" i="1"/>
  <c r="X375" i="1"/>
  <c r="AL375" i="1"/>
  <c r="AH375" i="1"/>
  <c r="AD375" i="1"/>
  <c r="Z375" i="1"/>
  <c r="AK375" i="1"/>
  <c r="Y375" i="1"/>
  <c r="AC375" i="1"/>
  <c r="AG375" i="1"/>
  <c r="AM371" i="1"/>
  <c r="AI371" i="1"/>
  <c r="AE371" i="1"/>
  <c r="AA371" i="1"/>
  <c r="W371" i="1"/>
  <c r="AJ371" i="1"/>
  <c r="AF371" i="1"/>
  <c r="AB371" i="1"/>
  <c r="X371" i="1"/>
  <c r="AL371" i="1"/>
  <c r="AH371" i="1"/>
  <c r="AD371" i="1"/>
  <c r="Z371" i="1"/>
  <c r="Y371" i="1"/>
  <c r="AC371" i="1"/>
  <c r="AG371" i="1"/>
  <c r="AK371" i="1"/>
  <c r="AM367" i="1"/>
  <c r="AI367" i="1"/>
  <c r="AE367" i="1"/>
  <c r="AA367" i="1"/>
  <c r="W367" i="1"/>
  <c r="AJ367" i="1"/>
  <c r="AF367" i="1"/>
  <c r="AB367" i="1"/>
  <c r="X367" i="1"/>
  <c r="AL367" i="1"/>
  <c r="AH367" i="1"/>
  <c r="AD367" i="1"/>
  <c r="Z367" i="1"/>
  <c r="AC367" i="1"/>
  <c r="AG367" i="1"/>
  <c r="AK367" i="1"/>
  <c r="Y367" i="1"/>
  <c r="AM363" i="1"/>
  <c r="AI363" i="1"/>
  <c r="BC363" i="1" s="1"/>
  <c r="AE363" i="1"/>
  <c r="AA363" i="1"/>
  <c r="W363" i="1"/>
  <c r="AJ363" i="1"/>
  <c r="BD363" i="1" s="1"/>
  <c r="BD364" i="1" s="1"/>
  <c r="BD365" i="1" s="1"/>
  <c r="AF363" i="1"/>
  <c r="AB363" i="1"/>
  <c r="X363" i="1"/>
  <c r="AL363" i="1"/>
  <c r="BF363" i="1" s="1"/>
  <c r="AH363" i="1"/>
  <c r="AD363" i="1"/>
  <c r="Z363" i="1"/>
  <c r="AG363" i="1"/>
  <c r="AK363" i="1"/>
  <c r="Y363" i="1"/>
  <c r="AC363" i="1"/>
  <c r="AM359" i="1"/>
  <c r="AI359" i="1"/>
  <c r="AE359" i="1"/>
  <c r="AA359" i="1"/>
  <c r="W359" i="1"/>
  <c r="AJ359" i="1"/>
  <c r="AF359" i="1"/>
  <c r="AB359" i="1"/>
  <c r="X359" i="1"/>
  <c r="AL359" i="1"/>
  <c r="AH359" i="1"/>
  <c r="AD359" i="1"/>
  <c r="Z359" i="1"/>
  <c r="AK359" i="1"/>
  <c r="Y359" i="1"/>
  <c r="AC359" i="1"/>
  <c r="AG359" i="1"/>
  <c r="AM355" i="1"/>
  <c r="AI355" i="1"/>
  <c r="AE355" i="1"/>
  <c r="AA355" i="1"/>
  <c r="W355" i="1"/>
  <c r="AJ355" i="1"/>
  <c r="AF355" i="1"/>
  <c r="AB355" i="1"/>
  <c r="X355" i="1"/>
  <c r="AL355" i="1"/>
  <c r="AH355" i="1"/>
  <c r="AD355" i="1"/>
  <c r="Z355" i="1"/>
  <c r="Y355" i="1"/>
  <c r="AC355" i="1"/>
  <c r="AG355" i="1"/>
  <c r="AK355" i="1"/>
  <c r="AM351" i="1"/>
  <c r="AI351" i="1"/>
  <c r="AE351" i="1"/>
  <c r="AA351" i="1"/>
  <c r="W351" i="1"/>
  <c r="AJ351" i="1"/>
  <c r="AF351" i="1"/>
  <c r="AB351" i="1"/>
  <c r="X351" i="1"/>
  <c r="AL351" i="1"/>
  <c r="AH351" i="1"/>
  <c r="AD351" i="1"/>
  <c r="Z351" i="1"/>
  <c r="AC351" i="1"/>
  <c r="AG351" i="1"/>
  <c r="AK351" i="1"/>
  <c r="Y351" i="1"/>
  <c r="AM347" i="1"/>
  <c r="AI347" i="1"/>
  <c r="AE347" i="1"/>
  <c r="AA347" i="1"/>
  <c r="W347" i="1"/>
  <c r="AJ347" i="1"/>
  <c r="AF347" i="1"/>
  <c r="AB347" i="1"/>
  <c r="X347" i="1"/>
  <c r="AL347" i="1"/>
  <c r="AH347" i="1"/>
  <c r="AD347" i="1"/>
  <c r="Z347" i="1"/>
  <c r="AG347" i="1"/>
  <c r="AK347" i="1"/>
  <c r="Y347" i="1"/>
  <c r="AC347" i="1"/>
  <c r="AM343" i="1"/>
  <c r="BG343" i="1" s="1"/>
  <c r="AI343" i="1"/>
  <c r="AE343" i="1"/>
  <c r="AA343" i="1"/>
  <c r="W343" i="1"/>
  <c r="AQ343" i="1" s="1"/>
  <c r="AJ343" i="1"/>
  <c r="AF343" i="1"/>
  <c r="AB343" i="1"/>
  <c r="X343" i="1"/>
  <c r="AR343" i="1" s="1"/>
  <c r="AL343" i="1"/>
  <c r="AH343" i="1"/>
  <c r="AD343" i="1"/>
  <c r="Z343" i="1"/>
  <c r="AT343" i="1" s="1"/>
  <c r="AK343" i="1"/>
  <c r="Y343" i="1"/>
  <c r="AC343" i="1"/>
  <c r="AG343" i="1"/>
  <c r="BA343" i="1" s="1"/>
  <c r="BA344" i="1" s="1"/>
  <c r="AM339" i="1"/>
  <c r="AI339" i="1"/>
  <c r="AE339" i="1"/>
  <c r="AA339" i="1"/>
  <c r="W339" i="1"/>
  <c r="AJ339" i="1"/>
  <c r="AF339" i="1"/>
  <c r="AB339" i="1"/>
  <c r="X339" i="1"/>
  <c r="AK339" i="1"/>
  <c r="AG339" i="1"/>
  <c r="AC339" i="1"/>
  <c r="Y339" i="1"/>
  <c r="AL339" i="1"/>
  <c r="AH339" i="1"/>
  <c r="AD339" i="1"/>
  <c r="Z339" i="1"/>
  <c r="AJ335" i="1"/>
  <c r="AF335" i="1"/>
  <c r="AB335" i="1"/>
  <c r="X335" i="1"/>
  <c r="AK335" i="1"/>
  <c r="AG335" i="1"/>
  <c r="AC335" i="1"/>
  <c r="Y335" i="1"/>
  <c r="AL335" i="1"/>
  <c r="AH335" i="1"/>
  <c r="AD335" i="1"/>
  <c r="Z335" i="1"/>
  <c r="AA335" i="1"/>
  <c r="AE335" i="1"/>
  <c r="AI335" i="1"/>
  <c r="AM335" i="1"/>
  <c r="W335" i="1"/>
  <c r="AJ331" i="1"/>
  <c r="AF331" i="1"/>
  <c r="AB331" i="1"/>
  <c r="X331" i="1"/>
  <c r="AK331" i="1"/>
  <c r="AG331" i="1"/>
  <c r="AC331" i="1"/>
  <c r="Y331" i="1"/>
  <c r="AL331" i="1"/>
  <c r="AH331" i="1"/>
  <c r="AD331" i="1"/>
  <c r="Z331" i="1"/>
  <c r="AE331" i="1"/>
  <c r="AI331" i="1"/>
  <c r="AM331" i="1"/>
  <c r="W331" i="1"/>
  <c r="AA331" i="1"/>
  <c r="AJ327" i="1"/>
  <c r="AF327" i="1"/>
  <c r="AB327" i="1"/>
  <c r="X327" i="1"/>
  <c r="AK327" i="1"/>
  <c r="AG327" i="1"/>
  <c r="AC327" i="1"/>
  <c r="Y327" i="1"/>
  <c r="AL327" i="1"/>
  <c r="AH327" i="1"/>
  <c r="AD327" i="1"/>
  <c r="Z327" i="1"/>
  <c r="AI327" i="1"/>
  <c r="AM327" i="1"/>
  <c r="W327" i="1"/>
  <c r="AA327" i="1"/>
  <c r="AE327" i="1"/>
  <c r="AK323" i="1"/>
  <c r="AG323" i="1"/>
  <c r="AC323" i="1"/>
  <c r="Y323" i="1"/>
  <c r="AL323" i="1"/>
  <c r="AH323" i="1"/>
  <c r="AD323" i="1"/>
  <c r="Z323" i="1"/>
  <c r="AT323" i="1" s="1"/>
  <c r="AT324" i="1" s="1"/>
  <c r="AM323" i="1"/>
  <c r="AE323" i="1"/>
  <c r="W323" i="1"/>
  <c r="AF323" i="1"/>
  <c r="AZ323" i="1" s="1"/>
  <c r="X323" i="1"/>
  <c r="AI323" i="1"/>
  <c r="AA323" i="1"/>
  <c r="AJ323" i="1"/>
  <c r="BD323" i="1" s="1"/>
  <c r="BD324" i="1" s="1"/>
  <c r="AB323" i="1"/>
  <c r="AK319" i="1"/>
  <c r="AG319" i="1"/>
  <c r="AC319" i="1"/>
  <c r="Y319" i="1"/>
  <c r="AL319" i="1"/>
  <c r="AH319" i="1"/>
  <c r="AD319" i="1"/>
  <c r="Z319" i="1"/>
  <c r="AI319" i="1"/>
  <c r="AA319" i="1"/>
  <c r="AJ319" i="1"/>
  <c r="AB319" i="1"/>
  <c r="AM319" i="1"/>
  <c r="AE319" i="1"/>
  <c r="W319" i="1"/>
  <c r="AF319" i="1"/>
  <c r="X319" i="1"/>
  <c r="AK315" i="1"/>
  <c r="AG315" i="1"/>
  <c r="AC315" i="1"/>
  <c r="Y315" i="1"/>
  <c r="AL315" i="1"/>
  <c r="AH315" i="1"/>
  <c r="AD315" i="1"/>
  <c r="Z315" i="1"/>
  <c r="AM315" i="1"/>
  <c r="AE315" i="1"/>
  <c r="W315" i="1"/>
  <c r="AF315" i="1"/>
  <c r="X315" i="1"/>
  <c r="AI315" i="1"/>
  <c r="AA315" i="1"/>
  <c r="AJ315" i="1"/>
  <c r="AB315" i="1"/>
  <c r="AK311" i="1"/>
  <c r="AG311" i="1"/>
  <c r="AC311" i="1"/>
  <c r="Y311" i="1"/>
  <c r="AL311" i="1"/>
  <c r="AH311" i="1"/>
  <c r="AD311" i="1"/>
  <c r="Z311" i="1"/>
  <c r="AI311" i="1"/>
  <c r="AA311" i="1"/>
  <c r="AJ311" i="1"/>
  <c r="AB311" i="1"/>
  <c r="AM311" i="1"/>
  <c r="AE311" i="1"/>
  <c r="W311" i="1"/>
  <c r="AF311" i="1"/>
  <c r="X311" i="1"/>
  <c r="AK307" i="1"/>
  <c r="AG307" i="1"/>
  <c r="AC307" i="1"/>
  <c r="Y307" i="1"/>
  <c r="AL307" i="1"/>
  <c r="AH307" i="1"/>
  <c r="AD307" i="1"/>
  <c r="Z307" i="1"/>
  <c r="AM307" i="1"/>
  <c r="AE307" i="1"/>
  <c r="W307" i="1"/>
  <c r="AF307" i="1"/>
  <c r="X307" i="1"/>
  <c r="AI307" i="1"/>
  <c r="AA307" i="1"/>
  <c r="AJ307" i="1"/>
  <c r="AB307" i="1"/>
  <c r="AK303" i="1"/>
  <c r="AG303" i="1"/>
  <c r="AC303" i="1"/>
  <c r="AW303" i="1" s="1"/>
  <c r="AW304" i="1" s="1"/>
  <c r="Y303" i="1"/>
  <c r="AL303" i="1"/>
  <c r="AH303" i="1"/>
  <c r="AD303" i="1"/>
  <c r="AX303" i="1" s="1"/>
  <c r="Z303" i="1"/>
  <c r="AI303" i="1"/>
  <c r="AA303" i="1"/>
  <c r="AJ303" i="1"/>
  <c r="BD303" i="1" s="1"/>
  <c r="BD304" i="1" s="1"/>
  <c r="BD305" i="1" s="1"/>
  <c r="AB303" i="1"/>
  <c r="AM303" i="1"/>
  <c r="AE303" i="1"/>
  <c r="W303" i="1"/>
  <c r="AQ303" i="1" s="1"/>
  <c r="AF303" i="1"/>
  <c r="X303" i="1"/>
  <c r="AK299" i="1"/>
  <c r="AG299" i="1"/>
  <c r="AC299" i="1"/>
  <c r="Y299" i="1"/>
  <c r="AL299" i="1"/>
  <c r="AH299" i="1"/>
  <c r="AD299" i="1"/>
  <c r="Z299" i="1"/>
  <c r="AM299" i="1"/>
  <c r="AE299" i="1"/>
  <c r="W299" i="1"/>
  <c r="AF299" i="1"/>
  <c r="X299" i="1"/>
  <c r="AI299" i="1"/>
  <c r="AA299" i="1"/>
  <c r="AJ299" i="1"/>
  <c r="AB299" i="1"/>
  <c r="AL295" i="1"/>
  <c r="AH295" i="1"/>
  <c r="AD295" i="1"/>
  <c r="Z295" i="1"/>
  <c r="AM295" i="1"/>
  <c r="AI295" i="1"/>
  <c r="AE295" i="1"/>
  <c r="AA295" i="1"/>
  <c r="W295" i="1"/>
  <c r="AJ295" i="1"/>
  <c r="AF295" i="1"/>
  <c r="AB295" i="1"/>
  <c r="X295" i="1"/>
  <c r="AK295" i="1"/>
  <c r="AG295" i="1"/>
  <c r="AC295" i="1"/>
  <c r="Y295" i="1"/>
  <c r="AL291" i="1"/>
  <c r="AH291" i="1"/>
  <c r="AD291" i="1"/>
  <c r="Z291" i="1"/>
  <c r="AM291" i="1"/>
  <c r="AI291" i="1"/>
  <c r="AE291" i="1"/>
  <c r="AA291" i="1"/>
  <c r="W291" i="1"/>
  <c r="AJ291" i="1"/>
  <c r="AF291" i="1"/>
  <c r="AB291" i="1"/>
  <c r="X291" i="1"/>
  <c r="AK291" i="1"/>
  <c r="AG291" i="1"/>
  <c r="AC291" i="1"/>
  <c r="Y291" i="1"/>
  <c r="AL287" i="1"/>
  <c r="AH287" i="1"/>
  <c r="AD287" i="1"/>
  <c r="Z287" i="1"/>
  <c r="AM287" i="1"/>
  <c r="AI287" i="1"/>
  <c r="AE287" i="1"/>
  <c r="AA287" i="1"/>
  <c r="W287" i="1"/>
  <c r="AJ287" i="1"/>
  <c r="AF287" i="1"/>
  <c r="AB287" i="1"/>
  <c r="X287" i="1"/>
  <c r="AK287" i="1"/>
  <c r="AG287" i="1"/>
  <c r="AC287" i="1"/>
  <c r="Y287" i="1"/>
  <c r="AL283" i="1"/>
  <c r="AH283" i="1"/>
  <c r="BB283" i="1" s="1"/>
  <c r="BB284" i="1" s="1"/>
  <c r="AD283" i="1"/>
  <c r="Z283" i="1"/>
  <c r="AM283" i="1"/>
  <c r="AI283" i="1"/>
  <c r="BC283" i="1" s="1"/>
  <c r="BC284" i="1" s="1"/>
  <c r="AE283" i="1"/>
  <c r="AA283" i="1"/>
  <c r="W283" i="1"/>
  <c r="AJ283" i="1"/>
  <c r="AF283" i="1"/>
  <c r="AB283" i="1"/>
  <c r="X283" i="1"/>
  <c r="AK283" i="1"/>
  <c r="BE283" i="1" s="1"/>
  <c r="AG283" i="1"/>
  <c r="AC283" i="1"/>
  <c r="Y283" i="1"/>
  <c r="AL279" i="1"/>
  <c r="AH279" i="1"/>
  <c r="AD279" i="1"/>
  <c r="Z279" i="1"/>
  <c r="AM279" i="1"/>
  <c r="AI279" i="1"/>
  <c r="AE279" i="1"/>
  <c r="AA279" i="1"/>
  <c r="W279" i="1"/>
  <c r="AJ279" i="1"/>
  <c r="AF279" i="1"/>
  <c r="AB279" i="1"/>
  <c r="X279" i="1"/>
  <c r="AK279" i="1"/>
  <c r="AG279" i="1"/>
  <c r="AC279" i="1"/>
  <c r="Y279" i="1"/>
  <c r="AL275" i="1"/>
  <c r="AH275" i="1"/>
  <c r="AD275" i="1"/>
  <c r="Z275" i="1"/>
  <c r="AM275" i="1"/>
  <c r="AI275" i="1"/>
  <c r="AE275" i="1"/>
  <c r="AA275" i="1"/>
  <c r="W275" i="1"/>
  <c r="AJ275" i="1"/>
  <c r="AF275" i="1"/>
  <c r="AB275" i="1"/>
  <c r="X275" i="1"/>
  <c r="AK275" i="1"/>
  <c r="AG275" i="1"/>
  <c r="AC275" i="1"/>
  <c r="Y275" i="1"/>
  <c r="AL271" i="1"/>
  <c r="AH271" i="1"/>
  <c r="AD271" i="1"/>
  <c r="Z271" i="1"/>
  <c r="AM271" i="1"/>
  <c r="AI271" i="1"/>
  <c r="AE271" i="1"/>
  <c r="AA271" i="1"/>
  <c r="W271" i="1"/>
  <c r="AJ271" i="1"/>
  <c r="AF271" i="1"/>
  <c r="AB271" i="1"/>
  <c r="X271" i="1"/>
  <c r="AK271" i="1"/>
  <c r="AG271" i="1"/>
  <c r="AC271" i="1"/>
  <c r="Y271" i="1"/>
  <c r="AL267" i="1"/>
  <c r="AH267" i="1"/>
  <c r="AD267" i="1"/>
  <c r="Z267" i="1"/>
  <c r="AM267" i="1"/>
  <c r="AI267" i="1"/>
  <c r="AE267" i="1"/>
  <c r="AA267" i="1"/>
  <c r="W267" i="1"/>
  <c r="AJ267" i="1"/>
  <c r="AF267" i="1"/>
  <c r="AB267" i="1"/>
  <c r="X267" i="1"/>
  <c r="AK267" i="1"/>
  <c r="AG267" i="1"/>
  <c r="AC267" i="1"/>
  <c r="Y267" i="1"/>
  <c r="AL263" i="1"/>
  <c r="AH263" i="1"/>
  <c r="AD263" i="1"/>
  <c r="Z263" i="1"/>
  <c r="AM263" i="1"/>
  <c r="AI263" i="1"/>
  <c r="AE263" i="1"/>
  <c r="AA263" i="1"/>
  <c r="W263" i="1"/>
  <c r="AJ263" i="1"/>
  <c r="AF263" i="1"/>
  <c r="AB263" i="1"/>
  <c r="X263" i="1"/>
  <c r="AR263" i="1" s="1"/>
  <c r="AK263" i="1"/>
  <c r="AG263" i="1"/>
  <c r="AC263" i="1"/>
  <c r="Y263" i="1"/>
  <c r="AS263" i="1" s="1"/>
  <c r="AL259" i="1"/>
  <c r="AH259" i="1"/>
  <c r="AD259" i="1"/>
  <c r="Z259" i="1"/>
  <c r="AM259" i="1"/>
  <c r="AI259" i="1"/>
  <c r="AE259" i="1"/>
  <c r="AA259" i="1"/>
  <c r="W259" i="1"/>
  <c r="AJ259" i="1"/>
  <c r="AF259" i="1"/>
  <c r="AB259" i="1"/>
  <c r="X259" i="1"/>
  <c r="AK259" i="1"/>
  <c r="AG259" i="1"/>
  <c r="AC259" i="1"/>
  <c r="Y259" i="1"/>
  <c r="AL255" i="1"/>
  <c r="AH255" i="1"/>
  <c r="AD255" i="1"/>
  <c r="Z255" i="1"/>
  <c r="AM255" i="1"/>
  <c r="AI255" i="1"/>
  <c r="AE255" i="1"/>
  <c r="AA255" i="1"/>
  <c r="W255" i="1"/>
  <c r="AJ255" i="1"/>
  <c r="AF255" i="1"/>
  <c r="AB255" i="1"/>
  <c r="X255" i="1"/>
  <c r="AK255" i="1"/>
  <c r="AG255" i="1"/>
  <c r="AC255" i="1"/>
  <c r="Y255" i="1"/>
  <c r="AL251" i="1"/>
  <c r="AH251" i="1"/>
  <c r="AD251" i="1"/>
  <c r="Z251" i="1"/>
  <c r="AM251" i="1"/>
  <c r="AI251" i="1"/>
  <c r="AE251" i="1"/>
  <c r="AA251" i="1"/>
  <c r="W251" i="1"/>
  <c r="AJ251" i="1"/>
  <c r="AF251" i="1"/>
  <c r="AB251" i="1"/>
  <c r="X251" i="1"/>
  <c r="AK251" i="1"/>
  <c r="AG251" i="1"/>
  <c r="AC251" i="1"/>
  <c r="Y251" i="1"/>
  <c r="AL247" i="1"/>
  <c r="AH247" i="1"/>
  <c r="AD247" i="1"/>
  <c r="Z247" i="1"/>
  <c r="AM247" i="1"/>
  <c r="AI247" i="1"/>
  <c r="AE247" i="1"/>
  <c r="AA247" i="1"/>
  <c r="W247" i="1"/>
  <c r="AJ247" i="1"/>
  <c r="AF247" i="1"/>
  <c r="AB247" i="1"/>
  <c r="X247" i="1"/>
  <c r="AK247" i="1"/>
  <c r="AG247" i="1"/>
  <c r="AC247" i="1"/>
  <c r="Y247" i="1"/>
  <c r="AL243" i="1"/>
  <c r="AH243" i="1"/>
  <c r="AD243" i="1"/>
  <c r="Z243" i="1"/>
  <c r="AT243" i="1" s="1"/>
  <c r="AT244" i="1" s="1"/>
  <c r="AM243" i="1"/>
  <c r="AI243" i="1"/>
  <c r="AE243" i="1"/>
  <c r="AA243" i="1"/>
  <c r="AU243" i="1" s="1"/>
  <c r="AU244" i="1" s="1"/>
  <c r="W243" i="1"/>
  <c r="AJ243" i="1"/>
  <c r="AF243" i="1"/>
  <c r="AB243" i="1"/>
  <c r="X243" i="1"/>
  <c r="AK243" i="1"/>
  <c r="AG243" i="1"/>
  <c r="AC243" i="1"/>
  <c r="AW243" i="1" s="1"/>
  <c r="Y243" i="1"/>
  <c r="AL239" i="1"/>
  <c r="AH239" i="1"/>
  <c r="AD239" i="1"/>
  <c r="Z239" i="1"/>
  <c r="AM239" i="1"/>
  <c r="AI239" i="1"/>
  <c r="AE239" i="1"/>
  <c r="AA239" i="1"/>
  <c r="W239" i="1"/>
  <c r="AJ239" i="1"/>
  <c r="AF239" i="1"/>
  <c r="AB239" i="1"/>
  <c r="X239" i="1"/>
  <c r="AK239" i="1"/>
  <c r="AG239" i="1"/>
  <c r="AC239" i="1"/>
  <c r="Y239" i="1"/>
  <c r="AM235" i="1"/>
  <c r="AI235" i="1"/>
  <c r="AE235" i="1"/>
  <c r="AA235" i="1"/>
  <c r="W235" i="1"/>
  <c r="AJ235" i="1"/>
  <c r="AF235" i="1"/>
  <c r="AB235" i="1"/>
  <c r="X235" i="1"/>
  <c r="AK235" i="1"/>
  <c r="AG235" i="1"/>
  <c r="AC235" i="1"/>
  <c r="Y235" i="1"/>
  <c r="AD235" i="1"/>
  <c r="AH235" i="1"/>
  <c r="AL235" i="1"/>
  <c r="Z235" i="1"/>
  <c r="AM231" i="1"/>
  <c r="AI231" i="1"/>
  <c r="AE231" i="1"/>
  <c r="AA231" i="1"/>
  <c r="W231" i="1"/>
  <c r="AJ231" i="1"/>
  <c r="AF231" i="1"/>
  <c r="AB231" i="1"/>
  <c r="X231" i="1"/>
  <c r="AK231" i="1"/>
  <c r="AG231" i="1"/>
  <c r="AC231" i="1"/>
  <c r="Y231" i="1"/>
  <c r="AH231" i="1"/>
  <c r="AL231" i="1"/>
  <c r="Z231" i="1"/>
  <c r="AD231" i="1"/>
  <c r="AM227" i="1"/>
  <c r="AI227" i="1"/>
  <c r="AE227" i="1"/>
  <c r="AA227" i="1"/>
  <c r="W227" i="1"/>
  <c r="AJ227" i="1"/>
  <c r="AF227" i="1"/>
  <c r="AB227" i="1"/>
  <c r="X227" i="1"/>
  <c r="AK227" i="1"/>
  <c r="AG227" i="1"/>
  <c r="AC227" i="1"/>
  <c r="Y227" i="1"/>
  <c r="AL227" i="1"/>
  <c r="Z227" i="1"/>
  <c r="AD227" i="1"/>
  <c r="AH227" i="1"/>
  <c r="AM223" i="1"/>
  <c r="AI223" i="1"/>
  <c r="AE223" i="1"/>
  <c r="AY223" i="1" s="1"/>
  <c r="AA223" i="1"/>
  <c r="W223" i="1"/>
  <c r="AJ223" i="1"/>
  <c r="AF223" i="1"/>
  <c r="AZ223" i="1" s="1"/>
  <c r="AZ224" i="1" s="1"/>
  <c r="AB223" i="1"/>
  <c r="X223" i="1"/>
  <c r="AK223" i="1"/>
  <c r="AG223" i="1"/>
  <c r="BA223" i="1" s="1"/>
  <c r="BA224" i="1" s="1"/>
  <c r="AC223" i="1"/>
  <c r="Y223" i="1"/>
  <c r="Z223" i="1"/>
  <c r="AD223" i="1"/>
  <c r="AX223" i="1" s="1"/>
  <c r="AH223" i="1"/>
  <c r="AL223" i="1"/>
  <c r="AM219" i="1"/>
  <c r="AI219" i="1"/>
  <c r="AE219" i="1"/>
  <c r="AA219" i="1"/>
  <c r="W219" i="1"/>
  <c r="AJ219" i="1"/>
  <c r="AF219" i="1"/>
  <c r="AB219" i="1"/>
  <c r="X219" i="1"/>
  <c r="AK219" i="1"/>
  <c r="AG219" i="1"/>
  <c r="AC219" i="1"/>
  <c r="Y219" i="1"/>
  <c r="AD219" i="1"/>
  <c r="AH219" i="1"/>
  <c r="AL219" i="1"/>
  <c r="Z219" i="1"/>
  <c r="AM215" i="1"/>
  <c r="AI215" i="1"/>
  <c r="AE215" i="1"/>
  <c r="AA215" i="1"/>
  <c r="W215" i="1"/>
  <c r="AJ215" i="1"/>
  <c r="AF215" i="1"/>
  <c r="AB215" i="1"/>
  <c r="X215" i="1"/>
  <c r="AK215" i="1"/>
  <c r="AG215" i="1"/>
  <c r="AC215" i="1"/>
  <c r="Y215" i="1"/>
  <c r="AH215" i="1"/>
  <c r="AL215" i="1"/>
  <c r="Z215" i="1"/>
  <c r="AD215" i="1"/>
  <c r="AM211" i="1"/>
  <c r="AI211" i="1"/>
  <c r="AE211" i="1"/>
  <c r="AA211" i="1"/>
  <c r="W211" i="1"/>
  <c r="AJ211" i="1"/>
  <c r="AF211" i="1"/>
  <c r="AB211" i="1"/>
  <c r="X211" i="1"/>
  <c r="AK211" i="1"/>
  <c r="AG211" i="1"/>
  <c r="AC211" i="1"/>
  <c r="Y211" i="1"/>
  <c r="AL211" i="1"/>
  <c r="Z211" i="1"/>
  <c r="AD211" i="1"/>
  <c r="AH211" i="1"/>
  <c r="AM207" i="1"/>
  <c r="AI207" i="1"/>
  <c r="AE207" i="1"/>
  <c r="AA207" i="1"/>
  <c r="W207" i="1"/>
  <c r="AJ207" i="1"/>
  <c r="AF207" i="1"/>
  <c r="AB207" i="1"/>
  <c r="X207" i="1"/>
  <c r="AK207" i="1"/>
  <c r="AG207" i="1"/>
  <c r="AC207" i="1"/>
  <c r="Y207" i="1"/>
  <c r="Z207" i="1"/>
  <c r="AD207" i="1"/>
  <c r="AH207" i="1"/>
  <c r="AL207" i="1"/>
  <c r="AM203" i="1"/>
  <c r="AI203" i="1"/>
  <c r="AE203" i="1"/>
  <c r="AA203" i="1"/>
  <c r="W203" i="1"/>
  <c r="AJ203" i="1"/>
  <c r="BD203" i="1" s="1"/>
  <c r="BD204" i="1" s="1"/>
  <c r="BD205" i="1" s="1"/>
  <c r="AF203" i="1"/>
  <c r="AB203" i="1"/>
  <c r="X203" i="1"/>
  <c r="AK203" i="1"/>
  <c r="BE203" i="1" s="1"/>
  <c r="BE204" i="1" s="1"/>
  <c r="AG203" i="1"/>
  <c r="AC203" i="1"/>
  <c r="Y203" i="1"/>
  <c r="AD203" i="1"/>
  <c r="AX203" i="1" s="1"/>
  <c r="AH203" i="1"/>
  <c r="AL203" i="1"/>
  <c r="BF203" i="1" s="1"/>
  <c r="Z203" i="1"/>
  <c r="AM199" i="1"/>
  <c r="AI199" i="1"/>
  <c r="AE199" i="1"/>
  <c r="AA199" i="1"/>
  <c r="W199" i="1"/>
  <c r="AJ199" i="1"/>
  <c r="AF199" i="1"/>
  <c r="AB199" i="1"/>
  <c r="X199" i="1"/>
  <c r="AK199" i="1"/>
  <c r="AG199" i="1"/>
  <c r="AC199" i="1"/>
  <c r="Y199" i="1"/>
  <c r="AH199" i="1"/>
  <c r="AL199" i="1"/>
  <c r="Z199" i="1"/>
  <c r="AD199" i="1"/>
  <c r="AM195" i="1"/>
  <c r="AI195" i="1"/>
  <c r="AE195" i="1"/>
  <c r="AA195" i="1"/>
  <c r="W195" i="1"/>
  <c r="AJ195" i="1"/>
  <c r="AF195" i="1"/>
  <c r="AB195" i="1"/>
  <c r="X195" i="1"/>
  <c r="AK195" i="1"/>
  <c r="AG195" i="1"/>
  <c r="AC195" i="1"/>
  <c r="Y195" i="1"/>
  <c r="AL195" i="1"/>
  <c r="Z195" i="1"/>
  <c r="AD195" i="1"/>
  <c r="AH195" i="1"/>
  <c r="AJ191" i="1"/>
  <c r="AF191" i="1"/>
  <c r="AB191" i="1"/>
  <c r="X191" i="1"/>
  <c r="AK191" i="1"/>
  <c r="AG191" i="1"/>
  <c r="AC191" i="1"/>
  <c r="Y191" i="1"/>
  <c r="AL191" i="1"/>
  <c r="AH191" i="1"/>
  <c r="AD191" i="1"/>
  <c r="Z191" i="1"/>
  <c r="AM191" i="1"/>
  <c r="AI191" i="1"/>
  <c r="AE191" i="1"/>
  <c r="AA191" i="1"/>
  <c r="W191" i="1"/>
  <c r="AJ187" i="1"/>
  <c r="AF187" i="1"/>
  <c r="AB187" i="1"/>
  <c r="X187" i="1"/>
  <c r="AK187" i="1"/>
  <c r="AG187" i="1"/>
  <c r="AC187" i="1"/>
  <c r="Y187" i="1"/>
  <c r="AL187" i="1"/>
  <c r="AH187" i="1"/>
  <c r="AD187" i="1"/>
  <c r="Z187" i="1"/>
  <c r="AM187" i="1"/>
  <c r="AI187" i="1"/>
  <c r="AE187" i="1"/>
  <c r="AA187" i="1"/>
  <c r="W187" i="1"/>
  <c r="AJ183" i="1"/>
  <c r="BD183" i="1" s="1"/>
  <c r="BD184" i="1" s="1"/>
  <c r="AF183" i="1"/>
  <c r="AB183" i="1"/>
  <c r="X183" i="1"/>
  <c r="AK183" i="1"/>
  <c r="BE183" i="1" s="1"/>
  <c r="BE184" i="1" s="1"/>
  <c r="AG183" i="1"/>
  <c r="AC183" i="1"/>
  <c r="Y183" i="1"/>
  <c r="AL183" i="1"/>
  <c r="BF183" i="1" s="1"/>
  <c r="BF184" i="1" s="1"/>
  <c r="AH183" i="1"/>
  <c r="AD183" i="1"/>
  <c r="Z183" i="1"/>
  <c r="AM183" i="1"/>
  <c r="BG183" i="1" s="1"/>
  <c r="BG184" i="1" s="1"/>
  <c r="BG185" i="1" s="1"/>
  <c r="AI183" i="1"/>
  <c r="AE183" i="1"/>
  <c r="AA183" i="1"/>
  <c r="W183" i="1"/>
  <c r="AQ183" i="1" s="1"/>
  <c r="AQ184" i="1" s="1"/>
  <c r="AJ179" i="1"/>
  <c r="AF179" i="1"/>
  <c r="AB179" i="1"/>
  <c r="X179" i="1"/>
  <c r="AK179" i="1"/>
  <c r="AG179" i="1"/>
  <c r="AC179" i="1"/>
  <c r="Y179" i="1"/>
  <c r="AL179" i="1"/>
  <c r="AH179" i="1"/>
  <c r="AD179" i="1"/>
  <c r="Z179" i="1"/>
  <c r="AM179" i="1"/>
  <c r="AI179" i="1"/>
  <c r="AE179" i="1"/>
  <c r="AA179" i="1"/>
  <c r="W179" i="1"/>
  <c r="AJ175" i="1"/>
  <c r="AF175" i="1"/>
  <c r="AB175" i="1"/>
  <c r="X175" i="1"/>
  <c r="AK175" i="1"/>
  <c r="AG175" i="1"/>
  <c r="AC175" i="1"/>
  <c r="Y175" i="1"/>
  <c r="AL175" i="1"/>
  <c r="AH175" i="1"/>
  <c r="AD175" i="1"/>
  <c r="Z175" i="1"/>
  <c r="AM175" i="1"/>
  <c r="AI175" i="1"/>
  <c r="AE175" i="1"/>
  <c r="AA175" i="1"/>
  <c r="W175" i="1"/>
  <c r="AJ171" i="1"/>
  <c r="AF171" i="1"/>
  <c r="AB171" i="1"/>
  <c r="X171" i="1"/>
  <c r="AK171" i="1"/>
  <c r="AG171" i="1"/>
  <c r="AC171" i="1"/>
  <c r="Y171" i="1"/>
  <c r="AL171" i="1"/>
  <c r="AH171" i="1"/>
  <c r="AD171" i="1"/>
  <c r="Z171" i="1"/>
  <c r="AM171" i="1"/>
  <c r="AI171" i="1"/>
  <c r="AE171" i="1"/>
  <c r="AA171" i="1"/>
  <c r="W171" i="1"/>
  <c r="AJ167" i="1"/>
  <c r="AF167" i="1"/>
  <c r="AB167" i="1"/>
  <c r="X167" i="1"/>
  <c r="AK167" i="1"/>
  <c r="AG167" i="1"/>
  <c r="AC167" i="1"/>
  <c r="Y167" i="1"/>
  <c r="AL167" i="1"/>
  <c r="AH167" i="1"/>
  <c r="AD167" i="1"/>
  <c r="Z167" i="1"/>
  <c r="AM167" i="1"/>
  <c r="AI167" i="1"/>
  <c r="AE167" i="1"/>
  <c r="AA167" i="1"/>
  <c r="W167" i="1"/>
  <c r="AJ163" i="1"/>
  <c r="AF163" i="1"/>
  <c r="AB163" i="1"/>
  <c r="X163" i="1"/>
  <c r="AR163" i="1" s="1"/>
  <c r="AR164" i="1" s="1"/>
  <c r="AK163" i="1"/>
  <c r="AG163" i="1"/>
  <c r="AC163" i="1"/>
  <c r="Y163" i="1"/>
  <c r="AS163" i="1" s="1"/>
  <c r="AL163" i="1"/>
  <c r="AH163" i="1"/>
  <c r="AD163" i="1"/>
  <c r="Z163" i="1"/>
  <c r="AT163" i="1" s="1"/>
  <c r="AM163" i="1"/>
  <c r="AI163" i="1"/>
  <c r="AE163" i="1"/>
  <c r="AA163" i="1"/>
  <c r="AU163" i="1" s="1"/>
  <c r="AU164" i="1" s="1"/>
  <c r="W163" i="1"/>
  <c r="AJ159" i="1"/>
  <c r="AF159" i="1"/>
  <c r="AB159" i="1"/>
  <c r="X159" i="1"/>
  <c r="AK159" i="1"/>
  <c r="AG159" i="1"/>
  <c r="AC159" i="1"/>
  <c r="Y159" i="1"/>
  <c r="AL159" i="1"/>
  <c r="AH159" i="1"/>
  <c r="AD159" i="1"/>
  <c r="Z159" i="1"/>
  <c r="AM159" i="1"/>
  <c r="AI159" i="1"/>
  <c r="AE159" i="1"/>
  <c r="AA159" i="1"/>
  <c r="W159" i="1"/>
  <c r="AJ155" i="1"/>
  <c r="AF155" i="1"/>
  <c r="AB155" i="1"/>
  <c r="X155" i="1"/>
  <c r="AK155" i="1"/>
  <c r="AG155" i="1"/>
  <c r="AC155" i="1"/>
  <c r="Y155" i="1"/>
  <c r="AL155" i="1"/>
  <c r="AH155" i="1"/>
  <c r="AD155" i="1"/>
  <c r="Z155" i="1"/>
  <c r="AM155" i="1"/>
  <c r="AI155" i="1"/>
  <c r="AE155" i="1"/>
  <c r="AA155" i="1"/>
  <c r="W155" i="1"/>
  <c r="AJ151" i="1"/>
  <c r="AF151" i="1"/>
  <c r="AB151" i="1"/>
  <c r="X151" i="1"/>
  <c r="AK151" i="1"/>
  <c r="AG151" i="1"/>
  <c r="AC151" i="1"/>
  <c r="Y151" i="1"/>
  <c r="AL151" i="1"/>
  <c r="AH151" i="1"/>
  <c r="AD151" i="1"/>
  <c r="Z151" i="1"/>
  <c r="AM151" i="1"/>
  <c r="AI151" i="1"/>
  <c r="AE151" i="1"/>
  <c r="AA151" i="1"/>
  <c r="W151" i="1"/>
  <c r="AJ147" i="1"/>
  <c r="AF147" i="1"/>
  <c r="AB147" i="1"/>
  <c r="X147" i="1"/>
  <c r="AK147" i="1"/>
  <c r="AG147" i="1"/>
  <c r="AC147" i="1"/>
  <c r="Y147" i="1"/>
  <c r="AL147" i="1"/>
  <c r="AH147" i="1"/>
  <c r="AD147" i="1"/>
  <c r="Z147" i="1"/>
  <c r="AM147" i="1"/>
  <c r="AI147" i="1"/>
  <c r="AE147" i="1"/>
  <c r="AA147" i="1"/>
  <c r="W147" i="1"/>
  <c r="AJ143" i="1"/>
  <c r="AF143" i="1"/>
  <c r="AB143" i="1"/>
  <c r="AV143" i="1" s="1"/>
  <c r="X143" i="1"/>
  <c r="AK143" i="1"/>
  <c r="AG143" i="1"/>
  <c r="AC143" i="1"/>
  <c r="AW143" i="1" s="1"/>
  <c r="Y143" i="1"/>
  <c r="AL143" i="1"/>
  <c r="AH143" i="1"/>
  <c r="AD143" i="1"/>
  <c r="AX143" i="1" s="1"/>
  <c r="Z143" i="1"/>
  <c r="AM143" i="1"/>
  <c r="AI143" i="1"/>
  <c r="AE143" i="1"/>
  <c r="AY143" i="1" s="1"/>
  <c r="AA143" i="1"/>
  <c r="W143" i="1"/>
  <c r="AJ139" i="1"/>
  <c r="AF139" i="1"/>
  <c r="AB139" i="1"/>
  <c r="X139" i="1"/>
  <c r="AK139" i="1"/>
  <c r="AG139" i="1"/>
  <c r="AC139" i="1"/>
  <c r="Y139" i="1"/>
  <c r="AL139" i="1"/>
  <c r="AH139" i="1"/>
  <c r="AD139" i="1"/>
  <c r="Z139" i="1"/>
  <c r="AM139" i="1"/>
  <c r="AJ135" i="1"/>
  <c r="AF135" i="1"/>
  <c r="AB135" i="1"/>
  <c r="X135" i="1"/>
  <c r="AK135" i="1"/>
  <c r="AG135" i="1"/>
  <c r="AC135" i="1"/>
  <c r="Y135" i="1"/>
  <c r="AL135" i="1"/>
  <c r="AH135" i="1"/>
  <c r="AD135" i="1"/>
  <c r="Z135" i="1"/>
  <c r="AJ131" i="1"/>
  <c r="AF131" i="1"/>
  <c r="AB131" i="1"/>
  <c r="X131" i="1"/>
  <c r="AK131" i="1"/>
  <c r="AG131" i="1"/>
  <c r="AC131" i="1"/>
  <c r="Y131" i="1"/>
  <c r="AL131" i="1"/>
  <c r="AH131" i="1"/>
  <c r="AD131" i="1"/>
  <c r="Z131" i="1"/>
  <c r="AJ127" i="1"/>
  <c r="AF127" i="1"/>
  <c r="AB127" i="1"/>
  <c r="X127" i="1"/>
  <c r="AK127" i="1"/>
  <c r="AG127" i="1"/>
  <c r="AC127" i="1"/>
  <c r="Y127" i="1"/>
  <c r="AL127" i="1"/>
  <c r="AH127" i="1"/>
  <c r="AD127" i="1"/>
  <c r="Z127" i="1"/>
  <c r="AJ123" i="1"/>
  <c r="BD123" i="1" s="1"/>
  <c r="AF123" i="1"/>
  <c r="AB123" i="1"/>
  <c r="X123" i="1"/>
  <c r="AK123" i="1"/>
  <c r="BE123" i="1" s="1"/>
  <c r="BE124" i="1" s="1"/>
  <c r="AG123" i="1"/>
  <c r="AC123" i="1"/>
  <c r="Y123" i="1"/>
  <c r="AL123" i="1"/>
  <c r="BF123" i="1" s="1"/>
  <c r="AH123" i="1"/>
  <c r="AD123" i="1"/>
  <c r="Z123" i="1"/>
  <c r="AJ119" i="1"/>
  <c r="AF119" i="1"/>
  <c r="AB119" i="1"/>
  <c r="X119" i="1"/>
  <c r="AK119" i="1"/>
  <c r="AG119" i="1"/>
  <c r="AC119" i="1"/>
  <c r="Y119" i="1"/>
  <c r="AL119" i="1"/>
  <c r="AH119" i="1"/>
  <c r="AD119" i="1"/>
  <c r="Z119" i="1"/>
  <c r="AJ115" i="1"/>
  <c r="AF115" i="1"/>
  <c r="AB115" i="1"/>
  <c r="X115" i="1"/>
  <c r="AK115" i="1"/>
  <c r="AG115" i="1"/>
  <c r="AC115" i="1"/>
  <c r="Y115" i="1"/>
  <c r="AL115" i="1"/>
  <c r="AH115" i="1"/>
  <c r="AD115" i="1"/>
  <c r="Z115" i="1"/>
  <c r="AJ111" i="1"/>
  <c r="AF111" i="1"/>
  <c r="AB111" i="1"/>
  <c r="X111" i="1"/>
  <c r="AK111" i="1"/>
  <c r="AG111" i="1"/>
  <c r="AC111" i="1"/>
  <c r="Y111" i="1"/>
  <c r="AL111" i="1"/>
  <c r="AH111" i="1"/>
  <c r="AD111" i="1"/>
  <c r="Z111" i="1"/>
  <c r="AJ107" i="1"/>
  <c r="AF107" i="1"/>
  <c r="AB107" i="1"/>
  <c r="X107" i="1"/>
  <c r="AK107" i="1"/>
  <c r="AG107" i="1"/>
  <c r="AC107" i="1"/>
  <c r="Y107" i="1"/>
  <c r="AL107" i="1"/>
  <c r="AH107" i="1"/>
  <c r="AD107" i="1"/>
  <c r="Z107" i="1"/>
  <c r="AJ103" i="1"/>
  <c r="BD103" i="1" s="1"/>
  <c r="BD104" i="1" s="1"/>
  <c r="BD105" i="1" s="1"/>
  <c r="AF103" i="1"/>
  <c r="AB103" i="1"/>
  <c r="X103" i="1"/>
  <c r="AK103" i="1"/>
  <c r="BE103" i="1" s="1"/>
  <c r="AG103" i="1"/>
  <c r="AC103" i="1"/>
  <c r="Y103" i="1"/>
  <c r="AL103" i="1"/>
  <c r="BF103" i="1" s="1"/>
  <c r="BF104" i="1" s="1"/>
  <c r="AH103" i="1"/>
  <c r="AD103" i="1"/>
  <c r="Z103" i="1"/>
  <c r="AJ99" i="1"/>
  <c r="AF99" i="1"/>
  <c r="AB99" i="1"/>
  <c r="X99" i="1"/>
  <c r="AK99" i="1"/>
  <c r="AG99" i="1"/>
  <c r="AC99" i="1"/>
  <c r="Y99" i="1"/>
  <c r="AL99" i="1"/>
  <c r="AH99" i="1"/>
  <c r="AD99" i="1"/>
  <c r="Z99" i="1"/>
  <c r="AJ95" i="1"/>
  <c r="AF95" i="1"/>
  <c r="AB95" i="1"/>
  <c r="X95" i="1"/>
  <c r="AK95" i="1"/>
  <c r="AG95" i="1"/>
  <c r="AC95" i="1"/>
  <c r="Y95" i="1"/>
  <c r="AL95" i="1"/>
  <c r="AH95" i="1"/>
  <c r="AD95" i="1"/>
  <c r="Z95" i="1"/>
  <c r="AJ91" i="1"/>
  <c r="AF91" i="1"/>
  <c r="AB91" i="1"/>
  <c r="X91" i="1"/>
  <c r="AK91" i="1"/>
  <c r="AG91" i="1"/>
  <c r="AC91" i="1"/>
  <c r="Y91" i="1"/>
  <c r="AL91" i="1"/>
  <c r="AH91" i="1"/>
  <c r="AD91" i="1"/>
  <c r="Z91" i="1"/>
  <c r="AJ87" i="1"/>
  <c r="AF87" i="1"/>
  <c r="AB87" i="1"/>
  <c r="X87" i="1"/>
  <c r="AK87" i="1"/>
  <c r="AG87" i="1"/>
  <c r="AC87" i="1"/>
  <c r="Y87" i="1"/>
  <c r="AL87" i="1"/>
  <c r="AH87" i="1"/>
  <c r="AD87" i="1"/>
  <c r="Z87" i="1"/>
  <c r="AK83" i="1"/>
  <c r="BE83" i="1" s="1"/>
  <c r="AL83" i="1"/>
  <c r="V402" i="1"/>
  <c r="V398" i="1"/>
  <c r="V394" i="1"/>
  <c r="V390" i="1"/>
  <c r="V386" i="1"/>
  <c r="V382" i="1"/>
  <c r="V378" i="1"/>
  <c r="V374" i="1"/>
  <c r="V370" i="1"/>
  <c r="V366" i="1"/>
  <c r="V362" i="1"/>
  <c r="V358" i="1"/>
  <c r="V354" i="1"/>
  <c r="V350" i="1"/>
  <c r="V346" i="1"/>
  <c r="V342" i="1"/>
  <c r="V338" i="1"/>
  <c r="V334" i="1"/>
  <c r="V330" i="1"/>
  <c r="V326" i="1"/>
  <c r="V322" i="1"/>
  <c r="V318" i="1"/>
  <c r="V314" i="1"/>
  <c r="V310" i="1"/>
  <c r="V306" i="1"/>
  <c r="V302" i="1"/>
  <c r="V298" i="1"/>
  <c r="V294" i="1"/>
  <c r="V290" i="1"/>
  <c r="V286" i="1"/>
  <c r="V282" i="1"/>
  <c r="V278" i="1"/>
  <c r="V274" i="1"/>
  <c r="V270" i="1"/>
  <c r="V266" i="1"/>
  <c r="V262" i="1"/>
  <c r="V258" i="1"/>
  <c r="V254" i="1"/>
  <c r="V250" i="1"/>
  <c r="V246" i="1"/>
  <c r="V242" i="1"/>
  <c r="V238" i="1"/>
  <c r="V234" i="1"/>
  <c r="V230" i="1"/>
  <c r="V226" i="1"/>
  <c r="V222" i="1"/>
  <c r="V218" i="1"/>
  <c r="V214" i="1"/>
  <c r="V210" i="1"/>
  <c r="V206" i="1"/>
  <c r="V202" i="1"/>
  <c r="V198" i="1"/>
  <c r="V194" i="1"/>
  <c r="V190" i="1"/>
  <c r="V186" i="1"/>
  <c r="V182" i="1"/>
  <c r="V178" i="1"/>
  <c r="V174" i="1"/>
  <c r="V170" i="1"/>
  <c r="V166" i="1"/>
  <c r="V162" i="1"/>
  <c r="V158" i="1"/>
  <c r="V154" i="1"/>
  <c r="V150" i="1"/>
  <c r="V146" i="1"/>
  <c r="V142" i="1"/>
  <c r="V138" i="1"/>
  <c r="V134" i="1"/>
  <c r="V130" i="1"/>
  <c r="V126" i="1"/>
  <c r="V122" i="1"/>
  <c r="V118" i="1"/>
  <c r="V114" i="1"/>
  <c r="V110" i="1"/>
  <c r="V106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X3" i="1"/>
  <c r="AB3" i="1"/>
  <c r="AF3" i="1"/>
  <c r="AZ3" i="1" s="1"/>
  <c r="AJ3" i="1"/>
  <c r="W4" i="1"/>
  <c r="AA4" i="1"/>
  <c r="AE4" i="1"/>
  <c r="AI4" i="1"/>
  <c r="AM4" i="1"/>
  <c r="Z5" i="1"/>
  <c r="AD5" i="1"/>
  <c r="AH5" i="1"/>
  <c r="AL5" i="1"/>
  <c r="Y6" i="1"/>
  <c r="AC6" i="1"/>
  <c r="AG6" i="1"/>
  <c r="AK6" i="1"/>
  <c r="X7" i="1"/>
  <c r="AB7" i="1"/>
  <c r="AF7" i="1"/>
  <c r="AJ7" i="1"/>
  <c r="W8" i="1"/>
  <c r="AA8" i="1"/>
  <c r="AE8" i="1"/>
  <c r="AI8" i="1"/>
  <c r="AM8" i="1"/>
  <c r="Z9" i="1"/>
  <c r="AD9" i="1"/>
  <c r="AH9" i="1"/>
  <c r="AL9" i="1"/>
  <c r="Y10" i="1"/>
  <c r="AC10" i="1"/>
  <c r="AG10" i="1"/>
  <c r="AK10" i="1"/>
  <c r="X11" i="1"/>
  <c r="AB11" i="1"/>
  <c r="AF11" i="1"/>
  <c r="AJ11" i="1"/>
  <c r="W12" i="1"/>
  <c r="AA12" i="1"/>
  <c r="AE12" i="1"/>
  <c r="AI12" i="1"/>
  <c r="AM12" i="1"/>
  <c r="Z13" i="1"/>
  <c r="AD13" i="1"/>
  <c r="AH13" i="1"/>
  <c r="AL13" i="1"/>
  <c r="Y14" i="1"/>
  <c r="AC14" i="1"/>
  <c r="AG14" i="1"/>
  <c r="AK14" i="1"/>
  <c r="X15" i="1"/>
  <c r="AB15" i="1"/>
  <c r="AF15" i="1"/>
  <c r="AJ15" i="1"/>
  <c r="W16" i="1"/>
  <c r="AA16" i="1"/>
  <c r="AE16" i="1"/>
  <c r="AI16" i="1"/>
  <c r="AM16" i="1"/>
  <c r="Z17" i="1"/>
  <c r="AD17" i="1"/>
  <c r="AH17" i="1"/>
  <c r="AL17" i="1"/>
  <c r="Y18" i="1"/>
  <c r="AC18" i="1"/>
  <c r="AG18" i="1"/>
  <c r="AK18" i="1"/>
  <c r="X19" i="1"/>
  <c r="AB19" i="1"/>
  <c r="AF19" i="1"/>
  <c r="AJ19" i="1"/>
  <c r="W20" i="1"/>
  <c r="AA20" i="1"/>
  <c r="AE20" i="1"/>
  <c r="AI20" i="1"/>
  <c r="AM20" i="1"/>
  <c r="Z21" i="1"/>
  <c r="AD21" i="1"/>
  <c r="AH21" i="1"/>
  <c r="AL21" i="1"/>
  <c r="Y22" i="1"/>
  <c r="AC22" i="1"/>
  <c r="AG22" i="1"/>
  <c r="AK22" i="1"/>
  <c r="X23" i="1"/>
  <c r="AB23" i="1"/>
  <c r="AV23" i="1" s="1"/>
  <c r="AV24" i="1" s="1"/>
  <c r="AF23" i="1"/>
  <c r="AJ23" i="1"/>
  <c r="W24" i="1"/>
  <c r="AA24" i="1"/>
  <c r="AE24" i="1"/>
  <c r="AI24" i="1"/>
  <c r="AM24" i="1"/>
  <c r="Z25" i="1"/>
  <c r="AD25" i="1"/>
  <c r="AH25" i="1"/>
  <c r="AL25" i="1"/>
  <c r="Y26" i="1"/>
  <c r="AC26" i="1"/>
  <c r="AG26" i="1"/>
  <c r="AK26" i="1"/>
  <c r="X27" i="1"/>
  <c r="AB27" i="1"/>
  <c r="AF27" i="1"/>
  <c r="AJ27" i="1"/>
  <c r="W28" i="1"/>
  <c r="AA28" i="1"/>
  <c r="AE28" i="1"/>
  <c r="AI28" i="1"/>
  <c r="AM28" i="1"/>
  <c r="Z29" i="1"/>
  <c r="AD29" i="1"/>
  <c r="AH29" i="1"/>
  <c r="AL29" i="1"/>
  <c r="Y30" i="1"/>
  <c r="AC30" i="1"/>
  <c r="AG30" i="1"/>
  <c r="AK30" i="1"/>
  <c r="X31" i="1"/>
  <c r="AB31" i="1"/>
  <c r="AF31" i="1"/>
  <c r="AJ31" i="1"/>
  <c r="W32" i="1"/>
  <c r="AA32" i="1"/>
  <c r="AE32" i="1"/>
  <c r="AI32" i="1"/>
  <c r="AM32" i="1"/>
  <c r="Z33" i="1"/>
  <c r="AD33" i="1"/>
  <c r="AH33" i="1"/>
  <c r="AL33" i="1"/>
  <c r="Y34" i="1"/>
  <c r="AC34" i="1"/>
  <c r="AG34" i="1"/>
  <c r="AK34" i="1"/>
  <c r="X35" i="1"/>
  <c r="AB35" i="1"/>
  <c r="AF35" i="1"/>
  <c r="AJ35" i="1"/>
  <c r="W36" i="1"/>
  <c r="AA36" i="1"/>
  <c r="AE36" i="1"/>
  <c r="AI36" i="1"/>
  <c r="AM36" i="1"/>
  <c r="Z37" i="1"/>
  <c r="AD37" i="1"/>
  <c r="AH37" i="1"/>
  <c r="AL37" i="1"/>
  <c r="Y38" i="1"/>
  <c r="AC38" i="1"/>
  <c r="AG38" i="1"/>
  <c r="AK38" i="1"/>
  <c r="X39" i="1"/>
  <c r="AB39" i="1"/>
  <c r="AF39" i="1"/>
  <c r="AJ39" i="1"/>
  <c r="W40" i="1"/>
  <c r="AA40" i="1"/>
  <c r="AE40" i="1"/>
  <c r="AI40" i="1"/>
  <c r="AM40" i="1"/>
  <c r="Z41" i="1"/>
  <c r="AD41" i="1"/>
  <c r="AH41" i="1"/>
  <c r="AL41" i="1"/>
  <c r="Y42" i="1"/>
  <c r="AC42" i="1"/>
  <c r="AG42" i="1"/>
  <c r="AK42" i="1"/>
  <c r="X43" i="1"/>
  <c r="AB43" i="1"/>
  <c r="AF43" i="1"/>
  <c r="AJ43" i="1"/>
  <c r="W44" i="1"/>
  <c r="AA44" i="1"/>
  <c r="AE44" i="1"/>
  <c r="AI44" i="1"/>
  <c r="AM44" i="1"/>
  <c r="BG44" i="1" s="1"/>
  <c r="BG45" i="1" s="1"/>
  <c r="Z45" i="1"/>
  <c r="AD45" i="1"/>
  <c r="AH45" i="1"/>
  <c r="AL45" i="1"/>
  <c r="Y46" i="1"/>
  <c r="AC46" i="1"/>
  <c r="AG46" i="1"/>
  <c r="AK46" i="1"/>
  <c r="X47" i="1"/>
  <c r="AB47" i="1"/>
  <c r="AF47" i="1"/>
  <c r="AJ47" i="1"/>
  <c r="W48" i="1"/>
  <c r="AA48" i="1"/>
  <c r="AE48" i="1"/>
  <c r="AI48" i="1"/>
  <c r="AM48" i="1"/>
  <c r="Z49" i="1"/>
  <c r="AD49" i="1"/>
  <c r="AH49" i="1"/>
  <c r="AL49" i="1"/>
  <c r="Y50" i="1"/>
  <c r="AC50" i="1"/>
  <c r="AG50" i="1"/>
  <c r="AK50" i="1"/>
  <c r="X51" i="1"/>
  <c r="AB51" i="1"/>
  <c r="AF51" i="1"/>
  <c r="AJ51" i="1"/>
  <c r="W52" i="1"/>
  <c r="AA52" i="1"/>
  <c r="AE52" i="1"/>
  <c r="AI52" i="1"/>
  <c r="AM52" i="1"/>
  <c r="Z53" i="1"/>
  <c r="AD53" i="1"/>
  <c r="AX53" i="1" s="1"/>
  <c r="AH53" i="1"/>
  <c r="AL53" i="1"/>
  <c r="Y54" i="1"/>
  <c r="AC54" i="1"/>
  <c r="AG54" i="1"/>
  <c r="AK54" i="1"/>
  <c r="X55" i="1"/>
  <c r="AB55" i="1"/>
  <c r="AF55" i="1"/>
  <c r="AJ55" i="1"/>
  <c r="W56" i="1"/>
  <c r="AA56" i="1"/>
  <c r="AE56" i="1"/>
  <c r="AI56" i="1"/>
  <c r="AM56" i="1"/>
  <c r="Z57" i="1"/>
  <c r="AD57" i="1"/>
  <c r="AH57" i="1"/>
  <c r="AL57" i="1"/>
  <c r="Y58" i="1"/>
  <c r="AC58" i="1"/>
  <c r="AG58" i="1"/>
  <c r="AK58" i="1"/>
  <c r="X59" i="1"/>
  <c r="AB59" i="1"/>
  <c r="AF59" i="1"/>
  <c r="AJ59" i="1"/>
  <c r="W60" i="1"/>
  <c r="AA60" i="1"/>
  <c r="AE60" i="1"/>
  <c r="AI60" i="1"/>
  <c r="AM60" i="1"/>
  <c r="Z61" i="1"/>
  <c r="AD61" i="1"/>
  <c r="AH61" i="1"/>
  <c r="AL61" i="1"/>
  <c r="Y62" i="1"/>
  <c r="AC62" i="1"/>
  <c r="AG62" i="1"/>
  <c r="AK62" i="1"/>
  <c r="X63" i="1"/>
  <c r="AB63" i="1"/>
  <c r="AF63" i="1"/>
  <c r="AJ63" i="1"/>
  <c r="BD63" i="1" s="1"/>
  <c r="BD64" i="1" s="1"/>
  <c r="BD65" i="1" s="1"/>
  <c r="W64" i="1"/>
  <c r="AA64" i="1"/>
  <c r="AE64" i="1"/>
  <c r="AI64" i="1"/>
  <c r="AM64" i="1"/>
  <c r="Z65" i="1"/>
  <c r="AD65" i="1"/>
  <c r="AH65" i="1"/>
  <c r="AL65" i="1"/>
  <c r="Y66" i="1"/>
  <c r="AC66" i="1"/>
  <c r="AG66" i="1"/>
  <c r="AK66" i="1"/>
  <c r="X67" i="1"/>
  <c r="AB67" i="1"/>
  <c r="AF67" i="1"/>
  <c r="AJ67" i="1"/>
  <c r="W68" i="1"/>
  <c r="AA68" i="1"/>
  <c r="AE68" i="1"/>
  <c r="AI68" i="1"/>
  <c r="AM68" i="1"/>
  <c r="Z69" i="1"/>
  <c r="AD69" i="1"/>
  <c r="AH69" i="1"/>
  <c r="AL69" i="1"/>
  <c r="Y70" i="1"/>
  <c r="AC70" i="1"/>
  <c r="AG70" i="1"/>
  <c r="AK70" i="1"/>
  <c r="X71" i="1"/>
  <c r="AB71" i="1"/>
  <c r="AF71" i="1"/>
  <c r="AJ71" i="1"/>
  <c r="W72" i="1"/>
  <c r="AA72" i="1"/>
  <c r="AE72" i="1"/>
  <c r="AI72" i="1"/>
  <c r="AM72" i="1"/>
  <c r="Z73" i="1"/>
  <c r="AT73" i="1" s="1"/>
  <c r="AT74" i="1" s="1"/>
  <c r="AT75" i="1" s="1"/>
  <c r="AT76" i="1" s="1"/>
  <c r="AT77" i="1" s="1"/>
  <c r="AD73" i="1"/>
  <c r="AH73" i="1"/>
  <c r="AL73" i="1"/>
  <c r="Y74" i="1"/>
  <c r="AC74" i="1"/>
  <c r="AG74" i="1"/>
  <c r="AK74" i="1"/>
  <c r="X75" i="1"/>
  <c r="AB75" i="1"/>
  <c r="AF75" i="1"/>
  <c r="AJ75" i="1"/>
  <c r="W76" i="1"/>
  <c r="AA76" i="1"/>
  <c r="AE76" i="1"/>
  <c r="AI76" i="1"/>
  <c r="AM76" i="1"/>
  <c r="Z77" i="1"/>
  <c r="AD77" i="1"/>
  <c r="AH77" i="1"/>
  <c r="AL77" i="1"/>
  <c r="Y78" i="1"/>
  <c r="AC78" i="1"/>
  <c r="AG78" i="1"/>
  <c r="AK78" i="1"/>
  <c r="X79" i="1"/>
  <c r="AB79" i="1"/>
  <c r="AF79" i="1"/>
  <c r="AJ79" i="1"/>
  <c r="W80" i="1"/>
  <c r="AA80" i="1"/>
  <c r="AE80" i="1"/>
  <c r="AI80" i="1"/>
  <c r="AM80" i="1"/>
  <c r="Z81" i="1"/>
  <c r="AD81" i="1"/>
  <c r="AH81" i="1"/>
  <c r="AL81" i="1"/>
  <c r="Y82" i="1"/>
  <c r="AC82" i="1"/>
  <c r="AG82" i="1"/>
  <c r="AK82" i="1"/>
  <c r="X83" i="1"/>
  <c r="AB83" i="1"/>
  <c r="AF83" i="1"/>
  <c r="AZ83" i="1" s="1"/>
  <c r="AZ84" i="1" s="1"/>
  <c r="AJ83" i="1"/>
  <c r="AG85" i="1"/>
  <c r="AF86" i="1"/>
  <c r="AE87" i="1"/>
  <c r="AC89" i="1"/>
  <c r="AB90" i="1"/>
  <c r="AA91" i="1"/>
  <c r="Y93" i="1"/>
  <c r="AS93" i="1" s="1"/>
  <c r="AS94" i="1" s="1"/>
  <c r="X94" i="1"/>
  <c r="W95" i="1"/>
  <c r="AM95" i="1"/>
  <c r="AK97" i="1"/>
  <c r="AJ98" i="1"/>
  <c r="AI99" i="1"/>
  <c r="AG101" i="1"/>
  <c r="AF102" i="1"/>
  <c r="AE103" i="1"/>
  <c r="AC105" i="1"/>
  <c r="AB106" i="1"/>
  <c r="AA107" i="1"/>
  <c r="Y109" i="1"/>
  <c r="X110" i="1"/>
  <c r="W111" i="1"/>
  <c r="AM111" i="1"/>
  <c r="AK113" i="1"/>
  <c r="AJ114" i="1"/>
  <c r="AI115" i="1"/>
  <c r="AG117" i="1"/>
  <c r="AF118" i="1"/>
  <c r="AE119" i="1"/>
  <c r="AC121" i="1"/>
  <c r="AB122" i="1"/>
  <c r="AA123" i="1"/>
  <c r="Y125" i="1"/>
  <c r="X126" i="1"/>
  <c r="W127" i="1"/>
  <c r="AM127" i="1"/>
  <c r="AK129" i="1"/>
  <c r="AJ130" i="1"/>
  <c r="AI131" i="1"/>
  <c r="AG133" i="1"/>
  <c r="AF134" i="1"/>
  <c r="AE135" i="1"/>
  <c r="AC137" i="1"/>
  <c r="AB138" i="1"/>
  <c r="AA139" i="1"/>
  <c r="AL392" i="1"/>
  <c r="AH392" i="1"/>
  <c r="AD392" i="1"/>
  <c r="Z392" i="1"/>
  <c r="AM392" i="1"/>
  <c r="AI392" i="1"/>
  <c r="AE392" i="1"/>
  <c r="AA392" i="1"/>
  <c r="W392" i="1"/>
  <c r="AK392" i="1"/>
  <c r="AG392" i="1"/>
  <c r="AC392" i="1"/>
  <c r="Y392" i="1"/>
  <c r="AJ392" i="1"/>
  <c r="X392" i="1"/>
  <c r="AB392" i="1"/>
  <c r="AF392" i="1"/>
  <c r="AL384" i="1"/>
  <c r="BF384" i="1" s="1"/>
  <c r="BF385" i="1" s="1"/>
  <c r="BF386" i="1" s="1"/>
  <c r="BF387" i="1" s="1"/>
  <c r="BF388" i="1" s="1"/>
  <c r="BF389" i="1" s="1"/>
  <c r="BF390" i="1" s="1"/>
  <c r="BF391" i="1" s="1"/>
  <c r="BF392" i="1" s="1"/>
  <c r="AH384" i="1"/>
  <c r="AD384" i="1"/>
  <c r="Z384" i="1"/>
  <c r="AM384" i="1"/>
  <c r="AI384" i="1"/>
  <c r="AE384" i="1"/>
  <c r="AA384" i="1"/>
  <c r="W384" i="1"/>
  <c r="AK384" i="1"/>
  <c r="AG384" i="1"/>
  <c r="AC384" i="1"/>
  <c r="Y384" i="1"/>
  <c r="AB384" i="1"/>
  <c r="AF384" i="1"/>
  <c r="AJ384" i="1"/>
  <c r="X384" i="1"/>
  <c r="AL372" i="1"/>
  <c r="AH372" i="1"/>
  <c r="AD372" i="1"/>
  <c r="Z372" i="1"/>
  <c r="AM372" i="1"/>
  <c r="AI372" i="1"/>
  <c r="AE372" i="1"/>
  <c r="AA372" i="1"/>
  <c r="W372" i="1"/>
  <c r="AK372" i="1"/>
  <c r="AG372" i="1"/>
  <c r="AC372" i="1"/>
  <c r="Y372" i="1"/>
  <c r="X372" i="1"/>
  <c r="AB372" i="1"/>
  <c r="AF372" i="1"/>
  <c r="AJ372" i="1"/>
  <c r="AL360" i="1"/>
  <c r="AH360" i="1"/>
  <c r="AD360" i="1"/>
  <c r="Z360" i="1"/>
  <c r="AM360" i="1"/>
  <c r="AI360" i="1"/>
  <c r="AE360" i="1"/>
  <c r="AA360" i="1"/>
  <c r="W360" i="1"/>
  <c r="AK360" i="1"/>
  <c r="AG360" i="1"/>
  <c r="AC360" i="1"/>
  <c r="Y360" i="1"/>
  <c r="AJ360" i="1"/>
  <c r="X360" i="1"/>
  <c r="AB360" i="1"/>
  <c r="AF360" i="1"/>
  <c r="AL352" i="1"/>
  <c r="AH352" i="1"/>
  <c r="AD352" i="1"/>
  <c r="Z352" i="1"/>
  <c r="AM352" i="1"/>
  <c r="AI352" i="1"/>
  <c r="AE352" i="1"/>
  <c r="AA352" i="1"/>
  <c r="W352" i="1"/>
  <c r="AK352" i="1"/>
  <c r="AG352" i="1"/>
  <c r="AC352" i="1"/>
  <c r="Y352" i="1"/>
  <c r="AB352" i="1"/>
  <c r="AF352" i="1"/>
  <c r="AJ352" i="1"/>
  <c r="X352" i="1"/>
  <c r="AL340" i="1"/>
  <c r="AH340" i="1"/>
  <c r="AD340" i="1"/>
  <c r="Z340" i="1"/>
  <c r="AM340" i="1"/>
  <c r="AI340" i="1"/>
  <c r="AE340" i="1"/>
  <c r="AA340" i="1"/>
  <c r="W340" i="1"/>
  <c r="AJ340" i="1"/>
  <c r="AF340" i="1"/>
  <c r="AB340" i="1"/>
  <c r="X340" i="1"/>
  <c r="AK340" i="1"/>
  <c r="AG340" i="1"/>
  <c r="AC340" i="1"/>
  <c r="Y340" i="1"/>
  <c r="AL336" i="1"/>
  <c r="AH336" i="1"/>
  <c r="AD336" i="1"/>
  <c r="Z336" i="1"/>
  <c r="AM336" i="1"/>
  <c r="AI336" i="1"/>
  <c r="AE336" i="1"/>
  <c r="AA336" i="1"/>
  <c r="W336" i="1"/>
  <c r="AJ336" i="1"/>
  <c r="AF336" i="1"/>
  <c r="AB336" i="1"/>
  <c r="X336" i="1"/>
  <c r="AK336" i="1"/>
  <c r="AG336" i="1"/>
  <c r="AC336" i="1"/>
  <c r="Y336" i="1"/>
  <c r="AM328" i="1"/>
  <c r="AI328" i="1"/>
  <c r="AE328" i="1"/>
  <c r="AA328" i="1"/>
  <c r="W328" i="1"/>
  <c r="AJ328" i="1"/>
  <c r="AF328" i="1"/>
  <c r="AB328" i="1"/>
  <c r="X328" i="1"/>
  <c r="AK328" i="1"/>
  <c r="AG328" i="1"/>
  <c r="AC328" i="1"/>
  <c r="Y328" i="1"/>
  <c r="AH328" i="1"/>
  <c r="AL328" i="1"/>
  <c r="Z328" i="1"/>
  <c r="AD328" i="1"/>
  <c r="AM324" i="1"/>
  <c r="AJ324" i="1"/>
  <c r="AF324" i="1"/>
  <c r="AB324" i="1"/>
  <c r="X324" i="1"/>
  <c r="AK324" i="1"/>
  <c r="BE324" i="1" s="1"/>
  <c r="BE325" i="1" s="1"/>
  <c r="AG324" i="1"/>
  <c r="AC324" i="1"/>
  <c r="Y324" i="1"/>
  <c r="AL324" i="1"/>
  <c r="AD324" i="1"/>
  <c r="AE324" i="1"/>
  <c r="W324" i="1"/>
  <c r="AH324" i="1"/>
  <c r="Z324" i="1"/>
  <c r="AI324" i="1"/>
  <c r="AA324" i="1"/>
  <c r="AJ316" i="1"/>
  <c r="AF316" i="1"/>
  <c r="AB316" i="1"/>
  <c r="X316" i="1"/>
  <c r="AK316" i="1"/>
  <c r="AG316" i="1"/>
  <c r="AC316" i="1"/>
  <c r="Y316" i="1"/>
  <c r="AL316" i="1"/>
  <c r="AD316" i="1"/>
  <c r="AM316" i="1"/>
  <c r="AE316" i="1"/>
  <c r="W316" i="1"/>
  <c r="AH316" i="1"/>
  <c r="Z316" i="1"/>
  <c r="AI316" i="1"/>
  <c r="AA316" i="1"/>
  <c r="AJ308" i="1"/>
  <c r="AF308" i="1"/>
  <c r="AB308" i="1"/>
  <c r="X308" i="1"/>
  <c r="AK308" i="1"/>
  <c r="AG308" i="1"/>
  <c r="AC308" i="1"/>
  <c r="Y308" i="1"/>
  <c r="AL308" i="1"/>
  <c r="AD308" i="1"/>
  <c r="AM308" i="1"/>
  <c r="AE308" i="1"/>
  <c r="W308" i="1"/>
  <c r="AH308" i="1"/>
  <c r="Z308" i="1"/>
  <c r="AI308" i="1"/>
  <c r="AA308" i="1"/>
  <c r="AJ304" i="1"/>
  <c r="AF304" i="1"/>
  <c r="AB304" i="1"/>
  <c r="X304" i="1"/>
  <c r="AK304" i="1"/>
  <c r="AG304" i="1"/>
  <c r="AC304" i="1"/>
  <c r="Y304" i="1"/>
  <c r="AH304" i="1"/>
  <c r="Z304" i="1"/>
  <c r="AI304" i="1"/>
  <c r="AA304" i="1"/>
  <c r="AL304" i="1"/>
  <c r="AD304" i="1"/>
  <c r="AM304" i="1"/>
  <c r="AE304" i="1"/>
  <c r="W304" i="1"/>
  <c r="AJ300" i="1"/>
  <c r="AF300" i="1"/>
  <c r="AB300" i="1"/>
  <c r="X300" i="1"/>
  <c r="AK300" i="1"/>
  <c r="AG300" i="1"/>
  <c r="AC300" i="1"/>
  <c r="Y300" i="1"/>
  <c r="AL300" i="1"/>
  <c r="AD300" i="1"/>
  <c r="AM300" i="1"/>
  <c r="AE300" i="1"/>
  <c r="W300" i="1"/>
  <c r="AH300" i="1"/>
  <c r="Z300" i="1"/>
  <c r="AI300" i="1"/>
  <c r="AA300" i="1"/>
  <c r="AK292" i="1"/>
  <c r="AG292" i="1"/>
  <c r="AC292" i="1"/>
  <c r="Y292" i="1"/>
  <c r="AL292" i="1"/>
  <c r="AH292" i="1"/>
  <c r="AD292" i="1"/>
  <c r="Z292" i="1"/>
  <c r="AM292" i="1"/>
  <c r="AI292" i="1"/>
  <c r="AE292" i="1"/>
  <c r="AA292" i="1"/>
  <c r="W292" i="1"/>
  <c r="AJ292" i="1"/>
  <c r="AF292" i="1"/>
  <c r="AB292" i="1"/>
  <c r="X292" i="1"/>
  <c r="AK280" i="1"/>
  <c r="AG280" i="1"/>
  <c r="AC280" i="1"/>
  <c r="Y280" i="1"/>
  <c r="AL280" i="1"/>
  <c r="AH280" i="1"/>
  <c r="AD280" i="1"/>
  <c r="Z280" i="1"/>
  <c r="AM280" i="1"/>
  <c r="AI280" i="1"/>
  <c r="AE280" i="1"/>
  <c r="AA280" i="1"/>
  <c r="W280" i="1"/>
  <c r="AJ280" i="1"/>
  <c r="AF280" i="1"/>
  <c r="AB280" i="1"/>
  <c r="X280" i="1"/>
  <c r="AK272" i="1"/>
  <c r="AG272" i="1"/>
  <c r="AC272" i="1"/>
  <c r="Y272" i="1"/>
  <c r="AL272" i="1"/>
  <c r="AH272" i="1"/>
  <c r="AD272" i="1"/>
  <c r="Z272" i="1"/>
  <c r="AM272" i="1"/>
  <c r="AI272" i="1"/>
  <c r="AE272" i="1"/>
  <c r="AA272" i="1"/>
  <c r="W272" i="1"/>
  <c r="AJ272" i="1"/>
  <c r="AF272" i="1"/>
  <c r="AB272" i="1"/>
  <c r="X272" i="1"/>
  <c r="AK268" i="1"/>
  <c r="AG268" i="1"/>
  <c r="AC268" i="1"/>
  <c r="Y268" i="1"/>
  <c r="AL268" i="1"/>
  <c r="AH268" i="1"/>
  <c r="AD268" i="1"/>
  <c r="Z268" i="1"/>
  <c r="AM268" i="1"/>
  <c r="AI268" i="1"/>
  <c r="AE268" i="1"/>
  <c r="AA268" i="1"/>
  <c r="W268" i="1"/>
  <c r="AJ268" i="1"/>
  <c r="AF268" i="1"/>
  <c r="AB268" i="1"/>
  <c r="X268" i="1"/>
  <c r="AK264" i="1"/>
  <c r="AG264" i="1"/>
  <c r="AC264" i="1"/>
  <c r="Y264" i="1"/>
  <c r="AL264" i="1"/>
  <c r="AH264" i="1"/>
  <c r="AD264" i="1"/>
  <c r="Z264" i="1"/>
  <c r="AM264" i="1"/>
  <c r="AI264" i="1"/>
  <c r="AE264" i="1"/>
  <c r="AA264" i="1"/>
  <c r="W264" i="1"/>
  <c r="AJ264" i="1"/>
  <c r="AF264" i="1"/>
  <c r="AB264" i="1"/>
  <c r="X264" i="1"/>
  <c r="AK256" i="1"/>
  <c r="AG256" i="1"/>
  <c r="AC256" i="1"/>
  <c r="Y256" i="1"/>
  <c r="AL256" i="1"/>
  <c r="AH256" i="1"/>
  <c r="AD256" i="1"/>
  <c r="Z256" i="1"/>
  <c r="AM256" i="1"/>
  <c r="AI256" i="1"/>
  <c r="AE256" i="1"/>
  <c r="AA256" i="1"/>
  <c r="W256" i="1"/>
  <c r="AJ256" i="1"/>
  <c r="AF256" i="1"/>
  <c r="AB256" i="1"/>
  <c r="X256" i="1"/>
  <c r="AK252" i="1"/>
  <c r="AG252" i="1"/>
  <c r="AC252" i="1"/>
  <c r="Y252" i="1"/>
  <c r="AL252" i="1"/>
  <c r="AH252" i="1"/>
  <c r="AD252" i="1"/>
  <c r="Z252" i="1"/>
  <c r="AM252" i="1"/>
  <c r="AI252" i="1"/>
  <c r="AE252" i="1"/>
  <c r="AA252" i="1"/>
  <c r="W252" i="1"/>
  <c r="AJ252" i="1"/>
  <c r="AF252" i="1"/>
  <c r="AB252" i="1"/>
  <c r="X252" i="1"/>
  <c r="AK248" i="1"/>
  <c r="AG248" i="1"/>
  <c r="AC248" i="1"/>
  <c r="Y248" i="1"/>
  <c r="AL248" i="1"/>
  <c r="AH248" i="1"/>
  <c r="AD248" i="1"/>
  <c r="Z248" i="1"/>
  <c r="AM248" i="1"/>
  <c r="AI248" i="1"/>
  <c r="AE248" i="1"/>
  <c r="AA248" i="1"/>
  <c r="W248" i="1"/>
  <c r="AJ248" i="1"/>
  <c r="AF248" i="1"/>
  <c r="AB248" i="1"/>
  <c r="X248" i="1"/>
  <c r="AK244" i="1"/>
  <c r="AG244" i="1"/>
  <c r="AC244" i="1"/>
  <c r="Y244" i="1"/>
  <c r="AL244" i="1"/>
  <c r="AH244" i="1"/>
  <c r="AD244" i="1"/>
  <c r="Z244" i="1"/>
  <c r="AM244" i="1"/>
  <c r="AI244" i="1"/>
  <c r="AE244" i="1"/>
  <c r="AA244" i="1"/>
  <c r="W244" i="1"/>
  <c r="AJ244" i="1"/>
  <c r="AF244" i="1"/>
  <c r="AB244" i="1"/>
  <c r="X244" i="1"/>
  <c r="AK240" i="1"/>
  <c r="AG240" i="1"/>
  <c r="AC240" i="1"/>
  <c r="Y240" i="1"/>
  <c r="AL240" i="1"/>
  <c r="AH240" i="1"/>
  <c r="AD240" i="1"/>
  <c r="Z240" i="1"/>
  <c r="AM240" i="1"/>
  <c r="AI240" i="1"/>
  <c r="AE240" i="1"/>
  <c r="AA240" i="1"/>
  <c r="W240" i="1"/>
  <c r="AJ240" i="1"/>
  <c r="AF240" i="1"/>
  <c r="AB240" i="1"/>
  <c r="X240" i="1"/>
  <c r="AL236" i="1"/>
  <c r="AH236" i="1"/>
  <c r="AD236" i="1"/>
  <c r="Z236" i="1"/>
  <c r="AM236" i="1"/>
  <c r="AI236" i="1"/>
  <c r="AE236" i="1"/>
  <c r="AA236" i="1"/>
  <c r="W236" i="1"/>
  <c r="AJ236" i="1"/>
  <c r="AF236" i="1"/>
  <c r="AB236" i="1"/>
  <c r="X236" i="1"/>
  <c r="AC236" i="1"/>
  <c r="AG236" i="1"/>
  <c r="AK236" i="1"/>
  <c r="Y236" i="1"/>
  <c r="AL232" i="1"/>
  <c r="AH232" i="1"/>
  <c r="AD232" i="1"/>
  <c r="Z232" i="1"/>
  <c r="AM232" i="1"/>
  <c r="AI232" i="1"/>
  <c r="AE232" i="1"/>
  <c r="AA232" i="1"/>
  <c r="W232" i="1"/>
  <c r="AJ232" i="1"/>
  <c r="AF232" i="1"/>
  <c r="AB232" i="1"/>
  <c r="X232" i="1"/>
  <c r="AG232" i="1"/>
  <c r="AK232" i="1"/>
  <c r="Y232" i="1"/>
  <c r="AC232" i="1"/>
  <c r="AL228" i="1"/>
  <c r="AH228" i="1"/>
  <c r="AD228" i="1"/>
  <c r="Z228" i="1"/>
  <c r="AM228" i="1"/>
  <c r="AI228" i="1"/>
  <c r="AE228" i="1"/>
  <c r="AA228" i="1"/>
  <c r="W228" i="1"/>
  <c r="AJ228" i="1"/>
  <c r="AF228" i="1"/>
  <c r="AB228" i="1"/>
  <c r="X228" i="1"/>
  <c r="AK228" i="1"/>
  <c r="Y228" i="1"/>
  <c r="AC228" i="1"/>
  <c r="AG228" i="1"/>
  <c r="AL224" i="1"/>
  <c r="AH224" i="1"/>
  <c r="AD224" i="1"/>
  <c r="Z224" i="1"/>
  <c r="AM224" i="1"/>
  <c r="AI224" i="1"/>
  <c r="AE224" i="1"/>
  <c r="AA224" i="1"/>
  <c r="W224" i="1"/>
  <c r="AJ224" i="1"/>
  <c r="AF224" i="1"/>
  <c r="AB224" i="1"/>
  <c r="X224" i="1"/>
  <c r="Y224" i="1"/>
  <c r="AC224" i="1"/>
  <c r="AG224" i="1"/>
  <c r="AK224" i="1"/>
  <c r="AL220" i="1"/>
  <c r="AH220" i="1"/>
  <c r="AD220" i="1"/>
  <c r="Z220" i="1"/>
  <c r="AM220" i="1"/>
  <c r="AI220" i="1"/>
  <c r="AE220" i="1"/>
  <c r="AA220" i="1"/>
  <c r="W220" i="1"/>
  <c r="AJ220" i="1"/>
  <c r="AF220" i="1"/>
  <c r="AB220" i="1"/>
  <c r="X220" i="1"/>
  <c r="AC220" i="1"/>
  <c r="AG220" i="1"/>
  <c r="AK220" i="1"/>
  <c r="Y220" i="1"/>
  <c r="AL216" i="1"/>
  <c r="AH216" i="1"/>
  <c r="AD216" i="1"/>
  <c r="Z216" i="1"/>
  <c r="AM216" i="1"/>
  <c r="AI216" i="1"/>
  <c r="AE216" i="1"/>
  <c r="AA216" i="1"/>
  <c r="W216" i="1"/>
  <c r="AJ216" i="1"/>
  <c r="AF216" i="1"/>
  <c r="AB216" i="1"/>
  <c r="X216" i="1"/>
  <c r="AG216" i="1"/>
  <c r="AK216" i="1"/>
  <c r="Y216" i="1"/>
  <c r="AC216" i="1"/>
  <c r="AL212" i="1"/>
  <c r="AH212" i="1"/>
  <c r="AD212" i="1"/>
  <c r="Z212" i="1"/>
  <c r="AM212" i="1"/>
  <c r="AI212" i="1"/>
  <c r="AE212" i="1"/>
  <c r="AA212" i="1"/>
  <c r="W212" i="1"/>
  <c r="AJ212" i="1"/>
  <c r="AF212" i="1"/>
  <c r="AB212" i="1"/>
  <c r="X212" i="1"/>
  <c r="AK212" i="1"/>
  <c r="Y212" i="1"/>
  <c r="AC212" i="1"/>
  <c r="AG212" i="1"/>
  <c r="AL208" i="1"/>
  <c r="AH208" i="1"/>
  <c r="AD208" i="1"/>
  <c r="Z208" i="1"/>
  <c r="AM208" i="1"/>
  <c r="AI208" i="1"/>
  <c r="AE208" i="1"/>
  <c r="AA208" i="1"/>
  <c r="W208" i="1"/>
  <c r="AJ208" i="1"/>
  <c r="AF208" i="1"/>
  <c r="AB208" i="1"/>
  <c r="X208" i="1"/>
  <c r="Y208" i="1"/>
  <c r="AC208" i="1"/>
  <c r="AG208" i="1"/>
  <c r="AK208" i="1"/>
  <c r="AL204" i="1"/>
  <c r="AH204" i="1"/>
  <c r="AD204" i="1"/>
  <c r="Z204" i="1"/>
  <c r="AM204" i="1"/>
  <c r="AI204" i="1"/>
  <c r="AE204" i="1"/>
  <c r="AA204" i="1"/>
  <c r="W204" i="1"/>
  <c r="AJ204" i="1"/>
  <c r="AF204" i="1"/>
  <c r="AB204" i="1"/>
  <c r="X204" i="1"/>
  <c r="AC204" i="1"/>
  <c r="AG204" i="1"/>
  <c r="AK204" i="1"/>
  <c r="Y204" i="1"/>
  <c r="AL200" i="1"/>
  <c r="AH200" i="1"/>
  <c r="AD200" i="1"/>
  <c r="Z200" i="1"/>
  <c r="AM200" i="1"/>
  <c r="AI200" i="1"/>
  <c r="AE200" i="1"/>
  <c r="AA200" i="1"/>
  <c r="W200" i="1"/>
  <c r="AJ200" i="1"/>
  <c r="AF200" i="1"/>
  <c r="AB200" i="1"/>
  <c r="X200" i="1"/>
  <c r="AG200" i="1"/>
  <c r="AK200" i="1"/>
  <c r="Y200" i="1"/>
  <c r="AC200" i="1"/>
  <c r="AL196" i="1"/>
  <c r="AH196" i="1"/>
  <c r="AD196" i="1"/>
  <c r="Z196" i="1"/>
  <c r="AM196" i="1"/>
  <c r="AI196" i="1"/>
  <c r="AE196" i="1"/>
  <c r="AA196" i="1"/>
  <c r="W196" i="1"/>
  <c r="AJ196" i="1"/>
  <c r="AF196" i="1"/>
  <c r="AB196" i="1"/>
  <c r="X196" i="1"/>
  <c r="AK196" i="1"/>
  <c r="Y196" i="1"/>
  <c r="AC196" i="1"/>
  <c r="AG196" i="1"/>
  <c r="AM192" i="1"/>
  <c r="AI192" i="1"/>
  <c r="AE192" i="1"/>
  <c r="AA192" i="1"/>
  <c r="W192" i="1"/>
  <c r="AJ192" i="1"/>
  <c r="AF192" i="1"/>
  <c r="AB192" i="1"/>
  <c r="X192" i="1"/>
  <c r="AK192" i="1"/>
  <c r="AG192" i="1"/>
  <c r="AC192" i="1"/>
  <c r="Y192" i="1"/>
  <c r="AL192" i="1"/>
  <c r="AH192" i="1"/>
  <c r="AD192" i="1"/>
  <c r="Z192" i="1"/>
  <c r="AM188" i="1"/>
  <c r="AI188" i="1"/>
  <c r="AE188" i="1"/>
  <c r="AA188" i="1"/>
  <c r="W188" i="1"/>
  <c r="AJ188" i="1"/>
  <c r="AF188" i="1"/>
  <c r="AB188" i="1"/>
  <c r="X188" i="1"/>
  <c r="AK188" i="1"/>
  <c r="AG188" i="1"/>
  <c r="AC188" i="1"/>
  <c r="Y188" i="1"/>
  <c r="AL188" i="1"/>
  <c r="AH188" i="1"/>
  <c r="AD188" i="1"/>
  <c r="Z188" i="1"/>
  <c r="AM184" i="1"/>
  <c r="AI184" i="1"/>
  <c r="AE184" i="1"/>
  <c r="AA184" i="1"/>
  <c r="W184" i="1"/>
  <c r="AJ184" i="1"/>
  <c r="AF184" i="1"/>
  <c r="AB184" i="1"/>
  <c r="X184" i="1"/>
  <c r="AK184" i="1"/>
  <c r="AG184" i="1"/>
  <c r="AC184" i="1"/>
  <c r="Y184" i="1"/>
  <c r="AL184" i="1"/>
  <c r="AH184" i="1"/>
  <c r="AD184" i="1"/>
  <c r="Z184" i="1"/>
  <c r="AM180" i="1"/>
  <c r="AI180" i="1"/>
  <c r="AE180" i="1"/>
  <c r="AA180" i="1"/>
  <c r="W180" i="1"/>
  <c r="AJ180" i="1"/>
  <c r="AF180" i="1"/>
  <c r="AB180" i="1"/>
  <c r="X180" i="1"/>
  <c r="AK180" i="1"/>
  <c r="AG180" i="1"/>
  <c r="AC180" i="1"/>
  <c r="Y180" i="1"/>
  <c r="AL180" i="1"/>
  <c r="AH180" i="1"/>
  <c r="AD180" i="1"/>
  <c r="Z180" i="1"/>
  <c r="AM176" i="1"/>
  <c r="AI176" i="1"/>
  <c r="AE176" i="1"/>
  <c r="AA176" i="1"/>
  <c r="W176" i="1"/>
  <c r="AJ176" i="1"/>
  <c r="AF176" i="1"/>
  <c r="AB176" i="1"/>
  <c r="X176" i="1"/>
  <c r="AK176" i="1"/>
  <c r="AG176" i="1"/>
  <c r="AC176" i="1"/>
  <c r="Y176" i="1"/>
  <c r="AL176" i="1"/>
  <c r="AH176" i="1"/>
  <c r="AD176" i="1"/>
  <c r="Z176" i="1"/>
  <c r="AM172" i="1"/>
  <c r="AI172" i="1"/>
  <c r="AE172" i="1"/>
  <c r="AA172" i="1"/>
  <c r="W172" i="1"/>
  <c r="AJ172" i="1"/>
  <c r="AF172" i="1"/>
  <c r="AB172" i="1"/>
  <c r="X172" i="1"/>
  <c r="AK172" i="1"/>
  <c r="AG172" i="1"/>
  <c r="AC172" i="1"/>
  <c r="Y172" i="1"/>
  <c r="AL172" i="1"/>
  <c r="AH172" i="1"/>
  <c r="AD172" i="1"/>
  <c r="Z172" i="1"/>
  <c r="AM168" i="1"/>
  <c r="AI168" i="1"/>
  <c r="AE168" i="1"/>
  <c r="AA168" i="1"/>
  <c r="W168" i="1"/>
  <c r="AJ168" i="1"/>
  <c r="AF168" i="1"/>
  <c r="AB168" i="1"/>
  <c r="X168" i="1"/>
  <c r="AK168" i="1"/>
  <c r="AG168" i="1"/>
  <c r="AC168" i="1"/>
  <c r="Y168" i="1"/>
  <c r="AL168" i="1"/>
  <c r="AH168" i="1"/>
  <c r="AD168" i="1"/>
  <c r="Z168" i="1"/>
  <c r="AM164" i="1"/>
  <c r="BG164" i="1" s="1"/>
  <c r="BG165" i="1" s="1"/>
  <c r="AI164" i="1"/>
  <c r="AE164" i="1"/>
  <c r="AA164" i="1"/>
  <c r="W164" i="1"/>
  <c r="AJ164" i="1"/>
  <c r="AF164" i="1"/>
  <c r="AB164" i="1"/>
  <c r="X164" i="1"/>
  <c r="AK164" i="1"/>
  <c r="AG164" i="1"/>
  <c r="AC164" i="1"/>
  <c r="Y164" i="1"/>
  <c r="AL164" i="1"/>
  <c r="AH164" i="1"/>
  <c r="AD164" i="1"/>
  <c r="Z164" i="1"/>
  <c r="AM160" i="1"/>
  <c r="AI160" i="1"/>
  <c r="AE160" i="1"/>
  <c r="AA160" i="1"/>
  <c r="W160" i="1"/>
  <c r="AJ160" i="1"/>
  <c r="AF160" i="1"/>
  <c r="AB160" i="1"/>
  <c r="X160" i="1"/>
  <c r="AK160" i="1"/>
  <c r="AG160" i="1"/>
  <c r="AC160" i="1"/>
  <c r="Y160" i="1"/>
  <c r="AL160" i="1"/>
  <c r="AH160" i="1"/>
  <c r="AD160" i="1"/>
  <c r="Z160" i="1"/>
  <c r="AM156" i="1"/>
  <c r="AI156" i="1"/>
  <c r="AE156" i="1"/>
  <c r="AA156" i="1"/>
  <c r="W156" i="1"/>
  <c r="AJ156" i="1"/>
  <c r="AF156" i="1"/>
  <c r="AB156" i="1"/>
  <c r="X156" i="1"/>
  <c r="AK156" i="1"/>
  <c r="AG156" i="1"/>
  <c r="AC156" i="1"/>
  <c r="Y156" i="1"/>
  <c r="AL156" i="1"/>
  <c r="AH156" i="1"/>
  <c r="AD156" i="1"/>
  <c r="Z156" i="1"/>
  <c r="AM152" i="1"/>
  <c r="AI152" i="1"/>
  <c r="AE152" i="1"/>
  <c r="AA152" i="1"/>
  <c r="W152" i="1"/>
  <c r="AJ152" i="1"/>
  <c r="AF152" i="1"/>
  <c r="AB152" i="1"/>
  <c r="X152" i="1"/>
  <c r="AK152" i="1"/>
  <c r="AG152" i="1"/>
  <c r="AC152" i="1"/>
  <c r="Y152" i="1"/>
  <c r="AL152" i="1"/>
  <c r="AH152" i="1"/>
  <c r="AD152" i="1"/>
  <c r="Z152" i="1"/>
  <c r="AM148" i="1"/>
  <c r="AI148" i="1"/>
  <c r="AE148" i="1"/>
  <c r="AA148" i="1"/>
  <c r="W148" i="1"/>
  <c r="AJ148" i="1"/>
  <c r="AF148" i="1"/>
  <c r="AB148" i="1"/>
  <c r="X148" i="1"/>
  <c r="AK148" i="1"/>
  <c r="AG148" i="1"/>
  <c r="AC148" i="1"/>
  <c r="Y148" i="1"/>
  <c r="AL148" i="1"/>
  <c r="AH148" i="1"/>
  <c r="AD148" i="1"/>
  <c r="Z148" i="1"/>
  <c r="AM144" i="1"/>
  <c r="AI144" i="1"/>
  <c r="AE144" i="1"/>
  <c r="AA144" i="1"/>
  <c r="W144" i="1"/>
  <c r="AJ144" i="1"/>
  <c r="AF144" i="1"/>
  <c r="AB144" i="1"/>
  <c r="X144" i="1"/>
  <c r="AK144" i="1"/>
  <c r="AG144" i="1"/>
  <c r="AC144" i="1"/>
  <c r="Y144" i="1"/>
  <c r="AL144" i="1"/>
  <c r="AH144" i="1"/>
  <c r="AD144" i="1"/>
  <c r="Z144" i="1"/>
  <c r="AM140" i="1"/>
  <c r="AI140" i="1"/>
  <c r="AE140" i="1"/>
  <c r="AA140" i="1"/>
  <c r="W140" i="1"/>
  <c r="AJ140" i="1"/>
  <c r="AF140" i="1"/>
  <c r="AB140" i="1"/>
  <c r="X140" i="1"/>
  <c r="AK140" i="1"/>
  <c r="AG140" i="1"/>
  <c r="AC140" i="1"/>
  <c r="Y140" i="1"/>
  <c r="AL140" i="1"/>
  <c r="AH140" i="1"/>
  <c r="AD140" i="1"/>
  <c r="Z140" i="1"/>
  <c r="AM136" i="1"/>
  <c r="AI136" i="1"/>
  <c r="AE136" i="1"/>
  <c r="AA136" i="1"/>
  <c r="W136" i="1"/>
  <c r="AJ136" i="1"/>
  <c r="AF136" i="1"/>
  <c r="AB136" i="1"/>
  <c r="X136" i="1"/>
  <c r="AK136" i="1"/>
  <c r="AG136" i="1"/>
  <c r="AC136" i="1"/>
  <c r="Y136" i="1"/>
  <c r="AM132" i="1"/>
  <c r="AI132" i="1"/>
  <c r="AE132" i="1"/>
  <c r="AA132" i="1"/>
  <c r="W132" i="1"/>
  <c r="AJ132" i="1"/>
  <c r="AF132" i="1"/>
  <c r="AB132" i="1"/>
  <c r="X132" i="1"/>
  <c r="AK132" i="1"/>
  <c r="AG132" i="1"/>
  <c r="AC132" i="1"/>
  <c r="Y132" i="1"/>
  <c r="AM128" i="1"/>
  <c r="AI128" i="1"/>
  <c r="AE128" i="1"/>
  <c r="AA128" i="1"/>
  <c r="W128" i="1"/>
  <c r="AJ128" i="1"/>
  <c r="AF128" i="1"/>
  <c r="AB128" i="1"/>
  <c r="P20" i="15" s="1"/>
  <c r="X128" i="1"/>
  <c r="AK128" i="1"/>
  <c r="AG128" i="1"/>
  <c r="AC128" i="1"/>
  <c r="P21" i="15" s="1"/>
  <c r="Y128" i="1"/>
  <c r="AM124" i="1"/>
  <c r="AI124" i="1"/>
  <c r="AE124" i="1"/>
  <c r="AA124" i="1"/>
  <c r="W124" i="1"/>
  <c r="AJ124" i="1"/>
  <c r="AF124" i="1"/>
  <c r="AB124" i="1"/>
  <c r="X124" i="1"/>
  <c r="AK124" i="1"/>
  <c r="AG124" i="1"/>
  <c r="AC124" i="1"/>
  <c r="Y124" i="1"/>
  <c r="AM120" i="1"/>
  <c r="AI120" i="1"/>
  <c r="AE120" i="1"/>
  <c r="AA120" i="1"/>
  <c r="W120" i="1"/>
  <c r="AJ120" i="1"/>
  <c r="AF120" i="1"/>
  <c r="AB120" i="1"/>
  <c r="X120" i="1"/>
  <c r="AK120" i="1"/>
  <c r="AG120" i="1"/>
  <c r="AC120" i="1"/>
  <c r="Y120" i="1"/>
  <c r="AM116" i="1"/>
  <c r="AI116" i="1"/>
  <c r="AE116" i="1"/>
  <c r="AA116" i="1"/>
  <c r="W116" i="1"/>
  <c r="AJ116" i="1"/>
  <c r="AF116" i="1"/>
  <c r="AB116" i="1"/>
  <c r="X116" i="1"/>
  <c r="AK116" i="1"/>
  <c r="AG116" i="1"/>
  <c r="AC116" i="1"/>
  <c r="Y116" i="1"/>
  <c r="AM112" i="1"/>
  <c r="AI112" i="1"/>
  <c r="AE112" i="1"/>
  <c r="AA112" i="1"/>
  <c r="W112" i="1"/>
  <c r="AJ112" i="1"/>
  <c r="AF112" i="1"/>
  <c r="AB112" i="1"/>
  <c r="X112" i="1"/>
  <c r="AK112" i="1"/>
  <c r="AG112" i="1"/>
  <c r="AC112" i="1"/>
  <c r="Y112" i="1"/>
  <c r="AM108" i="1"/>
  <c r="AI108" i="1"/>
  <c r="AE108" i="1"/>
  <c r="AA108" i="1"/>
  <c r="W108" i="1"/>
  <c r="AJ108" i="1"/>
  <c r="AF108" i="1"/>
  <c r="AB108" i="1"/>
  <c r="X108" i="1"/>
  <c r="AK108" i="1"/>
  <c r="AG108" i="1"/>
  <c r="AC108" i="1"/>
  <c r="Y108" i="1"/>
  <c r="AM104" i="1"/>
  <c r="AI104" i="1"/>
  <c r="AE104" i="1"/>
  <c r="AA104" i="1"/>
  <c r="W104" i="1"/>
  <c r="AJ104" i="1"/>
  <c r="AF104" i="1"/>
  <c r="AB104" i="1"/>
  <c r="X104" i="1"/>
  <c r="AK104" i="1"/>
  <c r="AG104" i="1"/>
  <c r="AC104" i="1"/>
  <c r="Y104" i="1"/>
  <c r="AM100" i="1"/>
  <c r="AI100" i="1"/>
  <c r="AE100" i="1"/>
  <c r="AA100" i="1"/>
  <c r="W100" i="1"/>
  <c r="AJ100" i="1"/>
  <c r="AF100" i="1"/>
  <c r="AB100" i="1"/>
  <c r="X100" i="1"/>
  <c r="AK100" i="1"/>
  <c r="AG100" i="1"/>
  <c r="AC100" i="1"/>
  <c r="Y100" i="1"/>
  <c r="AM96" i="1"/>
  <c r="AI96" i="1"/>
  <c r="AE96" i="1"/>
  <c r="AA96" i="1"/>
  <c r="W96" i="1"/>
  <c r="AJ96" i="1"/>
  <c r="AF96" i="1"/>
  <c r="AB96" i="1"/>
  <c r="X96" i="1"/>
  <c r="AK96" i="1"/>
  <c r="AG96" i="1"/>
  <c r="AC96" i="1"/>
  <c r="Y96" i="1"/>
  <c r="AM92" i="1"/>
  <c r="AI92" i="1"/>
  <c r="AE92" i="1"/>
  <c r="AA92" i="1"/>
  <c r="W92" i="1"/>
  <c r="AJ92" i="1"/>
  <c r="AF92" i="1"/>
  <c r="AB92" i="1"/>
  <c r="X92" i="1"/>
  <c r="AK92" i="1"/>
  <c r="AG92" i="1"/>
  <c r="AC92" i="1"/>
  <c r="Y92" i="1"/>
  <c r="AM88" i="1"/>
  <c r="AI88" i="1"/>
  <c r="AE88" i="1"/>
  <c r="AA88" i="1"/>
  <c r="W88" i="1"/>
  <c r="AJ88" i="1"/>
  <c r="AF88" i="1"/>
  <c r="AB88" i="1"/>
  <c r="X88" i="1"/>
  <c r="AK88" i="1"/>
  <c r="AG88" i="1"/>
  <c r="AC88" i="1"/>
  <c r="Y88" i="1"/>
  <c r="AM84" i="1"/>
  <c r="AI84" i="1"/>
  <c r="AE84" i="1"/>
  <c r="AA84" i="1"/>
  <c r="W84" i="1"/>
  <c r="AJ84" i="1"/>
  <c r="AF84" i="1"/>
  <c r="AB84" i="1"/>
  <c r="X84" i="1"/>
  <c r="AK84" i="1"/>
  <c r="AG84" i="1"/>
  <c r="AC84" i="1"/>
  <c r="Y84" i="1"/>
  <c r="V399" i="1"/>
  <c r="V395" i="1"/>
  <c r="V391" i="1"/>
  <c r="V387" i="1"/>
  <c r="V383" i="1"/>
  <c r="V379" i="1"/>
  <c r="V375" i="1"/>
  <c r="V371" i="1"/>
  <c r="V367" i="1"/>
  <c r="V363" i="1"/>
  <c r="V359" i="1"/>
  <c r="V355" i="1"/>
  <c r="V351" i="1"/>
  <c r="V347" i="1"/>
  <c r="V343" i="1"/>
  <c r="V339" i="1"/>
  <c r="V335" i="1"/>
  <c r="V331" i="1"/>
  <c r="V327" i="1"/>
  <c r="V323" i="1"/>
  <c r="V319" i="1"/>
  <c r="V315" i="1"/>
  <c r="V311" i="1"/>
  <c r="V307" i="1"/>
  <c r="V303" i="1"/>
  <c r="V299" i="1"/>
  <c r="V295" i="1"/>
  <c r="V291" i="1"/>
  <c r="V287" i="1"/>
  <c r="V283" i="1"/>
  <c r="V279" i="1"/>
  <c r="V275" i="1"/>
  <c r="V271" i="1"/>
  <c r="V267" i="1"/>
  <c r="V263" i="1"/>
  <c r="V259" i="1"/>
  <c r="V255" i="1"/>
  <c r="V251" i="1"/>
  <c r="V247" i="1"/>
  <c r="V243" i="1"/>
  <c r="V239" i="1"/>
  <c r="V235" i="1"/>
  <c r="V231" i="1"/>
  <c r="V227" i="1"/>
  <c r="V223" i="1"/>
  <c r="V219" i="1"/>
  <c r="V215" i="1"/>
  <c r="V211" i="1"/>
  <c r="V207" i="1"/>
  <c r="V203" i="1"/>
  <c r="V199" i="1"/>
  <c r="V195" i="1"/>
  <c r="V191" i="1"/>
  <c r="V187" i="1"/>
  <c r="V183" i="1"/>
  <c r="V179" i="1"/>
  <c r="V175" i="1"/>
  <c r="V171" i="1"/>
  <c r="V167" i="1"/>
  <c r="V163" i="1"/>
  <c r="V159" i="1"/>
  <c r="V155" i="1"/>
  <c r="V151" i="1"/>
  <c r="V147" i="1"/>
  <c r="V143" i="1"/>
  <c r="V139" i="1"/>
  <c r="V135" i="1"/>
  <c r="V131" i="1"/>
  <c r="V127" i="1"/>
  <c r="V123" i="1"/>
  <c r="V119" i="1"/>
  <c r="V115" i="1"/>
  <c r="V111" i="1"/>
  <c r="V107" i="1"/>
  <c r="V103" i="1"/>
  <c r="V9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W3" i="1"/>
  <c r="AQ3" i="1" s="1"/>
  <c r="AA3" i="1"/>
  <c r="AE3" i="1"/>
  <c r="AI3" i="1"/>
  <c r="Z4" i="1"/>
  <c r="AD4" i="1"/>
  <c r="AH4" i="1"/>
  <c r="Y5" i="1"/>
  <c r="AC5" i="1"/>
  <c r="AG5" i="1"/>
  <c r="X6" i="1"/>
  <c r="AB6" i="1"/>
  <c r="AF6" i="1"/>
  <c r="W7" i="1"/>
  <c r="AA7" i="1"/>
  <c r="AE7" i="1"/>
  <c r="AI7" i="1"/>
  <c r="Z8" i="1"/>
  <c r="AD8" i="1"/>
  <c r="AH8" i="1"/>
  <c r="Y9" i="1"/>
  <c r="AC9" i="1"/>
  <c r="AG9" i="1"/>
  <c r="X10" i="1"/>
  <c r="AB10" i="1"/>
  <c r="AF10" i="1"/>
  <c r="W11" i="1"/>
  <c r="AA11" i="1"/>
  <c r="AE11" i="1"/>
  <c r="AI11" i="1"/>
  <c r="Z12" i="1"/>
  <c r="AD12" i="1"/>
  <c r="AH12" i="1"/>
  <c r="Y13" i="1"/>
  <c r="AC13" i="1"/>
  <c r="AG13" i="1"/>
  <c r="X14" i="1"/>
  <c r="AB14" i="1"/>
  <c r="AF14" i="1"/>
  <c r="W15" i="1"/>
  <c r="AA15" i="1"/>
  <c r="AE15" i="1"/>
  <c r="AI15" i="1"/>
  <c r="Z16" i="1"/>
  <c r="AD16" i="1"/>
  <c r="AH16" i="1"/>
  <c r="Y17" i="1"/>
  <c r="AC17" i="1"/>
  <c r="AG17" i="1"/>
  <c r="X18" i="1"/>
  <c r="AB18" i="1"/>
  <c r="AF18" i="1"/>
  <c r="W19" i="1"/>
  <c r="AA19" i="1"/>
  <c r="AE19" i="1"/>
  <c r="AI19" i="1"/>
  <c r="Z20" i="1"/>
  <c r="AD20" i="1"/>
  <c r="AH20" i="1"/>
  <c r="Y21" i="1"/>
  <c r="AC21" i="1"/>
  <c r="AG21" i="1"/>
  <c r="X22" i="1"/>
  <c r="AB22" i="1"/>
  <c r="AF22" i="1"/>
  <c r="W23" i="1"/>
  <c r="AA23" i="1"/>
  <c r="AE23" i="1"/>
  <c r="AY23" i="1" s="1"/>
  <c r="AY24" i="1" s="1"/>
  <c r="AI23" i="1"/>
  <c r="BC23" i="1" s="1"/>
  <c r="BC24" i="1" s="1"/>
  <c r="Z24" i="1"/>
  <c r="AD24" i="1"/>
  <c r="AH24" i="1"/>
  <c r="Y25" i="1"/>
  <c r="AC25" i="1"/>
  <c r="AG25" i="1"/>
  <c r="X26" i="1"/>
  <c r="AB26" i="1"/>
  <c r="AF26" i="1"/>
  <c r="W27" i="1"/>
  <c r="AA27" i="1"/>
  <c r="AE27" i="1"/>
  <c r="AI27" i="1"/>
  <c r="Z28" i="1"/>
  <c r="AD28" i="1"/>
  <c r="AH28" i="1"/>
  <c r="Y29" i="1"/>
  <c r="AC29" i="1"/>
  <c r="AG29" i="1"/>
  <c r="X30" i="1"/>
  <c r="AB30" i="1"/>
  <c r="AF30" i="1"/>
  <c r="W31" i="1"/>
  <c r="AA31" i="1"/>
  <c r="AE31" i="1"/>
  <c r="AI31" i="1"/>
  <c r="Z32" i="1"/>
  <c r="AD32" i="1"/>
  <c r="AH32" i="1"/>
  <c r="Y33" i="1"/>
  <c r="AC33" i="1"/>
  <c r="AG33" i="1"/>
  <c r="BA33" i="1" s="1"/>
  <c r="X34" i="1"/>
  <c r="AB34" i="1"/>
  <c r="AF34" i="1"/>
  <c r="W35" i="1"/>
  <c r="AA35" i="1"/>
  <c r="AE35" i="1"/>
  <c r="AI35" i="1"/>
  <c r="Z36" i="1"/>
  <c r="AD36" i="1"/>
  <c r="AH36" i="1"/>
  <c r="Y37" i="1"/>
  <c r="AC37" i="1"/>
  <c r="AG37" i="1"/>
  <c r="X38" i="1"/>
  <c r="AB38" i="1"/>
  <c r="AF38" i="1"/>
  <c r="W39" i="1"/>
  <c r="AA39" i="1"/>
  <c r="AE39" i="1"/>
  <c r="AI39" i="1"/>
  <c r="Z40" i="1"/>
  <c r="AD40" i="1"/>
  <c r="AH40" i="1"/>
  <c r="Y41" i="1"/>
  <c r="AC41" i="1"/>
  <c r="AG41" i="1"/>
  <c r="X42" i="1"/>
  <c r="AB42" i="1"/>
  <c r="AF42" i="1"/>
  <c r="W43" i="1"/>
  <c r="AA43" i="1"/>
  <c r="AE43" i="1"/>
  <c r="AY43" i="1" s="1"/>
  <c r="AY44" i="1" s="1"/>
  <c r="AI43" i="1"/>
  <c r="Z44" i="1"/>
  <c r="AD44" i="1"/>
  <c r="AH44" i="1"/>
  <c r="Y45" i="1"/>
  <c r="AC45" i="1"/>
  <c r="AG45" i="1"/>
  <c r="X46" i="1"/>
  <c r="AB46" i="1"/>
  <c r="AF46" i="1"/>
  <c r="W47" i="1"/>
  <c r="AA47" i="1"/>
  <c r="AE47" i="1"/>
  <c r="AI47" i="1"/>
  <c r="Z48" i="1"/>
  <c r="AD48" i="1"/>
  <c r="AH48" i="1"/>
  <c r="Y49" i="1"/>
  <c r="AC49" i="1"/>
  <c r="AG49" i="1"/>
  <c r="X50" i="1"/>
  <c r="AB50" i="1"/>
  <c r="AF50" i="1"/>
  <c r="W51" i="1"/>
  <c r="AA51" i="1"/>
  <c r="AE51" i="1"/>
  <c r="AI51" i="1"/>
  <c r="Z52" i="1"/>
  <c r="AD52" i="1"/>
  <c r="AH52" i="1"/>
  <c r="Y53" i="1"/>
  <c r="AS53" i="1" s="1"/>
  <c r="AC53" i="1"/>
  <c r="AW53" i="1" s="1"/>
  <c r="AG53" i="1"/>
  <c r="X54" i="1"/>
  <c r="AB54" i="1"/>
  <c r="AF54" i="1"/>
  <c r="W55" i="1"/>
  <c r="AA55" i="1"/>
  <c r="AE55" i="1"/>
  <c r="AI55" i="1"/>
  <c r="Z56" i="1"/>
  <c r="AD56" i="1"/>
  <c r="AH56" i="1"/>
  <c r="Y57" i="1"/>
  <c r="AC57" i="1"/>
  <c r="AG57" i="1"/>
  <c r="X58" i="1"/>
  <c r="AB58" i="1"/>
  <c r="AF58" i="1"/>
  <c r="W59" i="1"/>
  <c r="AA59" i="1"/>
  <c r="AE59" i="1"/>
  <c r="AI59" i="1"/>
  <c r="Z60" i="1"/>
  <c r="AD60" i="1"/>
  <c r="AH60" i="1"/>
  <c r="Y61" i="1"/>
  <c r="AC61" i="1"/>
  <c r="AG61" i="1"/>
  <c r="X62" i="1"/>
  <c r="AB62" i="1"/>
  <c r="AF62" i="1"/>
  <c r="W63" i="1"/>
  <c r="AQ63" i="1" s="1"/>
  <c r="AQ64" i="1" s="1"/>
  <c r="AA63" i="1"/>
  <c r="AU63" i="1" s="1"/>
  <c r="AU64" i="1" s="1"/>
  <c r="AE63" i="1"/>
  <c r="AI63" i="1"/>
  <c r="Z64" i="1"/>
  <c r="AD64" i="1"/>
  <c r="AH64" i="1"/>
  <c r="Y65" i="1"/>
  <c r="AC65" i="1"/>
  <c r="AG65" i="1"/>
  <c r="X66" i="1"/>
  <c r="AB66" i="1"/>
  <c r="AF66" i="1"/>
  <c r="W67" i="1"/>
  <c r="AA67" i="1"/>
  <c r="AE67" i="1"/>
  <c r="AI67" i="1"/>
  <c r="Z68" i="1"/>
  <c r="AD68" i="1"/>
  <c r="AH68" i="1"/>
  <c r="Y69" i="1"/>
  <c r="AC69" i="1"/>
  <c r="AG69" i="1"/>
  <c r="X70" i="1"/>
  <c r="AB70" i="1"/>
  <c r="AF70" i="1"/>
  <c r="W71" i="1"/>
  <c r="AA71" i="1"/>
  <c r="AE71" i="1"/>
  <c r="AI71" i="1"/>
  <c r="Z72" i="1"/>
  <c r="AD72" i="1"/>
  <c r="AH72" i="1"/>
  <c r="Y73" i="1"/>
  <c r="AS73" i="1" s="1"/>
  <c r="AC73" i="1"/>
  <c r="AG73" i="1"/>
  <c r="BA73" i="1" s="1"/>
  <c r="BA74" i="1" s="1"/>
  <c r="BA75" i="1" s="1"/>
  <c r="BA76" i="1" s="1"/>
  <c r="X74" i="1"/>
  <c r="AB74" i="1"/>
  <c r="AF74" i="1"/>
  <c r="W75" i="1"/>
  <c r="AA75" i="1"/>
  <c r="AE75" i="1"/>
  <c r="AI75" i="1"/>
  <c r="Z76" i="1"/>
  <c r="AD76" i="1"/>
  <c r="AH76" i="1"/>
  <c r="Y77" i="1"/>
  <c r="AC77" i="1"/>
  <c r="AG77" i="1"/>
  <c r="X78" i="1"/>
  <c r="AB78" i="1"/>
  <c r="AF78" i="1"/>
  <c r="W79" i="1"/>
  <c r="AA79" i="1"/>
  <c r="AE79" i="1"/>
  <c r="AI79" i="1"/>
  <c r="Z80" i="1"/>
  <c r="AD80" i="1"/>
  <c r="AH80" i="1"/>
  <c r="Y81" i="1"/>
  <c r="AC81" i="1"/>
  <c r="AG81" i="1"/>
  <c r="X82" i="1"/>
  <c r="AB82" i="1"/>
  <c r="AF82" i="1"/>
  <c r="W83" i="1"/>
  <c r="AA83" i="1"/>
  <c r="AE83" i="1"/>
  <c r="AI83" i="1"/>
  <c r="BC83" i="1" s="1"/>
  <c r="BC84" i="1" s="1"/>
  <c r="AD84" i="1"/>
  <c r="AC85" i="1"/>
  <c r="AB86" i="1"/>
  <c r="AA87" i="1"/>
  <c r="Z88" i="1"/>
  <c r="Y89" i="1"/>
  <c r="X90" i="1"/>
  <c r="W91" i="1"/>
  <c r="AM91" i="1"/>
  <c r="AL92" i="1"/>
  <c r="AK93" i="1"/>
  <c r="AJ94" i="1"/>
  <c r="AI95" i="1"/>
  <c r="AH96" i="1"/>
  <c r="AG97" i="1"/>
  <c r="AF98" i="1"/>
  <c r="AE99" i="1"/>
  <c r="AD100" i="1"/>
  <c r="AC101" i="1"/>
  <c r="AB102" i="1"/>
  <c r="AA103" i="1"/>
  <c r="Z104" i="1"/>
  <c r="Y105" i="1"/>
  <c r="X106" i="1"/>
  <c r="W107" i="1"/>
  <c r="AM107" i="1"/>
  <c r="AL108" i="1"/>
  <c r="AK109" i="1"/>
  <c r="AJ110" i="1"/>
  <c r="AI111" i="1"/>
  <c r="AH112" i="1"/>
  <c r="AG113" i="1"/>
  <c r="BA113" i="1" s="1"/>
  <c r="BA114" i="1" s="1"/>
  <c r="AF114" i="1"/>
  <c r="AE115" i="1"/>
  <c r="AD116" i="1"/>
  <c r="AC117" i="1"/>
  <c r="AB118" i="1"/>
  <c r="AA119" i="1"/>
  <c r="Z120" i="1"/>
  <c r="Y121" i="1"/>
  <c r="X122" i="1"/>
  <c r="W123" i="1"/>
  <c r="AQ123" i="1" s="1"/>
  <c r="AM123" i="1"/>
  <c r="BG123" i="1" s="1"/>
  <c r="AL124" i="1"/>
  <c r="AK125" i="1"/>
  <c r="AJ126" i="1"/>
  <c r="AI127" i="1"/>
  <c r="AH128" i="1"/>
  <c r="AG129" i="1"/>
  <c r="AF130" i="1"/>
  <c r="AE131" i="1"/>
  <c r="AD132" i="1"/>
  <c r="AC133" i="1"/>
  <c r="AW133" i="1" s="1"/>
  <c r="AB134" i="1"/>
  <c r="AA135" i="1"/>
  <c r="Z136" i="1"/>
  <c r="Y137" i="1"/>
  <c r="X138" i="1"/>
  <c r="W139" i="1"/>
  <c r="AS133" i="1"/>
  <c r="AP133" i="1"/>
  <c r="AU123" i="1"/>
  <c r="AY123" i="1"/>
  <c r="BC123" i="1"/>
  <c r="AP123" i="1"/>
  <c r="AT123" i="1"/>
  <c r="AX123" i="1"/>
  <c r="BB123" i="1"/>
  <c r="AS123" i="1"/>
  <c r="AS124" i="1" s="1"/>
  <c r="AW123" i="1"/>
  <c r="BA123" i="1"/>
  <c r="AR123" i="1"/>
  <c r="AR124" i="1" s="1"/>
  <c r="AV123" i="1"/>
  <c r="AZ123" i="1"/>
  <c r="BF133" i="1"/>
  <c r="BA133" i="1"/>
  <c r="AU133" i="1"/>
  <c r="BG133" i="1"/>
  <c r="BB133" i="1"/>
  <c r="AR133" i="1"/>
  <c r="BC133" i="1"/>
  <c r="AX133" i="1"/>
  <c r="AQ133" i="1"/>
  <c r="BG23" i="1"/>
  <c r="BG24" i="1" s="1"/>
  <c r="BG25" i="1" s="1"/>
  <c r="BG33" i="1"/>
  <c r="BG34" i="1" s="1"/>
  <c r="BG35" i="1" s="1"/>
  <c r="BG43" i="1"/>
  <c r="BG53" i="1"/>
  <c r="BG63" i="1"/>
  <c r="BD133" i="1"/>
  <c r="AZ133" i="1"/>
  <c r="AV133" i="1"/>
  <c r="AT133" i="1"/>
  <c r="BD393" i="1"/>
  <c r="BD394" i="1" s="1"/>
  <c r="BD83" i="1"/>
  <c r="AS323" i="1"/>
  <c r="AS324" i="1" s="1"/>
  <c r="AS325" i="1" s="1"/>
  <c r="AT353" i="1"/>
  <c r="AT354" i="1" s="1"/>
  <c r="BE323" i="1"/>
  <c r="BE333" i="1"/>
  <c r="BE334" i="1" s="1"/>
  <c r="BE335" i="1" s="1"/>
  <c r="BE343" i="1"/>
  <c r="BE344" i="1" s="1"/>
  <c r="BE345" i="1" s="1"/>
  <c r="BF204" i="1"/>
  <c r="BF205" i="1" s="1"/>
  <c r="BF206" i="1" s="1"/>
  <c r="BE23" i="1"/>
  <c r="BE33" i="1"/>
  <c r="BE43" i="1"/>
  <c r="BE53" i="1"/>
  <c r="BE63" i="1"/>
  <c r="BE73" i="1"/>
  <c r="AW83" i="1"/>
  <c r="BE93" i="1"/>
  <c r="BE94" i="1" s="1"/>
  <c r="BE113" i="1"/>
  <c r="AR153" i="1"/>
  <c r="AR154" i="1" s="1"/>
  <c r="AR155" i="1" s="1"/>
  <c r="BG243" i="1"/>
  <c r="BC243" i="1"/>
  <c r="BF253" i="1"/>
  <c r="BF263" i="1"/>
  <c r="BF264" i="1" s="1"/>
  <c r="BF265" i="1" s="1"/>
  <c r="BF273" i="1"/>
  <c r="BF274" i="1" s="1"/>
  <c r="BF275" i="1" s="1"/>
  <c r="BF283" i="1"/>
  <c r="BD313" i="1"/>
  <c r="BD314" i="1" s="1"/>
  <c r="BD315" i="1" s="1"/>
  <c r="BD333" i="1"/>
  <c r="BD343" i="1"/>
  <c r="BF373" i="1"/>
  <c r="BF374" i="1" s="1"/>
  <c r="BF375" i="1" s="1"/>
  <c r="BF393" i="1"/>
  <c r="BG3" i="1"/>
  <c r="BD23" i="1"/>
  <c r="BD33" i="1"/>
  <c r="BD34" i="1" s="1"/>
  <c r="BD35" i="1" s="1"/>
  <c r="BD43" i="1"/>
  <c r="BD53" i="1"/>
  <c r="AS83" i="1"/>
  <c r="AS84" i="1" s="1"/>
  <c r="AS85" i="1" s="1"/>
  <c r="BD93" i="1"/>
  <c r="BD94" i="1" s="1"/>
  <c r="BD113" i="1"/>
  <c r="BD143" i="1"/>
  <c r="BD144" i="1" s="1"/>
  <c r="BG163" i="1"/>
  <c r="BG173" i="1"/>
  <c r="BD193" i="1"/>
  <c r="BD194" i="1" s="1"/>
  <c r="BD213" i="1"/>
  <c r="BD223" i="1"/>
  <c r="BD224" i="1" s="1"/>
  <c r="BD225" i="1" s="1"/>
  <c r="BD233" i="1"/>
  <c r="BD234" i="1" s="1"/>
  <c r="BD235" i="1" s="1"/>
  <c r="BF243" i="1"/>
  <c r="BD293" i="1"/>
  <c r="BA323" i="1"/>
  <c r="BF353" i="1"/>
  <c r="BF354" i="1" s="1"/>
  <c r="BF355" i="1" s="1"/>
  <c r="BF356" i="1" s="1"/>
  <c r="BF357" i="1" s="1"/>
  <c r="BF358" i="1" s="1"/>
  <c r="BF359" i="1" s="1"/>
  <c r="BF360" i="1" s="1"/>
  <c r="BF361" i="1" s="1"/>
  <c r="BF362" i="1" s="1"/>
  <c r="BD153" i="1"/>
  <c r="BD154" i="1" s="1"/>
  <c r="BD155" i="1" s="1"/>
  <c r="BD253" i="1"/>
  <c r="BD263" i="1"/>
  <c r="BD264" i="1" s="1"/>
  <c r="BD265" i="1" s="1"/>
  <c r="BD266" i="1" s="1"/>
  <c r="BD273" i="1"/>
  <c r="BD274" i="1" s="1"/>
  <c r="BD275" i="1" s="1"/>
  <c r="BD276" i="1" s="1"/>
  <c r="BG283" i="1"/>
  <c r="BG284" i="1" s="1"/>
  <c r="BG285" i="1" s="1"/>
  <c r="BB293" i="1"/>
  <c r="BF303" i="1"/>
  <c r="BF313" i="1"/>
  <c r="BF333" i="1"/>
  <c r="BF343" i="1"/>
  <c r="BD373" i="1"/>
  <c r="BD374" i="1" s="1"/>
  <c r="BD383" i="1"/>
  <c r="BD384" i="1" s="1"/>
  <c r="BD385" i="1" s="1"/>
  <c r="BA83" i="1"/>
  <c r="AX293" i="1"/>
  <c r="AX294" i="1" s="1"/>
  <c r="L11" i="15"/>
  <c r="I11" i="15" s="1"/>
  <c r="C5" i="15"/>
  <c r="BS6" i="12"/>
  <c r="DV6" i="12"/>
  <c r="BT4" i="12"/>
  <c r="DW4" i="12"/>
  <c r="BR6" i="12"/>
  <c r="DU6" i="12"/>
  <c r="BS4" i="12"/>
  <c r="DV4" i="12"/>
  <c r="BE24" i="1"/>
  <c r="BE25" i="1" s="1"/>
  <c r="BE26" i="1" s="1"/>
  <c r="BE27" i="1" s="1"/>
  <c r="BE28" i="1" s="1"/>
  <c r="BE29" i="1" s="1"/>
  <c r="BE34" i="1"/>
  <c r="BE35" i="1" s="1"/>
  <c r="BE36" i="1" s="1"/>
  <c r="BE37" i="1" s="1"/>
  <c r="BE38" i="1" s="1"/>
  <c r="BE39" i="1" s="1"/>
  <c r="BE40" i="1" s="1"/>
  <c r="BE41" i="1" s="1"/>
  <c r="BE42" i="1" s="1"/>
  <c r="BE44" i="1"/>
  <c r="BE45" i="1" s="1"/>
  <c r="BE46" i="1" s="1"/>
  <c r="BE47" i="1" s="1"/>
  <c r="BE48" i="1" s="1"/>
  <c r="BE49" i="1" s="1"/>
  <c r="BE50" i="1" s="1"/>
  <c r="BE51" i="1" s="1"/>
  <c r="BE52" i="1" s="1"/>
  <c r="BE54" i="1"/>
  <c r="BE55" i="1" s="1"/>
  <c r="BE56" i="1" s="1"/>
  <c r="BE57" i="1" s="1"/>
  <c r="BE58" i="1" s="1"/>
  <c r="BE64" i="1"/>
  <c r="BE74" i="1"/>
  <c r="BF83" i="1"/>
  <c r="BF84" i="1" s="1"/>
  <c r="BB83" i="1"/>
  <c r="AX83" i="1"/>
  <c r="AT83" i="1"/>
  <c r="AP83" i="1"/>
  <c r="BG83" i="1"/>
  <c r="AY83" i="1"/>
  <c r="AY84" i="1" s="1"/>
  <c r="AU83" i="1"/>
  <c r="AU84" i="1" s="1"/>
  <c r="AQ83" i="1"/>
  <c r="AP33" i="1"/>
  <c r="AT33" i="1"/>
  <c r="AX33" i="1"/>
  <c r="BB33" i="1"/>
  <c r="BF33" i="1"/>
  <c r="AP43" i="1"/>
  <c r="AT43" i="1"/>
  <c r="AX43" i="1"/>
  <c r="BB43" i="1"/>
  <c r="BF43" i="1"/>
  <c r="BD44" i="1"/>
  <c r="BD45" i="1" s="1"/>
  <c r="AP53" i="1"/>
  <c r="AT53" i="1"/>
  <c r="BB53" i="1"/>
  <c r="BF53" i="1"/>
  <c r="BD54" i="1"/>
  <c r="BD55" i="1" s="1"/>
  <c r="AP63" i="1"/>
  <c r="AT63" i="1"/>
  <c r="AX63" i="1"/>
  <c r="BB63" i="1"/>
  <c r="BF63" i="1"/>
  <c r="BD73" i="1"/>
  <c r="AX73" i="1"/>
  <c r="BC73" i="1"/>
  <c r="AP23" i="1"/>
  <c r="AS23" i="1"/>
  <c r="AW23" i="1"/>
  <c r="BA23" i="1"/>
  <c r="AS33" i="1"/>
  <c r="AW33" i="1"/>
  <c r="AS43" i="1"/>
  <c r="AW43" i="1"/>
  <c r="BA43" i="1"/>
  <c r="BA53" i="1"/>
  <c r="BG54" i="1"/>
  <c r="BG55" i="1" s="1"/>
  <c r="AS63" i="1"/>
  <c r="AW63" i="1"/>
  <c r="BA63" i="1"/>
  <c r="BG64" i="1"/>
  <c r="BG65" i="1" s="1"/>
  <c r="AQ73" i="1"/>
  <c r="AW73" i="1"/>
  <c r="AW74" i="1" s="1"/>
  <c r="BB73" i="1"/>
  <c r="BG73" i="1"/>
  <c r="BD24" i="1"/>
  <c r="BD25" i="1" s="1"/>
  <c r="BD26" i="1" s="1"/>
  <c r="BD27" i="1" s="1"/>
  <c r="BD28" i="1" s="1"/>
  <c r="BD29" i="1" s="1"/>
  <c r="BD30" i="1" s="1"/>
  <c r="AR23" i="1"/>
  <c r="AR24" i="1" s="1"/>
  <c r="AZ23" i="1"/>
  <c r="AZ24" i="1" s="1"/>
  <c r="AR33" i="1"/>
  <c r="AR34" i="1" s="1"/>
  <c r="AV33" i="1"/>
  <c r="AV34" i="1" s="1"/>
  <c r="AZ33" i="1"/>
  <c r="AR43" i="1"/>
  <c r="AR44" i="1" s="1"/>
  <c r="AV43" i="1"/>
  <c r="AV44" i="1" s="1"/>
  <c r="AZ43" i="1"/>
  <c r="AZ44" i="1" s="1"/>
  <c r="AR53" i="1"/>
  <c r="AR54" i="1" s="1"/>
  <c r="AV53" i="1"/>
  <c r="AZ53" i="1"/>
  <c r="AR63" i="1"/>
  <c r="AR64" i="1" s="1"/>
  <c r="AV63" i="1"/>
  <c r="AV64" i="1" s="1"/>
  <c r="AZ63" i="1"/>
  <c r="AZ64" i="1" s="1"/>
  <c r="AP73" i="1"/>
  <c r="AU73" i="1"/>
  <c r="BF73" i="1"/>
  <c r="AT23" i="1"/>
  <c r="AT24" i="1" s="1"/>
  <c r="AT25" i="1" s="1"/>
  <c r="AT26" i="1" s="1"/>
  <c r="AX23" i="1"/>
  <c r="AX24" i="1" s="1"/>
  <c r="AX25" i="1" s="1"/>
  <c r="AX26" i="1" s="1"/>
  <c r="AX27" i="1" s="1"/>
  <c r="AX28" i="1" s="1"/>
  <c r="AX29" i="1" s="1"/>
  <c r="AX30" i="1" s="1"/>
  <c r="AX31" i="1" s="1"/>
  <c r="BB23" i="1"/>
  <c r="BF23" i="1"/>
  <c r="BF24" i="1" s="1"/>
  <c r="BF25" i="1" s="1"/>
  <c r="BF26" i="1" s="1"/>
  <c r="AQ23" i="1"/>
  <c r="AQ24" i="1" s="1"/>
  <c r="AU23" i="1"/>
  <c r="AQ33" i="1"/>
  <c r="AQ34" i="1" s="1"/>
  <c r="AU33" i="1"/>
  <c r="AU34" i="1" s="1"/>
  <c r="AY33" i="1"/>
  <c r="AY34" i="1" s="1"/>
  <c r="BC33" i="1"/>
  <c r="BC34" i="1" s="1"/>
  <c r="AQ43" i="1"/>
  <c r="AU43" i="1"/>
  <c r="AU44" i="1" s="1"/>
  <c r="BC43" i="1"/>
  <c r="BC44" i="1" s="1"/>
  <c r="AQ53" i="1"/>
  <c r="AQ54" i="1" s="1"/>
  <c r="AU53" i="1"/>
  <c r="AU54" i="1" s="1"/>
  <c r="AY53" i="1"/>
  <c r="AY54" i="1" s="1"/>
  <c r="BC53" i="1"/>
  <c r="BC54" i="1" s="1"/>
  <c r="AY63" i="1"/>
  <c r="AY64" i="1" s="1"/>
  <c r="BC63" i="1"/>
  <c r="AY73" i="1"/>
  <c r="AW84" i="1"/>
  <c r="AW85" i="1" s="1"/>
  <c r="BA84" i="1"/>
  <c r="BA85" i="1" s="1"/>
  <c r="AQ93" i="1"/>
  <c r="AU93" i="1"/>
  <c r="AY93" i="1"/>
  <c r="BC93" i="1"/>
  <c r="BG93" i="1"/>
  <c r="BG94" i="1" s="1"/>
  <c r="AQ103" i="1"/>
  <c r="AU103" i="1"/>
  <c r="AY103" i="1"/>
  <c r="BC103" i="1"/>
  <c r="BG103" i="1"/>
  <c r="BG104" i="1" s="1"/>
  <c r="AQ113" i="1"/>
  <c r="AU113" i="1"/>
  <c r="AY113" i="1"/>
  <c r="BC113" i="1"/>
  <c r="BG113" i="1"/>
  <c r="BG114" i="1" s="1"/>
  <c r="AP143" i="1"/>
  <c r="BF143" i="1"/>
  <c r="AV153" i="1"/>
  <c r="BD84" i="1"/>
  <c r="BD85" i="1" s="1"/>
  <c r="AP93" i="1"/>
  <c r="AT93" i="1"/>
  <c r="AX93" i="1"/>
  <c r="BB93" i="1"/>
  <c r="BF93" i="1"/>
  <c r="BF94" i="1" s="1"/>
  <c r="AP103" i="1"/>
  <c r="AT103" i="1"/>
  <c r="AX103" i="1"/>
  <c r="BB103" i="1"/>
  <c r="AP113" i="1"/>
  <c r="AT113" i="1"/>
  <c r="AX113" i="1"/>
  <c r="BB113" i="1"/>
  <c r="BF113" i="1"/>
  <c r="BF114" i="1" s="1"/>
  <c r="BD114" i="1"/>
  <c r="BG143" i="1"/>
  <c r="BC143" i="1"/>
  <c r="AU143" i="1"/>
  <c r="AQ143" i="1"/>
  <c r="BE143" i="1"/>
  <c r="BA143" i="1"/>
  <c r="AS143" i="1"/>
  <c r="AW93" i="1"/>
  <c r="AW94" i="1" s="1"/>
  <c r="BA93" i="1"/>
  <c r="BA94" i="1" s="1"/>
  <c r="AS103" i="1"/>
  <c r="AS104" i="1" s="1"/>
  <c r="AW103" i="1"/>
  <c r="AW104" i="1" s="1"/>
  <c r="BA103" i="1"/>
  <c r="BA104" i="1" s="1"/>
  <c r="AS113" i="1"/>
  <c r="AS114" i="1" s="1"/>
  <c r="AW113" i="1"/>
  <c r="AW114" i="1" s="1"/>
  <c r="AT143" i="1"/>
  <c r="BB143" i="1"/>
  <c r="BG153" i="1"/>
  <c r="BC153" i="1"/>
  <c r="AY153" i="1"/>
  <c r="AU153" i="1"/>
  <c r="AQ153" i="1"/>
  <c r="BE153" i="1"/>
  <c r="BE154" i="1" s="1"/>
  <c r="BE155" i="1" s="1"/>
  <c r="BE156" i="1" s="1"/>
  <c r="BA153" i="1"/>
  <c r="AW153" i="1"/>
  <c r="AS153" i="1"/>
  <c r="BF153" i="1"/>
  <c r="BF154" i="1" s="1"/>
  <c r="BF155" i="1" s="1"/>
  <c r="BF156" i="1" s="1"/>
  <c r="BB153" i="1"/>
  <c r="BB154" i="1" s="1"/>
  <c r="AX153" i="1"/>
  <c r="AX154" i="1" s="1"/>
  <c r="AX155" i="1" s="1"/>
  <c r="AX156" i="1" s="1"/>
  <c r="AT153" i="1"/>
  <c r="AT154" i="1" s="1"/>
  <c r="AT155" i="1" s="1"/>
  <c r="AT156" i="1" s="1"/>
  <c r="AP153" i="1"/>
  <c r="AR73" i="1"/>
  <c r="AV73" i="1"/>
  <c r="AZ73" i="1"/>
  <c r="AZ74" i="1" s="1"/>
  <c r="AR83" i="1"/>
  <c r="AR84" i="1" s="1"/>
  <c r="AV83" i="1"/>
  <c r="AV84" i="1" s="1"/>
  <c r="AR93" i="1"/>
  <c r="AR94" i="1" s="1"/>
  <c r="AV93" i="1"/>
  <c r="AV94" i="1" s="1"/>
  <c r="AZ93" i="1"/>
  <c r="AZ94" i="1" s="1"/>
  <c r="AR103" i="1"/>
  <c r="AR104" i="1" s="1"/>
  <c r="AV103" i="1"/>
  <c r="AV104" i="1" s="1"/>
  <c r="AZ103" i="1"/>
  <c r="AZ104" i="1" s="1"/>
  <c r="AR113" i="1"/>
  <c r="AR114" i="1" s="1"/>
  <c r="AV113" i="1"/>
  <c r="AV114" i="1" s="1"/>
  <c r="AZ113" i="1"/>
  <c r="AR143" i="1"/>
  <c r="AZ143" i="1"/>
  <c r="AZ153" i="1"/>
  <c r="AP163" i="1"/>
  <c r="AX163" i="1"/>
  <c r="BB163" i="1"/>
  <c r="BF163" i="1"/>
  <c r="BF164" i="1" s="1"/>
  <c r="AP173" i="1"/>
  <c r="AT173" i="1"/>
  <c r="AX173" i="1"/>
  <c r="BB173" i="1"/>
  <c r="BF173" i="1"/>
  <c r="BF174" i="1" s="1"/>
  <c r="AP183" i="1"/>
  <c r="AT183" i="1"/>
  <c r="AX183" i="1"/>
  <c r="BB183" i="1"/>
  <c r="AP193" i="1"/>
  <c r="AX193" i="1"/>
  <c r="BF193" i="1"/>
  <c r="AW163" i="1"/>
  <c r="BA163" i="1"/>
  <c r="BE163" i="1"/>
  <c r="BE164" i="1" s="1"/>
  <c r="AS173" i="1"/>
  <c r="AW173" i="1"/>
  <c r="BA173" i="1"/>
  <c r="BE173" i="1"/>
  <c r="BE174" i="1" s="1"/>
  <c r="BG174" i="1"/>
  <c r="BG175" i="1" s="1"/>
  <c r="AS183" i="1"/>
  <c r="AW183" i="1"/>
  <c r="BA183" i="1"/>
  <c r="AV193" i="1"/>
  <c r="BE193" i="1"/>
  <c r="BA193" i="1"/>
  <c r="AW193" i="1"/>
  <c r="AS193" i="1"/>
  <c r="BG193" i="1"/>
  <c r="BC193" i="1"/>
  <c r="AY193" i="1"/>
  <c r="AU193" i="1"/>
  <c r="AQ193" i="1"/>
  <c r="AV163" i="1"/>
  <c r="AV164" i="1" s="1"/>
  <c r="AZ163" i="1"/>
  <c r="AZ164" i="1" s="1"/>
  <c r="BD163" i="1"/>
  <c r="BD164" i="1" s="1"/>
  <c r="AR173" i="1"/>
  <c r="AR174" i="1" s="1"/>
  <c r="AV173" i="1"/>
  <c r="AV174" i="1" s="1"/>
  <c r="AZ173" i="1"/>
  <c r="AZ174" i="1" s="1"/>
  <c r="BD173" i="1"/>
  <c r="BD174" i="1" s="1"/>
  <c r="AR183" i="1"/>
  <c r="AR184" i="1" s="1"/>
  <c r="AV183" i="1"/>
  <c r="AV184" i="1" s="1"/>
  <c r="AZ183" i="1"/>
  <c r="AZ184" i="1" s="1"/>
  <c r="AT193" i="1"/>
  <c r="BB193" i="1"/>
  <c r="AQ163" i="1"/>
  <c r="AY163" i="1"/>
  <c r="AY164" i="1" s="1"/>
  <c r="BC163" i="1"/>
  <c r="BC164" i="1" s="1"/>
  <c r="AQ173" i="1"/>
  <c r="AQ174" i="1" s="1"/>
  <c r="AU173" i="1"/>
  <c r="AU174" i="1" s="1"/>
  <c r="AY173" i="1"/>
  <c r="AY174" i="1" s="1"/>
  <c r="BC173" i="1"/>
  <c r="AU183" i="1"/>
  <c r="AU184" i="1" s="1"/>
  <c r="AY183" i="1"/>
  <c r="AY184" i="1" s="1"/>
  <c r="BC183" i="1"/>
  <c r="BC184" i="1" s="1"/>
  <c r="AR193" i="1"/>
  <c r="AZ193" i="1"/>
  <c r="BC244" i="1"/>
  <c r="BC245" i="1" s="1"/>
  <c r="AQ203" i="1"/>
  <c r="AU203" i="1"/>
  <c r="AY203" i="1"/>
  <c r="BC203" i="1"/>
  <c r="BG203" i="1"/>
  <c r="AQ213" i="1"/>
  <c r="AU213" i="1"/>
  <c r="AY213" i="1"/>
  <c r="BC213" i="1"/>
  <c r="BG213" i="1"/>
  <c r="BG214" i="1" s="1"/>
  <c r="AQ223" i="1"/>
  <c r="AU223" i="1"/>
  <c r="BC223" i="1"/>
  <c r="BG223" i="1"/>
  <c r="BG224" i="1" s="1"/>
  <c r="AQ233" i="1"/>
  <c r="AU233" i="1"/>
  <c r="AY233" i="1"/>
  <c r="BC233" i="1"/>
  <c r="BG233" i="1"/>
  <c r="BG234" i="1" s="1"/>
  <c r="BD243" i="1"/>
  <c r="BB243" i="1"/>
  <c r="AP203" i="1"/>
  <c r="AT203" i="1"/>
  <c r="BB203" i="1"/>
  <c r="AP213" i="1"/>
  <c r="AT213" i="1"/>
  <c r="AX213" i="1"/>
  <c r="BB213" i="1"/>
  <c r="BF213" i="1"/>
  <c r="BF214" i="1" s="1"/>
  <c r="BD214" i="1"/>
  <c r="BD215" i="1" s="1"/>
  <c r="AP223" i="1"/>
  <c r="AT223" i="1"/>
  <c r="BB223" i="1"/>
  <c r="BF223" i="1"/>
  <c r="BF224" i="1" s="1"/>
  <c r="AP233" i="1"/>
  <c r="AT233" i="1"/>
  <c r="AX233" i="1"/>
  <c r="BB233" i="1"/>
  <c r="BF233" i="1"/>
  <c r="BF234" i="1" s="1"/>
  <c r="AQ243" i="1"/>
  <c r="AY243" i="1"/>
  <c r="AY244" i="1" s="1"/>
  <c r="AS203" i="1"/>
  <c r="AS204" i="1" s="1"/>
  <c r="AW203" i="1"/>
  <c r="AW204" i="1" s="1"/>
  <c r="BA203" i="1"/>
  <c r="AS213" i="1"/>
  <c r="AS214" i="1" s="1"/>
  <c r="AW213" i="1"/>
  <c r="AW214" i="1" s="1"/>
  <c r="BA213" i="1"/>
  <c r="BA214" i="1" s="1"/>
  <c r="BE213" i="1"/>
  <c r="BE214" i="1" s="1"/>
  <c r="AS223" i="1"/>
  <c r="AS224" i="1" s="1"/>
  <c r="AW223" i="1"/>
  <c r="AW224" i="1" s="1"/>
  <c r="BE223" i="1"/>
  <c r="BE224" i="1" s="1"/>
  <c r="AS233" i="1"/>
  <c r="AS234" i="1" s="1"/>
  <c r="AW233" i="1"/>
  <c r="AW234" i="1" s="1"/>
  <c r="BA233" i="1"/>
  <c r="BA234" i="1" s="1"/>
  <c r="BE233" i="1"/>
  <c r="BE234" i="1" s="1"/>
  <c r="AP243" i="1"/>
  <c r="AP244" i="1" s="1"/>
  <c r="AX243" i="1"/>
  <c r="AX244" i="1" s="1"/>
  <c r="AR203" i="1"/>
  <c r="AR204" i="1" s="1"/>
  <c r="AV203" i="1"/>
  <c r="AV204" i="1" s="1"/>
  <c r="AZ203" i="1"/>
  <c r="AZ204" i="1" s="1"/>
  <c r="AR213" i="1"/>
  <c r="AR214" i="1" s="1"/>
  <c r="AV213" i="1"/>
  <c r="AV214" i="1" s="1"/>
  <c r="AZ213" i="1"/>
  <c r="AZ214" i="1" s="1"/>
  <c r="AR223" i="1"/>
  <c r="AR224" i="1" s="1"/>
  <c r="AV223" i="1"/>
  <c r="AR233" i="1"/>
  <c r="AR234" i="1" s="1"/>
  <c r="AV233" i="1"/>
  <c r="AV234" i="1" s="1"/>
  <c r="AV235" i="1" s="1"/>
  <c r="AV236" i="1" s="1"/>
  <c r="AV237" i="1" s="1"/>
  <c r="AV238" i="1" s="1"/>
  <c r="AV239" i="1" s="1"/>
  <c r="AV240" i="1" s="1"/>
  <c r="AV241" i="1" s="1"/>
  <c r="AV242" i="1" s="1"/>
  <c r="AZ233" i="1"/>
  <c r="BD254" i="1"/>
  <c r="BD255" i="1" s="1"/>
  <c r="BD256" i="1" s="1"/>
  <c r="BD257" i="1" s="1"/>
  <c r="BD258" i="1" s="1"/>
  <c r="BD259" i="1" s="1"/>
  <c r="BD260" i="1" s="1"/>
  <c r="BD261" i="1" s="1"/>
  <c r="BD262" i="1" s="1"/>
  <c r="BF294" i="1"/>
  <c r="BF295" i="1" s="1"/>
  <c r="BB294" i="1"/>
  <c r="AS243" i="1"/>
  <c r="AS244" i="1" s="1"/>
  <c r="BA243" i="1"/>
  <c r="BA244" i="1" s="1"/>
  <c r="BE243" i="1"/>
  <c r="AS253" i="1"/>
  <c r="AW253" i="1"/>
  <c r="BA253" i="1"/>
  <c r="BE253" i="1"/>
  <c r="AW263" i="1"/>
  <c r="BA263" i="1"/>
  <c r="BE263" i="1"/>
  <c r="AS273" i="1"/>
  <c r="AW273" i="1"/>
  <c r="BA273" i="1"/>
  <c r="BE273" i="1"/>
  <c r="AS283" i="1"/>
  <c r="AW283" i="1"/>
  <c r="BA283" i="1"/>
  <c r="AT293" i="1"/>
  <c r="AR243" i="1"/>
  <c r="AV243" i="1"/>
  <c r="AV244" i="1" s="1"/>
  <c r="AZ243" i="1"/>
  <c r="AZ244" i="1" s="1"/>
  <c r="AR253" i="1"/>
  <c r="AV253" i="1"/>
  <c r="AZ253" i="1"/>
  <c r="BF254" i="1"/>
  <c r="BF255" i="1" s="1"/>
  <c r="AV263" i="1"/>
  <c r="AZ263" i="1"/>
  <c r="AR273" i="1"/>
  <c r="AV273" i="1"/>
  <c r="AZ273" i="1"/>
  <c r="AR283" i="1"/>
  <c r="AV283" i="1"/>
  <c r="AZ283" i="1"/>
  <c r="BD283" i="1"/>
  <c r="BD284" i="1" s="1"/>
  <c r="BF284" i="1"/>
  <c r="BF285" i="1" s="1"/>
  <c r="AP293" i="1"/>
  <c r="AP294" i="1" s="1"/>
  <c r="AQ253" i="1"/>
  <c r="AQ254" i="1" s="1"/>
  <c r="AU253" i="1"/>
  <c r="AU254" i="1" s="1"/>
  <c r="AY253" i="1"/>
  <c r="AY254" i="1" s="1"/>
  <c r="BC253" i="1"/>
  <c r="BC254" i="1" s="1"/>
  <c r="BG253" i="1"/>
  <c r="BG254" i="1" s="1"/>
  <c r="AQ263" i="1"/>
  <c r="AQ264" i="1" s="1"/>
  <c r="AU263" i="1"/>
  <c r="AU264" i="1" s="1"/>
  <c r="AY263" i="1"/>
  <c r="AY264" i="1" s="1"/>
  <c r="BC263" i="1"/>
  <c r="BC264" i="1" s="1"/>
  <c r="BG263" i="1"/>
  <c r="BG264" i="1" s="1"/>
  <c r="AQ273" i="1"/>
  <c r="AQ274" i="1" s="1"/>
  <c r="AU273" i="1"/>
  <c r="AU274" i="1" s="1"/>
  <c r="AY273" i="1"/>
  <c r="AY274" i="1" s="1"/>
  <c r="BC273" i="1"/>
  <c r="BC274" i="1" s="1"/>
  <c r="BG273" i="1"/>
  <c r="BG274" i="1" s="1"/>
  <c r="AQ283" i="1"/>
  <c r="AQ284" i="1" s="1"/>
  <c r="AU283" i="1"/>
  <c r="AU284" i="1" s="1"/>
  <c r="AY283" i="1"/>
  <c r="AY284" i="1" s="1"/>
  <c r="AP253" i="1"/>
  <c r="AP254" i="1" s="1"/>
  <c r="AT253" i="1"/>
  <c r="AT254" i="1" s="1"/>
  <c r="AX253" i="1"/>
  <c r="AX254" i="1" s="1"/>
  <c r="BB253" i="1"/>
  <c r="BB254" i="1" s="1"/>
  <c r="AP263" i="1"/>
  <c r="AP264" i="1" s="1"/>
  <c r="AT263" i="1"/>
  <c r="AT264" i="1" s="1"/>
  <c r="AX263" i="1"/>
  <c r="AX264" i="1" s="1"/>
  <c r="BB263" i="1"/>
  <c r="BB264" i="1" s="1"/>
  <c r="AP273" i="1"/>
  <c r="AP274" i="1" s="1"/>
  <c r="AT273" i="1"/>
  <c r="AT274" i="1" s="1"/>
  <c r="AX273" i="1"/>
  <c r="AX274" i="1" s="1"/>
  <c r="BB273" i="1"/>
  <c r="BB274" i="1" s="1"/>
  <c r="AP283" i="1"/>
  <c r="AP284" i="1" s="1"/>
  <c r="AT283" i="1"/>
  <c r="AT284" i="1" s="1"/>
  <c r="AX283" i="1"/>
  <c r="AX284" i="1" s="1"/>
  <c r="AV323" i="1"/>
  <c r="AR323" i="1"/>
  <c r="BG323" i="1"/>
  <c r="BC323" i="1"/>
  <c r="AY323" i="1"/>
  <c r="AU323" i="1"/>
  <c r="AQ323" i="1"/>
  <c r="BA324" i="1"/>
  <c r="BA325" i="1" s="1"/>
  <c r="AQ293" i="1"/>
  <c r="AQ294" i="1" s="1"/>
  <c r="AU293" i="1"/>
  <c r="AU294" i="1" s="1"/>
  <c r="AY293" i="1"/>
  <c r="AY294" i="1" s="1"/>
  <c r="BC293" i="1"/>
  <c r="BC294" i="1" s="1"/>
  <c r="BG293" i="1"/>
  <c r="BG294" i="1" s="1"/>
  <c r="AU303" i="1"/>
  <c r="AY303" i="1"/>
  <c r="BC303" i="1"/>
  <c r="BG303" i="1"/>
  <c r="AQ313" i="1"/>
  <c r="AU313" i="1"/>
  <c r="AY313" i="1"/>
  <c r="BC313" i="1"/>
  <c r="BG313" i="1"/>
  <c r="BB323" i="1"/>
  <c r="AP303" i="1"/>
  <c r="AT303" i="1"/>
  <c r="BB303" i="1"/>
  <c r="AP313" i="1"/>
  <c r="AT313" i="1"/>
  <c r="AX313" i="1"/>
  <c r="BB313" i="1"/>
  <c r="AS293" i="1"/>
  <c r="AS294" i="1" s="1"/>
  <c r="AW293" i="1"/>
  <c r="AW294" i="1" s="1"/>
  <c r="BA293" i="1"/>
  <c r="BA294" i="1" s="1"/>
  <c r="BE293" i="1"/>
  <c r="BE294" i="1" s="1"/>
  <c r="AS303" i="1"/>
  <c r="AS304" i="1" s="1"/>
  <c r="BA303" i="1"/>
  <c r="BA304" i="1" s="1"/>
  <c r="BE303" i="1"/>
  <c r="BE304" i="1" s="1"/>
  <c r="AS313" i="1"/>
  <c r="AS314" i="1" s="1"/>
  <c r="AW313" i="1"/>
  <c r="AW314" i="1" s="1"/>
  <c r="BA313" i="1"/>
  <c r="BA314" i="1" s="1"/>
  <c r="BE313" i="1"/>
  <c r="BE314" i="1" s="1"/>
  <c r="AP323" i="1"/>
  <c r="AP324" i="1" s="1"/>
  <c r="AX323" i="1"/>
  <c r="AX324" i="1" s="1"/>
  <c r="BF323" i="1"/>
  <c r="AR293" i="1"/>
  <c r="AR294" i="1" s="1"/>
  <c r="AV293" i="1"/>
  <c r="AV294" i="1" s="1"/>
  <c r="AZ293" i="1"/>
  <c r="AZ294" i="1" s="1"/>
  <c r="AR303" i="1"/>
  <c r="AR304" i="1" s="1"/>
  <c r="AV303" i="1"/>
  <c r="AZ303" i="1"/>
  <c r="AZ304" i="1" s="1"/>
  <c r="AR313" i="1"/>
  <c r="AR314" i="1" s="1"/>
  <c r="AV313" i="1"/>
  <c r="AV314" i="1" s="1"/>
  <c r="AZ313" i="1"/>
  <c r="AZ314" i="1" s="1"/>
  <c r="AW323" i="1"/>
  <c r="AW324" i="1" s="1"/>
  <c r="AQ333" i="1"/>
  <c r="AU333" i="1"/>
  <c r="AY333" i="1"/>
  <c r="BC333" i="1"/>
  <c r="BG333" i="1"/>
  <c r="AU343" i="1"/>
  <c r="AY343" i="1"/>
  <c r="BC343" i="1"/>
  <c r="BB353" i="1"/>
  <c r="AP333" i="1"/>
  <c r="AT333" i="1"/>
  <c r="AX333" i="1"/>
  <c r="BB333" i="1"/>
  <c r="AP343" i="1"/>
  <c r="AX343" i="1"/>
  <c r="BB343" i="1"/>
  <c r="BD344" i="1"/>
  <c r="BD345" i="1" s="1"/>
  <c r="BD353" i="1"/>
  <c r="BD354" i="1" s="1"/>
  <c r="BD355" i="1" s="1"/>
  <c r="AX353" i="1"/>
  <c r="AS333" i="1"/>
  <c r="AW333" i="1"/>
  <c r="AW334" i="1" s="1"/>
  <c r="BA333" i="1"/>
  <c r="AS343" i="1"/>
  <c r="AS344" i="1" s="1"/>
  <c r="AW343" i="1"/>
  <c r="AR333" i="1"/>
  <c r="AV333" i="1"/>
  <c r="AV334" i="1" s="1"/>
  <c r="AZ333" i="1"/>
  <c r="AV343" i="1"/>
  <c r="AV344" i="1" s="1"/>
  <c r="AZ343" i="1"/>
  <c r="AP353" i="1"/>
  <c r="AQ353" i="1"/>
  <c r="AQ354" i="1" s="1"/>
  <c r="AU353" i="1"/>
  <c r="AY353" i="1"/>
  <c r="BC353" i="1"/>
  <c r="BC354" i="1" s="1"/>
  <c r="BG353" i="1"/>
  <c r="BG354" i="1" s="1"/>
  <c r="AQ363" i="1"/>
  <c r="AU363" i="1"/>
  <c r="AY363" i="1"/>
  <c r="BG363" i="1"/>
  <c r="AQ373" i="1"/>
  <c r="AU373" i="1"/>
  <c r="AY373" i="1"/>
  <c r="BC373" i="1"/>
  <c r="BG373" i="1"/>
  <c r="AP363" i="1"/>
  <c r="AT363" i="1"/>
  <c r="AX363" i="1"/>
  <c r="BB363" i="1"/>
  <c r="AP373" i="1"/>
  <c r="AT373" i="1"/>
  <c r="AX373" i="1"/>
  <c r="BB373" i="1"/>
  <c r="AS353" i="1"/>
  <c r="AS354" i="1" s="1"/>
  <c r="AW353" i="1"/>
  <c r="BA353" i="1"/>
  <c r="BA354" i="1" s="1"/>
  <c r="BE353" i="1"/>
  <c r="BE354" i="1" s="1"/>
  <c r="AS363" i="1"/>
  <c r="AS364" i="1" s="1"/>
  <c r="AW363" i="1"/>
  <c r="AW364" i="1" s="1"/>
  <c r="BA363" i="1"/>
  <c r="BA364" i="1" s="1"/>
  <c r="BE363" i="1"/>
  <c r="BE364" i="1" s="1"/>
  <c r="AS373" i="1"/>
  <c r="AS374" i="1" s="1"/>
  <c r="AW373" i="1"/>
  <c r="AW374" i="1" s="1"/>
  <c r="BA373" i="1"/>
  <c r="BA374" i="1" s="1"/>
  <c r="BE373" i="1"/>
  <c r="BE374" i="1" s="1"/>
  <c r="AR353" i="1"/>
  <c r="AR354" i="1" s="1"/>
  <c r="AV353" i="1"/>
  <c r="AZ353" i="1"/>
  <c r="AZ354" i="1" s="1"/>
  <c r="AR363" i="1"/>
  <c r="AR364" i="1" s="1"/>
  <c r="AV363" i="1"/>
  <c r="AV364" i="1" s="1"/>
  <c r="AZ363" i="1"/>
  <c r="AZ364" i="1" s="1"/>
  <c r="AR373" i="1"/>
  <c r="AR374" i="1" s="1"/>
  <c r="AV373" i="1"/>
  <c r="AV374" i="1" s="1"/>
  <c r="AV375" i="1" s="1"/>
  <c r="AZ373" i="1"/>
  <c r="AZ374" i="1" s="1"/>
  <c r="AQ383" i="1"/>
  <c r="AU383" i="1"/>
  <c r="BC383" i="1"/>
  <c r="BG383" i="1"/>
  <c r="AQ393" i="1"/>
  <c r="AU393" i="1"/>
  <c r="AY393" i="1"/>
  <c r="BC393" i="1"/>
  <c r="BG393" i="1"/>
  <c r="AP383" i="1"/>
  <c r="AT383" i="1"/>
  <c r="AX383" i="1"/>
  <c r="BB383" i="1"/>
  <c r="AP393" i="1"/>
  <c r="AT393" i="1"/>
  <c r="AX393" i="1"/>
  <c r="BB393" i="1"/>
  <c r="AS383" i="1"/>
  <c r="AW383" i="1"/>
  <c r="AW384" i="1" s="1"/>
  <c r="BE383" i="1"/>
  <c r="BE384" i="1" s="1"/>
  <c r="AS393" i="1"/>
  <c r="AS394" i="1" s="1"/>
  <c r="AW393" i="1"/>
  <c r="AW394" i="1" s="1"/>
  <c r="BA393" i="1"/>
  <c r="BA394" i="1" s="1"/>
  <c r="BE393" i="1"/>
  <c r="BE394" i="1" s="1"/>
  <c r="AR383" i="1"/>
  <c r="AV383" i="1"/>
  <c r="AV384" i="1" s="1"/>
  <c r="AR393" i="1"/>
  <c r="AR394" i="1" s="1"/>
  <c r="AV393" i="1"/>
  <c r="AV394" i="1" s="1"/>
  <c r="AZ393" i="1"/>
  <c r="AZ394" i="1" s="1"/>
  <c r="P30" i="15"/>
  <c r="Q30" i="15" s="1"/>
  <c r="R30" i="15" s="1"/>
  <c r="E29" i="16" s="1"/>
  <c r="BF13" i="1"/>
  <c r="BF14" i="1" s="1"/>
  <c r="BD13" i="1"/>
  <c r="BE13" i="1"/>
  <c r="AP13" i="1"/>
  <c r="AT13" i="1"/>
  <c r="AX13" i="1"/>
  <c r="BB13" i="1"/>
  <c r="AQ13" i="1"/>
  <c r="AU13" i="1"/>
  <c r="AY13" i="1"/>
  <c r="BC13" i="1"/>
  <c r="BG13" i="1"/>
  <c r="P17" i="15"/>
  <c r="P25" i="15"/>
  <c r="Q25" i="15" s="1"/>
  <c r="R25" i="15" s="1"/>
  <c r="E24" i="16" s="1"/>
  <c r="P29" i="15"/>
  <c r="Q29" i="15" s="1"/>
  <c r="R29" i="15" s="1"/>
  <c r="E28" i="16" s="1"/>
  <c r="P16" i="15"/>
  <c r="Q16" i="15" s="1"/>
  <c r="R16" i="15" s="1"/>
  <c r="E15" i="16" s="1"/>
  <c r="P24" i="15"/>
  <c r="Q24" i="15" s="1"/>
  <c r="R24" i="15" s="1"/>
  <c r="E23" i="16" s="1"/>
  <c r="P28" i="15"/>
  <c r="Q28" i="15" s="1"/>
  <c r="R28" i="15" s="1"/>
  <c r="E27" i="16" s="1"/>
  <c r="AS13" i="1"/>
  <c r="AW13" i="1"/>
  <c r="BA13" i="1"/>
  <c r="P15" i="15"/>
  <c r="Q15" i="15" s="1"/>
  <c r="R15" i="15" s="1"/>
  <c r="E14" i="16" s="1"/>
  <c r="P19" i="15"/>
  <c r="P23" i="15"/>
  <c r="Q23" i="15" s="1"/>
  <c r="R23" i="15" s="1"/>
  <c r="E22" i="16" s="1"/>
  <c r="P27" i="15"/>
  <c r="Q27" i="15" s="1"/>
  <c r="R27" i="15" s="1"/>
  <c r="E26" i="16" s="1"/>
  <c r="P31" i="15"/>
  <c r="Q31" i="15" s="1"/>
  <c r="R31" i="15" s="1"/>
  <c r="E30" i="16" s="1"/>
  <c r="AR13" i="1"/>
  <c r="AV13" i="1"/>
  <c r="AZ13" i="1"/>
  <c r="P14" i="15"/>
  <c r="Q14" i="15" s="1"/>
  <c r="R14" i="15" s="1"/>
  <c r="E13" i="16" s="1"/>
  <c r="P18" i="15"/>
  <c r="P22" i="15"/>
  <c r="P26" i="15"/>
  <c r="Q26" i="15" s="1"/>
  <c r="R26" i="15" s="1"/>
  <c r="E25" i="16" s="1"/>
  <c r="C9" i="11"/>
  <c r="D9" i="14" s="1"/>
  <c r="C7" i="11"/>
  <c r="C8" i="11"/>
  <c r="D8" i="14" s="1"/>
  <c r="Q11" i="11"/>
  <c r="L11" i="11" s="1"/>
  <c r="I11" i="11" s="1"/>
  <c r="I16" i="11" s="1"/>
  <c r="AR3" i="1"/>
  <c r="AT3" i="1"/>
  <c r="AX3" i="1"/>
  <c r="BB3" i="1"/>
  <c r="BF3" i="1"/>
  <c r="AS3" i="1"/>
  <c r="AW3" i="1"/>
  <c r="BA3" i="1"/>
  <c r="BE3" i="1"/>
  <c r="AV3" i="1"/>
  <c r="BD3" i="1"/>
  <c r="V3" i="1"/>
  <c r="AP3" i="1" s="1"/>
  <c r="AU3" i="1"/>
  <c r="AY3" i="1"/>
  <c r="BC3" i="1"/>
  <c r="Q17" i="18" l="1"/>
  <c r="R17" i="18" s="1"/>
  <c r="E16" i="17" s="1"/>
  <c r="AR384" i="1"/>
  <c r="AS384" i="1"/>
  <c r="AS385" i="1" s="1"/>
  <c r="AS386" i="1" s="1"/>
  <c r="AS387" i="1" s="1"/>
  <c r="AS388" i="1" s="1"/>
  <c r="AS389" i="1" s="1"/>
  <c r="AS390" i="1" s="1"/>
  <c r="AS391" i="1" s="1"/>
  <c r="AS392" i="1" s="1"/>
  <c r="BE244" i="1"/>
  <c r="BE245" i="1" s="1"/>
  <c r="BE246" i="1" s="1"/>
  <c r="BE247" i="1" s="1"/>
  <c r="BE248" i="1" s="1"/>
  <c r="BE249" i="1" s="1"/>
  <c r="BE250" i="1" s="1"/>
  <c r="BE251" i="1" s="1"/>
  <c r="BE252" i="1" s="1"/>
  <c r="AV224" i="1"/>
  <c r="AQ164" i="1"/>
  <c r="BB155" i="1"/>
  <c r="BB156" i="1" s="1"/>
  <c r="BB157" i="1" s="1"/>
  <c r="BB158" i="1" s="1"/>
  <c r="BB159" i="1" s="1"/>
  <c r="BB160" i="1" s="1"/>
  <c r="BB161" i="1" s="1"/>
  <c r="BB162" i="1" s="1"/>
  <c r="BC64" i="1"/>
  <c r="BC65" i="1" s="1"/>
  <c r="BC66" i="1" s="1"/>
  <c r="BC67" i="1" s="1"/>
  <c r="BC68" i="1" s="1"/>
  <c r="BC69" i="1" s="1"/>
  <c r="BC70" i="1" s="1"/>
  <c r="BC71" i="1" s="1"/>
  <c r="BC72" i="1" s="1"/>
  <c r="AU24" i="1"/>
  <c r="AX32" i="1"/>
  <c r="AZ54" i="1"/>
  <c r="BD31" i="1"/>
  <c r="BD32" i="1" s="1"/>
  <c r="C14" i="15"/>
  <c r="C15" i="15"/>
  <c r="C16" i="15"/>
  <c r="BF244" i="1"/>
  <c r="BF245" i="1" s="1"/>
  <c r="BF246" i="1" s="1"/>
  <c r="BF247" i="1" s="1"/>
  <c r="BF248" i="1" s="1"/>
  <c r="BF249" i="1" s="1"/>
  <c r="BF250" i="1" s="1"/>
  <c r="BF251" i="1" s="1"/>
  <c r="BF252" i="1" s="1"/>
  <c r="BD95" i="1"/>
  <c r="BD334" i="1"/>
  <c r="BD335" i="1" s="1"/>
  <c r="BG244" i="1"/>
  <c r="BG245" i="1" s="1"/>
  <c r="BG246" i="1" s="1"/>
  <c r="BG247" i="1" s="1"/>
  <c r="BG248" i="1" s="1"/>
  <c r="BG249" i="1" s="1"/>
  <c r="BG250" i="1" s="1"/>
  <c r="BG251" i="1" s="1"/>
  <c r="BG252" i="1" s="1"/>
  <c r="BE95" i="1"/>
  <c r="BD395" i="1"/>
  <c r="AV354" i="1"/>
  <c r="AW354" i="1"/>
  <c r="AY354" i="1"/>
  <c r="AY355" i="1" s="1"/>
  <c r="AY356" i="1" s="1"/>
  <c r="AY357" i="1" s="1"/>
  <c r="AY358" i="1" s="1"/>
  <c r="AY359" i="1" s="1"/>
  <c r="AY360" i="1" s="1"/>
  <c r="AY361" i="1" s="1"/>
  <c r="AY362" i="1" s="1"/>
  <c r="AV304" i="1"/>
  <c r="AR244" i="1"/>
  <c r="AZ114" i="1"/>
  <c r="AQ44" i="1"/>
  <c r="AQ45" i="1" s="1"/>
  <c r="AQ46" i="1" s="1"/>
  <c r="AQ47" i="1" s="1"/>
  <c r="AQ48" i="1" s="1"/>
  <c r="AQ49" i="1" s="1"/>
  <c r="AQ50" i="1" s="1"/>
  <c r="AQ51" i="1" s="1"/>
  <c r="AQ52" i="1" s="1"/>
  <c r="BD267" i="1"/>
  <c r="BD268" i="1" s="1"/>
  <c r="BD269" i="1" s="1"/>
  <c r="BD270" i="1" s="1"/>
  <c r="BF324" i="1"/>
  <c r="BA204" i="1"/>
  <c r="BA205" i="1" s="1"/>
  <c r="BA206" i="1" s="1"/>
  <c r="BA207" i="1" s="1"/>
  <c r="BA208" i="1" s="1"/>
  <c r="BA209" i="1" s="1"/>
  <c r="BA210" i="1" s="1"/>
  <c r="BA211" i="1" s="1"/>
  <c r="BA212" i="1" s="1"/>
  <c r="AQ244" i="1"/>
  <c r="AQ245" i="1" s="1"/>
  <c r="AQ246" i="1" s="1"/>
  <c r="AQ247" i="1" s="1"/>
  <c r="AQ248" i="1" s="1"/>
  <c r="AQ249" i="1" s="1"/>
  <c r="AQ250" i="1" s="1"/>
  <c r="AQ251" i="1" s="1"/>
  <c r="AQ252" i="1" s="1"/>
  <c r="AV74" i="1"/>
  <c r="BD115" i="1"/>
  <c r="BE30" i="1"/>
  <c r="BE31" i="1" s="1"/>
  <c r="BE32" i="1" s="1"/>
  <c r="I15" i="15"/>
  <c r="I16" i="15"/>
  <c r="Q18" i="18"/>
  <c r="R18" i="18" s="1"/>
  <c r="E17" i="17" s="1"/>
  <c r="Q19" i="18"/>
  <c r="R19" i="18" s="1"/>
  <c r="E18" i="17" s="1"/>
  <c r="I16" i="18"/>
  <c r="I14" i="18"/>
  <c r="I15" i="18"/>
  <c r="Q22" i="18"/>
  <c r="R22" i="18" s="1"/>
  <c r="E21" i="17" s="1"/>
  <c r="C9" i="18"/>
  <c r="C16" i="18"/>
  <c r="C14" i="18"/>
  <c r="C7" i="18"/>
  <c r="D7" i="17" s="1"/>
  <c r="C15" i="18"/>
  <c r="C8" i="18"/>
  <c r="Q21" i="18"/>
  <c r="R21" i="18" s="1"/>
  <c r="E20" i="17" s="1"/>
  <c r="Q20" i="18"/>
  <c r="R20" i="18" s="1"/>
  <c r="E19" i="17" s="1"/>
  <c r="AR74" i="1"/>
  <c r="AR75" i="1" s="1"/>
  <c r="AR76" i="1" s="1"/>
  <c r="AR77" i="1" s="1"/>
  <c r="AR78" i="1" s="1"/>
  <c r="AR79" i="1" s="1"/>
  <c r="AR80" i="1" s="1"/>
  <c r="AR81" i="1" s="1"/>
  <c r="AR82" i="1" s="1"/>
  <c r="AV54" i="1"/>
  <c r="BB24" i="1"/>
  <c r="BB25" i="1" s="1"/>
  <c r="BB26" i="1" s="1"/>
  <c r="BB27" i="1" s="1"/>
  <c r="BB28" i="1" s="1"/>
  <c r="BB29" i="1" s="1"/>
  <c r="BB30" i="1" s="1"/>
  <c r="BB31" i="1" s="1"/>
  <c r="BB32" i="1" s="1"/>
  <c r="AZ34" i="1"/>
  <c r="AZ35" i="1" s="1"/>
  <c r="AZ36" i="1" s="1"/>
  <c r="AZ37" i="1" s="1"/>
  <c r="AZ38" i="1" s="1"/>
  <c r="AZ39" i="1" s="1"/>
  <c r="AZ40" i="1" s="1"/>
  <c r="AZ41" i="1" s="1"/>
  <c r="AZ42" i="1" s="1"/>
  <c r="BF124" i="1"/>
  <c r="BF125" i="1" s="1"/>
  <c r="BF126" i="1" s="1"/>
  <c r="BF127" i="1" s="1"/>
  <c r="BF128" i="1" s="1"/>
  <c r="BF129" i="1" s="1"/>
  <c r="BF130" i="1" s="1"/>
  <c r="BF131" i="1" s="1"/>
  <c r="BF132" i="1" s="1"/>
  <c r="AR375" i="1"/>
  <c r="AR376" i="1" s="1"/>
  <c r="AZ334" i="1"/>
  <c r="AV124" i="1"/>
  <c r="AV125" i="1" s="1"/>
  <c r="AV126" i="1" s="1"/>
  <c r="AV127" i="1" s="1"/>
  <c r="AV128" i="1" s="1"/>
  <c r="AV129" i="1" s="1"/>
  <c r="AV130" i="1" s="1"/>
  <c r="AV131" i="1" s="1"/>
  <c r="AV132" i="1" s="1"/>
  <c r="AZ124" i="1"/>
  <c r="AZ125" i="1" s="1"/>
  <c r="AZ126" i="1" s="1"/>
  <c r="AZ127" i="1" s="1"/>
  <c r="AZ128" i="1" s="1"/>
  <c r="AZ129" i="1" s="1"/>
  <c r="AZ130" i="1" s="1"/>
  <c r="AZ131" i="1" s="1"/>
  <c r="AZ132" i="1" s="1"/>
  <c r="BA124" i="1"/>
  <c r="BA125" i="1" s="1"/>
  <c r="BA126" i="1" s="1"/>
  <c r="BA127" i="1" s="1"/>
  <c r="BA128" i="1" s="1"/>
  <c r="BA129" i="1" s="1"/>
  <c r="BA130" i="1" s="1"/>
  <c r="BA131" i="1" s="1"/>
  <c r="BA132" i="1" s="1"/>
  <c r="BG124" i="1"/>
  <c r="BG125" i="1" s="1"/>
  <c r="BG126" i="1" s="1"/>
  <c r="BG127" i="1" s="1"/>
  <c r="BG128" i="1" s="1"/>
  <c r="BG129" i="1" s="1"/>
  <c r="BG130" i="1" s="1"/>
  <c r="BG131" i="1" s="1"/>
  <c r="BG132" i="1" s="1"/>
  <c r="BD124" i="1"/>
  <c r="BD125" i="1" s="1"/>
  <c r="BD126" i="1" s="1"/>
  <c r="BD127" i="1" s="1"/>
  <c r="BD128" i="1" s="1"/>
  <c r="BD129" i="1" s="1"/>
  <c r="BD130" i="1" s="1"/>
  <c r="BD131" i="1" s="1"/>
  <c r="BD132" i="1" s="1"/>
  <c r="AR125" i="1"/>
  <c r="AR126" i="1" s="1"/>
  <c r="AR127" i="1" s="1"/>
  <c r="AR128" i="1" s="1"/>
  <c r="AR129" i="1" s="1"/>
  <c r="AR130" i="1" s="1"/>
  <c r="AR131" i="1" s="1"/>
  <c r="AR132" i="1" s="1"/>
  <c r="AU354" i="1"/>
  <c r="AP354" i="1"/>
  <c r="AP355" i="1" s="1"/>
  <c r="AP356" i="1" s="1"/>
  <c r="AP357" i="1" s="1"/>
  <c r="AP358" i="1" s="1"/>
  <c r="AP359" i="1" s="1"/>
  <c r="AP360" i="1" s="1"/>
  <c r="AP361" i="1" s="1"/>
  <c r="AP362" i="1" s="1"/>
  <c r="AS125" i="1"/>
  <c r="AS126" i="1" s="1"/>
  <c r="AS127" i="1" s="1"/>
  <c r="AS128" i="1" s="1"/>
  <c r="AS129" i="1" s="1"/>
  <c r="AS130" i="1" s="1"/>
  <c r="AS131" i="1" s="1"/>
  <c r="AS132" i="1" s="1"/>
  <c r="BE125" i="1"/>
  <c r="BE126" i="1" s="1"/>
  <c r="BE127" i="1" s="1"/>
  <c r="BE128" i="1" s="1"/>
  <c r="BE129" i="1" s="1"/>
  <c r="BE130" i="1" s="1"/>
  <c r="BE131" i="1" s="1"/>
  <c r="BE132" i="1" s="1"/>
  <c r="AP124" i="1"/>
  <c r="AP125" i="1" s="1"/>
  <c r="AP126" i="1" s="1"/>
  <c r="AP127" i="1" s="1"/>
  <c r="AP128" i="1" s="1"/>
  <c r="AP129" i="1" s="1"/>
  <c r="AP130" i="1" s="1"/>
  <c r="AP131" i="1" s="1"/>
  <c r="AP132" i="1" s="1"/>
  <c r="AY124" i="1"/>
  <c r="AY125" i="1" s="1"/>
  <c r="AY126" i="1" s="1"/>
  <c r="AY127" i="1" s="1"/>
  <c r="AY128" i="1" s="1"/>
  <c r="AY129" i="1" s="1"/>
  <c r="AY130" i="1" s="1"/>
  <c r="AY131" i="1" s="1"/>
  <c r="AY132" i="1" s="1"/>
  <c r="AT124" i="1"/>
  <c r="AT125" i="1" s="1"/>
  <c r="AT126" i="1" s="1"/>
  <c r="AT127" i="1" s="1"/>
  <c r="AT128" i="1" s="1"/>
  <c r="AT129" i="1" s="1"/>
  <c r="AT130" i="1" s="1"/>
  <c r="AT131" i="1" s="1"/>
  <c r="AT132" i="1" s="1"/>
  <c r="BC124" i="1"/>
  <c r="BC125" i="1" s="1"/>
  <c r="BC126" i="1" s="1"/>
  <c r="BC127" i="1" s="1"/>
  <c r="BC128" i="1" s="1"/>
  <c r="BC129" i="1" s="1"/>
  <c r="BC130" i="1" s="1"/>
  <c r="BC131" i="1" s="1"/>
  <c r="BC132" i="1" s="1"/>
  <c r="AW124" i="1"/>
  <c r="AW125" i="1" s="1"/>
  <c r="AW126" i="1" s="1"/>
  <c r="AW127" i="1" s="1"/>
  <c r="AW128" i="1" s="1"/>
  <c r="AW129" i="1" s="1"/>
  <c r="AW130" i="1" s="1"/>
  <c r="AW131" i="1" s="1"/>
  <c r="AW132" i="1" s="1"/>
  <c r="AX124" i="1"/>
  <c r="AX125" i="1" s="1"/>
  <c r="AX126" i="1" s="1"/>
  <c r="AX127" i="1" s="1"/>
  <c r="AX128" i="1" s="1"/>
  <c r="AX129" i="1" s="1"/>
  <c r="AX130" i="1" s="1"/>
  <c r="AX131" i="1" s="1"/>
  <c r="AX132" i="1" s="1"/>
  <c r="AQ124" i="1"/>
  <c r="AQ125" i="1" s="1"/>
  <c r="AQ126" i="1" s="1"/>
  <c r="AQ127" i="1" s="1"/>
  <c r="AQ128" i="1" s="1"/>
  <c r="AQ129" i="1" s="1"/>
  <c r="AQ130" i="1" s="1"/>
  <c r="AQ131" i="1" s="1"/>
  <c r="AQ132" i="1" s="1"/>
  <c r="BB124" i="1"/>
  <c r="BB125" i="1" s="1"/>
  <c r="BB126" i="1" s="1"/>
  <c r="BB127" i="1" s="1"/>
  <c r="BB128" i="1" s="1"/>
  <c r="BB129" i="1" s="1"/>
  <c r="BB130" i="1" s="1"/>
  <c r="BB131" i="1" s="1"/>
  <c r="BB132" i="1" s="1"/>
  <c r="AU124" i="1"/>
  <c r="AU125" i="1" s="1"/>
  <c r="AU126" i="1" s="1"/>
  <c r="AU127" i="1" s="1"/>
  <c r="AU128" i="1" s="1"/>
  <c r="AU129" i="1" s="1"/>
  <c r="AU130" i="1" s="1"/>
  <c r="AU131" i="1" s="1"/>
  <c r="AU132" i="1" s="1"/>
  <c r="AP154" i="1"/>
  <c r="AP155" i="1" s="1"/>
  <c r="AP156" i="1" s="1"/>
  <c r="AP157" i="1" s="1"/>
  <c r="AP158" i="1" s="1"/>
  <c r="AP159" i="1" s="1"/>
  <c r="AP160" i="1" s="1"/>
  <c r="AP161" i="1" s="1"/>
  <c r="AP162" i="1" s="1"/>
  <c r="AY74" i="1"/>
  <c r="AY75" i="1" s="1"/>
  <c r="AY76" i="1" s="1"/>
  <c r="AY77" i="1" s="1"/>
  <c r="AY78" i="1" s="1"/>
  <c r="AY79" i="1" s="1"/>
  <c r="AY80" i="1" s="1"/>
  <c r="AY81" i="1" s="1"/>
  <c r="AY82" i="1" s="1"/>
  <c r="AW244" i="1"/>
  <c r="AW245" i="1" s="1"/>
  <c r="AW246" i="1" s="1"/>
  <c r="AW247" i="1" s="1"/>
  <c r="AW248" i="1" s="1"/>
  <c r="AW249" i="1" s="1"/>
  <c r="AW250" i="1" s="1"/>
  <c r="AW251" i="1" s="1"/>
  <c r="AW252" i="1" s="1"/>
  <c r="AS134" i="1"/>
  <c r="AS135" i="1" s="1"/>
  <c r="AS136" i="1" s="1"/>
  <c r="AS137" i="1" s="1"/>
  <c r="AS138" i="1" s="1"/>
  <c r="AS139" i="1" s="1"/>
  <c r="AS140" i="1" s="1"/>
  <c r="AS141" i="1" s="1"/>
  <c r="AS142" i="1" s="1"/>
  <c r="BF134" i="1"/>
  <c r="BF135" i="1" s="1"/>
  <c r="BF136" i="1" s="1"/>
  <c r="BF137" i="1" s="1"/>
  <c r="BF138" i="1" s="1"/>
  <c r="BF139" i="1" s="1"/>
  <c r="BF140" i="1" s="1"/>
  <c r="BF141" i="1" s="1"/>
  <c r="BF142" i="1" s="1"/>
  <c r="AV134" i="1"/>
  <c r="BA134" i="1"/>
  <c r="BA135" i="1" s="1"/>
  <c r="BA136" i="1" s="1"/>
  <c r="BA137" i="1" s="1"/>
  <c r="BA138" i="1" s="1"/>
  <c r="BA139" i="1" s="1"/>
  <c r="BA140" i="1" s="1"/>
  <c r="BA141" i="1" s="1"/>
  <c r="BA142" i="1" s="1"/>
  <c r="AZ134" i="1"/>
  <c r="AZ135" i="1" s="1"/>
  <c r="AZ136" i="1" s="1"/>
  <c r="AZ137" i="1" s="1"/>
  <c r="AZ138" i="1" s="1"/>
  <c r="AZ139" i="1" s="1"/>
  <c r="AZ140" i="1" s="1"/>
  <c r="AZ141" i="1" s="1"/>
  <c r="AZ142" i="1" s="1"/>
  <c r="BD134" i="1"/>
  <c r="BD135" i="1" s="1"/>
  <c r="BD136" i="1" s="1"/>
  <c r="BD137" i="1" s="1"/>
  <c r="BD138" i="1" s="1"/>
  <c r="BD139" i="1" s="1"/>
  <c r="BD140" i="1" s="1"/>
  <c r="BD141" i="1" s="1"/>
  <c r="BD142" i="1" s="1"/>
  <c r="BG134" i="1"/>
  <c r="AR134" i="1"/>
  <c r="AR135" i="1" s="1"/>
  <c r="AR136" i="1" s="1"/>
  <c r="AR137" i="1" s="1"/>
  <c r="AR138" i="1" s="1"/>
  <c r="AR139" i="1" s="1"/>
  <c r="AR140" i="1" s="1"/>
  <c r="AR141" i="1" s="1"/>
  <c r="AR142" i="1" s="1"/>
  <c r="AW134" i="1"/>
  <c r="AW135" i="1" s="1"/>
  <c r="AW136" i="1" s="1"/>
  <c r="AW137" i="1" s="1"/>
  <c r="AW138" i="1" s="1"/>
  <c r="AW139" i="1" s="1"/>
  <c r="AW140" i="1" s="1"/>
  <c r="AW141" i="1" s="1"/>
  <c r="AW142" i="1" s="1"/>
  <c r="AV144" i="1"/>
  <c r="AV145" i="1" s="1"/>
  <c r="AV146" i="1" s="1"/>
  <c r="AV147" i="1" s="1"/>
  <c r="AV148" i="1" s="1"/>
  <c r="AV149" i="1" s="1"/>
  <c r="AV150" i="1" s="1"/>
  <c r="AV151" i="1" s="1"/>
  <c r="AV152" i="1" s="1"/>
  <c r="AR144" i="1"/>
  <c r="AZ375" i="1"/>
  <c r="AZ376" i="1" s="1"/>
  <c r="AZ377" i="1" s="1"/>
  <c r="AZ378" i="1" s="1"/>
  <c r="AZ379" i="1" s="1"/>
  <c r="AZ380" i="1" s="1"/>
  <c r="AZ381" i="1" s="1"/>
  <c r="AZ382" i="1" s="1"/>
  <c r="AR334" i="1"/>
  <c r="AR335" i="1" s="1"/>
  <c r="AR336" i="1" s="1"/>
  <c r="AR337" i="1" s="1"/>
  <c r="AR338" i="1" s="1"/>
  <c r="AR339" i="1" s="1"/>
  <c r="AR340" i="1" s="1"/>
  <c r="AR341" i="1" s="1"/>
  <c r="AR342" i="1" s="1"/>
  <c r="AZ234" i="1"/>
  <c r="AZ235" i="1" s="1"/>
  <c r="AZ236" i="1" s="1"/>
  <c r="AZ237" i="1" s="1"/>
  <c r="AZ238" i="1" s="1"/>
  <c r="AZ239" i="1" s="1"/>
  <c r="AZ240" i="1" s="1"/>
  <c r="AZ241" i="1" s="1"/>
  <c r="AZ242" i="1" s="1"/>
  <c r="BC174" i="1"/>
  <c r="AV365" i="1"/>
  <c r="AV366" i="1" s="1"/>
  <c r="AR355" i="1"/>
  <c r="AR356" i="1" s="1"/>
  <c r="AR357" i="1" s="1"/>
  <c r="AR358" i="1" s="1"/>
  <c r="AR359" i="1" s="1"/>
  <c r="AR360" i="1" s="1"/>
  <c r="AR361" i="1" s="1"/>
  <c r="AR362" i="1" s="1"/>
  <c r="BF376" i="1"/>
  <c r="BF377" i="1" s="1"/>
  <c r="BF378" i="1" s="1"/>
  <c r="BF379" i="1" s="1"/>
  <c r="BF380" i="1" s="1"/>
  <c r="BF381" i="1" s="1"/>
  <c r="BF382" i="1" s="1"/>
  <c r="AV345" i="1"/>
  <c r="AV346" i="1" s="1"/>
  <c r="AV347" i="1" s="1"/>
  <c r="AV348" i="1" s="1"/>
  <c r="AV349" i="1" s="1"/>
  <c r="AV350" i="1" s="1"/>
  <c r="AV351" i="1" s="1"/>
  <c r="AV352" i="1" s="1"/>
  <c r="AU275" i="1"/>
  <c r="AU276" i="1" s="1"/>
  <c r="AU277" i="1" s="1"/>
  <c r="AU278" i="1" s="1"/>
  <c r="AU279" i="1" s="1"/>
  <c r="AU280" i="1" s="1"/>
  <c r="AU281" i="1" s="1"/>
  <c r="AU282" i="1" s="1"/>
  <c r="AU265" i="1"/>
  <c r="AU266" i="1" s="1"/>
  <c r="AU267" i="1" s="1"/>
  <c r="AU268" i="1" s="1"/>
  <c r="AU269" i="1" s="1"/>
  <c r="AU270" i="1" s="1"/>
  <c r="AU271" i="1" s="1"/>
  <c r="AU272" i="1" s="1"/>
  <c r="AY255" i="1"/>
  <c r="AY256" i="1" s="1"/>
  <c r="AY257" i="1" s="1"/>
  <c r="AY258" i="1" s="1"/>
  <c r="AY259" i="1" s="1"/>
  <c r="AY260" i="1" s="1"/>
  <c r="AY261" i="1" s="1"/>
  <c r="AY262" i="1" s="1"/>
  <c r="BD36" i="1"/>
  <c r="BD37" i="1" s="1"/>
  <c r="BF394" i="1"/>
  <c r="BF395" i="1" s="1"/>
  <c r="BF396" i="1" s="1"/>
  <c r="BF364" i="1"/>
  <c r="BF365" i="1" s="1"/>
  <c r="BF366" i="1" s="1"/>
  <c r="BF367" i="1" s="1"/>
  <c r="AW235" i="1"/>
  <c r="AW236" i="1" s="1"/>
  <c r="AW237" i="1" s="1"/>
  <c r="AW238" i="1" s="1"/>
  <c r="AW239" i="1" s="1"/>
  <c r="AW240" i="1" s="1"/>
  <c r="AW241" i="1" s="1"/>
  <c r="AW242" i="1" s="1"/>
  <c r="AW205" i="1"/>
  <c r="AW206" i="1" s="1"/>
  <c r="AW207" i="1" s="1"/>
  <c r="AW208" i="1" s="1"/>
  <c r="AW209" i="1" s="1"/>
  <c r="AW210" i="1" s="1"/>
  <c r="BD216" i="1"/>
  <c r="BD217" i="1" s="1"/>
  <c r="BD218" i="1" s="1"/>
  <c r="BD219" i="1" s="1"/>
  <c r="BD220" i="1" s="1"/>
  <c r="BD221" i="1" s="1"/>
  <c r="BD222" i="1" s="1"/>
  <c r="BF215" i="1"/>
  <c r="BF216" i="1" s="1"/>
  <c r="BF217" i="1" s="1"/>
  <c r="BF218" i="1" s="1"/>
  <c r="BF219" i="1" s="1"/>
  <c r="BF220" i="1" s="1"/>
  <c r="BF207" i="1"/>
  <c r="BF208" i="1" s="1"/>
  <c r="BF209" i="1" s="1"/>
  <c r="BF210" i="1" s="1"/>
  <c r="BF211" i="1" s="1"/>
  <c r="BF212" i="1" s="1"/>
  <c r="AY194" i="1"/>
  <c r="AY195" i="1" s="1"/>
  <c r="AY196" i="1" s="1"/>
  <c r="AW194" i="1"/>
  <c r="AW195" i="1" s="1"/>
  <c r="AW196" i="1" s="1"/>
  <c r="AW197" i="1" s="1"/>
  <c r="AW198" i="1" s="1"/>
  <c r="AW199" i="1" s="1"/>
  <c r="AW200" i="1" s="1"/>
  <c r="AW201" i="1" s="1"/>
  <c r="AW202" i="1" s="1"/>
  <c r="BG186" i="1"/>
  <c r="BG187" i="1" s="1"/>
  <c r="BG188" i="1" s="1"/>
  <c r="BG189" i="1" s="1"/>
  <c r="BG190" i="1" s="1"/>
  <c r="BG191" i="1" s="1"/>
  <c r="BG192" i="1" s="1"/>
  <c r="BB144" i="1"/>
  <c r="AU74" i="1"/>
  <c r="AU75" i="1" s="1"/>
  <c r="AU76" i="1" s="1"/>
  <c r="AV395" i="1"/>
  <c r="AV396" i="1" s="1"/>
  <c r="AV397" i="1" s="1"/>
  <c r="AV398" i="1" s="1"/>
  <c r="AV399" i="1" s="1"/>
  <c r="AV400" i="1" s="1"/>
  <c r="AV401" i="1" s="1"/>
  <c r="AV402" i="1" s="1"/>
  <c r="AR385" i="1"/>
  <c r="AR386" i="1" s="1"/>
  <c r="BG355" i="1"/>
  <c r="BG356" i="1" s="1"/>
  <c r="BG357" i="1" s="1"/>
  <c r="BG358" i="1" s="1"/>
  <c r="BG359" i="1" s="1"/>
  <c r="BG360" i="1" s="1"/>
  <c r="BG361" i="1" s="1"/>
  <c r="BG362" i="1" s="1"/>
  <c r="AQ355" i="1"/>
  <c r="BE346" i="1"/>
  <c r="BE347" i="1" s="1"/>
  <c r="BE348" i="1" s="1"/>
  <c r="BE349" i="1" s="1"/>
  <c r="BE350" i="1" s="1"/>
  <c r="BE351" i="1" s="1"/>
  <c r="BE352" i="1" s="1"/>
  <c r="BE326" i="1"/>
  <c r="BE327" i="1" s="1"/>
  <c r="BE328" i="1" s="1"/>
  <c r="BE329" i="1" s="1"/>
  <c r="BE330" i="1" s="1"/>
  <c r="BE331" i="1" s="1"/>
  <c r="BE332" i="1" s="1"/>
  <c r="BG66" i="1"/>
  <c r="BG67" i="1" s="1"/>
  <c r="BG68" i="1" s="1"/>
  <c r="BG69" i="1" s="1"/>
  <c r="BG70" i="1" s="1"/>
  <c r="BG71" i="1" s="1"/>
  <c r="BG72" i="1" s="1"/>
  <c r="BD56" i="1"/>
  <c r="BD57" i="1" s="1"/>
  <c r="BD58" i="1" s="1"/>
  <c r="BD59" i="1" s="1"/>
  <c r="BD60" i="1" s="1"/>
  <c r="BD61" i="1" s="1"/>
  <c r="AT245" i="1"/>
  <c r="AT246" i="1" s="1"/>
  <c r="AT247" i="1" s="1"/>
  <c r="AT248" i="1" s="1"/>
  <c r="AT249" i="1" s="1"/>
  <c r="AT250" i="1" s="1"/>
  <c r="AT251" i="1" s="1"/>
  <c r="AT252" i="1" s="1"/>
  <c r="AY185" i="1"/>
  <c r="AY186" i="1" s="1"/>
  <c r="AY187" i="1" s="1"/>
  <c r="AY188" i="1" s="1"/>
  <c r="AY189" i="1" s="1"/>
  <c r="AY190" i="1" s="1"/>
  <c r="AY191" i="1" s="1"/>
  <c r="AY192" i="1" s="1"/>
  <c r="AU175" i="1"/>
  <c r="AU176" i="1" s="1"/>
  <c r="AU177" i="1" s="1"/>
  <c r="AU178" i="1" s="1"/>
  <c r="AU179" i="1" s="1"/>
  <c r="AU180" i="1" s="1"/>
  <c r="AU181" i="1" s="1"/>
  <c r="AU182" i="1" s="1"/>
  <c r="AQ165" i="1"/>
  <c r="AQ166" i="1" s="1"/>
  <c r="AV367" i="1"/>
  <c r="BA375" i="1"/>
  <c r="BA376" i="1" s="1"/>
  <c r="BA377" i="1" s="1"/>
  <c r="BA378" i="1" s="1"/>
  <c r="BA379" i="1" s="1"/>
  <c r="BA380" i="1" s="1"/>
  <c r="BA381" i="1" s="1"/>
  <c r="BA382" i="1" s="1"/>
  <c r="AT355" i="1"/>
  <c r="AT356" i="1" s="1"/>
  <c r="AT357" i="1" s="1"/>
  <c r="AT358" i="1" s="1"/>
  <c r="AT359" i="1" s="1"/>
  <c r="AT360" i="1" s="1"/>
  <c r="AT361" i="1" s="1"/>
  <c r="AT362" i="1" s="1"/>
  <c r="BF296" i="1"/>
  <c r="BF297" i="1" s="1"/>
  <c r="BF298" i="1" s="1"/>
  <c r="BF299" i="1" s="1"/>
  <c r="BF300" i="1" s="1"/>
  <c r="BF301" i="1" s="1"/>
  <c r="BF302" i="1" s="1"/>
  <c r="BF144" i="1"/>
  <c r="BF145" i="1" s="1"/>
  <c r="BF146" i="1" s="1"/>
  <c r="BF147" i="1" s="1"/>
  <c r="BF148" i="1" s="1"/>
  <c r="BF149" i="1" s="1"/>
  <c r="BF150" i="1" s="1"/>
  <c r="BF151" i="1" s="1"/>
  <c r="BF152" i="1" s="1"/>
  <c r="BE96" i="1"/>
  <c r="BE97" i="1" s="1"/>
  <c r="BE98" i="1" s="1"/>
  <c r="BE99" i="1" s="1"/>
  <c r="BE100" i="1" s="1"/>
  <c r="BE101" i="1" s="1"/>
  <c r="BE102" i="1" s="1"/>
  <c r="BG95" i="1"/>
  <c r="BG96" i="1" s="1"/>
  <c r="BG97" i="1" s="1"/>
  <c r="BG98" i="1" s="1"/>
  <c r="BG99" i="1" s="1"/>
  <c r="BG100" i="1" s="1"/>
  <c r="BD46" i="1"/>
  <c r="BD47" i="1" s="1"/>
  <c r="BD48" i="1" s="1"/>
  <c r="BD49" i="1" s="1"/>
  <c r="BD50" i="1" s="1"/>
  <c r="BD51" i="1" s="1"/>
  <c r="BD52" i="1" s="1"/>
  <c r="BF334" i="1"/>
  <c r="BF335" i="1" s="1"/>
  <c r="BF336" i="1" s="1"/>
  <c r="BF337" i="1" s="1"/>
  <c r="BF338" i="1" s="1"/>
  <c r="BF339" i="1" s="1"/>
  <c r="BF340" i="1" s="1"/>
  <c r="BF341" i="1" s="1"/>
  <c r="BF342" i="1" s="1"/>
  <c r="BF304" i="1"/>
  <c r="BF305" i="1" s="1"/>
  <c r="BF306" i="1" s="1"/>
  <c r="BF307" i="1" s="1"/>
  <c r="BF308" i="1" s="1"/>
  <c r="BF309" i="1" s="1"/>
  <c r="BF310" i="1" s="1"/>
  <c r="BF311" i="1" s="1"/>
  <c r="BF312" i="1" s="1"/>
  <c r="BD195" i="1"/>
  <c r="BD196" i="1" s="1"/>
  <c r="BD197" i="1" s="1"/>
  <c r="BD198" i="1" s="1"/>
  <c r="BD199" i="1" s="1"/>
  <c r="BD200" i="1" s="1"/>
  <c r="BD201" i="1" s="1"/>
  <c r="BD202" i="1" s="1"/>
  <c r="BE114" i="1"/>
  <c r="BE115" i="1" s="1"/>
  <c r="BE116" i="1" s="1"/>
  <c r="BE117" i="1" s="1"/>
  <c r="BE118" i="1" s="1"/>
  <c r="BE119" i="1" s="1"/>
  <c r="BE120" i="1" s="1"/>
  <c r="BE121" i="1" s="1"/>
  <c r="BE122" i="1" s="1"/>
  <c r="AZ365" i="1"/>
  <c r="AZ366" i="1" s="1"/>
  <c r="AZ367" i="1" s="1"/>
  <c r="AV355" i="1"/>
  <c r="AV356" i="1" s="1"/>
  <c r="AV357" i="1" s="1"/>
  <c r="AV358" i="1" s="1"/>
  <c r="AV359" i="1" s="1"/>
  <c r="AV360" i="1" s="1"/>
  <c r="AS365" i="1"/>
  <c r="AS366" i="1" s="1"/>
  <c r="AS367" i="1" s="1"/>
  <c r="BD375" i="1"/>
  <c r="BD376" i="1" s="1"/>
  <c r="BD377" i="1" s="1"/>
  <c r="BD378" i="1" s="1"/>
  <c r="BD379" i="1" s="1"/>
  <c r="BD380" i="1" s="1"/>
  <c r="BD381" i="1" s="1"/>
  <c r="BD382" i="1" s="1"/>
  <c r="AZ344" i="1"/>
  <c r="AZ345" i="1" s="1"/>
  <c r="AZ346" i="1" s="1"/>
  <c r="AZ347" i="1" s="1"/>
  <c r="AZ348" i="1" s="1"/>
  <c r="AZ349" i="1" s="1"/>
  <c r="AZ350" i="1" s="1"/>
  <c r="AZ351" i="1" s="1"/>
  <c r="AZ352" i="1" s="1"/>
  <c r="AW344" i="1"/>
  <c r="AW345" i="1" s="1"/>
  <c r="AW346" i="1" s="1"/>
  <c r="AW347" i="1" s="1"/>
  <c r="AW348" i="1" s="1"/>
  <c r="AW349" i="1" s="1"/>
  <c r="AW350" i="1" s="1"/>
  <c r="AW351" i="1" s="1"/>
  <c r="AW352" i="1" s="1"/>
  <c r="BA334" i="1"/>
  <c r="BD346" i="1"/>
  <c r="BD347" i="1" s="1"/>
  <c r="BD348" i="1" s="1"/>
  <c r="BD349" i="1" s="1"/>
  <c r="BD350" i="1" s="1"/>
  <c r="BD351" i="1" s="1"/>
  <c r="BD352" i="1" s="1"/>
  <c r="BD336" i="1"/>
  <c r="BD337" i="1" s="1"/>
  <c r="BD338" i="1" s="1"/>
  <c r="BD339" i="1" s="1"/>
  <c r="BD340" i="1" s="1"/>
  <c r="BD341" i="1" s="1"/>
  <c r="BD342" i="1" s="1"/>
  <c r="BE336" i="1"/>
  <c r="BE337" i="1" s="1"/>
  <c r="BE338" i="1" s="1"/>
  <c r="BE339" i="1" s="1"/>
  <c r="BE340" i="1" s="1"/>
  <c r="BE341" i="1" s="1"/>
  <c r="BE342" i="1" s="1"/>
  <c r="BE315" i="1"/>
  <c r="BE316" i="1" s="1"/>
  <c r="BE317" i="1" s="1"/>
  <c r="BE318" i="1" s="1"/>
  <c r="BE319" i="1" s="1"/>
  <c r="BE320" i="1" s="1"/>
  <c r="AS305" i="1"/>
  <c r="AS306" i="1" s="1"/>
  <c r="AS307" i="1" s="1"/>
  <c r="AS308" i="1" s="1"/>
  <c r="AS309" i="1" s="1"/>
  <c r="AS310" i="1" s="1"/>
  <c r="BD316" i="1"/>
  <c r="BD317" i="1" s="1"/>
  <c r="BD318" i="1" s="1"/>
  <c r="BD319" i="1" s="1"/>
  <c r="BD320" i="1" s="1"/>
  <c r="BD321" i="1" s="1"/>
  <c r="BD322" i="1" s="1"/>
  <c r="BD306" i="1"/>
  <c r="BD307" i="1" s="1"/>
  <c r="BD308" i="1" s="1"/>
  <c r="BD309" i="1" s="1"/>
  <c r="BD310" i="1" s="1"/>
  <c r="BD311" i="1" s="1"/>
  <c r="BD312" i="1" s="1"/>
  <c r="BB324" i="1"/>
  <c r="BB325" i="1" s="1"/>
  <c r="BB326" i="1" s="1"/>
  <c r="AY295" i="1"/>
  <c r="AY296" i="1" s="1"/>
  <c r="AY297" i="1" s="1"/>
  <c r="AS326" i="1"/>
  <c r="AS327" i="1" s="1"/>
  <c r="AS328" i="1" s="1"/>
  <c r="AS329" i="1" s="1"/>
  <c r="AS330" i="1" s="1"/>
  <c r="AS331" i="1" s="1"/>
  <c r="AS332" i="1" s="1"/>
  <c r="BC324" i="1"/>
  <c r="BC325" i="1" s="1"/>
  <c r="BC326" i="1" s="1"/>
  <c r="BC327" i="1" s="1"/>
  <c r="BC328" i="1" s="1"/>
  <c r="BC329" i="1" s="1"/>
  <c r="BC330" i="1" s="1"/>
  <c r="BC331" i="1" s="1"/>
  <c r="BC332" i="1" s="1"/>
  <c r="BD226" i="1"/>
  <c r="BD227" i="1" s="1"/>
  <c r="BD228" i="1" s="1"/>
  <c r="BD229" i="1" s="1"/>
  <c r="BD230" i="1" s="1"/>
  <c r="BD231" i="1" s="1"/>
  <c r="BD232" i="1" s="1"/>
  <c r="BC246" i="1"/>
  <c r="BC247" i="1" s="1"/>
  <c r="BC248" i="1" s="1"/>
  <c r="BC249" i="1" s="1"/>
  <c r="BC250" i="1" s="1"/>
  <c r="BC251" i="1" s="1"/>
  <c r="BC252" i="1" s="1"/>
  <c r="BD156" i="1"/>
  <c r="BD157" i="1" s="1"/>
  <c r="BD158" i="1" s="1"/>
  <c r="BD159" i="1" s="1"/>
  <c r="BD160" i="1" s="1"/>
  <c r="BD161" i="1" s="1"/>
  <c r="BD162" i="1" s="1"/>
  <c r="BD96" i="1"/>
  <c r="BD97" i="1" s="1"/>
  <c r="BD98" i="1" s="1"/>
  <c r="BD99" i="1" s="1"/>
  <c r="BD100" i="1" s="1"/>
  <c r="BD101" i="1" s="1"/>
  <c r="BD102" i="1" s="1"/>
  <c r="BD86" i="1"/>
  <c r="BD87" i="1" s="1"/>
  <c r="BD88" i="1" s="1"/>
  <c r="BD89" i="1" s="1"/>
  <c r="BD90" i="1" s="1"/>
  <c r="BD91" i="1" s="1"/>
  <c r="BD92" i="1" s="1"/>
  <c r="AS86" i="1"/>
  <c r="AS87" i="1" s="1"/>
  <c r="AS88" i="1" s="1"/>
  <c r="AS89" i="1" s="1"/>
  <c r="AS90" i="1" s="1"/>
  <c r="AS91" i="1" s="1"/>
  <c r="AS92" i="1" s="1"/>
  <c r="AQ65" i="1"/>
  <c r="AQ66" i="1" s="1"/>
  <c r="AQ67" i="1" s="1"/>
  <c r="AQ68" i="1" s="1"/>
  <c r="AQ69" i="1" s="1"/>
  <c r="AQ70" i="1" s="1"/>
  <c r="AQ71" i="1" s="1"/>
  <c r="AQ72" i="1" s="1"/>
  <c r="AY55" i="1"/>
  <c r="AY56" i="1" s="1"/>
  <c r="AY57" i="1" s="1"/>
  <c r="AY58" i="1" s="1"/>
  <c r="AU45" i="1"/>
  <c r="AU46" i="1" s="1"/>
  <c r="AU47" i="1" s="1"/>
  <c r="AU48" i="1" s="1"/>
  <c r="AU49" i="1" s="1"/>
  <c r="AU50" i="1" s="1"/>
  <c r="AQ35" i="1"/>
  <c r="AQ36" i="1" s="1"/>
  <c r="AQ37" i="1" s="1"/>
  <c r="AQ38" i="1" s="1"/>
  <c r="AQ39" i="1" s="1"/>
  <c r="AQ40" i="1" s="1"/>
  <c r="BC25" i="1"/>
  <c r="BC26" i="1" s="1"/>
  <c r="BC27" i="1" s="1"/>
  <c r="BC28" i="1" s="1"/>
  <c r="BC29" i="1" s="1"/>
  <c r="BC30" i="1" s="1"/>
  <c r="BC31" i="1" s="1"/>
  <c r="BC32" i="1" s="1"/>
  <c r="BD66" i="1"/>
  <c r="BD67" i="1" s="1"/>
  <c r="BD68" i="1" s="1"/>
  <c r="BD69" i="1" s="1"/>
  <c r="BD70" i="1" s="1"/>
  <c r="BD71" i="1" s="1"/>
  <c r="BD72" i="1" s="1"/>
  <c r="BD62" i="1"/>
  <c r="BD294" i="1"/>
  <c r="BD295" i="1" s="1"/>
  <c r="BD296" i="1" s="1"/>
  <c r="BD297" i="1" s="1"/>
  <c r="BD298" i="1" s="1"/>
  <c r="BD299" i="1" s="1"/>
  <c r="BD300" i="1" s="1"/>
  <c r="BD301" i="1" s="1"/>
  <c r="BD302" i="1" s="1"/>
  <c r="AR387" i="1"/>
  <c r="AR388" i="1" s="1"/>
  <c r="AR389" i="1" s="1"/>
  <c r="AR390" i="1" s="1"/>
  <c r="AR391" i="1" s="1"/>
  <c r="AR392" i="1" s="1"/>
  <c r="BD366" i="1"/>
  <c r="BD367" i="1" s="1"/>
  <c r="BD285" i="1"/>
  <c r="BD286" i="1" s="1"/>
  <c r="BD287" i="1" s="1"/>
  <c r="BD288" i="1" s="1"/>
  <c r="BD289" i="1" s="1"/>
  <c r="BD290" i="1" s="1"/>
  <c r="BD291" i="1" s="1"/>
  <c r="BD292" i="1" s="1"/>
  <c r="BF266" i="1"/>
  <c r="BF267" i="1" s="1"/>
  <c r="BF268" i="1" s="1"/>
  <c r="BF269" i="1" s="1"/>
  <c r="BF270" i="1" s="1"/>
  <c r="BF271" i="1" s="1"/>
  <c r="BF272" i="1" s="1"/>
  <c r="BF256" i="1"/>
  <c r="BF257" i="1" s="1"/>
  <c r="BF258" i="1" s="1"/>
  <c r="BF259" i="1" s="1"/>
  <c r="BF260" i="1" s="1"/>
  <c r="BF261" i="1" s="1"/>
  <c r="BF262" i="1" s="1"/>
  <c r="AX295" i="1"/>
  <c r="AX296" i="1" s="1"/>
  <c r="AX297" i="1" s="1"/>
  <c r="AX298" i="1" s="1"/>
  <c r="AX299" i="1" s="1"/>
  <c r="AX300" i="1" s="1"/>
  <c r="AX301" i="1" s="1"/>
  <c r="AX302" i="1" s="1"/>
  <c r="BD236" i="1"/>
  <c r="BD237" i="1" s="1"/>
  <c r="BD238" i="1" s="1"/>
  <c r="BD239" i="1" s="1"/>
  <c r="BD240" i="1" s="1"/>
  <c r="BD241" i="1" s="1"/>
  <c r="BD242" i="1" s="1"/>
  <c r="AQ167" i="1"/>
  <c r="AQ168" i="1" s="1"/>
  <c r="AQ169" i="1" s="1"/>
  <c r="AQ170" i="1" s="1"/>
  <c r="BE175" i="1"/>
  <c r="BE176" i="1" s="1"/>
  <c r="BE177" i="1" s="1"/>
  <c r="BE178" i="1" s="1"/>
  <c r="BE179" i="1" s="1"/>
  <c r="BE180" i="1" s="1"/>
  <c r="BE181" i="1" s="1"/>
  <c r="BE182" i="1" s="1"/>
  <c r="BG166" i="1"/>
  <c r="BG167" i="1" s="1"/>
  <c r="BG168" i="1" s="1"/>
  <c r="BG169" i="1" s="1"/>
  <c r="BG170" i="1" s="1"/>
  <c r="BG171" i="1" s="1"/>
  <c r="BG172" i="1" s="1"/>
  <c r="AR156" i="1"/>
  <c r="AR157" i="1" s="1"/>
  <c r="AR158" i="1" s="1"/>
  <c r="AR159" i="1" s="1"/>
  <c r="AR160" i="1" s="1"/>
  <c r="AR161" i="1" s="1"/>
  <c r="AR162" i="1" s="1"/>
  <c r="BD106" i="1"/>
  <c r="BD107" i="1" s="1"/>
  <c r="BD108" i="1" s="1"/>
  <c r="BD109" i="1" s="1"/>
  <c r="BD110" i="1" s="1"/>
  <c r="BD111" i="1" s="1"/>
  <c r="BD112" i="1" s="1"/>
  <c r="AW86" i="1"/>
  <c r="AW87" i="1" s="1"/>
  <c r="AW88" i="1" s="1"/>
  <c r="AW89" i="1" s="1"/>
  <c r="AW90" i="1" s="1"/>
  <c r="AW91" i="1" s="1"/>
  <c r="AW92" i="1" s="1"/>
  <c r="BF74" i="1"/>
  <c r="BF75" i="1" s="1"/>
  <c r="BF76" i="1" s="1"/>
  <c r="BF77" i="1" s="1"/>
  <c r="BF78" i="1" s="1"/>
  <c r="BF79" i="1" s="1"/>
  <c r="BF80" i="1" s="1"/>
  <c r="BF81" i="1" s="1"/>
  <c r="BF82" i="1" s="1"/>
  <c r="BF344" i="1"/>
  <c r="BF345" i="1" s="1"/>
  <c r="BF346" i="1" s="1"/>
  <c r="BF347" i="1" s="1"/>
  <c r="BF348" i="1" s="1"/>
  <c r="BF349" i="1" s="1"/>
  <c r="BF350" i="1" s="1"/>
  <c r="BF351" i="1" s="1"/>
  <c r="BF352" i="1" s="1"/>
  <c r="BF314" i="1"/>
  <c r="BF315" i="1" s="1"/>
  <c r="BF316" i="1" s="1"/>
  <c r="BF317" i="1" s="1"/>
  <c r="BF318" i="1" s="1"/>
  <c r="BF319" i="1" s="1"/>
  <c r="BF320" i="1" s="1"/>
  <c r="BF321" i="1" s="1"/>
  <c r="BF322" i="1" s="1"/>
  <c r="BD145" i="1"/>
  <c r="BD146" i="1" s="1"/>
  <c r="BD147" i="1" s="1"/>
  <c r="BD148" i="1" s="1"/>
  <c r="BD149" i="1" s="1"/>
  <c r="BD150" i="1" s="1"/>
  <c r="BD151" i="1" s="1"/>
  <c r="BD152" i="1" s="1"/>
  <c r="BE134" i="1"/>
  <c r="BE135" i="1" s="1"/>
  <c r="BE136" i="1" s="1"/>
  <c r="BE137" i="1" s="1"/>
  <c r="BE138" i="1" s="1"/>
  <c r="BE139" i="1" s="1"/>
  <c r="BE140" i="1" s="1"/>
  <c r="BE141" i="1" s="1"/>
  <c r="BE142" i="1" s="1"/>
  <c r="BE104" i="1"/>
  <c r="BE105" i="1" s="1"/>
  <c r="BE106" i="1" s="1"/>
  <c r="BE107" i="1" s="1"/>
  <c r="BE108" i="1" s="1"/>
  <c r="BE109" i="1" s="1"/>
  <c r="BE110" i="1" s="1"/>
  <c r="BE111" i="1" s="1"/>
  <c r="BE112" i="1" s="1"/>
  <c r="AZ395" i="1"/>
  <c r="AZ396" i="1" s="1"/>
  <c r="AZ397" i="1" s="1"/>
  <c r="AZ398" i="1" s="1"/>
  <c r="AZ399" i="1" s="1"/>
  <c r="AZ400" i="1" s="1"/>
  <c r="AZ401" i="1" s="1"/>
  <c r="AZ402" i="1" s="1"/>
  <c r="AV385" i="1"/>
  <c r="AV386" i="1" s="1"/>
  <c r="AV387" i="1" s="1"/>
  <c r="AV388" i="1" s="1"/>
  <c r="AV389" i="1" s="1"/>
  <c r="AV390" i="1" s="1"/>
  <c r="AV391" i="1" s="1"/>
  <c r="AV392" i="1" s="1"/>
  <c r="BE395" i="1"/>
  <c r="BE396" i="1" s="1"/>
  <c r="BE397" i="1" s="1"/>
  <c r="BE398" i="1" s="1"/>
  <c r="BE399" i="1" s="1"/>
  <c r="BE400" i="1" s="1"/>
  <c r="BE401" i="1" s="1"/>
  <c r="BE402" i="1" s="1"/>
  <c r="BD396" i="1"/>
  <c r="BD397" i="1" s="1"/>
  <c r="BD398" i="1" s="1"/>
  <c r="BD399" i="1" s="1"/>
  <c r="BD400" i="1" s="1"/>
  <c r="BD401" i="1" s="1"/>
  <c r="BD402" i="1" s="1"/>
  <c r="BD386" i="1"/>
  <c r="BD387" i="1" s="1"/>
  <c r="BD388" i="1" s="1"/>
  <c r="BD389" i="1" s="1"/>
  <c r="BD390" i="1" s="1"/>
  <c r="BD391" i="1" s="1"/>
  <c r="BD392" i="1" s="1"/>
  <c r="AR344" i="1"/>
  <c r="AR345" i="1" s="1"/>
  <c r="AR346" i="1" s="1"/>
  <c r="AR347" i="1" s="1"/>
  <c r="AR348" i="1" s="1"/>
  <c r="AR349" i="1" s="1"/>
  <c r="AR350" i="1" s="1"/>
  <c r="AR351" i="1" s="1"/>
  <c r="AR352" i="1" s="1"/>
  <c r="AS334" i="1"/>
  <c r="AS335" i="1" s="1"/>
  <c r="AS336" i="1" s="1"/>
  <c r="AS337" i="1" s="1"/>
  <c r="AS338" i="1" s="1"/>
  <c r="AS339" i="1" s="1"/>
  <c r="AS340" i="1" s="1"/>
  <c r="AS341" i="1" s="1"/>
  <c r="AS342" i="1" s="1"/>
  <c r="AV315" i="1"/>
  <c r="AV316" i="1" s="1"/>
  <c r="AV317" i="1" s="1"/>
  <c r="AV318" i="1" s="1"/>
  <c r="AV319" i="1" s="1"/>
  <c r="AV320" i="1" s="1"/>
  <c r="AV321" i="1" s="1"/>
  <c r="AV322" i="1" s="1"/>
  <c r="AR305" i="1"/>
  <c r="AR306" i="1" s="1"/>
  <c r="AR307" i="1" s="1"/>
  <c r="AR308" i="1" s="1"/>
  <c r="AR309" i="1" s="1"/>
  <c r="AR310" i="1" s="1"/>
  <c r="AR311" i="1" s="1"/>
  <c r="AR312" i="1" s="1"/>
  <c r="BA326" i="1"/>
  <c r="BA327" i="1" s="1"/>
  <c r="BA328" i="1" s="1"/>
  <c r="BA329" i="1" s="1"/>
  <c r="BA330" i="1" s="1"/>
  <c r="BA331" i="1" s="1"/>
  <c r="BA332" i="1" s="1"/>
  <c r="AX285" i="1"/>
  <c r="AX286" i="1" s="1"/>
  <c r="AX287" i="1" s="1"/>
  <c r="AX288" i="1" s="1"/>
  <c r="AX289" i="1" s="1"/>
  <c r="AX290" i="1" s="1"/>
  <c r="AX291" i="1" s="1"/>
  <c r="AX292" i="1" s="1"/>
  <c r="AT275" i="1"/>
  <c r="AT276" i="1" s="1"/>
  <c r="AT277" i="1" s="1"/>
  <c r="AT278" i="1" s="1"/>
  <c r="AT279" i="1" s="1"/>
  <c r="AT280" i="1" s="1"/>
  <c r="AT281" i="1" s="1"/>
  <c r="AT282" i="1" s="1"/>
  <c r="AP265" i="1"/>
  <c r="AP266" i="1" s="1"/>
  <c r="AP267" i="1" s="1"/>
  <c r="AP268" i="1" s="1"/>
  <c r="AP269" i="1" s="1"/>
  <c r="AP270" i="1" s="1"/>
  <c r="AP271" i="1" s="1"/>
  <c r="AP272" i="1" s="1"/>
  <c r="BB255" i="1"/>
  <c r="BB256" i="1" s="1"/>
  <c r="BB257" i="1" s="1"/>
  <c r="BB258" i="1" s="1"/>
  <c r="BB259" i="1" s="1"/>
  <c r="BB260" i="1" s="1"/>
  <c r="BB261" i="1" s="1"/>
  <c r="BB262" i="1" s="1"/>
  <c r="BF286" i="1"/>
  <c r="BF287" i="1" s="1"/>
  <c r="BF288" i="1" s="1"/>
  <c r="BF289" i="1" s="1"/>
  <c r="BF290" i="1" s="1"/>
  <c r="BF291" i="1" s="1"/>
  <c r="BF292" i="1" s="1"/>
  <c r="BF276" i="1"/>
  <c r="BF277" i="1" s="1"/>
  <c r="BF278" i="1" s="1"/>
  <c r="BF279" i="1" s="1"/>
  <c r="BF280" i="1" s="1"/>
  <c r="BF281" i="1" s="1"/>
  <c r="BF282" i="1" s="1"/>
  <c r="AV225" i="1"/>
  <c r="AV226" i="1" s="1"/>
  <c r="AV227" i="1" s="1"/>
  <c r="AV228" i="1" s="1"/>
  <c r="AV229" i="1" s="1"/>
  <c r="AV230" i="1" s="1"/>
  <c r="AV231" i="1" s="1"/>
  <c r="AV232" i="1" s="1"/>
  <c r="AR215" i="1"/>
  <c r="AR216" i="1" s="1"/>
  <c r="AR217" i="1" s="1"/>
  <c r="AR218" i="1" s="1"/>
  <c r="AR219" i="1" s="1"/>
  <c r="AR220" i="1" s="1"/>
  <c r="AR221" i="1" s="1"/>
  <c r="AR222" i="1" s="1"/>
  <c r="BD206" i="1"/>
  <c r="BD207" i="1" s="1"/>
  <c r="BD208" i="1" s="1"/>
  <c r="BD209" i="1" s="1"/>
  <c r="BD210" i="1" s="1"/>
  <c r="BD211" i="1" s="1"/>
  <c r="BD212" i="1" s="1"/>
  <c r="BB244" i="1"/>
  <c r="AU245" i="1"/>
  <c r="AU246" i="1" s="1"/>
  <c r="AU247" i="1" s="1"/>
  <c r="AU248" i="1" s="1"/>
  <c r="AU249" i="1" s="1"/>
  <c r="AU250" i="1" s="1"/>
  <c r="AU251" i="1" s="1"/>
  <c r="AU252" i="1" s="1"/>
  <c r="BG176" i="1"/>
  <c r="BG177" i="1" s="1"/>
  <c r="BG178" i="1" s="1"/>
  <c r="BG179" i="1" s="1"/>
  <c r="BG180" i="1" s="1"/>
  <c r="BG181" i="1" s="1"/>
  <c r="BG182" i="1" s="1"/>
  <c r="AV135" i="1"/>
  <c r="AV136" i="1" s="1"/>
  <c r="AV137" i="1" s="1"/>
  <c r="AV138" i="1" s="1"/>
  <c r="AV139" i="1" s="1"/>
  <c r="AV140" i="1" s="1"/>
  <c r="AV141" i="1" s="1"/>
  <c r="AV142" i="1" s="1"/>
  <c r="AR115" i="1"/>
  <c r="AR116" i="1" s="1"/>
  <c r="AR117" i="1" s="1"/>
  <c r="AR118" i="1" s="1"/>
  <c r="AR119" i="1" s="1"/>
  <c r="AR120" i="1" s="1"/>
  <c r="AR121" i="1" s="1"/>
  <c r="AR122" i="1" s="1"/>
  <c r="AZ95" i="1"/>
  <c r="AZ96" i="1" s="1"/>
  <c r="AZ97" i="1" s="1"/>
  <c r="AZ98" i="1" s="1"/>
  <c r="AZ99" i="1" s="1"/>
  <c r="AZ100" i="1" s="1"/>
  <c r="AZ101" i="1" s="1"/>
  <c r="AZ102" i="1" s="1"/>
  <c r="AV85" i="1"/>
  <c r="AV86" i="1" s="1"/>
  <c r="AV87" i="1" s="1"/>
  <c r="AV88" i="1" s="1"/>
  <c r="AV89" i="1" s="1"/>
  <c r="AV90" i="1" s="1"/>
  <c r="AV91" i="1" s="1"/>
  <c r="AV92" i="1" s="1"/>
  <c r="AX157" i="1"/>
  <c r="AX158" i="1" s="1"/>
  <c r="AX159" i="1" s="1"/>
  <c r="AX160" i="1" s="1"/>
  <c r="AX161" i="1" s="1"/>
  <c r="AX162" i="1" s="1"/>
  <c r="BD116" i="1"/>
  <c r="BD117" i="1" s="1"/>
  <c r="BD118" i="1" s="1"/>
  <c r="BD119" i="1" s="1"/>
  <c r="BD120" i="1" s="1"/>
  <c r="BD121" i="1" s="1"/>
  <c r="BD122" i="1" s="1"/>
  <c r="BA86" i="1"/>
  <c r="BA87" i="1" s="1"/>
  <c r="BA88" i="1" s="1"/>
  <c r="BA89" i="1" s="1"/>
  <c r="BA90" i="1" s="1"/>
  <c r="BA91" i="1" s="1"/>
  <c r="BA92" i="1" s="1"/>
  <c r="BG56" i="1"/>
  <c r="BG57" i="1" s="1"/>
  <c r="BG58" i="1" s="1"/>
  <c r="BG59" i="1" s="1"/>
  <c r="BG60" i="1" s="1"/>
  <c r="BG61" i="1" s="1"/>
  <c r="BG62" i="1" s="1"/>
  <c r="BG46" i="1"/>
  <c r="BG47" i="1" s="1"/>
  <c r="BG48" i="1" s="1"/>
  <c r="BG49" i="1" s="1"/>
  <c r="BG50" i="1" s="1"/>
  <c r="BG51" i="1" s="1"/>
  <c r="BG52" i="1" s="1"/>
  <c r="BG36" i="1"/>
  <c r="BG37" i="1" s="1"/>
  <c r="BG38" i="1" s="1"/>
  <c r="BG39" i="1" s="1"/>
  <c r="BG40" i="1" s="1"/>
  <c r="BG41" i="1" s="1"/>
  <c r="BG42" i="1" s="1"/>
  <c r="BG26" i="1"/>
  <c r="BG27" i="1" s="1"/>
  <c r="BG28" i="1" s="1"/>
  <c r="BG29" i="1" s="1"/>
  <c r="BG30" i="1" s="1"/>
  <c r="BG31" i="1" s="1"/>
  <c r="BG32" i="1" s="1"/>
  <c r="BC74" i="1"/>
  <c r="BC75" i="1" s="1"/>
  <c r="BD38" i="1"/>
  <c r="BD39" i="1" s="1"/>
  <c r="BD40" i="1" s="1"/>
  <c r="BD41" i="1" s="1"/>
  <c r="BD42" i="1" s="1"/>
  <c r="BF397" i="1"/>
  <c r="BF398" i="1" s="1"/>
  <c r="BF399" i="1" s="1"/>
  <c r="BF400" i="1" s="1"/>
  <c r="BF401" i="1" s="1"/>
  <c r="BF402" i="1" s="1"/>
  <c r="Q18" i="15"/>
  <c r="R18" i="15" s="1"/>
  <c r="E17" i="16" s="1"/>
  <c r="C7" i="15"/>
  <c r="D7" i="16" s="1"/>
  <c r="C8" i="15"/>
  <c r="C9" i="15"/>
  <c r="Q19" i="15"/>
  <c r="R19" i="15" s="1"/>
  <c r="E18" i="16" s="1"/>
  <c r="Q21" i="15"/>
  <c r="R21" i="15" s="1"/>
  <c r="E20" i="16" s="1"/>
  <c r="Q20" i="15"/>
  <c r="R20" i="15" s="1"/>
  <c r="E19" i="16" s="1"/>
  <c r="Q17" i="15"/>
  <c r="R17" i="15" s="1"/>
  <c r="E16" i="16" s="1"/>
  <c r="I14" i="15"/>
  <c r="Q22" i="15"/>
  <c r="R22" i="15" s="1"/>
  <c r="E21" i="16" s="1"/>
  <c r="BB394" i="1"/>
  <c r="BB395" i="1" s="1"/>
  <c r="BB396" i="1" s="1"/>
  <c r="BB397" i="1" s="1"/>
  <c r="BB398" i="1" s="1"/>
  <c r="BB399" i="1" s="1"/>
  <c r="BB400" i="1" s="1"/>
  <c r="BB401" i="1" s="1"/>
  <c r="BB402" i="1" s="1"/>
  <c r="BB384" i="1"/>
  <c r="BB385" i="1" s="1"/>
  <c r="BB386" i="1" s="1"/>
  <c r="BB387" i="1" s="1"/>
  <c r="BB388" i="1" s="1"/>
  <c r="BB389" i="1" s="1"/>
  <c r="BB390" i="1" s="1"/>
  <c r="BB391" i="1" s="1"/>
  <c r="BB392" i="1" s="1"/>
  <c r="BG394" i="1"/>
  <c r="BG395" i="1" s="1"/>
  <c r="BG396" i="1" s="1"/>
  <c r="BG397" i="1" s="1"/>
  <c r="BG398" i="1" s="1"/>
  <c r="BG399" i="1" s="1"/>
  <c r="BG400" i="1" s="1"/>
  <c r="BG401" i="1" s="1"/>
  <c r="BG402" i="1" s="1"/>
  <c r="AQ394" i="1"/>
  <c r="AQ395" i="1" s="1"/>
  <c r="AQ396" i="1" s="1"/>
  <c r="AQ397" i="1" s="1"/>
  <c r="AQ398" i="1" s="1"/>
  <c r="AQ399" i="1" s="1"/>
  <c r="AQ400" i="1" s="1"/>
  <c r="AQ401" i="1" s="1"/>
  <c r="AQ402" i="1" s="1"/>
  <c r="AU384" i="1"/>
  <c r="AU385" i="1" s="1"/>
  <c r="AU386" i="1" s="1"/>
  <c r="AU387" i="1" s="1"/>
  <c r="AU388" i="1" s="1"/>
  <c r="AU389" i="1" s="1"/>
  <c r="AU390" i="1" s="1"/>
  <c r="AU391" i="1" s="1"/>
  <c r="AU392" i="1" s="1"/>
  <c r="AV361" i="1"/>
  <c r="AV362" i="1" s="1"/>
  <c r="BE375" i="1"/>
  <c r="BE376" i="1" s="1"/>
  <c r="BE377" i="1" s="1"/>
  <c r="BE378" i="1" s="1"/>
  <c r="BE379" i="1" s="1"/>
  <c r="BE380" i="1" s="1"/>
  <c r="BE381" i="1" s="1"/>
  <c r="BE382" i="1" s="1"/>
  <c r="AS355" i="1"/>
  <c r="AS356" i="1" s="1"/>
  <c r="AS357" i="1" s="1"/>
  <c r="AS358" i="1" s="1"/>
  <c r="AS359" i="1" s="1"/>
  <c r="AS360" i="1" s="1"/>
  <c r="AS361" i="1" s="1"/>
  <c r="AS362" i="1" s="1"/>
  <c r="AP374" i="1"/>
  <c r="AP375" i="1" s="1"/>
  <c r="AP376" i="1" s="1"/>
  <c r="AP377" i="1" s="1"/>
  <c r="AP378" i="1" s="1"/>
  <c r="AP379" i="1" s="1"/>
  <c r="AP380" i="1" s="1"/>
  <c r="AP381" i="1" s="1"/>
  <c r="AP382" i="1" s="1"/>
  <c r="BB364" i="1"/>
  <c r="BB365" i="1" s="1"/>
  <c r="BB366" i="1" s="1"/>
  <c r="BB367" i="1" s="1"/>
  <c r="AY374" i="1"/>
  <c r="AY375" i="1" s="1"/>
  <c r="AY376" i="1" s="1"/>
  <c r="AY377" i="1" s="1"/>
  <c r="AY378" i="1" s="1"/>
  <c r="AY379" i="1" s="1"/>
  <c r="AY380" i="1" s="1"/>
  <c r="AY381" i="1" s="1"/>
  <c r="AY382" i="1" s="1"/>
  <c r="BC364" i="1"/>
  <c r="BC365" i="1" s="1"/>
  <c r="BC366" i="1" s="1"/>
  <c r="BC367" i="1" s="1"/>
  <c r="AQ356" i="1"/>
  <c r="AQ357" i="1" s="1"/>
  <c r="AQ358" i="1" s="1"/>
  <c r="AQ359" i="1" s="1"/>
  <c r="AQ360" i="1" s="1"/>
  <c r="AQ361" i="1" s="1"/>
  <c r="AQ362" i="1" s="1"/>
  <c r="AS345" i="1"/>
  <c r="AS346" i="1" s="1"/>
  <c r="AS347" i="1" s="1"/>
  <c r="AS348" i="1" s="1"/>
  <c r="AS349" i="1" s="1"/>
  <c r="AS350" i="1" s="1"/>
  <c r="AS351" i="1" s="1"/>
  <c r="AS352" i="1" s="1"/>
  <c r="AW335" i="1"/>
  <c r="AW336" i="1" s="1"/>
  <c r="AW337" i="1" s="1"/>
  <c r="AW338" i="1" s="1"/>
  <c r="AW339" i="1" s="1"/>
  <c r="AW340" i="1" s="1"/>
  <c r="AW341" i="1" s="1"/>
  <c r="AW342" i="1" s="1"/>
  <c r="BD356" i="1"/>
  <c r="BD357" i="1" s="1"/>
  <c r="BD358" i="1" s="1"/>
  <c r="BD359" i="1" s="1"/>
  <c r="BD360" i="1" s="1"/>
  <c r="BD361" i="1" s="1"/>
  <c r="BD362" i="1" s="1"/>
  <c r="AP344" i="1"/>
  <c r="AP345" i="1" s="1"/>
  <c r="AP346" i="1" s="1"/>
  <c r="AP347" i="1" s="1"/>
  <c r="AP348" i="1" s="1"/>
  <c r="AP349" i="1" s="1"/>
  <c r="AP350" i="1" s="1"/>
  <c r="AP351" i="1" s="1"/>
  <c r="AP352" i="1" s="1"/>
  <c r="AP334" i="1"/>
  <c r="AP335" i="1" s="1"/>
  <c r="AP336" i="1" s="1"/>
  <c r="AP337" i="1" s="1"/>
  <c r="AP338" i="1" s="1"/>
  <c r="AP339" i="1" s="1"/>
  <c r="AP340" i="1" s="1"/>
  <c r="AP341" i="1" s="1"/>
  <c r="AP342" i="1" s="1"/>
  <c r="BG344" i="1"/>
  <c r="BG345" i="1" s="1"/>
  <c r="BG346" i="1" s="1"/>
  <c r="BG347" i="1" s="1"/>
  <c r="BG348" i="1" s="1"/>
  <c r="BG349" i="1" s="1"/>
  <c r="BG350" i="1" s="1"/>
  <c r="BG351" i="1" s="1"/>
  <c r="BG352" i="1" s="1"/>
  <c r="AQ344" i="1"/>
  <c r="AQ345" i="1" s="1"/>
  <c r="AQ346" i="1" s="1"/>
  <c r="AQ347" i="1" s="1"/>
  <c r="AQ348" i="1" s="1"/>
  <c r="AQ349" i="1" s="1"/>
  <c r="AQ350" i="1" s="1"/>
  <c r="AQ351" i="1" s="1"/>
  <c r="AQ352" i="1" s="1"/>
  <c r="AU334" i="1"/>
  <c r="AU335" i="1" s="1"/>
  <c r="AU336" i="1" s="1"/>
  <c r="AU337" i="1" s="1"/>
  <c r="AU338" i="1" s="1"/>
  <c r="AU339" i="1" s="1"/>
  <c r="AU340" i="1" s="1"/>
  <c r="AU341" i="1" s="1"/>
  <c r="AU342" i="1" s="1"/>
  <c r="BE321" i="1"/>
  <c r="BE322" i="1" s="1"/>
  <c r="AS311" i="1"/>
  <c r="AS312" i="1" s="1"/>
  <c r="BE295" i="1"/>
  <c r="BE296" i="1" s="1"/>
  <c r="BE297" i="1" s="1"/>
  <c r="BE298" i="1" s="1"/>
  <c r="BE299" i="1" s="1"/>
  <c r="BE300" i="1" s="1"/>
  <c r="BE301" i="1" s="1"/>
  <c r="BE302" i="1" s="1"/>
  <c r="AT314" i="1"/>
  <c r="AT315" i="1" s="1"/>
  <c r="AT316" i="1" s="1"/>
  <c r="AT317" i="1" s="1"/>
  <c r="AT318" i="1" s="1"/>
  <c r="AT319" i="1" s="1"/>
  <c r="AT320" i="1" s="1"/>
  <c r="AT321" i="1" s="1"/>
  <c r="AT322" i="1" s="1"/>
  <c r="AT304" i="1"/>
  <c r="AT305" i="1" s="1"/>
  <c r="AT306" i="1" s="1"/>
  <c r="AT307" i="1" s="1"/>
  <c r="AT308" i="1" s="1"/>
  <c r="AT309" i="1" s="1"/>
  <c r="AT310" i="1" s="1"/>
  <c r="AT311" i="1" s="1"/>
  <c r="AT312" i="1" s="1"/>
  <c r="BB327" i="1"/>
  <c r="BB328" i="1" s="1"/>
  <c r="BB329" i="1" s="1"/>
  <c r="BB330" i="1" s="1"/>
  <c r="BB331" i="1" s="1"/>
  <c r="BB332" i="1" s="1"/>
  <c r="BG314" i="1"/>
  <c r="BG315" i="1" s="1"/>
  <c r="BG316" i="1" s="1"/>
  <c r="BG317" i="1" s="1"/>
  <c r="BG318" i="1" s="1"/>
  <c r="BG319" i="1" s="1"/>
  <c r="BG320" i="1" s="1"/>
  <c r="BG321" i="1" s="1"/>
  <c r="BG322" i="1" s="1"/>
  <c r="AQ314" i="1"/>
  <c r="AQ315" i="1" s="1"/>
  <c r="AQ316" i="1" s="1"/>
  <c r="AQ317" i="1" s="1"/>
  <c r="AQ318" i="1" s="1"/>
  <c r="AQ319" i="1" s="1"/>
  <c r="AQ320" i="1" s="1"/>
  <c r="AQ321" i="1" s="1"/>
  <c r="AQ322" i="1" s="1"/>
  <c r="AU304" i="1"/>
  <c r="AU305" i="1" s="1"/>
  <c r="AU306" i="1" s="1"/>
  <c r="AU307" i="1" s="1"/>
  <c r="AU308" i="1" s="1"/>
  <c r="AU309" i="1" s="1"/>
  <c r="AU310" i="1" s="1"/>
  <c r="AU311" i="1" s="1"/>
  <c r="AU312" i="1" s="1"/>
  <c r="AY298" i="1"/>
  <c r="AY299" i="1" s="1"/>
  <c r="AY300" i="1" s="1"/>
  <c r="AY301" i="1" s="1"/>
  <c r="AY302" i="1" s="1"/>
  <c r="AZ324" i="1"/>
  <c r="AZ325" i="1" s="1"/>
  <c r="AZ326" i="1" s="1"/>
  <c r="AZ327" i="1" s="1"/>
  <c r="AZ328" i="1" s="1"/>
  <c r="AZ329" i="1" s="1"/>
  <c r="AZ330" i="1" s="1"/>
  <c r="AZ331" i="1" s="1"/>
  <c r="AZ332" i="1" s="1"/>
  <c r="BC285" i="1"/>
  <c r="BC286" i="1" s="1"/>
  <c r="BC287" i="1" s="1"/>
  <c r="BC288" i="1" s="1"/>
  <c r="BC289" i="1" s="1"/>
  <c r="BC290" i="1" s="1"/>
  <c r="BC291" i="1" s="1"/>
  <c r="BC292" i="1" s="1"/>
  <c r="AZ274" i="1"/>
  <c r="AZ275" i="1" s="1"/>
  <c r="AZ276" i="1" s="1"/>
  <c r="AZ277" i="1" s="1"/>
  <c r="AZ278" i="1" s="1"/>
  <c r="AZ279" i="1" s="1"/>
  <c r="AZ280" i="1" s="1"/>
  <c r="AZ281" i="1" s="1"/>
  <c r="AZ282" i="1" s="1"/>
  <c r="AW284" i="1"/>
  <c r="AW285" i="1" s="1"/>
  <c r="AW286" i="1" s="1"/>
  <c r="AW287" i="1" s="1"/>
  <c r="AW288" i="1" s="1"/>
  <c r="AW289" i="1" s="1"/>
  <c r="AW290" i="1" s="1"/>
  <c r="AW291" i="1" s="1"/>
  <c r="AW292" i="1" s="1"/>
  <c r="BA274" i="1"/>
  <c r="BA275" i="1" s="1"/>
  <c r="BA276" i="1" s="1"/>
  <c r="BA277" i="1" s="1"/>
  <c r="BA278" i="1" s="1"/>
  <c r="BA279" i="1" s="1"/>
  <c r="BA280" i="1" s="1"/>
  <c r="BA281" i="1" s="1"/>
  <c r="BA282" i="1" s="1"/>
  <c r="BE264" i="1"/>
  <c r="BE265" i="1" s="1"/>
  <c r="BE266" i="1" s="1"/>
  <c r="BE267" i="1" s="1"/>
  <c r="BE268" i="1" s="1"/>
  <c r="BE269" i="1" s="1"/>
  <c r="BE270" i="1" s="1"/>
  <c r="BE271" i="1" s="1"/>
  <c r="BE272" i="1" s="1"/>
  <c r="AS254" i="1"/>
  <c r="AS255" i="1" s="1"/>
  <c r="AS256" i="1" s="1"/>
  <c r="AS257" i="1" s="1"/>
  <c r="AS258" i="1" s="1"/>
  <c r="AS259" i="1" s="1"/>
  <c r="AS260" i="1" s="1"/>
  <c r="AS261" i="1" s="1"/>
  <c r="AS262" i="1" s="1"/>
  <c r="BG286" i="1"/>
  <c r="BG287" i="1" s="1"/>
  <c r="BG288" i="1" s="1"/>
  <c r="BG289" i="1" s="1"/>
  <c r="BG290" i="1" s="1"/>
  <c r="BG291" i="1" s="1"/>
  <c r="BG292" i="1" s="1"/>
  <c r="AX245" i="1"/>
  <c r="AX246" i="1" s="1"/>
  <c r="AX247" i="1" s="1"/>
  <c r="AX248" i="1" s="1"/>
  <c r="AX249" i="1" s="1"/>
  <c r="AX250" i="1" s="1"/>
  <c r="AX251" i="1" s="1"/>
  <c r="AX252" i="1" s="1"/>
  <c r="BE225" i="1"/>
  <c r="BE226" i="1" s="1"/>
  <c r="BE227" i="1" s="1"/>
  <c r="BE228" i="1" s="1"/>
  <c r="BE229" i="1" s="1"/>
  <c r="BE230" i="1" s="1"/>
  <c r="BE231" i="1" s="1"/>
  <c r="BE232" i="1" s="1"/>
  <c r="AS215" i="1"/>
  <c r="AS216" i="1" s="1"/>
  <c r="AS217" i="1" s="1"/>
  <c r="AS218" i="1" s="1"/>
  <c r="AS219" i="1" s="1"/>
  <c r="AS220" i="1" s="1"/>
  <c r="AS221" i="1" s="1"/>
  <c r="AS222" i="1" s="1"/>
  <c r="AW211" i="1"/>
  <c r="AW212" i="1" s="1"/>
  <c r="AX234" i="1"/>
  <c r="AX235" i="1" s="1"/>
  <c r="AX236" i="1" s="1"/>
  <c r="AX237" i="1" s="1"/>
  <c r="AX238" i="1" s="1"/>
  <c r="AX239" i="1" s="1"/>
  <c r="AX240" i="1" s="1"/>
  <c r="AX241" i="1" s="1"/>
  <c r="AX242" i="1" s="1"/>
  <c r="BB224" i="1"/>
  <c r="BB225" i="1" s="1"/>
  <c r="BB226" i="1" s="1"/>
  <c r="BB227" i="1" s="1"/>
  <c r="BB228" i="1" s="1"/>
  <c r="BB229" i="1" s="1"/>
  <c r="BB230" i="1" s="1"/>
  <c r="BB231" i="1" s="1"/>
  <c r="BB232" i="1" s="1"/>
  <c r="BF221" i="1"/>
  <c r="BF222" i="1" s="1"/>
  <c r="AP214" i="1"/>
  <c r="AP215" i="1" s="1"/>
  <c r="AP216" i="1" s="1"/>
  <c r="AP217" i="1" s="1"/>
  <c r="AP218" i="1" s="1"/>
  <c r="AP219" i="1" s="1"/>
  <c r="AP220" i="1" s="1"/>
  <c r="AP221" i="1" s="1"/>
  <c r="AP222" i="1" s="1"/>
  <c r="AP204" i="1"/>
  <c r="AP205" i="1" s="1"/>
  <c r="AP206" i="1" s="1"/>
  <c r="AP207" i="1" s="1"/>
  <c r="AP208" i="1" s="1"/>
  <c r="AP209" i="1" s="1"/>
  <c r="AP210" i="1" s="1"/>
  <c r="AP211" i="1" s="1"/>
  <c r="AP212" i="1" s="1"/>
  <c r="AU234" i="1"/>
  <c r="AU235" i="1" s="1"/>
  <c r="AU236" i="1" s="1"/>
  <c r="AU237" i="1" s="1"/>
  <c r="AU238" i="1" s="1"/>
  <c r="AU239" i="1" s="1"/>
  <c r="AU240" i="1" s="1"/>
  <c r="AU241" i="1" s="1"/>
  <c r="AU242" i="1" s="1"/>
  <c r="AY224" i="1"/>
  <c r="AY225" i="1" s="1"/>
  <c r="AY226" i="1" s="1"/>
  <c r="AY227" i="1" s="1"/>
  <c r="AY228" i="1" s="1"/>
  <c r="AY229" i="1" s="1"/>
  <c r="AY230" i="1" s="1"/>
  <c r="AY231" i="1" s="1"/>
  <c r="AY232" i="1" s="1"/>
  <c r="BC214" i="1"/>
  <c r="BC215" i="1" s="1"/>
  <c r="BC216" i="1" s="1"/>
  <c r="BC217" i="1" s="1"/>
  <c r="BC218" i="1" s="1"/>
  <c r="BC219" i="1" s="1"/>
  <c r="BC220" i="1" s="1"/>
  <c r="BC221" i="1" s="1"/>
  <c r="BC222" i="1" s="1"/>
  <c r="BG204" i="1"/>
  <c r="BG205" i="1" s="1"/>
  <c r="BG206" i="1" s="1"/>
  <c r="BG207" i="1" s="1"/>
  <c r="BG208" i="1" s="1"/>
  <c r="BG209" i="1" s="1"/>
  <c r="BG210" i="1" s="1"/>
  <c r="BG211" i="1" s="1"/>
  <c r="BG212" i="1" s="1"/>
  <c r="AQ204" i="1"/>
  <c r="AQ205" i="1" s="1"/>
  <c r="AQ206" i="1" s="1"/>
  <c r="AQ207" i="1" s="1"/>
  <c r="AQ208" i="1" s="1"/>
  <c r="AQ209" i="1" s="1"/>
  <c r="AQ210" i="1" s="1"/>
  <c r="AQ211" i="1" s="1"/>
  <c r="AQ212" i="1" s="1"/>
  <c r="AQ171" i="1"/>
  <c r="AQ172" i="1" s="1"/>
  <c r="AR185" i="1"/>
  <c r="AR186" i="1" s="1"/>
  <c r="AR187" i="1" s="1"/>
  <c r="AR188" i="1" s="1"/>
  <c r="AR189" i="1" s="1"/>
  <c r="AR190" i="1" s="1"/>
  <c r="AR191" i="1" s="1"/>
  <c r="AR192" i="1" s="1"/>
  <c r="AR175" i="1"/>
  <c r="AR176" i="1" s="1"/>
  <c r="AR177" i="1" s="1"/>
  <c r="AR178" i="1" s="1"/>
  <c r="AR179" i="1" s="1"/>
  <c r="AR180" i="1" s="1"/>
  <c r="AR181" i="1" s="1"/>
  <c r="AR182" i="1" s="1"/>
  <c r="AR165" i="1"/>
  <c r="AR166" i="1" s="1"/>
  <c r="AR167" i="1" s="1"/>
  <c r="AR168" i="1" s="1"/>
  <c r="AR169" i="1" s="1"/>
  <c r="AR170" i="1" s="1"/>
  <c r="AR171" i="1" s="1"/>
  <c r="AR172" i="1" s="1"/>
  <c r="AY197" i="1"/>
  <c r="AY198" i="1" s="1"/>
  <c r="AY199" i="1" s="1"/>
  <c r="AY200" i="1" s="1"/>
  <c r="AY201" i="1" s="1"/>
  <c r="AY202" i="1" s="1"/>
  <c r="BA184" i="1"/>
  <c r="BA185" i="1" s="1"/>
  <c r="BA186" i="1" s="1"/>
  <c r="BA187" i="1" s="1"/>
  <c r="BA188" i="1" s="1"/>
  <c r="BA189" i="1" s="1"/>
  <c r="BA190" i="1" s="1"/>
  <c r="BA191" i="1" s="1"/>
  <c r="BA192" i="1" s="1"/>
  <c r="AS164" i="1"/>
  <c r="AS165" i="1" s="1"/>
  <c r="AS166" i="1" s="1"/>
  <c r="AS167" i="1" s="1"/>
  <c r="AS168" i="1" s="1"/>
  <c r="AS169" i="1" s="1"/>
  <c r="AS170" i="1" s="1"/>
  <c r="AS171" i="1" s="1"/>
  <c r="AS172" i="1" s="1"/>
  <c r="AT184" i="1"/>
  <c r="AT185" i="1" s="1"/>
  <c r="AT186" i="1" s="1"/>
  <c r="AT187" i="1" s="1"/>
  <c r="AT188" i="1" s="1"/>
  <c r="AT189" i="1" s="1"/>
  <c r="AT190" i="1" s="1"/>
  <c r="AT191" i="1" s="1"/>
  <c r="AT192" i="1" s="1"/>
  <c r="AX174" i="1"/>
  <c r="AX175" i="1" s="1"/>
  <c r="AX176" i="1" s="1"/>
  <c r="AX177" i="1" s="1"/>
  <c r="AX178" i="1" s="1"/>
  <c r="AX179" i="1" s="1"/>
  <c r="AX180" i="1" s="1"/>
  <c r="AX181" i="1" s="1"/>
  <c r="AX182" i="1" s="1"/>
  <c r="BB164" i="1"/>
  <c r="BB165" i="1" s="1"/>
  <c r="BB166" i="1" s="1"/>
  <c r="BB167" i="1" s="1"/>
  <c r="BB168" i="1" s="1"/>
  <c r="BB169" i="1" s="1"/>
  <c r="BB170" i="1" s="1"/>
  <c r="BB171" i="1" s="1"/>
  <c r="BB172" i="1" s="1"/>
  <c r="AW154" i="1"/>
  <c r="AW155" i="1" s="1"/>
  <c r="AW156" i="1" s="1"/>
  <c r="AW157" i="1" s="1"/>
  <c r="AW158" i="1" s="1"/>
  <c r="AW159" i="1" s="1"/>
  <c r="AW160" i="1" s="1"/>
  <c r="AW161" i="1" s="1"/>
  <c r="AW162" i="1" s="1"/>
  <c r="AU154" i="1"/>
  <c r="AU155" i="1" s="1"/>
  <c r="AU156" i="1" s="1"/>
  <c r="AU157" i="1" s="1"/>
  <c r="AU158" i="1" s="1"/>
  <c r="AU159" i="1" s="1"/>
  <c r="AU160" i="1" s="1"/>
  <c r="AU161" i="1" s="1"/>
  <c r="AU162" i="1" s="1"/>
  <c r="AT144" i="1"/>
  <c r="AT145" i="1" s="1"/>
  <c r="AT146" i="1" s="1"/>
  <c r="AT147" i="1" s="1"/>
  <c r="AT148" i="1" s="1"/>
  <c r="AT149" i="1" s="1"/>
  <c r="AT150" i="1" s="1"/>
  <c r="AT151" i="1" s="1"/>
  <c r="AT152" i="1" s="1"/>
  <c r="AS115" i="1"/>
  <c r="AS116" i="1" s="1"/>
  <c r="AS117" i="1" s="1"/>
  <c r="AS118" i="1" s="1"/>
  <c r="AS119" i="1" s="1"/>
  <c r="AS120" i="1" s="1"/>
  <c r="AS121" i="1" s="1"/>
  <c r="AS122" i="1" s="1"/>
  <c r="BA95" i="1"/>
  <c r="BA96" i="1" s="1"/>
  <c r="BA97" i="1" s="1"/>
  <c r="BA98" i="1" s="1"/>
  <c r="BA99" i="1" s="1"/>
  <c r="BA100" i="1" s="1"/>
  <c r="BA101" i="1" s="1"/>
  <c r="BA102" i="1" s="1"/>
  <c r="AS144" i="1"/>
  <c r="AS145" i="1" s="1"/>
  <c r="AS146" i="1" s="1"/>
  <c r="AS147" i="1" s="1"/>
  <c r="AS148" i="1" s="1"/>
  <c r="AS149" i="1" s="1"/>
  <c r="AS150" i="1" s="1"/>
  <c r="AS151" i="1" s="1"/>
  <c r="AS152" i="1" s="1"/>
  <c r="AQ144" i="1"/>
  <c r="AQ145" i="1" s="1"/>
  <c r="AQ146" i="1" s="1"/>
  <c r="AQ147" i="1" s="1"/>
  <c r="AQ148" i="1" s="1"/>
  <c r="AQ149" i="1" s="1"/>
  <c r="AQ150" i="1" s="1"/>
  <c r="AQ151" i="1" s="1"/>
  <c r="AQ152" i="1" s="1"/>
  <c r="BG144" i="1"/>
  <c r="BG145" i="1" s="1"/>
  <c r="BG146" i="1" s="1"/>
  <c r="BG147" i="1" s="1"/>
  <c r="BG148" i="1" s="1"/>
  <c r="BG149" i="1" s="1"/>
  <c r="BG150" i="1" s="1"/>
  <c r="BG151" i="1" s="1"/>
  <c r="BG152" i="1" s="1"/>
  <c r="BB134" i="1"/>
  <c r="BB135" i="1" s="1"/>
  <c r="BB136" i="1" s="1"/>
  <c r="BB137" i="1" s="1"/>
  <c r="BB138" i="1" s="1"/>
  <c r="BB139" i="1" s="1"/>
  <c r="BB140" i="1" s="1"/>
  <c r="BB141" i="1" s="1"/>
  <c r="BB142" i="1" s="1"/>
  <c r="BF115" i="1"/>
  <c r="BF116" i="1" s="1"/>
  <c r="BF117" i="1" s="1"/>
  <c r="BF118" i="1" s="1"/>
  <c r="BF119" i="1" s="1"/>
  <c r="BF120" i="1" s="1"/>
  <c r="BF121" i="1" s="1"/>
  <c r="BF122" i="1" s="1"/>
  <c r="AP114" i="1"/>
  <c r="AP115" i="1" s="1"/>
  <c r="AP116" i="1" s="1"/>
  <c r="AP117" i="1" s="1"/>
  <c r="AP118" i="1" s="1"/>
  <c r="AP119" i="1" s="1"/>
  <c r="AP120" i="1" s="1"/>
  <c r="AP121" i="1" s="1"/>
  <c r="AP122" i="1" s="1"/>
  <c r="AT104" i="1"/>
  <c r="AT105" i="1" s="1"/>
  <c r="AT106" i="1" s="1"/>
  <c r="AT107" i="1" s="1"/>
  <c r="AT108" i="1" s="1"/>
  <c r="AT109" i="1" s="1"/>
  <c r="AT110" i="1" s="1"/>
  <c r="AT111" i="1" s="1"/>
  <c r="AT112" i="1" s="1"/>
  <c r="AX94" i="1"/>
  <c r="AX95" i="1" s="1"/>
  <c r="AX96" i="1" s="1"/>
  <c r="AX97" i="1" s="1"/>
  <c r="AX98" i="1" s="1"/>
  <c r="AX99" i="1" s="1"/>
  <c r="AX100" i="1" s="1"/>
  <c r="AX101" i="1" s="1"/>
  <c r="AX102" i="1" s="1"/>
  <c r="AX144" i="1"/>
  <c r="AX145" i="1" s="1"/>
  <c r="AX146" i="1" s="1"/>
  <c r="AX147" i="1" s="1"/>
  <c r="AX148" i="1" s="1"/>
  <c r="AX149" i="1" s="1"/>
  <c r="AX150" i="1" s="1"/>
  <c r="AX151" i="1" s="1"/>
  <c r="AX152" i="1" s="1"/>
  <c r="BC134" i="1"/>
  <c r="BC135" i="1" s="1"/>
  <c r="BC136" i="1" s="1"/>
  <c r="BC137" i="1" s="1"/>
  <c r="BC138" i="1" s="1"/>
  <c r="BC139" i="1" s="1"/>
  <c r="BC140" i="1" s="1"/>
  <c r="BC141" i="1" s="1"/>
  <c r="BC142" i="1" s="1"/>
  <c r="BC114" i="1"/>
  <c r="BC115" i="1" s="1"/>
  <c r="BC116" i="1" s="1"/>
  <c r="BC117" i="1" s="1"/>
  <c r="BC118" i="1" s="1"/>
  <c r="BC119" i="1" s="1"/>
  <c r="BC120" i="1" s="1"/>
  <c r="BC121" i="1" s="1"/>
  <c r="BC122" i="1" s="1"/>
  <c r="AY104" i="1"/>
  <c r="AY105" i="1" s="1"/>
  <c r="AY106" i="1" s="1"/>
  <c r="AY107" i="1" s="1"/>
  <c r="AY108" i="1" s="1"/>
  <c r="AY109" i="1" s="1"/>
  <c r="AY110" i="1" s="1"/>
  <c r="AY111" i="1" s="1"/>
  <c r="AY112" i="1" s="1"/>
  <c r="BC94" i="1"/>
  <c r="BC95" i="1" s="1"/>
  <c r="BC96" i="1" s="1"/>
  <c r="BC97" i="1" s="1"/>
  <c r="BC98" i="1" s="1"/>
  <c r="BC99" i="1" s="1"/>
  <c r="BC100" i="1" s="1"/>
  <c r="BC101" i="1" s="1"/>
  <c r="BC102" i="1" s="1"/>
  <c r="AT78" i="1"/>
  <c r="AT79" i="1" s="1"/>
  <c r="AT80" i="1" s="1"/>
  <c r="AT81" i="1" s="1"/>
  <c r="AT82" i="1" s="1"/>
  <c r="AU55" i="1"/>
  <c r="AU56" i="1" s="1"/>
  <c r="AU57" i="1" s="1"/>
  <c r="AU58" i="1" s="1"/>
  <c r="AU59" i="1" s="1"/>
  <c r="AU60" i="1" s="1"/>
  <c r="AU61" i="1" s="1"/>
  <c r="AU62" i="1" s="1"/>
  <c r="BC35" i="1"/>
  <c r="BC36" i="1" s="1"/>
  <c r="BC37" i="1" s="1"/>
  <c r="BC38" i="1" s="1"/>
  <c r="BC39" i="1" s="1"/>
  <c r="BC40" i="1" s="1"/>
  <c r="BC41" i="1" s="1"/>
  <c r="BC42" i="1" s="1"/>
  <c r="AY25" i="1"/>
  <c r="AY26" i="1" s="1"/>
  <c r="AY27" i="1" s="1"/>
  <c r="AY28" i="1" s="1"/>
  <c r="AY29" i="1" s="1"/>
  <c r="AY30" i="1" s="1"/>
  <c r="AY31" i="1" s="1"/>
  <c r="AY32" i="1" s="1"/>
  <c r="AT27" i="1"/>
  <c r="AT28" i="1" s="1"/>
  <c r="AT29" i="1" s="1"/>
  <c r="AT30" i="1" s="1"/>
  <c r="AT31" i="1" s="1"/>
  <c r="AT32" i="1" s="1"/>
  <c r="BA77" i="1"/>
  <c r="BA78" i="1" s="1"/>
  <c r="BA79" i="1" s="1"/>
  <c r="BA80" i="1" s="1"/>
  <c r="BA81" i="1" s="1"/>
  <c r="BA82" i="1" s="1"/>
  <c r="AV65" i="1"/>
  <c r="AV66" i="1" s="1"/>
  <c r="AV67" i="1" s="1"/>
  <c r="AV68" i="1" s="1"/>
  <c r="AV69" i="1" s="1"/>
  <c r="AV70" i="1" s="1"/>
  <c r="AV71" i="1" s="1"/>
  <c r="AV72" i="1" s="1"/>
  <c r="AV55" i="1"/>
  <c r="AV56" i="1" s="1"/>
  <c r="AV57" i="1" s="1"/>
  <c r="AV58" i="1" s="1"/>
  <c r="AV59" i="1" s="1"/>
  <c r="AV60" i="1" s="1"/>
  <c r="AV61" i="1" s="1"/>
  <c r="AV62" i="1" s="1"/>
  <c r="AV45" i="1"/>
  <c r="AV46" i="1" s="1"/>
  <c r="AV47" i="1" s="1"/>
  <c r="AV48" i="1" s="1"/>
  <c r="AV49" i="1" s="1"/>
  <c r="AV50" i="1" s="1"/>
  <c r="AV51" i="1" s="1"/>
  <c r="AV52" i="1" s="1"/>
  <c r="AV35" i="1"/>
  <c r="AV36" i="1" s="1"/>
  <c r="AV37" i="1" s="1"/>
  <c r="AV38" i="1" s="1"/>
  <c r="AV39" i="1" s="1"/>
  <c r="AV40" i="1" s="1"/>
  <c r="AV41" i="1" s="1"/>
  <c r="AV42" i="1" s="1"/>
  <c r="AV25" i="1"/>
  <c r="AV26" i="1" s="1"/>
  <c r="AV27" i="1" s="1"/>
  <c r="AV28" i="1" s="1"/>
  <c r="AV29" i="1" s="1"/>
  <c r="AV30" i="1" s="1"/>
  <c r="AV31" i="1" s="1"/>
  <c r="AV32" i="1" s="1"/>
  <c r="BG74" i="1"/>
  <c r="BG75" i="1" s="1"/>
  <c r="BG76" i="1" s="1"/>
  <c r="BG77" i="1" s="1"/>
  <c r="BG78" i="1" s="1"/>
  <c r="BG79" i="1" s="1"/>
  <c r="BG80" i="1" s="1"/>
  <c r="BG81" i="1" s="1"/>
  <c r="BG82" i="1" s="1"/>
  <c r="AS64" i="1"/>
  <c r="AS65" i="1" s="1"/>
  <c r="AS66" i="1" s="1"/>
  <c r="AS67" i="1" s="1"/>
  <c r="AS68" i="1" s="1"/>
  <c r="AS69" i="1" s="1"/>
  <c r="AS70" i="1" s="1"/>
  <c r="AS71" i="1" s="1"/>
  <c r="AS72" i="1" s="1"/>
  <c r="BA54" i="1"/>
  <c r="BA55" i="1" s="1"/>
  <c r="BA56" i="1" s="1"/>
  <c r="BA57" i="1" s="1"/>
  <c r="BA58" i="1" s="1"/>
  <c r="BA59" i="1" s="1"/>
  <c r="BA60" i="1" s="1"/>
  <c r="BA61" i="1" s="1"/>
  <c r="BA62" i="1" s="1"/>
  <c r="BA44" i="1"/>
  <c r="BA45" i="1" s="1"/>
  <c r="BA46" i="1" s="1"/>
  <c r="BA47" i="1" s="1"/>
  <c r="BA48" i="1" s="1"/>
  <c r="BA49" i="1" s="1"/>
  <c r="BA50" i="1" s="1"/>
  <c r="BA51" i="1" s="1"/>
  <c r="BA52" i="1" s="1"/>
  <c r="BA34" i="1"/>
  <c r="BA35" i="1" s="1"/>
  <c r="BA36" i="1" s="1"/>
  <c r="BA37" i="1" s="1"/>
  <c r="BA38" i="1" s="1"/>
  <c r="BA39" i="1" s="1"/>
  <c r="BA40" i="1" s="1"/>
  <c r="BA41" i="1" s="1"/>
  <c r="BA42" i="1" s="1"/>
  <c r="BA24" i="1"/>
  <c r="BA25" i="1" s="1"/>
  <c r="BA26" i="1" s="1"/>
  <c r="BA27" i="1" s="1"/>
  <c r="BA28" i="1" s="1"/>
  <c r="BA29" i="1" s="1"/>
  <c r="BA30" i="1" s="1"/>
  <c r="BA31" i="1" s="1"/>
  <c r="BA32" i="1" s="1"/>
  <c r="BE84" i="1"/>
  <c r="BE85" i="1" s="1"/>
  <c r="BE86" i="1" s="1"/>
  <c r="BE87" i="1" s="1"/>
  <c r="BE88" i="1" s="1"/>
  <c r="BE89" i="1" s="1"/>
  <c r="BE90" i="1" s="1"/>
  <c r="BE91" i="1" s="1"/>
  <c r="BE92" i="1" s="1"/>
  <c r="AX74" i="1"/>
  <c r="AX75" i="1" s="1"/>
  <c r="AX76" i="1" s="1"/>
  <c r="AX77" i="1" s="1"/>
  <c r="AX78" i="1" s="1"/>
  <c r="AX79" i="1" s="1"/>
  <c r="AX80" i="1" s="1"/>
  <c r="AX81" i="1" s="1"/>
  <c r="AX82" i="1" s="1"/>
  <c r="AT64" i="1"/>
  <c r="AT65" i="1" s="1"/>
  <c r="AT66" i="1" s="1"/>
  <c r="AT67" i="1" s="1"/>
  <c r="AT68" i="1" s="1"/>
  <c r="AT69" i="1" s="1"/>
  <c r="AT70" i="1" s="1"/>
  <c r="AT71" i="1" s="1"/>
  <c r="AT72" i="1" s="1"/>
  <c r="AT54" i="1"/>
  <c r="AT55" i="1" s="1"/>
  <c r="AT56" i="1" s="1"/>
  <c r="AT57" i="1" s="1"/>
  <c r="AT58" i="1" s="1"/>
  <c r="AT59" i="1" s="1"/>
  <c r="AT60" i="1" s="1"/>
  <c r="AT61" i="1" s="1"/>
  <c r="AT62" i="1" s="1"/>
  <c r="AX44" i="1"/>
  <c r="AX45" i="1" s="1"/>
  <c r="AX46" i="1" s="1"/>
  <c r="AX47" i="1" s="1"/>
  <c r="AX48" i="1" s="1"/>
  <c r="AX49" i="1" s="1"/>
  <c r="AX50" i="1" s="1"/>
  <c r="AX51" i="1" s="1"/>
  <c r="AX52" i="1" s="1"/>
  <c r="BB34" i="1"/>
  <c r="BB35" i="1" s="1"/>
  <c r="BB36" i="1" s="1"/>
  <c r="BB37" i="1" s="1"/>
  <c r="BB38" i="1" s="1"/>
  <c r="BB39" i="1" s="1"/>
  <c r="BB40" i="1" s="1"/>
  <c r="BB41" i="1" s="1"/>
  <c r="BB42" i="1" s="1"/>
  <c r="AY85" i="1"/>
  <c r="AY86" i="1" s="1"/>
  <c r="AY87" i="1" s="1"/>
  <c r="AY88" i="1" s="1"/>
  <c r="AY89" i="1" s="1"/>
  <c r="AY90" i="1" s="1"/>
  <c r="AY91" i="1" s="1"/>
  <c r="AY92" i="1" s="1"/>
  <c r="AT84" i="1"/>
  <c r="AT85" i="1" s="1"/>
  <c r="AT86" i="1" s="1"/>
  <c r="AT87" i="1" s="1"/>
  <c r="AT88" i="1" s="1"/>
  <c r="AT89" i="1" s="1"/>
  <c r="AT90" i="1" s="1"/>
  <c r="AT91" i="1" s="1"/>
  <c r="AT92" i="1" s="1"/>
  <c r="AZ385" i="1"/>
  <c r="AZ386" i="1" s="1"/>
  <c r="AZ387" i="1" s="1"/>
  <c r="AZ388" i="1" s="1"/>
  <c r="AZ389" i="1" s="1"/>
  <c r="AZ390" i="1" s="1"/>
  <c r="AZ391" i="1" s="1"/>
  <c r="AZ392" i="1" s="1"/>
  <c r="AS395" i="1"/>
  <c r="AS396" i="1" s="1"/>
  <c r="AS397" i="1" s="1"/>
  <c r="AS398" i="1" s="1"/>
  <c r="AS399" i="1" s="1"/>
  <c r="AS400" i="1" s="1"/>
  <c r="AS401" i="1" s="1"/>
  <c r="AS402" i="1" s="1"/>
  <c r="AW385" i="1"/>
  <c r="AW386" i="1" s="1"/>
  <c r="AW387" i="1" s="1"/>
  <c r="AW388" i="1" s="1"/>
  <c r="AW389" i="1" s="1"/>
  <c r="AW390" i="1" s="1"/>
  <c r="AW391" i="1" s="1"/>
  <c r="AW392" i="1" s="1"/>
  <c r="AP394" i="1"/>
  <c r="AP395" i="1" s="1"/>
  <c r="AP396" i="1" s="1"/>
  <c r="AP397" i="1" s="1"/>
  <c r="AP398" i="1" s="1"/>
  <c r="AP399" i="1" s="1"/>
  <c r="AP400" i="1" s="1"/>
  <c r="AP401" i="1" s="1"/>
  <c r="AP402" i="1" s="1"/>
  <c r="AP384" i="1"/>
  <c r="AP385" i="1" s="1"/>
  <c r="AP386" i="1" s="1"/>
  <c r="AP387" i="1" s="1"/>
  <c r="AP388" i="1" s="1"/>
  <c r="AP389" i="1" s="1"/>
  <c r="AP390" i="1" s="1"/>
  <c r="AP391" i="1" s="1"/>
  <c r="AP392" i="1" s="1"/>
  <c r="AU394" i="1"/>
  <c r="AU395" i="1" s="1"/>
  <c r="AU396" i="1" s="1"/>
  <c r="AU397" i="1" s="1"/>
  <c r="AU398" i="1" s="1"/>
  <c r="AU399" i="1" s="1"/>
  <c r="AU400" i="1" s="1"/>
  <c r="AU401" i="1" s="1"/>
  <c r="AU402" i="1" s="1"/>
  <c r="AY384" i="1"/>
  <c r="AY385" i="1" s="1"/>
  <c r="AY386" i="1" s="1"/>
  <c r="AY387" i="1" s="1"/>
  <c r="AY388" i="1" s="1"/>
  <c r="AY389" i="1" s="1"/>
  <c r="AY390" i="1" s="1"/>
  <c r="AY391" i="1" s="1"/>
  <c r="AY392" i="1" s="1"/>
  <c r="AR377" i="1"/>
  <c r="AR378" i="1" s="1"/>
  <c r="AR379" i="1" s="1"/>
  <c r="AR380" i="1" s="1"/>
  <c r="AR381" i="1" s="1"/>
  <c r="AR382" i="1" s="1"/>
  <c r="AZ355" i="1"/>
  <c r="AZ356" i="1" s="1"/>
  <c r="AZ357" i="1" s="1"/>
  <c r="AZ358" i="1" s="1"/>
  <c r="AZ359" i="1" s="1"/>
  <c r="AZ360" i="1" s="1"/>
  <c r="AZ361" i="1" s="1"/>
  <c r="AZ362" i="1" s="1"/>
  <c r="AS375" i="1"/>
  <c r="AS376" i="1" s="1"/>
  <c r="AS377" i="1" s="1"/>
  <c r="AS378" i="1" s="1"/>
  <c r="AS379" i="1" s="1"/>
  <c r="AS380" i="1" s="1"/>
  <c r="AS381" i="1" s="1"/>
  <c r="AS382" i="1" s="1"/>
  <c r="AW365" i="1"/>
  <c r="AW366" i="1" s="1"/>
  <c r="AW367" i="1" s="1"/>
  <c r="AW355" i="1"/>
  <c r="AW356" i="1" s="1"/>
  <c r="AW357" i="1" s="1"/>
  <c r="AW358" i="1" s="1"/>
  <c r="AW359" i="1" s="1"/>
  <c r="AW360" i="1" s="1"/>
  <c r="AW361" i="1" s="1"/>
  <c r="AW362" i="1" s="1"/>
  <c r="AT374" i="1"/>
  <c r="AT375" i="1" s="1"/>
  <c r="AT376" i="1" s="1"/>
  <c r="AT377" i="1" s="1"/>
  <c r="AT378" i="1" s="1"/>
  <c r="AT379" i="1" s="1"/>
  <c r="AT380" i="1" s="1"/>
  <c r="AT381" i="1" s="1"/>
  <c r="AT382" i="1" s="1"/>
  <c r="AP364" i="1"/>
  <c r="AP365" i="1" s="1"/>
  <c r="AP366" i="1" s="1"/>
  <c r="AP367" i="1" s="1"/>
  <c r="BC374" i="1"/>
  <c r="BC375" i="1" s="1"/>
  <c r="BC376" i="1" s="1"/>
  <c r="BC377" i="1" s="1"/>
  <c r="BC378" i="1" s="1"/>
  <c r="BC379" i="1" s="1"/>
  <c r="BC380" i="1" s="1"/>
  <c r="BC381" i="1" s="1"/>
  <c r="BC382" i="1" s="1"/>
  <c r="BG364" i="1"/>
  <c r="BG365" i="1" s="1"/>
  <c r="BG366" i="1" s="1"/>
  <c r="BG367" i="1" s="1"/>
  <c r="AQ364" i="1"/>
  <c r="AQ365" i="1" s="1"/>
  <c r="AQ366" i="1" s="1"/>
  <c r="AQ367" i="1" s="1"/>
  <c r="AU355" i="1"/>
  <c r="AU356" i="1" s="1"/>
  <c r="AU357" i="1" s="1"/>
  <c r="AU358" i="1" s="1"/>
  <c r="AU359" i="1" s="1"/>
  <c r="AU360" i="1" s="1"/>
  <c r="AU361" i="1" s="1"/>
  <c r="AU362" i="1" s="1"/>
  <c r="AV335" i="1"/>
  <c r="AV336" i="1" s="1"/>
  <c r="AV337" i="1" s="1"/>
  <c r="AV338" i="1" s="1"/>
  <c r="AV339" i="1" s="1"/>
  <c r="AV340" i="1" s="1"/>
  <c r="AV341" i="1" s="1"/>
  <c r="AV342" i="1" s="1"/>
  <c r="BA335" i="1"/>
  <c r="BA336" i="1" s="1"/>
  <c r="BA337" i="1" s="1"/>
  <c r="BA338" i="1" s="1"/>
  <c r="BA339" i="1" s="1"/>
  <c r="BA340" i="1" s="1"/>
  <c r="BA341" i="1" s="1"/>
  <c r="BA342" i="1" s="1"/>
  <c r="AX354" i="1"/>
  <c r="AX355" i="1" s="1"/>
  <c r="AX356" i="1" s="1"/>
  <c r="AX357" i="1" s="1"/>
  <c r="AX358" i="1" s="1"/>
  <c r="AX359" i="1" s="1"/>
  <c r="AX360" i="1" s="1"/>
  <c r="AX361" i="1" s="1"/>
  <c r="AX362" i="1" s="1"/>
  <c r="AT344" i="1"/>
  <c r="AT345" i="1" s="1"/>
  <c r="AT346" i="1" s="1"/>
  <c r="AT347" i="1" s="1"/>
  <c r="AT348" i="1" s="1"/>
  <c r="AT349" i="1" s="1"/>
  <c r="AT350" i="1" s="1"/>
  <c r="AT351" i="1" s="1"/>
  <c r="AT352" i="1" s="1"/>
  <c r="AT334" i="1"/>
  <c r="AT335" i="1" s="1"/>
  <c r="AT336" i="1" s="1"/>
  <c r="AT337" i="1" s="1"/>
  <c r="AT338" i="1" s="1"/>
  <c r="AT339" i="1" s="1"/>
  <c r="AT340" i="1" s="1"/>
  <c r="AT341" i="1" s="1"/>
  <c r="AT342" i="1" s="1"/>
  <c r="AU344" i="1"/>
  <c r="AU345" i="1" s="1"/>
  <c r="AU346" i="1" s="1"/>
  <c r="AU347" i="1" s="1"/>
  <c r="AU348" i="1" s="1"/>
  <c r="AU349" i="1" s="1"/>
  <c r="AU350" i="1" s="1"/>
  <c r="AU351" i="1" s="1"/>
  <c r="AU352" i="1" s="1"/>
  <c r="AY334" i="1"/>
  <c r="AY335" i="1" s="1"/>
  <c r="AY336" i="1" s="1"/>
  <c r="AY337" i="1" s="1"/>
  <c r="AY338" i="1" s="1"/>
  <c r="AY339" i="1" s="1"/>
  <c r="AY340" i="1" s="1"/>
  <c r="AY341" i="1" s="1"/>
  <c r="AY342" i="1" s="1"/>
  <c r="AZ315" i="1"/>
  <c r="AZ316" i="1" s="1"/>
  <c r="AZ317" i="1" s="1"/>
  <c r="AZ318" i="1" s="1"/>
  <c r="AZ319" i="1" s="1"/>
  <c r="AZ320" i="1" s="1"/>
  <c r="AZ321" i="1" s="1"/>
  <c r="AZ322" i="1" s="1"/>
  <c r="AV305" i="1"/>
  <c r="AV306" i="1" s="1"/>
  <c r="AV307" i="1" s="1"/>
  <c r="AV308" i="1" s="1"/>
  <c r="AV309" i="1" s="1"/>
  <c r="AV310" i="1" s="1"/>
  <c r="AV311" i="1" s="1"/>
  <c r="AV312" i="1" s="1"/>
  <c r="AR295" i="1"/>
  <c r="AR296" i="1" s="1"/>
  <c r="AR297" i="1" s="1"/>
  <c r="AR298" i="1" s="1"/>
  <c r="AR299" i="1" s="1"/>
  <c r="AR300" i="1" s="1"/>
  <c r="AR301" i="1" s="1"/>
  <c r="AR302" i="1" s="1"/>
  <c r="AP325" i="1"/>
  <c r="AP326" i="1" s="1"/>
  <c r="AP327" i="1" s="1"/>
  <c r="AP328" i="1" s="1"/>
  <c r="AP329" i="1" s="1"/>
  <c r="AP330" i="1" s="1"/>
  <c r="AP331" i="1" s="1"/>
  <c r="AP332" i="1" s="1"/>
  <c r="AS315" i="1"/>
  <c r="AS316" i="1" s="1"/>
  <c r="AS317" i="1" s="1"/>
  <c r="AS318" i="1" s="1"/>
  <c r="AS319" i="1" s="1"/>
  <c r="AS320" i="1" s="1"/>
  <c r="AS321" i="1" s="1"/>
  <c r="AS322" i="1" s="1"/>
  <c r="AW305" i="1"/>
  <c r="AW306" i="1" s="1"/>
  <c r="AW307" i="1" s="1"/>
  <c r="AW308" i="1" s="1"/>
  <c r="AW309" i="1" s="1"/>
  <c r="AW310" i="1" s="1"/>
  <c r="AW311" i="1" s="1"/>
  <c r="AW312" i="1" s="1"/>
  <c r="AS295" i="1"/>
  <c r="AS296" i="1" s="1"/>
  <c r="AS297" i="1" s="1"/>
  <c r="AS298" i="1" s="1"/>
  <c r="AS299" i="1" s="1"/>
  <c r="AS300" i="1" s="1"/>
  <c r="AS301" i="1" s="1"/>
  <c r="AS302" i="1" s="1"/>
  <c r="AX314" i="1"/>
  <c r="AX315" i="1" s="1"/>
  <c r="AX316" i="1" s="1"/>
  <c r="AX317" i="1" s="1"/>
  <c r="AX318" i="1" s="1"/>
  <c r="AX319" i="1" s="1"/>
  <c r="AX320" i="1" s="1"/>
  <c r="AX321" i="1" s="1"/>
  <c r="AX322" i="1" s="1"/>
  <c r="AX304" i="1"/>
  <c r="AX305" i="1" s="1"/>
  <c r="AX306" i="1" s="1"/>
  <c r="AX307" i="1" s="1"/>
  <c r="AX308" i="1" s="1"/>
  <c r="AX309" i="1" s="1"/>
  <c r="AX310" i="1" s="1"/>
  <c r="AX311" i="1" s="1"/>
  <c r="AX312" i="1" s="1"/>
  <c r="AU314" i="1"/>
  <c r="AU315" i="1" s="1"/>
  <c r="AU316" i="1" s="1"/>
  <c r="AU317" i="1" s="1"/>
  <c r="AU318" i="1" s="1"/>
  <c r="AU319" i="1" s="1"/>
  <c r="AU320" i="1" s="1"/>
  <c r="AU321" i="1" s="1"/>
  <c r="AU322" i="1" s="1"/>
  <c r="AY304" i="1"/>
  <c r="AY305" i="1" s="1"/>
  <c r="AY306" i="1" s="1"/>
  <c r="AY307" i="1" s="1"/>
  <c r="AY308" i="1" s="1"/>
  <c r="AY309" i="1" s="1"/>
  <c r="AY310" i="1" s="1"/>
  <c r="AY311" i="1" s="1"/>
  <c r="AY312" i="1" s="1"/>
  <c r="BC295" i="1"/>
  <c r="BC296" i="1" s="1"/>
  <c r="BC297" i="1" s="1"/>
  <c r="BC298" i="1" s="1"/>
  <c r="BC299" i="1" s="1"/>
  <c r="BC300" i="1" s="1"/>
  <c r="BC301" i="1" s="1"/>
  <c r="BC302" i="1" s="1"/>
  <c r="AY324" i="1"/>
  <c r="AY325" i="1" s="1"/>
  <c r="AY326" i="1" s="1"/>
  <c r="AY327" i="1" s="1"/>
  <c r="AY328" i="1" s="1"/>
  <c r="AY329" i="1" s="1"/>
  <c r="AY330" i="1" s="1"/>
  <c r="AY331" i="1" s="1"/>
  <c r="AY332" i="1" s="1"/>
  <c r="AV324" i="1"/>
  <c r="AV325" i="1" s="1"/>
  <c r="AV326" i="1" s="1"/>
  <c r="AV327" i="1" s="1"/>
  <c r="AV328" i="1" s="1"/>
  <c r="AV329" i="1" s="1"/>
  <c r="AV330" i="1" s="1"/>
  <c r="AV331" i="1" s="1"/>
  <c r="AV332" i="1" s="1"/>
  <c r="BB285" i="1"/>
  <c r="BB286" i="1" s="1"/>
  <c r="BB287" i="1" s="1"/>
  <c r="BB288" i="1" s="1"/>
  <c r="BB289" i="1" s="1"/>
  <c r="BB290" i="1" s="1"/>
  <c r="BB291" i="1" s="1"/>
  <c r="BB292" i="1" s="1"/>
  <c r="AX275" i="1"/>
  <c r="AX276" i="1" s="1"/>
  <c r="AX277" i="1" s="1"/>
  <c r="AX278" i="1" s="1"/>
  <c r="AX279" i="1" s="1"/>
  <c r="AX280" i="1" s="1"/>
  <c r="AX281" i="1" s="1"/>
  <c r="AX282" i="1" s="1"/>
  <c r="AT265" i="1"/>
  <c r="AT266" i="1" s="1"/>
  <c r="AT267" i="1" s="1"/>
  <c r="AT268" i="1" s="1"/>
  <c r="AT269" i="1" s="1"/>
  <c r="AT270" i="1" s="1"/>
  <c r="AT271" i="1" s="1"/>
  <c r="AT272" i="1" s="1"/>
  <c r="AP255" i="1"/>
  <c r="AP256" i="1" s="1"/>
  <c r="AP257" i="1" s="1"/>
  <c r="AP258" i="1" s="1"/>
  <c r="AP259" i="1" s="1"/>
  <c r="AP260" i="1" s="1"/>
  <c r="AP261" i="1" s="1"/>
  <c r="AP262" i="1" s="1"/>
  <c r="AQ285" i="1"/>
  <c r="AQ286" i="1" s="1"/>
  <c r="AQ287" i="1" s="1"/>
  <c r="AQ288" i="1" s="1"/>
  <c r="AQ289" i="1" s="1"/>
  <c r="AQ290" i="1" s="1"/>
  <c r="AQ291" i="1" s="1"/>
  <c r="AQ292" i="1" s="1"/>
  <c r="AY275" i="1"/>
  <c r="AY276" i="1" s="1"/>
  <c r="AY277" i="1" s="1"/>
  <c r="AY278" i="1" s="1"/>
  <c r="AY279" i="1" s="1"/>
  <c r="AY280" i="1" s="1"/>
  <c r="AY281" i="1" s="1"/>
  <c r="AY282" i="1" s="1"/>
  <c r="AY265" i="1"/>
  <c r="AY266" i="1" s="1"/>
  <c r="AY267" i="1" s="1"/>
  <c r="AY268" i="1" s="1"/>
  <c r="AY269" i="1" s="1"/>
  <c r="AY270" i="1" s="1"/>
  <c r="AY271" i="1" s="1"/>
  <c r="AY272" i="1" s="1"/>
  <c r="BC255" i="1"/>
  <c r="BC256" i="1" s="1"/>
  <c r="BC257" i="1" s="1"/>
  <c r="BC258" i="1" s="1"/>
  <c r="BC259" i="1" s="1"/>
  <c r="BC260" i="1" s="1"/>
  <c r="BC261" i="1" s="1"/>
  <c r="BC262" i="1" s="1"/>
  <c r="AP295" i="1"/>
  <c r="AP296" i="1" s="1"/>
  <c r="AP297" i="1" s="1"/>
  <c r="AP298" i="1" s="1"/>
  <c r="AP299" i="1" s="1"/>
  <c r="AP300" i="1" s="1"/>
  <c r="AP301" i="1" s="1"/>
  <c r="AP302" i="1" s="1"/>
  <c r="AR284" i="1"/>
  <c r="AR285" i="1" s="1"/>
  <c r="AR286" i="1" s="1"/>
  <c r="AR287" i="1" s="1"/>
  <c r="AR288" i="1" s="1"/>
  <c r="AR289" i="1" s="1"/>
  <c r="AR290" i="1" s="1"/>
  <c r="AR291" i="1" s="1"/>
  <c r="AR292" i="1" s="1"/>
  <c r="AR264" i="1"/>
  <c r="AR265" i="1" s="1"/>
  <c r="AR266" i="1" s="1"/>
  <c r="AR267" i="1" s="1"/>
  <c r="AR268" i="1" s="1"/>
  <c r="AR269" i="1" s="1"/>
  <c r="AR270" i="1" s="1"/>
  <c r="AR271" i="1" s="1"/>
  <c r="AR272" i="1" s="1"/>
  <c r="AR254" i="1"/>
  <c r="AR255" i="1" s="1"/>
  <c r="AR256" i="1" s="1"/>
  <c r="AR257" i="1" s="1"/>
  <c r="AR258" i="1" s="1"/>
  <c r="AR259" i="1" s="1"/>
  <c r="AR260" i="1" s="1"/>
  <c r="AR261" i="1" s="1"/>
  <c r="AR262" i="1" s="1"/>
  <c r="AR245" i="1"/>
  <c r="AR246" i="1" s="1"/>
  <c r="AR247" i="1" s="1"/>
  <c r="AR248" i="1" s="1"/>
  <c r="AR249" i="1" s="1"/>
  <c r="AR250" i="1" s="1"/>
  <c r="AR251" i="1" s="1"/>
  <c r="AR252" i="1" s="1"/>
  <c r="AT294" i="1"/>
  <c r="AT295" i="1" s="1"/>
  <c r="AT296" i="1" s="1"/>
  <c r="AT297" i="1" s="1"/>
  <c r="AT298" i="1" s="1"/>
  <c r="AT299" i="1" s="1"/>
  <c r="AT300" i="1" s="1"/>
  <c r="AT301" i="1" s="1"/>
  <c r="AT302" i="1" s="1"/>
  <c r="BA284" i="1"/>
  <c r="BA285" i="1" s="1"/>
  <c r="BA286" i="1" s="1"/>
  <c r="BA287" i="1" s="1"/>
  <c r="BA288" i="1" s="1"/>
  <c r="BA289" i="1" s="1"/>
  <c r="BA290" i="1" s="1"/>
  <c r="BA291" i="1" s="1"/>
  <c r="BA292" i="1" s="1"/>
  <c r="BE274" i="1"/>
  <c r="BE275" i="1" s="1"/>
  <c r="BE276" i="1" s="1"/>
  <c r="BE277" i="1" s="1"/>
  <c r="BE278" i="1" s="1"/>
  <c r="BE279" i="1" s="1"/>
  <c r="BE280" i="1" s="1"/>
  <c r="BE281" i="1" s="1"/>
  <c r="BE282" i="1" s="1"/>
  <c r="AS264" i="1"/>
  <c r="AS265" i="1" s="1"/>
  <c r="AS266" i="1" s="1"/>
  <c r="AS267" i="1" s="1"/>
  <c r="AS268" i="1" s="1"/>
  <c r="AS269" i="1" s="1"/>
  <c r="AS270" i="1" s="1"/>
  <c r="AS271" i="1" s="1"/>
  <c r="AS272" i="1" s="1"/>
  <c r="AW254" i="1"/>
  <c r="AW255" i="1" s="1"/>
  <c r="AW256" i="1" s="1"/>
  <c r="AW257" i="1" s="1"/>
  <c r="AW258" i="1" s="1"/>
  <c r="AW259" i="1" s="1"/>
  <c r="AW260" i="1" s="1"/>
  <c r="AW261" i="1" s="1"/>
  <c r="AW262" i="1" s="1"/>
  <c r="BA245" i="1"/>
  <c r="BA246" i="1" s="1"/>
  <c r="BA247" i="1" s="1"/>
  <c r="BA248" i="1" s="1"/>
  <c r="BA249" i="1" s="1"/>
  <c r="BA250" i="1" s="1"/>
  <c r="BA251" i="1" s="1"/>
  <c r="BA252" i="1" s="1"/>
  <c r="AZ225" i="1"/>
  <c r="AZ226" i="1" s="1"/>
  <c r="AZ227" i="1" s="1"/>
  <c r="AZ228" i="1" s="1"/>
  <c r="AZ229" i="1" s="1"/>
  <c r="AZ230" i="1" s="1"/>
  <c r="AZ231" i="1" s="1"/>
  <c r="AZ232" i="1" s="1"/>
  <c r="AV215" i="1"/>
  <c r="AV216" i="1" s="1"/>
  <c r="AV217" i="1" s="1"/>
  <c r="AV218" i="1" s="1"/>
  <c r="AV219" i="1" s="1"/>
  <c r="AV220" i="1" s="1"/>
  <c r="AV221" i="1" s="1"/>
  <c r="AV222" i="1" s="1"/>
  <c r="AR205" i="1"/>
  <c r="AR206" i="1" s="1"/>
  <c r="AR207" i="1" s="1"/>
  <c r="AR208" i="1" s="1"/>
  <c r="AR209" i="1" s="1"/>
  <c r="AR210" i="1" s="1"/>
  <c r="AR211" i="1" s="1"/>
  <c r="AR212" i="1" s="1"/>
  <c r="BA235" i="1"/>
  <c r="BA236" i="1" s="1"/>
  <c r="BA237" i="1" s="1"/>
  <c r="BA238" i="1" s="1"/>
  <c r="BA239" i="1" s="1"/>
  <c r="BA240" i="1" s="1"/>
  <c r="BA241" i="1" s="1"/>
  <c r="BA242" i="1" s="1"/>
  <c r="AS225" i="1"/>
  <c r="AS226" i="1" s="1"/>
  <c r="AS227" i="1" s="1"/>
  <c r="AS228" i="1" s="1"/>
  <c r="AS229" i="1" s="1"/>
  <c r="AS230" i="1" s="1"/>
  <c r="AS231" i="1" s="1"/>
  <c r="AS232" i="1" s="1"/>
  <c r="AW215" i="1"/>
  <c r="AW216" i="1" s="1"/>
  <c r="AW217" i="1" s="1"/>
  <c r="AW218" i="1" s="1"/>
  <c r="AW219" i="1" s="1"/>
  <c r="AW220" i="1" s="1"/>
  <c r="AW221" i="1" s="1"/>
  <c r="AW222" i="1" s="1"/>
  <c r="BB234" i="1"/>
  <c r="BB235" i="1" s="1"/>
  <c r="BB236" i="1" s="1"/>
  <c r="BB237" i="1" s="1"/>
  <c r="BB238" i="1" s="1"/>
  <c r="BB239" i="1" s="1"/>
  <c r="BB240" i="1" s="1"/>
  <c r="BB241" i="1" s="1"/>
  <c r="BB242" i="1" s="1"/>
  <c r="BF225" i="1"/>
  <c r="BF226" i="1" s="1"/>
  <c r="BF227" i="1" s="1"/>
  <c r="BF228" i="1" s="1"/>
  <c r="BF229" i="1" s="1"/>
  <c r="BF230" i="1" s="1"/>
  <c r="BF231" i="1" s="1"/>
  <c r="BF232" i="1" s="1"/>
  <c r="AP224" i="1"/>
  <c r="AP225" i="1" s="1"/>
  <c r="AP226" i="1" s="1"/>
  <c r="AP227" i="1" s="1"/>
  <c r="AP228" i="1" s="1"/>
  <c r="AP229" i="1" s="1"/>
  <c r="AP230" i="1" s="1"/>
  <c r="AP231" i="1" s="1"/>
  <c r="AP232" i="1" s="1"/>
  <c r="AT214" i="1"/>
  <c r="AT215" i="1" s="1"/>
  <c r="AT216" i="1" s="1"/>
  <c r="AT217" i="1" s="1"/>
  <c r="AT218" i="1" s="1"/>
  <c r="AT219" i="1" s="1"/>
  <c r="AT220" i="1" s="1"/>
  <c r="AT221" i="1" s="1"/>
  <c r="AT222" i="1" s="1"/>
  <c r="AT204" i="1"/>
  <c r="AT205" i="1" s="1"/>
  <c r="AT206" i="1" s="1"/>
  <c r="AT207" i="1" s="1"/>
  <c r="AT208" i="1" s="1"/>
  <c r="AT209" i="1" s="1"/>
  <c r="AT210" i="1" s="1"/>
  <c r="AT211" i="1" s="1"/>
  <c r="AT212" i="1" s="1"/>
  <c r="BB245" i="1"/>
  <c r="BB246" i="1" s="1"/>
  <c r="BB247" i="1" s="1"/>
  <c r="BB248" i="1" s="1"/>
  <c r="BB249" i="1" s="1"/>
  <c r="BB250" i="1" s="1"/>
  <c r="BB251" i="1" s="1"/>
  <c r="BB252" i="1" s="1"/>
  <c r="AY234" i="1"/>
  <c r="AY235" i="1" s="1"/>
  <c r="AY236" i="1" s="1"/>
  <c r="AY237" i="1" s="1"/>
  <c r="AY238" i="1" s="1"/>
  <c r="AY239" i="1" s="1"/>
  <c r="AY240" i="1" s="1"/>
  <c r="AY241" i="1" s="1"/>
  <c r="AY242" i="1" s="1"/>
  <c r="BC224" i="1"/>
  <c r="BC225" i="1" s="1"/>
  <c r="BC226" i="1" s="1"/>
  <c r="BC227" i="1" s="1"/>
  <c r="BC228" i="1" s="1"/>
  <c r="BC229" i="1" s="1"/>
  <c r="BC230" i="1" s="1"/>
  <c r="BC231" i="1" s="1"/>
  <c r="BC232" i="1" s="1"/>
  <c r="BG215" i="1"/>
  <c r="BG216" i="1" s="1"/>
  <c r="BG217" i="1" s="1"/>
  <c r="BG218" i="1" s="1"/>
  <c r="BG219" i="1" s="1"/>
  <c r="BG220" i="1" s="1"/>
  <c r="BG221" i="1" s="1"/>
  <c r="BG222" i="1" s="1"/>
  <c r="AQ214" i="1"/>
  <c r="AQ215" i="1" s="1"/>
  <c r="AQ216" i="1" s="1"/>
  <c r="AQ217" i="1" s="1"/>
  <c r="AQ218" i="1" s="1"/>
  <c r="AQ219" i="1" s="1"/>
  <c r="AQ220" i="1" s="1"/>
  <c r="AQ221" i="1" s="1"/>
  <c r="AQ222" i="1" s="1"/>
  <c r="AU204" i="1"/>
  <c r="AU205" i="1" s="1"/>
  <c r="AU206" i="1" s="1"/>
  <c r="AU207" i="1" s="1"/>
  <c r="AU208" i="1" s="1"/>
  <c r="AU209" i="1" s="1"/>
  <c r="AU210" i="1" s="1"/>
  <c r="AU211" i="1" s="1"/>
  <c r="AU212" i="1" s="1"/>
  <c r="BC185" i="1"/>
  <c r="BC186" i="1" s="1"/>
  <c r="BC187" i="1" s="1"/>
  <c r="BC188" i="1" s="1"/>
  <c r="BC189" i="1" s="1"/>
  <c r="BC190" i="1" s="1"/>
  <c r="BC191" i="1" s="1"/>
  <c r="BC192" i="1" s="1"/>
  <c r="AY175" i="1"/>
  <c r="AY176" i="1" s="1"/>
  <c r="AY177" i="1" s="1"/>
  <c r="AY178" i="1" s="1"/>
  <c r="AY179" i="1" s="1"/>
  <c r="AY180" i="1" s="1"/>
  <c r="AY181" i="1" s="1"/>
  <c r="AY182" i="1" s="1"/>
  <c r="AU165" i="1"/>
  <c r="AU166" i="1" s="1"/>
  <c r="AU167" i="1" s="1"/>
  <c r="AU168" i="1" s="1"/>
  <c r="AU169" i="1" s="1"/>
  <c r="AU170" i="1" s="1"/>
  <c r="AU171" i="1" s="1"/>
  <c r="AU172" i="1" s="1"/>
  <c r="AV185" i="1"/>
  <c r="AV186" i="1" s="1"/>
  <c r="AV187" i="1" s="1"/>
  <c r="AV188" i="1" s="1"/>
  <c r="AV189" i="1" s="1"/>
  <c r="AV190" i="1" s="1"/>
  <c r="AV191" i="1" s="1"/>
  <c r="AV192" i="1" s="1"/>
  <c r="AV175" i="1"/>
  <c r="AV176" i="1" s="1"/>
  <c r="AV177" i="1" s="1"/>
  <c r="AV178" i="1" s="1"/>
  <c r="AV179" i="1" s="1"/>
  <c r="AV180" i="1" s="1"/>
  <c r="AV181" i="1" s="1"/>
  <c r="AV182" i="1" s="1"/>
  <c r="AV165" i="1"/>
  <c r="AV166" i="1" s="1"/>
  <c r="AV167" i="1" s="1"/>
  <c r="AV168" i="1" s="1"/>
  <c r="AV169" i="1" s="1"/>
  <c r="AV170" i="1" s="1"/>
  <c r="AV171" i="1" s="1"/>
  <c r="AV172" i="1" s="1"/>
  <c r="AU194" i="1"/>
  <c r="AU195" i="1" s="1"/>
  <c r="AU196" i="1" s="1"/>
  <c r="AU197" i="1" s="1"/>
  <c r="AU198" i="1" s="1"/>
  <c r="AU199" i="1" s="1"/>
  <c r="AU200" i="1" s="1"/>
  <c r="AU201" i="1" s="1"/>
  <c r="AU202" i="1" s="1"/>
  <c r="AS194" i="1"/>
  <c r="AS195" i="1" s="1"/>
  <c r="AS196" i="1" s="1"/>
  <c r="AS197" i="1" s="1"/>
  <c r="AS198" i="1" s="1"/>
  <c r="AS199" i="1" s="1"/>
  <c r="AS200" i="1" s="1"/>
  <c r="AS201" i="1" s="1"/>
  <c r="AS202" i="1" s="1"/>
  <c r="AV194" i="1"/>
  <c r="AV195" i="1" s="1"/>
  <c r="AV196" i="1" s="1"/>
  <c r="AV197" i="1" s="1"/>
  <c r="AV198" i="1" s="1"/>
  <c r="AV199" i="1" s="1"/>
  <c r="AV200" i="1" s="1"/>
  <c r="AV201" i="1" s="1"/>
  <c r="AV202" i="1" s="1"/>
  <c r="BE185" i="1"/>
  <c r="BE186" i="1" s="1"/>
  <c r="BE187" i="1" s="1"/>
  <c r="BE188" i="1" s="1"/>
  <c r="BE189" i="1" s="1"/>
  <c r="BE190" i="1" s="1"/>
  <c r="BE191" i="1" s="1"/>
  <c r="BE192" i="1" s="1"/>
  <c r="AS174" i="1"/>
  <c r="AS175" i="1" s="1"/>
  <c r="AS176" i="1" s="1"/>
  <c r="AS177" i="1" s="1"/>
  <c r="AS178" i="1" s="1"/>
  <c r="AS179" i="1" s="1"/>
  <c r="AS180" i="1" s="1"/>
  <c r="AS181" i="1" s="1"/>
  <c r="AS182" i="1" s="1"/>
  <c r="AW164" i="1"/>
  <c r="AW165" i="1" s="1"/>
  <c r="AW166" i="1" s="1"/>
  <c r="AW167" i="1" s="1"/>
  <c r="AW168" i="1" s="1"/>
  <c r="AW169" i="1" s="1"/>
  <c r="AW170" i="1" s="1"/>
  <c r="AW171" i="1" s="1"/>
  <c r="AW172" i="1" s="1"/>
  <c r="AP194" i="1"/>
  <c r="AP195" i="1" s="1"/>
  <c r="AP196" i="1" s="1"/>
  <c r="AP197" i="1" s="1"/>
  <c r="AP198" i="1" s="1"/>
  <c r="AP199" i="1" s="1"/>
  <c r="AP200" i="1" s="1"/>
  <c r="AP201" i="1" s="1"/>
  <c r="AP202" i="1" s="1"/>
  <c r="AX184" i="1"/>
  <c r="AX185" i="1" s="1"/>
  <c r="AX186" i="1" s="1"/>
  <c r="AX187" i="1" s="1"/>
  <c r="AX188" i="1" s="1"/>
  <c r="AX189" i="1" s="1"/>
  <c r="AX190" i="1" s="1"/>
  <c r="AX191" i="1" s="1"/>
  <c r="AX192" i="1" s="1"/>
  <c r="BB174" i="1"/>
  <c r="BB175" i="1" s="1"/>
  <c r="BB176" i="1" s="1"/>
  <c r="BB177" i="1" s="1"/>
  <c r="BB178" i="1" s="1"/>
  <c r="BB179" i="1" s="1"/>
  <c r="BB180" i="1" s="1"/>
  <c r="BB181" i="1" s="1"/>
  <c r="BB182" i="1" s="1"/>
  <c r="BF165" i="1"/>
  <c r="BF166" i="1" s="1"/>
  <c r="BF167" i="1" s="1"/>
  <c r="BF168" i="1" s="1"/>
  <c r="BF169" i="1" s="1"/>
  <c r="BF170" i="1" s="1"/>
  <c r="BF171" i="1" s="1"/>
  <c r="BF172" i="1" s="1"/>
  <c r="AP164" i="1"/>
  <c r="AP165" i="1" s="1"/>
  <c r="AP166" i="1" s="1"/>
  <c r="AP167" i="1" s="1"/>
  <c r="AP168" i="1" s="1"/>
  <c r="AP169" i="1" s="1"/>
  <c r="AP170" i="1" s="1"/>
  <c r="AP171" i="1" s="1"/>
  <c r="AP172" i="1" s="1"/>
  <c r="AZ154" i="1"/>
  <c r="AZ155" i="1" s="1"/>
  <c r="AZ156" i="1" s="1"/>
  <c r="AZ157" i="1" s="1"/>
  <c r="AZ158" i="1" s="1"/>
  <c r="AZ159" i="1" s="1"/>
  <c r="AZ160" i="1" s="1"/>
  <c r="AZ161" i="1" s="1"/>
  <c r="AZ162" i="1" s="1"/>
  <c r="AR145" i="1"/>
  <c r="AR146" i="1" s="1"/>
  <c r="AR147" i="1" s="1"/>
  <c r="AR148" i="1" s="1"/>
  <c r="AR149" i="1" s="1"/>
  <c r="AR150" i="1" s="1"/>
  <c r="AR151" i="1" s="1"/>
  <c r="AR152" i="1" s="1"/>
  <c r="AV115" i="1"/>
  <c r="AV116" i="1" s="1"/>
  <c r="AV117" i="1" s="1"/>
  <c r="AV118" i="1" s="1"/>
  <c r="AV119" i="1" s="1"/>
  <c r="AV120" i="1" s="1"/>
  <c r="AV121" i="1" s="1"/>
  <c r="AV122" i="1" s="1"/>
  <c r="AR105" i="1"/>
  <c r="AR106" i="1" s="1"/>
  <c r="AR107" i="1" s="1"/>
  <c r="AR108" i="1" s="1"/>
  <c r="AR109" i="1" s="1"/>
  <c r="AR110" i="1" s="1"/>
  <c r="AR111" i="1" s="1"/>
  <c r="AR112" i="1" s="1"/>
  <c r="AZ85" i="1"/>
  <c r="AZ86" i="1" s="1"/>
  <c r="AZ87" i="1" s="1"/>
  <c r="AZ88" i="1" s="1"/>
  <c r="AZ89" i="1" s="1"/>
  <c r="AZ90" i="1" s="1"/>
  <c r="AZ91" i="1" s="1"/>
  <c r="AZ92" i="1" s="1"/>
  <c r="AV75" i="1"/>
  <c r="AV76" i="1" s="1"/>
  <c r="AV77" i="1" s="1"/>
  <c r="AV78" i="1" s="1"/>
  <c r="AV79" i="1" s="1"/>
  <c r="AV80" i="1" s="1"/>
  <c r="AV81" i="1" s="1"/>
  <c r="AV82" i="1" s="1"/>
  <c r="AT157" i="1"/>
  <c r="AT158" i="1" s="1"/>
  <c r="AT159" i="1" s="1"/>
  <c r="AT160" i="1" s="1"/>
  <c r="AT161" i="1" s="1"/>
  <c r="AT162" i="1" s="1"/>
  <c r="AS154" i="1"/>
  <c r="AS155" i="1" s="1"/>
  <c r="AS156" i="1" s="1"/>
  <c r="AS157" i="1" s="1"/>
  <c r="AS158" i="1" s="1"/>
  <c r="AS159" i="1" s="1"/>
  <c r="AS160" i="1" s="1"/>
  <c r="AS161" i="1" s="1"/>
  <c r="AS162" i="1" s="1"/>
  <c r="AQ154" i="1"/>
  <c r="AQ155" i="1" s="1"/>
  <c r="AQ156" i="1" s="1"/>
  <c r="AQ157" i="1" s="1"/>
  <c r="AQ158" i="1" s="1"/>
  <c r="AQ159" i="1" s="1"/>
  <c r="AQ160" i="1" s="1"/>
  <c r="AQ161" i="1" s="1"/>
  <c r="AQ162" i="1" s="1"/>
  <c r="BG154" i="1"/>
  <c r="BG155" i="1" s="1"/>
  <c r="BG156" i="1" s="1"/>
  <c r="BG157" i="1" s="1"/>
  <c r="BG158" i="1" s="1"/>
  <c r="BG159" i="1" s="1"/>
  <c r="BG160" i="1" s="1"/>
  <c r="BG161" i="1" s="1"/>
  <c r="BG162" i="1" s="1"/>
  <c r="BB145" i="1"/>
  <c r="BB146" i="1" s="1"/>
  <c r="BB147" i="1" s="1"/>
  <c r="BB148" i="1" s="1"/>
  <c r="BB149" i="1" s="1"/>
  <c r="BB150" i="1" s="1"/>
  <c r="BB151" i="1" s="1"/>
  <c r="BB152" i="1" s="1"/>
  <c r="AW115" i="1"/>
  <c r="AW116" i="1" s="1"/>
  <c r="AW117" i="1" s="1"/>
  <c r="AW118" i="1" s="1"/>
  <c r="AW119" i="1" s="1"/>
  <c r="AW120" i="1" s="1"/>
  <c r="AW121" i="1" s="1"/>
  <c r="AW122" i="1" s="1"/>
  <c r="AS105" i="1"/>
  <c r="AS106" i="1" s="1"/>
  <c r="AS107" i="1" s="1"/>
  <c r="AS108" i="1" s="1"/>
  <c r="AS109" i="1" s="1"/>
  <c r="AS110" i="1" s="1"/>
  <c r="AS111" i="1" s="1"/>
  <c r="AS112" i="1" s="1"/>
  <c r="BE144" i="1"/>
  <c r="BE145" i="1" s="1"/>
  <c r="BE146" i="1" s="1"/>
  <c r="BE147" i="1" s="1"/>
  <c r="BE148" i="1" s="1"/>
  <c r="BE149" i="1" s="1"/>
  <c r="BE150" i="1" s="1"/>
  <c r="BE151" i="1" s="1"/>
  <c r="BE152" i="1" s="1"/>
  <c r="BC144" i="1"/>
  <c r="BC145" i="1" s="1"/>
  <c r="BC146" i="1" s="1"/>
  <c r="BC147" i="1" s="1"/>
  <c r="BC148" i="1" s="1"/>
  <c r="BC149" i="1" s="1"/>
  <c r="BC150" i="1" s="1"/>
  <c r="BC151" i="1" s="1"/>
  <c r="BC152" i="1" s="1"/>
  <c r="AP134" i="1"/>
  <c r="AP135" i="1" s="1"/>
  <c r="AP136" i="1" s="1"/>
  <c r="AP137" i="1" s="1"/>
  <c r="AP138" i="1" s="1"/>
  <c r="AP139" i="1" s="1"/>
  <c r="AP140" i="1" s="1"/>
  <c r="AP141" i="1" s="1"/>
  <c r="AP142" i="1" s="1"/>
  <c r="AT114" i="1"/>
  <c r="AT115" i="1" s="1"/>
  <c r="AT116" i="1" s="1"/>
  <c r="AT117" i="1" s="1"/>
  <c r="AT118" i="1" s="1"/>
  <c r="AT119" i="1" s="1"/>
  <c r="AT120" i="1" s="1"/>
  <c r="AT121" i="1" s="1"/>
  <c r="AT122" i="1" s="1"/>
  <c r="AX104" i="1"/>
  <c r="AX105" i="1" s="1"/>
  <c r="AX106" i="1" s="1"/>
  <c r="AX107" i="1" s="1"/>
  <c r="AX108" i="1" s="1"/>
  <c r="AX109" i="1" s="1"/>
  <c r="AX110" i="1" s="1"/>
  <c r="AX111" i="1" s="1"/>
  <c r="AX112" i="1" s="1"/>
  <c r="BB94" i="1"/>
  <c r="BB95" i="1" s="1"/>
  <c r="BB96" i="1" s="1"/>
  <c r="BB97" i="1" s="1"/>
  <c r="BB98" i="1" s="1"/>
  <c r="BB99" i="1" s="1"/>
  <c r="BB100" i="1" s="1"/>
  <c r="BB101" i="1" s="1"/>
  <c r="BB102" i="1" s="1"/>
  <c r="BG135" i="1"/>
  <c r="BG136" i="1" s="1"/>
  <c r="BG137" i="1" s="1"/>
  <c r="BG138" i="1" s="1"/>
  <c r="BG139" i="1" s="1"/>
  <c r="BG140" i="1" s="1"/>
  <c r="BG141" i="1" s="1"/>
  <c r="BG142" i="1" s="1"/>
  <c r="AQ134" i="1"/>
  <c r="AQ135" i="1" s="1"/>
  <c r="AQ136" i="1" s="1"/>
  <c r="AQ137" i="1" s="1"/>
  <c r="AQ138" i="1" s="1"/>
  <c r="AQ139" i="1" s="1"/>
  <c r="AQ140" i="1" s="1"/>
  <c r="AQ141" i="1" s="1"/>
  <c r="AQ142" i="1" s="1"/>
  <c r="BG115" i="1"/>
  <c r="BG116" i="1" s="1"/>
  <c r="BG117" i="1" s="1"/>
  <c r="BG118" i="1" s="1"/>
  <c r="BG119" i="1" s="1"/>
  <c r="BG120" i="1" s="1"/>
  <c r="BG121" i="1" s="1"/>
  <c r="BG122" i="1" s="1"/>
  <c r="AQ114" i="1"/>
  <c r="AQ115" i="1" s="1"/>
  <c r="AQ116" i="1" s="1"/>
  <c r="AQ117" i="1" s="1"/>
  <c r="AQ118" i="1" s="1"/>
  <c r="AQ119" i="1" s="1"/>
  <c r="AQ120" i="1" s="1"/>
  <c r="AQ121" i="1" s="1"/>
  <c r="AQ122" i="1" s="1"/>
  <c r="BC104" i="1"/>
  <c r="BC105" i="1" s="1"/>
  <c r="BC106" i="1" s="1"/>
  <c r="BC107" i="1" s="1"/>
  <c r="BC108" i="1" s="1"/>
  <c r="BC109" i="1" s="1"/>
  <c r="BC110" i="1" s="1"/>
  <c r="BC111" i="1" s="1"/>
  <c r="BC112" i="1" s="1"/>
  <c r="BG101" i="1"/>
  <c r="BG102" i="1" s="1"/>
  <c r="AQ94" i="1"/>
  <c r="AQ95" i="1" s="1"/>
  <c r="AQ96" i="1" s="1"/>
  <c r="AQ97" i="1" s="1"/>
  <c r="AQ98" i="1" s="1"/>
  <c r="AQ99" i="1" s="1"/>
  <c r="AQ100" i="1" s="1"/>
  <c r="AQ101" i="1" s="1"/>
  <c r="AQ102" i="1" s="1"/>
  <c r="AY59" i="1"/>
  <c r="AY60" i="1" s="1"/>
  <c r="AY61" i="1" s="1"/>
  <c r="AY62" i="1" s="1"/>
  <c r="AU51" i="1"/>
  <c r="AU52" i="1" s="1"/>
  <c r="AQ41" i="1"/>
  <c r="AQ42" i="1" s="1"/>
  <c r="AZ65" i="1"/>
  <c r="AZ66" i="1" s="1"/>
  <c r="AZ67" i="1" s="1"/>
  <c r="AZ68" i="1" s="1"/>
  <c r="AZ69" i="1" s="1"/>
  <c r="AZ70" i="1" s="1"/>
  <c r="AZ71" i="1" s="1"/>
  <c r="AZ72" i="1" s="1"/>
  <c r="AZ55" i="1"/>
  <c r="AZ56" i="1" s="1"/>
  <c r="AZ57" i="1" s="1"/>
  <c r="AZ58" i="1" s="1"/>
  <c r="AZ59" i="1" s="1"/>
  <c r="AZ60" i="1" s="1"/>
  <c r="AZ61" i="1" s="1"/>
  <c r="AZ62" i="1" s="1"/>
  <c r="AZ45" i="1"/>
  <c r="AZ46" i="1" s="1"/>
  <c r="AZ47" i="1" s="1"/>
  <c r="AZ48" i="1" s="1"/>
  <c r="AZ49" i="1" s="1"/>
  <c r="AZ50" i="1" s="1"/>
  <c r="AZ51" i="1" s="1"/>
  <c r="AZ52" i="1" s="1"/>
  <c r="AZ25" i="1"/>
  <c r="AZ26" i="1" s="1"/>
  <c r="AZ27" i="1" s="1"/>
  <c r="AZ28" i="1" s="1"/>
  <c r="AZ29" i="1" s="1"/>
  <c r="AZ30" i="1" s="1"/>
  <c r="AZ31" i="1" s="1"/>
  <c r="AZ32" i="1" s="1"/>
  <c r="AQ74" i="1"/>
  <c r="AQ75" i="1" s="1"/>
  <c r="AQ76" i="1" s="1"/>
  <c r="AQ77" i="1" s="1"/>
  <c r="AQ78" i="1" s="1"/>
  <c r="AQ79" i="1" s="1"/>
  <c r="AQ80" i="1" s="1"/>
  <c r="AQ81" i="1" s="1"/>
  <c r="AQ82" i="1" s="1"/>
  <c r="AW64" i="1"/>
  <c r="AW65" i="1" s="1"/>
  <c r="AW66" i="1" s="1"/>
  <c r="AW67" i="1" s="1"/>
  <c r="AW68" i="1" s="1"/>
  <c r="AW69" i="1" s="1"/>
  <c r="AW70" i="1" s="1"/>
  <c r="AW71" i="1" s="1"/>
  <c r="AW72" i="1" s="1"/>
  <c r="AP24" i="1"/>
  <c r="AP25" i="1" s="1"/>
  <c r="AP26" i="1" s="1"/>
  <c r="AP27" i="1" s="1"/>
  <c r="AP28" i="1" s="1"/>
  <c r="AP29" i="1" s="1"/>
  <c r="AP30" i="1" s="1"/>
  <c r="AP31" i="1" s="1"/>
  <c r="AP32" i="1" s="1"/>
  <c r="BC76" i="1"/>
  <c r="BC77" i="1" s="1"/>
  <c r="BC78" i="1" s="1"/>
  <c r="BC79" i="1" s="1"/>
  <c r="BC80" i="1" s="1"/>
  <c r="BC81" i="1" s="1"/>
  <c r="BC82" i="1" s="1"/>
  <c r="AX64" i="1"/>
  <c r="AX65" i="1" s="1"/>
  <c r="AX66" i="1" s="1"/>
  <c r="AX67" i="1" s="1"/>
  <c r="AX68" i="1" s="1"/>
  <c r="AX69" i="1" s="1"/>
  <c r="AX70" i="1" s="1"/>
  <c r="AX71" i="1" s="1"/>
  <c r="AX72" i="1" s="1"/>
  <c r="AX54" i="1"/>
  <c r="AX55" i="1" s="1"/>
  <c r="AX56" i="1" s="1"/>
  <c r="AX57" i="1" s="1"/>
  <c r="AX58" i="1" s="1"/>
  <c r="AX59" i="1" s="1"/>
  <c r="AX60" i="1" s="1"/>
  <c r="AX61" i="1" s="1"/>
  <c r="AX62" i="1" s="1"/>
  <c r="BB44" i="1"/>
  <c r="BB45" i="1" s="1"/>
  <c r="BB46" i="1" s="1"/>
  <c r="BB47" i="1" s="1"/>
  <c r="BB48" i="1" s="1"/>
  <c r="BB49" i="1" s="1"/>
  <c r="BB50" i="1" s="1"/>
  <c r="BB51" i="1" s="1"/>
  <c r="BB52" i="1" s="1"/>
  <c r="BF34" i="1"/>
  <c r="BF35" i="1" s="1"/>
  <c r="BF36" i="1" s="1"/>
  <c r="BF37" i="1" s="1"/>
  <c r="BF38" i="1" s="1"/>
  <c r="BF39" i="1" s="1"/>
  <c r="BF40" i="1" s="1"/>
  <c r="BF41" i="1" s="1"/>
  <c r="BF42" i="1" s="1"/>
  <c r="AP34" i="1"/>
  <c r="AP35" i="1" s="1"/>
  <c r="AP36" i="1" s="1"/>
  <c r="AP37" i="1" s="1"/>
  <c r="AP38" i="1" s="1"/>
  <c r="AP39" i="1" s="1"/>
  <c r="AP40" i="1" s="1"/>
  <c r="AP41" i="1" s="1"/>
  <c r="AP42" i="1" s="1"/>
  <c r="AU85" i="1"/>
  <c r="AU86" i="1" s="1"/>
  <c r="AU87" i="1" s="1"/>
  <c r="AU88" i="1" s="1"/>
  <c r="AU89" i="1" s="1"/>
  <c r="AU90" i="1" s="1"/>
  <c r="AU91" i="1" s="1"/>
  <c r="AU92" i="1" s="1"/>
  <c r="AP84" i="1"/>
  <c r="AP85" i="1" s="1"/>
  <c r="AP86" i="1" s="1"/>
  <c r="AP87" i="1" s="1"/>
  <c r="AP88" i="1" s="1"/>
  <c r="AP89" i="1" s="1"/>
  <c r="AP90" i="1" s="1"/>
  <c r="AP91" i="1" s="1"/>
  <c r="AP92" i="1" s="1"/>
  <c r="BF85" i="1"/>
  <c r="BF86" i="1" s="1"/>
  <c r="BF87" i="1" s="1"/>
  <c r="BF88" i="1" s="1"/>
  <c r="BF89" i="1" s="1"/>
  <c r="BF90" i="1" s="1"/>
  <c r="BF91" i="1" s="1"/>
  <c r="BF92" i="1" s="1"/>
  <c r="BE59" i="1"/>
  <c r="BE60" i="1" s="1"/>
  <c r="BE61" i="1" s="1"/>
  <c r="BE62" i="1" s="1"/>
  <c r="AR395" i="1"/>
  <c r="AR396" i="1" s="1"/>
  <c r="AR397" i="1" s="1"/>
  <c r="AR398" i="1" s="1"/>
  <c r="AR399" i="1" s="1"/>
  <c r="AR400" i="1" s="1"/>
  <c r="AR401" i="1" s="1"/>
  <c r="AR402" i="1" s="1"/>
  <c r="AW395" i="1"/>
  <c r="AW396" i="1" s="1"/>
  <c r="AW397" i="1" s="1"/>
  <c r="AW398" i="1" s="1"/>
  <c r="AW399" i="1" s="1"/>
  <c r="AW400" i="1" s="1"/>
  <c r="AW401" i="1" s="1"/>
  <c r="AW402" i="1" s="1"/>
  <c r="BA385" i="1"/>
  <c r="BA386" i="1" s="1"/>
  <c r="BA387" i="1" s="1"/>
  <c r="BA388" i="1" s="1"/>
  <c r="BA389" i="1" s="1"/>
  <c r="BA390" i="1" s="1"/>
  <c r="BA391" i="1" s="1"/>
  <c r="BA392" i="1" s="1"/>
  <c r="AT394" i="1"/>
  <c r="AT395" i="1" s="1"/>
  <c r="AT396" i="1" s="1"/>
  <c r="AT397" i="1" s="1"/>
  <c r="AT398" i="1" s="1"/>
  <c r="AT399" i="1" s="1"/>
  <c r="AT400" i="1" s="1"/>
  <c r="AT401" i="1" s="1"/>
  <c r="AT402" i="1" s="1"/>
  <c r="AT384" i="1"/>
  <c r="AT385" i="1" s="1"/>
  <c r="AT386" i="1" s="1"/>
  <c r="AT387" i="1" s="1"/>
  <c r="AT388" i="1" s="1"/>
  <c r="AT389" i="1" s="1"/>
  <c r="AT390" i="1" s="1"/>
  <c r="AT391" i="1" s="1"/>
  <c r="AT392" i="1" s="1"/>
  <c r="AY394" i="1"/>
  <c r="AY395" i="1" s="1"/>
  <c r="AY396" i="1" s="1"/>
  <c r="AY397" i="1" s="1"/>
  <c r="AY398" i="1" s="1"/>
  <c r="AY399" i="1" s="1"/>
  <c r="AY400" i="1" s="1"/>
  <c r="AY401" i="1" s="1"/>
  <c r="AY402" i="1" s="1"/>
  <c r="BC384" i="1"/>
  <c r="BC385" i="1" s="1"/>
  <c r="BC386" i="1" s="1"/>
  <c r="BC387" i="1" s="1"/>
  <c r="BC388" i="1" s="1"/>
  <c r="BC389" i="1" s="1"/>
  <c r="BC390" i="1" s="1"/>
  <c r="BC391" i="1" s="1"/>
  <c r="BC392" i="1" s="1"/>
  <c r="AV376" i="1"/>
  <c r="AV377" i="1" s="1"/>
  <c r="AV378" i="1" s="1"/>
  <c r="AV379" i="1" s="1"/>
  <c r="AV380" i="1" s="1"/>
  <c r="AV381" i="1" s="1"/>
  <c r="AV382" i="1" s="1"/>
  <c r="AR365" i="1"/>
  <c r="AR366" i="1" s="1"/>
  <c r="AR367" i="1" s="1"/>
  <c r="AW375" i="1"/>
  <c r="AW376" i="1" s="1"/>
  <c r="AW377" i="1" s="1"/>
  <c r="AW378" i="1" s="1"/>
  <c r="AW379" i="1" s="1"/>
  <c r="AW380" i="1" s="1"/>
  <c r="AW381" i="1" s="1"/>
  <c r="AW382" i="1" s="1"/>
  <c r="BA365" i="1"/>
  <c r="BA366" i="1" s="1"/>
  <c r="BA367" i="1" s="1"/>
  <c r="BA355" i="1"/>
  <c r="BA356" i="1" s="1"/>
  <c r="BA357" i="1" s="1"/>
  <c r="BA358" i="1" s="1"/>
  <c r="BA359" i="1" s="1"/>
  <c r="BA360" i="1" s="1"/>
  <c r="BA361" i="1" s="1"/>
  <c r="BA362" i="1" s="1"/>
  <c r="AX374" i="1"/>
  <c r="AX375" i="1" s="1"/>
  <c r="AX376" i="1" s="1"/>
  <c r="AX377" i="1" s="1"/>
  <c r="AX378" i="1" s="1"/>
  <c r="AX379" i="1" s="1"/>
  <c r="AX380" i="1" s="1"/>
  <c r="AX381" i="1" s="1"/>
  <c r="AX382" i="1" s="1"/>
  <c r="AT364" i="1"/>
  <c r="AT365" i="1" s="1"/>
  <c r="AT366" i="1" s="1"/>
  <c r="AT367" i="1" s="1"/>
  <c r="BG374" i="1"/>
  <c r="BG375" i="1" s="1"/>
  <c r="BG376" i="1" s="1"/>
  <c r="BG377" i="1" s="1"/>
  <c r="BG378" i="1" s="1"/>
  <c r="BG379" i="1" s="1"/>
  <c r="BG380" i="1" s="1"/>
  <c r="BG381" i="1" s="1"/>
  <c r="BG382" i="1" s="1"/>
  <c r="AQ374" i="1"/>
  <c r="AQ375" i="1" s="1"/>
  <c r="AQ376" i="1" s="1"/>
  <c r="AQ377" i="1" s="1"/>
  <c r="AQ378" i="1" s="1"/>
  <c r="AQ379" i="1" s="1"/>
  <c r="AQ380" i="1" s="1"/>
  <c r="AQ381" i="1" s="1"/>
  <c r="AQ382" i="1" s="1"/>
  <c r="AU364" i="1"/>
  <c r="AU365" i="1" s="1"/>
  <c r="AU366" i="1" s="1"/>
  <c r="AU367" i="1" s="1"/>
  <c r="AZ335" i="1"/>
  <c r="AZ336" i="1" s="1"/>
  <c r="AZ337" i="1" s="1"/>
  <c r="AZ338" i="1" s="1"/>
  <c r="AZ339" i="1" s="1"/>
  <c r="AZ340" i="1" s="1"/>
  <c r="AZ341" i="1" s="1"/>
  <c r="AZ342" i="1" s="1"/>
  <c r="BA345" i="1"/>
  <c r="BA346" i="1" s="1"/>
  <c r="BA347" i="1" s="1"/>
  <c r="BA348" i="1" s="1"/>
  <c r="BA349" i="1" s="1"/>
  <c r="BA350" i="1" s="1"/>
  <c r="BA351" i="1" s="1"/>
  <c r="BA352" i="1" s="1"/>
  <c r="AX344" i="1"/>
  <c r="AX345" i="1" s="1"/>
  <c r="AX346" i="1" s="1"/>
  <c r="AX347" i="1" s="1"/>
  <c r="AX348" i="1" s="1"/>
  <c r="AX349" i="1" s="1"/>
  <c r="AX350" i="1" s="1"/>
  <c r="AX351" i="1" s="1"/>
  <c r="AX352" i="1" s="1"/>
  <c r="AX334" i="1"/>
  <c r="AX335" i="1" s="1"/>
  <c r="AX336" i="1" s="1"/>
  <c r="AX337" i="1" s="1"/>
  <c r="AX338" i="1" s="1"/>
  <c r="AX339" i="1" s="1"/>
  <c r="AX340" i="1" s="1"/>
  <c r="AX341" i="1" s="1"/>
  <c r="AX342" i="1" s="1"/>
  <c r="BB354" i="1"/>
  <c r="BB355" i="1" s="1"/>
  <c r="BB356" i="1" s="1"/>
  <c r="BB357" i="1" s="1"/>
  <c r="BB358" i="1" s="1"/>
  <c r="BB359" i="1" s="1"/>
  <c r="BB360" i="1" s="1"/>
  <c r="BB361" i="1" s="1"/>
  <c r="BB362" i="1" s="1"/>
  <c r="AY344" i="1"/>
  <c r="AY345" i="1" s="1"/>
  <c r="AY346" i="1" s="1"/>
  <c r="AY347" i="1" s="1"/>
  <c r="AY348" i="1" s="1"/>
  <c r="AY349" i="1" s="1"/>
  <c r="AY350" i="1" s="1"/>
  <c r="AY351" i="1" s="1"/>
  <c r="AY352" i="1" s="1"/>
  <c r="BC334" i="1"/>
  <c r="BC335" i="1" s="1"/>
  <c r="BC336" i="1" s="1"/>
  <c r="BC337" i="1" s="1"/>
  <c r="BC338" i="1" s="1"/>
  <c r="BC339" i="1" s="1"/>
  <c r="BC340" i="1" s="1"/>
  <c r="BC341" i="1" s="1"/>
  <c r="BC342" i="1" s="1"/>
  <c r="AW325" i="1"/>
  <c r="AW326" i="1" s="1"/>
  <c r="AW327" i="1" s="1"/>
  <c r="AW328" i="1" s="1"/>
  <c r="AW329" i="1" s="1"/>
  <c r="AW330" i="1" s="1"/>
  <c r="AW331" i="1" s="1"/>
  <c r="AW332" i="1" s="1"/>
  <c r="AZ305" i="1"/>
  <c r="AZ306" i="1" s="1"/>
  <c r="AZ307" i="1" s="1"/>
  <c r="AZ308" i="1" s="1"/>
  <c r="AZ309" i="1" s="1"/>
  <c r="AZ310" i="1" s="1"/>
  <c r="AZ311" i="1" s="1"/>
  <c r="AZ312" i="1" s="1"/>
  <c r="AV295" i="1"/>
  <c r="AV296" i="1" s="1"/>
  <c r="AV297" i="1" s="1"/>
  <c r="AV298" i="1" s="1"/>
  <c r="AV299" i="1" s="1"/>
  <c r="AV300" i="1" s="1"/>
  <c r="AV301" i="1" s="1"/>
  <c r="AV302" i="1" s="1"/>
  <c r="AX325" i="1"/>
  <c r="AX326" i="1" s="1"/>
  <c r="AX327" i="1" s="1"/>
  <c r="AX328" i="1" s="1"/>
  <c r="AX329" i="1" s="1"/>
  <c r="AX330" i="1" s="1"/>
  <c r="AX331" i="1" s="1"/>
  <c r="AX332" i="1" s="1"/>
  <c r="AW315" i="1"/>
  <c r="AW316" i="1" s="1"/>
  <c r="AW317" i="1" s="1"/>
  <c r="AW318" i="1" s="1"/>
  <c r="AW319" i="1" s="1"/>
  <c r="AW320" i="1" s="1"/>
  <c r="AW321" i="1" s="1"/>
  <c r="AW322" i="1" s="1"/>
  <c r="BA305" i="1"/>
  <c r="BA306" i="1" s="1"/>
  <c r="BA307" i="1" s="1"/>
  <c r="BA308" i="1" s="1"/>
  <c r="BA309" i="1" s="1"/>
  <c r="BA310" i="1" s="1"/>
  <c r="BA311" i="1" s="1"/>
  <c r="BA312" i="1" s="1"/>
  <c r="AW295" i="1"/>
  <c r="AW296" i="1" s="1"/>
  <c r="AW297" i="1" s="1"/>
  <c r="AW298" i="1" s="1"/>
  <c r="AW299" i="1" s="1"/>
  <c r="AW300" i="1" s="1"/>
  <c r="AW301" i="1" s="1"/>
  <c r="AW302" i="1" s="1"/>
  <c r="BB314" i="1"/>
  <c r="BB315" i="1" s="1"/>
  <c r="BB316" i="1" s="1"/>
  <c r="BB317" i="1" s="1"/>
  <c r="BB318" i="1" s="1"/>
  <c r="BB319" i="1" s="1"/>
  <c r="BB320" i="1" s="1"/>
  <c r="BB321" i="1" s="1"/>
  <c r="BB322" i="1" s="1"/>
  <c r="BB304" i="1"/>
  <c r="BB305" i="1" s="1"/>
  <c r="BB306" i="1" s="1"/>
  <c r="BB307" i="1" s="1"/>
  <c r="BB308" i="1" s="1"/>
  <c r="BB309" i="1" s="1"/>
  <c r="BB310" i="1" s="1"/>
  <c r="BB311" i="1" s="1"/>
  <c r="BB312" i="1" s="1"/>
  <c r="AY314" i="1"/>
  <c r="AY315" i="1" s="1"/>
  <c r="AY316" i="1" s="1"/>
  <c r="AY317" i="1" s="1"/>
  <c r="AY318" i="1" s="1"/>
  <c r="AY319" i="1" s="1"/>
  <c r="AY320" i="1" s="1"/>
  <c r="AY321" i="1" s="1"/>
  <c r="AY322" i="1" s="1"/>
  <c r="BC304" i="1"/>
  <c r="BC305" i="1" s="1"/>
  <c r="BC306" i="1" s="1"/>
  <c r="BC307" i="1" s="1"/>
  <c r="BC308" i="1" s="1"/>
  <c r="BC309" i="1" s="1"/>
  <c r="BC310" i="1" s="1"/>
  <c r="BC311" i="1" s="1"/>
  <c r="BC312" i="1" s="1"/>
  <c r="BG295" i="1"/>
  <c r="BG296" i="1" s="1"/>
  <c r="BG297" i="1" s="1"/>
  <c r="BG298" i="1" s="1"/>
  <c r="BG299" i="1" s="1"/>
  <c r="BG300" i="1" s="1"/>
  <c r="BG301" i="1" s="1"/>
  <c r="BG302" i="1" s="1"/>
  <c r="AQ295" i="1"/>
  <c r="AQ296" i="1" s="1"/>
  <c r="AQ297" i="1" s="1"/>
  <c r="AQ298" i="1" s="1"/>
  <c r="AQ299" i="1" s="1"/>
  <c r="AQ300" i="1" s="1"/>
  <c r="AQ301" i="1" s="1"/>
  <c r="AQ302" i="1" s="1"/>
  <c r="AU324" i="1"/>
  <c r="AU325" i="1" s="1"/>
  <c r="AU326" i="1" s="1"/>
  <c r="AU327" i="1" s="1"/>
  <c r="AU328" i="1" s="1"/>
  <c r="AU329" i="1" s="1"/>
  <c r="AU330" i="1" s="1"/>
  <c r="AU331" i="1" s="1"/>
  <c r="AU332" i="1" s="1"/>
  <c r="AR324" i="1"/>
  <c r="AR325" i="1" s="1"/>
  <c r="AR326" i="1" s="1"/>
  <c r="AR327" i="1" s="1"/>
  <c r="AR328" i="1" s="1"/>
  <c r="AR329" i="1" s="1"/>
  <c r="AR330" i="1" s="1"/>
  <c r="AR331" i="1" s="1"/>
  <c r="AR332" i="1" s="1"/>
  <c r="AP285" i="1"/>
  <c r="AP286" i="1" s="1"/>
  <c r="AP287" i="1" s="1"/>
  <c r="AP288" i="1" s="1"/>
  <c r="AP289" i="1" s="1"/>
  <c r="AP290" i="1" s="1"/>
  <c r="AP291" i="1" s="1"/>
  <c r="AP292" i="1" s="1"/>
  <c r="BB275" i="1"/>
  <c r="BB276" i="1" s="1"/>
  <c r="BB277" i="1" s="1"/>
  <c r="BB278" i="1" s="1"/>
  <c r="BB279" i="1" s="1"/>
  <c r="BB280" i="1" s="1"/>
  <c r="BB281" i="1" s="1"/>
  <c r="BB282" i="1" s="1"/>
  <c r="AX265" i="1"/>
  <c r="AX266" i="1" s="1"/>
  <c r="AX267" i="1" s="1"/>
  <c r="AX268" i="1" s="1"/>
  <c r="AX269" i="1" s="1"/>
  <c r="AX270" i="1" s="1"/>
  <c r="AX271" i="1" s="1"/>
  <c r="AX272" i="1" s="1"/>
  <c r="AT255" i="1"/>
  <c r="AT256" i="1" s="1"/>
  <c r="AT257" i="1" s="1"/>
  <c r="AT258" i="1" s="1"/>
  <c r="AT259" i="1" s="1"/>
  <c r="AT260" i="1" s="1"/>
  <c r="AT261" i="1" s="1"/>
  <c r="AT262" i="1" s="1"/>
  <c r="AU285" i="1"/>
  <c r="AU286" i="1" s="1"/>
  <c r="AU287" i="1" s="1"/>
  <c r="AU288" i="1" s="1"/>
  <c r="AU289" i="1" s="1"/>
  <c r="AU290" i="1" s="1"/>
  <c r="AU291" i="1" s="1"/>
  <c r="AU292" i="1" s="1"/>
  <c r="BC275" i="1"/>
  <c r="BC276" i="1" s="1"/>
  <c r="BC277" i="1" s="1"/>
  <c r="BC278" i="1" s="1"/>
  <c r="BC279" i="1" s="1"/>
  <c r="BC280" i="1" s="1"/>
  <c r="BC281" i="1" s="1"/>
  <c r="BC282" i="1" s="1"/>
  <c r="BC265" i="1"/>
  <c r="BC266" i="1" s="1"/>
  <c r="BC267" i="1" s="1"/>
  <c r="BC268" i="1" s="1"/>
  <c r="BC269" i="1" s="1"/>
  <c r="BC270" i="1" s="1"/>
  <c r="BC271" i="1" s="1"/>
  <c r="BC272" i="1" s="1"/>
  <c r="BG255" i="1"/>
  <c r="BG256" i="1" s="1"/>
  <c r="BG257" i="1" s="1"/>
  <c r="BG258" i="1" s="1"/>
  <c r="BG259" i="1" s="1"/>
  <c r="BG260" i="1" s="1"/>
  <c r="BG261" i="1" s="1"/>
  <c r="BG262" i="1" s="1"/>
  <c r="AQ255" i="1"/>
  <c r="AQ256" i="1" s="1"/>
  <c r="AQ257" i="1" s="1"/>
  <c r="AQ258" i="1" s="1"/>
  <c r="AQ259" i="1" s="1"/>
  <c r="AQ260" i="1" s="1"/>
  <c r="AQ261" i="1" s="1"/>
  <c r="AQ262" i="1" s="1"/>
  <c r="AV284" i="1"/>
  <c r="AV285" i="1" s="1"/>
  <c r="AV286" i="1" s="1"/>
  <c r="AV287" i="1" s="1"/>
  <c r="AV288" i="1" s="1"/>
  <c r="AV289" i="1" s="1"/>
  <c r="AV290" i="1" s="1"/>
  <c r="AV291" i="1" s="1"/>
  <c r="AV292" i="1" s="1"/>
  <c r="AR274" i="1"/>
  <c r="AR275" i="1" s="1"/>
  <c r="AR276" i="1" s="1"/>
  <c r="AR277" i="1" s="1"/>
  <c r="AR278" i="1" s="1"/>
  <c r="AR279" i="1" s="1"/>
  <c r="AR280" i="1" s="1"/>
  <c r="AR281" i="1" s="1"/>
  <c r="AR282" i="1" s="1"/>
  <c r="AV264" i="1"/>
  <c r="AV265" i="1" s="1"/>
  <c r="AV266" i="1" s="1"/>
  <c r="AV267" i="1" s="1"/>
  <c r="AV268" i="1" s="1"/>
  <c r="AV269" i="1" s="1"/>
  <c r="AV270" i="1" s="1"/>
  <c r="AV271" i="1" s="1"/>
  <c r="AV272" i="1" s="1"/>
  <c r="AV254" i="1"/>
  <c r="AV255" i="1" s="1"/>
  <c r="AV256" i="1" s="1"/>
  <c r="AV257" i="1" s="1"/>
  <c r="AV258" i="1" s="1"/>
  <c r="AV259" i="1" s="1"/>
  <c r="AV260" i="1" s="1"/>
  <c r="AV261" i="1" s="1"/>
  <c r="AV262" i="1" s="1"/>
  <c r="AV245" i="1"/>
  <c r="AV246" i="1" s="1"/>
  <c r="AV247" i="1" s="1"/>
  <c r="AV248" i="1" s="1"/>
  <c r="AV249" i="1" s="1"/>
  <c r="AV250" i="1" s="1"/>
  <c r="AV251" i="1" s="1"/>
  <c r="AV252" i="1" s="1"/>
  <c r="BE284" i="1"/>
  <c r="BE285" i="1" s="1"/>
  <c r="BE286" i="1" s="1"/>
  <c r="BE287" i="1" s="1"/>
  <c r="BE288" i="1" s="1"/>
  <c r="BE289" i="1" s="1"/>
  <c r="BE290" i="1" s="1"/>
  <c r="BE291" i="1" s="1"/>
  <c r="BE292" i="1" s="1"/>
  <c r="AS274" i="1"/>
  <c r="AS275" i="1" s="1"/>
  <c r="AS276" i="1" s="1"/>
  <c r="AS277" i="1" s="1"/>
  <c r="AS278" i="1" s="1"/>
  <c r="AS279" i="1" s="1"/>
  <c r="AS280" i="1" s="1"/>
  <c r="AS281" i="1" s="1"/>
  <c r="AS282" i="1" s="1"/>
  <c r="AW264" i="1"/>
  <c r="AW265" i="1" s="1"/>
  <c r="AW266" i="1" s="1"/>
  <c r="AW267" i="1" s="1"/>
  <c r="AW268" i="1" s="1"/>
  <c r="AW269" i="1" s="1"/>
  <c r="AW270" i="1" s="1"/>
  <c r="AW271" i="1" s="1"/>
  <c r="AW272" i="1" s="1"/>
  <c r="BA254" i="1"/>
  <c r="BA255" i="1" s="1"/>
  <c r="BA256" i="1" s="1"/>
  <c r="BA257" i="1" s="1"/>
  <c r="BA258" i="1" s="1"/>
  <c r="BA259" i="1" s="1"/>
  <c r="BA260" i="1" s="1"/>
  <c r="BA261" i="1" s="1"/>
  <c r="BA262" i="1" s="1"/>
  <c r="BB295" i="1"/>
  <c r="BB296" i="1" s="1"/>
  <c r="BB297" i="1" s="1"/>
  <c r="BB298" i="1" s="1"/>
  <c r="BB299" i="1" s="1"/>
  <c r="BB300" i="1" s="1"/>
  <c r="BB301" i="1" s="1"/>
  <c r="BB302" i="1" s="1"/>
  <c r="BD271" i="1"/>
  <c r="BD272" i="1" s="1"/>
  <c r="AR235" i="1"/>
  <c r="AR236" i="1" s="1"/>
  <c r="AR237" i="1" s="1"/>
  <c r="AR238" i="1" s="1"/>
  <c r="AR239" i="1" s="1"/>
  <c r="AR240" i="1" s="1"/>
  <c r="AR241" i="1" s="1"/>
  <c r="AR242" i="1" s="1"/>
  <c r="AZ215" i="1"/>
  <c r="AZ216" i="1" s="1"/>
  <c r="AZ217" i="1" s="1"/>
  <c r="AZ218" i="1" s="1"/>
  <c r="AZ219" i="1" s="1"/>
  <c r="AZ220" i="1" s="1"/>
  <c r="AZ221" i="1" s="1"/>
  <c r="AZ222" i="1" s="1"/>
  <c r="AV205" i="1"/>
  <c r="AV206" i="1" s="1"/>
  <c r="AV207" i="1" s="1"/>
  <c r="AV208" i="1" s="1"/>
  <c r="AV209" i="1" s="1"/>
  <c r="AV210" i="1" s="1"/>
  <c r="AV211" i="1" s="1"/>
  <c r="AV212" i="1" s="1"/>
  <c r="BE235" i="1"/>
  <c r="BE236" i="1" s="1"/>
  <c r="BE237" i="1" s="1"/>
  <c r="BE238" i="1" s="1"/>
  <c r="BE239" i="1" s="1"/>
  <c r="BE240" i="1" s="1"/>
  <c r="BE241" i="1" s="1"/>
  <c r="BE242" i="1" s="1"/>
  <c r="AW225" i="1"/>
  <c r="AW226" i="1" s="1"/>
  <c r="AW227" i="1" s="1"/>
  <c r="AW228" i="1" s="1"/>
  <c r="AW229" i="1" s="1"/>
  <c r="AW230" i="1" s="1"/>
  <c r="AW231" i="1" s="1"/>
  <c r="AW232" i="1" s="1"/>
  <c r="BA215" i="1"/>
  <c r="BA216" i="1" s="1"/>
  <c r="BA217" i="1" s="1"/>
  <c r="BA218" i="1" s="1"/>
  <c r="BA219" i="1" s="1"/>
  <c r="BA220" i="1" s="1"/>
  <c r="BA221" i="1" s="1"/>
  <c r="BA222" i="1" s="1"/>
  <c r="BE205" i="1"/>
  <c r="BE206" i="1" s="1"/>
  <c r="BE207" i="1" s="1"/>
  <c r="BE208" i="1" s="1"/>
  <c r="BE209" i="1" s="1"/>
  <c r="BE210" i="1" s="1"/>
  <c r="BE211" i="1" s="1"/>
  <c r="BE212" i="1" s="1"/>
  <c r="BF235" i="1"/>
  <c r="BF236" i="1" s="1"/>
  <c r="BF237" i="1" s="1"/>
  <c r="BF238" i="1" s="1"/>
  <c r="BF239" i="1" s="1"/>
  <c r="BF240" i="1" s="1"/>
  <c r="BF241" i="1" s="1"/>
  <c r="BF242" i="1" s="1"/>
  <c r="AP234" i="1"/>
  <c r="AP235" i="1" s="1"/>
  <c r="AP236" i="1" s="1"/>
  <c r="AP237" i="1" s="1"/>
  <c r="AP238" i="1" s="1"/>
  <c r="AP239" i="1" s="1"/>
  <c r="AP240" i="1" s="1"/>
  <c r="AP241" i="1" s="1"/>
  <c r="AP242" i="1" s="1"/>
  <c r="AT224" i="1"/>
  <c r="AT225" i="1" s="1"/>
  <c r="AT226" i="1" s="1"/>
  <c r="AT227" i="1" s="1"/>
  <c r="AT228" i="1" s="1"/>
  <c r="AT229" i="1" s="1"/>
  <c r="AT230" i="1" s="1"/>
  <c r="AT231" i="1" s="1"/>
  <c r="AT232" i="1" s="1"/>
  <c r="AX214" i="1"/>
  <c r="AX215" i="1" s="1"/>
  <c r="AX216" i="1" s="1"/>
  <c r="AX217" i="1" s="1"/>
  <c r="AX218" i="1" s="1"/>
  <c r="AX219" i="1" s="1"/>
  <c r="AX220" i="1" s="1"/>
  <c r="AX221" i="1" s="1"/>
  <c r="AX222" i="1" s="1"/>
  <c r="AX204" i="1"/>
  <c r="AX205" i="1" s="1"/>
  <c r="AX206" i="1" s="1"/>
  <c r="AX207" i="1" s="1"/>
  <c r="AX208" i="1" s="1"/>
  <c r="AX209" i="1" s="1"/>
  <c r="AX210" i="1" s="1"/>
  <c r="AX211" i="1" s="1"/>
  <c r="AX212" i="1" s="1"/>
  <c r="BC234" i="1"/>
  <c r="BC235" i="1" s="1"/>
  <c r="BC236" i="1" s="1"/>
  <c r="BC237" i="1" s="1"/>
  <c r="BC238" i="1" s="1"/>
  <c r="BC239" i="1" s="1"/>
  <c r="BC240" i="1" s="1"/>
  <c r="BC241" i="1" s="1"/>
  <c r="BC242" i="1" s="1"/>
  <c r="BG225" i="1"/>
  <c r="BG226" i="1" s="1"/>
  <c r="BG227" i="1" s="1"/>
  <c r="BG228" i="1" s="1"/>
  <c r="BG229" i="1" s="1"/>
  <c r="BG230" i="1" s="1"/>
  <c r="BG231" i="1" s="1"/>
  <c r="BG232" i="1" s="1"/>
  <c r="AQ224" i="1"/>
  <c r="AQ225" i="1" s="1"/>
  <c r="AQ226" i="1" s="1"/>
  <c r="AQ227" i="1" s="1"/>
  <c r="AQ228" i="1" s="1"/>
  <c r="AQ229" i="1" s="1"/>
  <c r="AQ230" i="1" s="1"/>
  <c r="AQ231" i="1" s="1"/>
  <c r="AQ232" i="1" s="1"/>
  <c r="AU214" i="1"/>
  <c r="AU215" i="1" s="1"/>
  <c r="AU216" i="1" s="1"/>
  <c r="AU217" i="1" s="1"/>
  <c r="AU218" i="1" s="1"/>
  <c r="AU219" i="1" s="1"/>
  <c r="AU220" i="1" s="1"/>
  <c r="AU221" i="1" s="1"/>
  <c r="AU222" i="1" s="1"/>
  <c r="AY204" i="1"/>
  <c r="AY205" i="1" s="1"/>
  <c r="AY206" i="1" s="1"/>
  <c r="AY207" i="1" s="1"/>
  <c r="AY208" i="1" s="1"/>
  <c r="AY209" i="1" s="1"/>
  <c r="AY210" i="1" s="1"/>
  <c r="AY211" i="1" s="1"/>
  <c r="AY212" i="1" s="1"/>
  <c r="AR194" i="1"/>
  <c r="AR195" i="1" s="1"/>
  <c r="AR196" i="1" s="1"/>
  <c r="AR197" i="1" s="1"/>
  <c r="AR198" i="1" s="1"/>
  <c r="AR199" i="1" s="1"/>
  <c r="AR200" i="1" s="1"/>
  <c r="AR201" i="1" s="1"/>
  <c r="AR202" i="1" s="1"/>
  <c r="AQ185" i="1"/>
  <c r="AQ186" i="1" s="1"/>
  <c r="AQ187" i="1" s="1"/>
  <c r="AQ188" i="1" s="1"/>
  <c r="AQ189" i="1" s="1"/>
  <c r="AQ190" i="1" s="1"/>
  <c r="AQ191" i="1" s="1"/>
  <c r="AQ192" i="1" s="1"/>
  <c r="BC175" i="1"/>
  <c r="BC176" i="1" s="1"/>
  <c r="BC177" i="1" s="1"/>
  <c r="BC178" i="1" s="1"/>
  <c r="BC179" i="1" s="1"/>
  <c r="BC180" i="1" s="1"/>
  <c r="BC181" i="1" s="1"/>
  <c r="BC182" i="1" s="1"/>
  <c r="AY165" i="1"/>
  <c r="AY166" i="1" s="1"/>
  <c r="AY167" i="1" s="1"/>
  <c r="AY168" i="1" s="1"/>
  <c r="AY169" i="1" s="1"/>
  <c r="AY170" i="1" s="1"/>
  <c r="AY171" i="1" s="1"/>
  <c r="AY172" i="1" s="1"/>
  <c r="AT194" i="1"/>
  <c r="AT195" i="1" s="1"/>
  <c r="AT196" i="1" s="1"/>
  <c r="AT197" i="1" s="1"/>
  <c r="AT198" i="1" s="1"/>
  <c r="AT199" i="1" s="1"/>
  <c r="AT200" i="1" s="1"/>
  <c r="AT201" i="1" s="1"/>
  <c r="AT202" i="1" s="1"/>
  <c r="AZ185" i="1"/>
  <c r="AZ186" i="1" s="1"/>
  <c r="AZ187" i="1" s="1"/>
  <c r="AZ188" i="1" s="1"/>
  <c r="AZ189" i="1" s="1"/>
  <c r="AZ190" i="1" s="1"/>
  <c r="AZ191" i="1" s="1"/>
  <c r="AZ192" i="1" s="1"/>
  <c r="AZ175" i="1"/>
  <c r="AZ176" i="1" s="1"/>
  <c r="AZ177" i="1" s="1"/>
  <c r="AZ178" i="1" s="1"/>
  <c r="AZ179" i="1" s="1"/>
  <c r="AZ180" i="1" s="1"/>
  <c r="AZ181" i="1" s="1"/>
  <c r="AZ182" i="1" s="1"/>
  <c r="AZ165" i="1"/>
  <c r="AZ166" i="1" s="1"/>
  <c r="AZ167" i="1" s="1"/>
  <c r="AZ168" i="1" s="1"/>
  <c r="AZ169" i="1" s="1"/>
  <c r="AZ170" i="1" s="1"/>
  <c r="AZ171" i="1" s="1"/>
  <c r="AZ172" i="1" s="1"/>
  <c r="AQ194" i="1"/>
  <c r="AQ195" i="1" s="1"/>
  <c r="AQ196" i="1" s="1"/>
  <c r="AQ197" i="1" s="1"/>
  <c r="AQ198" i="1" s="1"/>
  <c r="AQ199" i="1" s="1"/>
  <c r="AQ200" i="1" s="1"/>
  <c r="AQ201" i="1" s="1"/>
  <c r="AQ202" i="1" s="1"/>
  <c r="BG194" i="1"/>
  <c r="BG195" i="1" s="1"/>
  <c r="BG196" i="1" s="1"/>
  <c r="BG197" i="1" s="1"/>
  <c r="BG198" i="1" s="1"/>
  <c r="BG199" i="1" s="1"/>
  <c r="BG200" i="1" s="1"/>
  <c r="BG201" i="1" s="1"/>
  <c r="BG202" i="1" s="1"/>
  <c r="BE194" i="1"/>
  <c r="BE195" i="1" s="1"/>
  <c r="BE196" i="1" s="1"/>
  <c r="BE197" i="1" s="1"/>
  <c r="BE198" i="1" s="1"/>
  <c r="BE199" i="1" s="1"/>
  <c r="BE200" i="1" s="1"/>
  <c r="BE201" i="1" s="1"/>
  <c r="BE202" i="1" s="1"/>
  <c r="AS184" i="1"/>
  <c r="AS185" i="1" s="1"/>
  <c r="AS186" i="1" s="1"/>
  <c r="AS187" i="1" s="1"/>
  <c r="AS188" i="1" s="1"/>
  <c r="AS189" i="1" s="1"/>
  <c r="AS190" i="1" s="1"/>
  <c r="AS191" i="1" s="1"/>
  <c r="AS192" i="1" s="1"/>
  <c r="AW174" i="1"/>
  <c r="AW175" i="1" s="1"/>
  <c r="AW176" i="1" s="1"/>
  <c r="AW177" i="1" s="1"/>
  <c r="AW178" i="1" s="1"/>
  <c r="AW179" i="1" s="1"/>
  <c r="AW180" i="1" s="1"/>
  <c r="AW181" i="1" s="1"/>
  <c r="AW182" i="1" s="1"/>
  <c r="BA164" i="1"/>
  <c r="BA165" i="1" s="1"/>
  <c r="BA166" i="1" s="1"/>
  <c r="BA167" i="1" s="1"/>
  <c r="BA168" i="1" s="1"/>
  <c r="BA169" i="1" s="1"/>
  <c r="BA170" i="1" s="1"/>
  <c r="BA171" i="1" s="1"/>
  <c r="BA172" i="1" s="1"/>
  <c r="AX194" i="1"/>
  <c r="AX195" i="1" s="1"/>
  <c r="AX196" i="1" s="1"/>
  <c r="AX197" i="1" s="1"/>
  <c r="AX198" i="1" s="1"/>
  <c r="AX199" i="1" s="1"/>
  <c r="AX200" i="1" s="1"/>
  <c r="AX201" i="1" s="1"/>
  <c r="AX202" i="1" s="1"/>
  <c r="BB184" i="1"/>
  <c r="BB185" i="1" s="1"/>
  <c r="BB186" i="1" s="1"/>
  <c r="BB187" i="1" s="1"/>
  <c r="BB188" i="1" s="1"/>
  <c r="BB189" i="1" s="1"/>
  <c r="BB190" i="1" s="1"/>
  <c r="BB191" i="1" s="1"/>
  <c r="BB192" i="1" s="1"/>
  <c r="BF175" i="1"/>
  <c r="BF176" i="1" s="1"/>
  <c r="BF177" i="1" s="1"/>
  <c r="BF178" i="1" s="1"/>
  <c r="BF179" i="1" s="1"/>
  <c r="BF180" i="1" s="1"/>
  <c r="BF181" i="1" s="1"/>
  <c r="BF182" i="1" s="1"/>
  <c r="AP174" i="1"/>
  <c r="AP175" i="1" s="1"/>
  <c r="AP176" i="1" s="1"/>
  <c r="AP177" i="1" s="1"/>
  <c r="AP178" i="1" s="1"/>
  <c r="AP179" i="1" s="1"/>
  <c r="AP180" i="1" s="1"/>
  <c r="AP181" i="1" s="1"/>
  <c r="AP182" i="1" s="1"/>
  <c r="AT164" i="1"/>
  <c r="AT165" i="1" s="1"/>
  <c r="AT166" i="1" s="1"/>
  <c r="AT167" i="1" s="1"/>
  <c r="AT168" i="1" s="1"/>
  <c r="AT169" i="1" s="1"/>
  <c r="AT170" i="1" s="1"/>
  <c r="AT171" i="1" s="1"/>
  <c r="AT172" i="1" s="1"/>
  <c r="AZ144" i="1"/>
  <c r="AZ145" i="1" s="1"/>
  <c r="AZ146" i="1" s="1"/>
  <c r="AZ147" i="1" s="1"/>
  <c r="AZ148" i="1" s="1"/>
  <c r="AZ149" i="1" s="1"/>
  <c r="AZ150" i="1" s="1"/>
  <c r="AZ151" i="1" s="1"/>
  <c r="AZ152" i="1" s="1"/>
  <c r="AZ115" i="1"/>
  <c r="AZ116" i="1" s="1"/>
  <c r="AZ117" i="1" s="1"/>
  <c r="AZ118" i="1" s="1"/>
  <c r="AZ119" i="1" s="1"/>
  <c r="AZ120" i="1" s="1"/>
  <c r="AZ121" i="1" s="1"/>
  <c r="AZ122" i="1" s="1"/>
  <c r="AV105" i="1"/>
  <c r="AV106" i="1" s="1"/>
  <c r="AV107" i="1" s="1"/>
  <c r="AV108" i="1" s="1"/>
  <c r="AV109" i="1" s="1"/>
  <c r="AV110" i="1" s="1"/>
  <c r="AV111" i="1" s="1"/>
  <c r="AV112" i="1" s="1"/>
  <c r="AR95" i="1"/>
  <c r="AR96" i="1" s="1"/>
  <c r="AR97" i="1" s="1"/>
  <c r="AR98" i="1" s="1"/>
  <c r="AR99" i="1" s="1"/>
  <c r="AR100" i="1" s="1"/>
  <c r="AR101" i="1" s="1"/>
  <c r="AR102" i="1" s="1"/>
  <c r="AZ75" i="1"/>
  <c r="AZ76" i="1" s="1"/>
  <c r="AZ77" i="1" s="1"/>
  <c r="AZ78" i="1" s="1"/>
  <c r="AZ79" i="1" s="1"/>
  <c r="AZ80" i="1" s="1"/>
  <c r="AZ81" i="1" s="1"/>
  <c r="AZ82" i="1" s="1"/>
  <c r="BF157" i="1"/>
  <c r="BF158" i="1" s="1"/>
  <c r="BF159" i="1" s="1"/>
  <c r="BF160" i="1" s="1"/>
  <c r="BF161" i="1" s="1"/>
  <c r="BF162" i="1" s="1"/>
  <c r="BE157" i="1"/>
  <c r="BE158" i="1" s="1"/>
  <c r="BE159" i="1" s="1"/>
  <c r="BE160" i="1" s="1"/>
  <c r="BE161" i="1" s="1"/>
  <c r="BE162" i="1" s="1"/>
  <c r="BC154" i="1"/>
  <c r="BC155" i="1" s="1"/>
  <c r="BC156" i="1" s="1"/>
  <c r="BC157" i="1" s="1"/>
  <c r="BC158" i="1" s="1"/>
  <c r="BC159" i="1" s="1"/>
  <c r="BC160" i="1" s="1"/>
  <c r="BC161" i="1" s="1"/>
  <c r="BC162" i="1" s="1"/>
  <c r="BA115" i="1"/>
  <c r="BA116" i="1" s="1"/>
  <c r="BA117" i="1" s="1"/>
  <c r="BA118" i="1" s="1"/>
  <c r="BA119" i="1" s="1"/>
  <c r="BA120" i="1" s="1"/>
  <c r="BA121" i="1" s="1"/>
  <c r="BA122" i="1" s="1"/>
  <c r="AW105" i="1"/>
  <c r="AW106" i="1" s="1"/>
  <c r="AW107" i="1" s="1"/>
  <c r="AW108" i="1" s="1"/>
  <c r="AW109" i="1" s="1"/>
  <c r="AW110" i="1" s="1"/>
  <c r="AW111" i="1" s="1"/>
  <c r="AW112" i="1" s="1"/>
  <c r="AS95" i="1"/>
  <c r="AS96" i="1" s="1"/>
  <c r="AS97" i="1" s="1"/>
  <c r="AS98" i="1" s="1"/>
  <c r="AS99" i="1" s="1"/>
  <c r="AS100" i="1" s="1"/>
  <c r="AS101" i="1" s="1"/>
  <c r="AS102" i="1" s="1"/>
  <c r="BA144" i="1"/>
  <c r="BA145" i="1" s="1"/>
  <c r="BA146" i="1" s="1"/>
  <c r="BA147" i="1" s="1"/>
  <c r="BA148" i="1" s="1"/>
  <c r="BA149" i="1" s="1"/>
  <c r="BA150" i="1" s="1"/>
  <c r="BA151" i="1" s="1"/>
  <c r="BA152" i="1" s="1"/>
  <c r="AY144" i="1"/>
  <c r="AY145" i="1" s="1"/>
  <c r="AY146" i="1" s="1"/>
  <c r="AY147" i="1" s="1"/>
  <c r="AY148" i="1" s="1"/>
  <c r="AY149" i="1" s="1"/>
  <c r="AY150" i="1" s="1"/>
  <c r="AY151" i="1" s="1"/>
  <c r="AY152" i="1" s="1"/>
  <c r="AT134" i="1"/>
  <c r="AT135" i="1" s="1"/>
  <c r="AT136" i="1" s="1"/>
  <c r="AT137" i="1" s="1"/>
  <c r="AT138" i="1" s="1"/>
  <c r="AT139" i="1" s="1"/>
  <c r="AT140" i="1" s="1"/>
  <c r="AT141" i="1" s="1"/>
  <c r="AT142" i="1" s="1"/>
  <c r="AX114" i="1"/>
  <c r="AX115" i="1" s="1"/>
  <c r="AX116" i="1" s="1"/>
  <c r="AX117" i="1" s="1"/>
  <c r="AX118" i="1" s="1"/>
  <c r="AX119" i="1" s="1"/>
  <c r="AX120" i="1" s="1"/>
  <c r="AX121" i="1" s="1"/>
  <c r="AX122" i="1" s="1"/>
  <c r="BB104" i="1"/>
  <c r="BB105" i="1" s="1"/>
  <c r="BB106" i="1" s="1"/>
  <c r="BB107" i="1" s="1"/>
  <c r="BB108" i="1" s="1"/>
  <c r="BB109" i="1" s="1"/>
  <c r="BB110" i="1" s="1"/>
  <c r="BB111" i="1" s="1"/>
  <c r="BB112" i="1" s="1"/>
  <c r="BF95" i="1"/>
  <c r="BF96" i="1" s="1"/>
  <c r="BF97" i="1" s="1"/>
  <c r="BF98" i="1" s="1"/>
  <c r="BF99" i="1" s="1"/>
  <c r="BF100" i="1" s="1"/>
  <c r="BF101" i="1" s="1"/>
  <c r="BF102" i="1" s="1"/>
  <c r="AP94" i="1"/>
  <c r="AP95" i="1" s="1"/>
  <c r="AP96" i="1" s="1"/>
  <c r="AP97" i="1" s="1"/>
  <c r="AP98" i="1" s="1"/>
  <c r="AP99" i="1" s="1"/>
  <c r="AP100" i="1" s="1"/>
  <c r="AP101" i="1" s="1"/>
  <c r="AP102" i="1" s="1"/>
  <c r="AV154" i="1"/>
  <c r="AV155" i="1" s="1"/>
  <c r="AV156" i="1" s="1"/>
  <c r="AV157" i="1" s="1"/>
  <c r="AV158" i="1" s="1"/>
  <c r="AV159" i="1" s="1"/>
  <c r="AV160" i="1" s="1"/>
  <c r="AV161" i="1" s="1"/>
  <c r="AV162" i="1" s="1"/>
  <c r="AU134" i="1"/>
  <c r="AU135" i="1" s="1"/>
  <c r="AU136" i="1" s="1"/>
  <c r="AU137" i="1" s="1"/>
  <c r="AU138" i="1" s="1"/>
  <c r="AU139" i="1" s="1"/>
  <c r="AU140" i="1" s="1"/>
  <c r="AU141" i="1" s="1"/>
  <c r="AU142" i="1" s="1"/>
  <c r="AU114" i="1"/>
  <c r="AU115" i="1" s="1"/>
  <c r="AU116" i="1" s="1"/>
  <c r="AU117" i="1" s="1"/>
  <c r="AU118" i="1" s="1"/>
  <c r="AU119" i="1" s="1"/>
  <c r="AU120" i="1" s="1"/>
  <c r="AU121" i="1" s="1"/>
  <c r="AU122" i="1" s="1"/>
  <c r="BG105" i="1"/>
  <c r="BG106" i="1" s="1"/>
  <c r="BG107" i="1" s="1"/>
  <c r="BG108" i="1" s="1"/>
  <c r="BG109" i="1" s="1"/>
  <c r="BG110" i="1" s="1"/>
  <c r="BG111" i="1" s="1"/>
  <c r="BG112" i="1" s="1"/>
  <c r="AQ104" i="1"/>
  <c r="AQ105" i="1" s="1"/>
  <c r="AQ106" i="1" s="1"/>
  <c r="AQ107" i="1" s="1"/>
  <c r="AQ108" i="1" s="1"/>
  <c r="AQ109" i="1" s="1"/>
  <c r="AQ110" i="1" s="1"/>
  <c r="AQ111" i="1" s="1"/>
  <c r="AQ112" i="1" s="1"/>
  <c r="AU94" i="1"/>
  <c r="AU95" i="1" s="1"/>
  <c r="AU96" i="1" s="1"/>
  <c r="AU97" i="1" s="1"/>
  <c r="AU98" i="1" s="1"/>
  <c r="AU99" i="1" s="1"/>
  <c r="AU100" i="1" s="1"/>
  <c r="AU101" i="1" s="1"/>
  <c r="AU102" i="1" s="1"/>
  <c r="AU65" i="1"/>
  <c r="AU66" i="1" s="1"/>
  <c r="AU67" i="1" s="1"/>
  <c r="AU68" i="1" s="1"/>
  <c r="AU69" i="1" s="1"/>
  <c r="AU70" i="1" s="1"/>
  <c r="AU71" i="1" s="1"/>
  <c r="AU72" i="1" s="1"/>
  <c r="BC55" i="1"/>
  <c r="BC56" i="1" s="1"/>
  <c r="BC57" i="1" s="1"/>
  <c r="BC58" i="1" s="1"/>
  <c r="BC59" i="1" s="1"/>
  <c r="BC60" i="1" s="1"/>
  <c r="BC61" i="1" s="1"/>
  <c r="BC62" i="1" s="1"/>
  <c r="AY45" i="1"/>
  <c r="AY46" i="1" s="1"/>
  <c r="AY47" i="1" s="1"/>
  <c r="AY48" i="1" s="1"/>
  <c r="AY49" i="1" s="1"/>
  <c r="AY50" i="1" s="1"/>
  <c r="AY51" i="1" s="1"/>
  <c r="AY52" i="1" s="1"/>
  <c r="AU35" i="1"/>
  <c r="AU36" i="1" s="1"/>
  <c r="AU37" i="1" s="1"/>
  <c r="AU38" i="1" s="1"/>
  <c r="AU39" i="1" s="1"/>
  <c r="AU40" i="1" s="1"/>
  <c r="AU41" i="1" s="1"/>
  <c r="AU42" i="1" s="1"/>
  <c r="AQ25" i="1"/>
  <c r="AQ26" i="1" s="1"/>
  <c r="AQ27" i="1" s="1"/>
  <c r="AQ28" i="1" s="1"/>
  <c r="AQ29" i="1" s="1"/>
  <c r="AQ30" i="1" s="1"/>
  <c r="AQ31" i="1" s="1"/>
  <c r="AQ32" i="1" s="1"/>
  <c r="AP74" i="1"/>
  <c r="AP75" i="1" s="1"/>
  <c r="AP76" i="1" s="1"/>
  <c r="AP77" i="1" s="1"/>
  <c r="AP78" i="1" s="1"/>
  <c r="AP79" i="1" s="1"/>
  <c r="AP80" i="1" s="1"/>
  <c r="AP81" i="1" s="1"/>
  <c r="AP82" i="1" s="1"/>
  <c r="AW75" i="1"/>
  <c r="AW76" i="1" s="1"/>
  <c r="AW77" i="1" s="1"/>
  <c r="AW78" i="1" s="1"/>
  <c r="AW79" i="1" s="1"/>
  <c r="AW80" i="1" s="1"/>
  <c r="AW81" i="1" s="1"/>
  <c r="AW82" i="1" s="1"/>
  <c r="BA64" i="1"/>
  <c r="BA65" i="1" s="1"/>
  <c r="BA66" i="1" s="1"/>
  <c r="BA67" i="1" s="1"/>
  <c r="BA68" i="1" s="1"/>
  <c r="BA69" i="1" s="1"/>
  <c r="BA70" i="1" s="1"/>
  <c r="BA71" i="1" s="1"/>
  <c r="BA72" i="1" s="1"/>
  <c r="AS54" i="1"/>
  <c r="AS55" i="1" s="1"/>
  <c r="AS56" i="1" s="1"/>
  <c r="AS57" i="1" s="1"/>
  <c r="AS58" i="1" s="1"/>
  <c r="AS59" i="1" s="1"/>
  <c r="AS60" i="1" s="1"/>
  <c r="AS61" i="1" s="1"/>
  <c r="AS62" i="1" s="1"/>
  <c r="AS44" i="1"/>
  <c r="AS45" i="1" s="1"/>
  <c r="AS46" i="1" s="1"/>
  <c r="AS47" i="1" s="1"/>
  <c r="AS48" i="1" s="1"/>
  <c r="AS49" i="1" s="1"/>
  <c r="AS50" i="1" s="1"/>
  <c r="AS51" i="1" s="1"/>
  <c r="AS52" i="1" s="1"/>
  <c r="AS34" i="1"/>
  <c r="AS35" i="1" s="1"/>
  <c r="AS36" i="1" s="1"/>
  <c r="AS37" i="1" s="1"/>
  <c r="AS38" i="1" s="1"/>
  <c r="AS39" i="1" s="1"/>
  <c r="AS40" i="1" s="1"/>
  <c r="AS41" i="1" s="1"/>
  <c r="AS42" i="1" s="1"/>
  <c r="AS24" i="1"/>
  <c r="AS25" i="1" s="1"/>
  <c r="AS26" i="1" s="1"/>
  <c r="AS27" i="1" s="1"/>
  <c r="AS28" i="1" s="1"/>
  <c r="AS29" i="1" s="1"/>
  <c r="AS30" i="1" s="1"/>
  <c r="AS31" i="1" s="1"/>
  <c r="AS32" i="1" s="1"/>
  <c r="BD74" i="1"/>
  <c r="BD75" i="1" s="1"/>
  <c r="BD76" i="1" s="1"/>
  <c r="BD77" i="1" s="1"/>
  <c r="BD78" i="1" s="1"/>
  <c r="BD79" i="1" s="1"/>
  <c r="BD80" i="1" s="1"/>
  <c r="BD81" i="1" s="1"/>
  <c r="BD82" i="1" s="1"/>
  <c r="BB64" i="1"/>
  <c r="BB65" i="1" s="1"/>
  <c r="BB66" i="1" s="1"/>
  <c r="BB67" i="1" s="1"/>
  <c r="BB68" i="1" s="1"/>
  <c r="BB69" i="1" s="1"/>
  <c r="BB70" i="1" s="1"/>
  <c r="BB71" i="1" s="1"/>
  <c r="BB72" i="1" s="1"/>
  <c r="BB54" i="1"/>
  <c r="BB55" i="1" s="1"/>
  <c r="BB56" i="1" s="1"/>
  <c r="BB57" i="1" s="1"/>
  <c r="BB58" i="1" s="1"/>
  <c r="BB59" i="1" s="1"/>
  <c r="BB60" i="1" s="1"/>
  <c r="BB61" i="1" s="1"/>
  <c r="BB62" i="1" s="1"/>
  <c r="BF44" i="1"/>
  <c r="BF45" i="1" s="1"/>
  <c r="BF46" i="1" s="1"/>
  <c r="BF47" i="1" s="1"/>
  <c r="BF48" i="1" s="1"/>
  <c r="BF49" i="1" s="1"/>
  <c r="BF50" i="1" s="1"/>
  <c r="BF51" i="1" s="1"/>
  <c r="BF52" i="1" s="1"/>
  <c r="AP44" i="1"/>
  <c r="AP45" i="1" s="1"/>
  <c r="AP46" i="1" s="1"/>
  <c r="AP47" i="1" s="1"/>
  <c r="AP48" i="1" s="1"/>
  <c r="AP49" i="1" s="1"/>
  <c r="AP50" i="1" s="1"/>
  <c r="AP51" i="1" s="1"/>
  <c r="AP52" i="1" s="1"/>
  <c r="AT34" i="1"/>
  <c r="AT35" i="1" s="1"/>
  <c r="AT36" i="1" s="1"/>
  <c r="AT37" i="1" s="1"/>
  <c r="AT38" i="1" s="1"/>
  <c r="AT39" i="1" s="1"/>
  <c r="AT40" i="1" s="1"/>
  <c r="AT41" i="1" s="1"/>
  <c r="AT42" i="1" s="1"/>
  <c r="AQ84" i="1"/>
  <c r="AQ85" i="1" s="1"/>
  <c r="AQ86" i="1" s="1"/>
  <c r="AQ87" i="1" s="1"/>
  <c r="AQ88" i="1" s="1"/>
  <c r="AQ89" i="1" s="1"/>
  <c r="AQ90" i="1" s="1"/>
  <c r="AQ91" i="1" s="1"/>
  <c r="AQ92" i="1" s="1"/>
  <c r="BG84" i="1"/>
  <c r="BG85" i="1" s="1"/>
  <c r="BG86" i="1" s="1"/>
  <c r="BG87" i="1" s="1"/>
  <c r="BG88" i="1" s="1"/>
  <c r="BG89" i="1" s="1"/>
  <c r="BG90" i="1" s="1"/>
  <c r="BG91" i="1" s="1"/>
  <c r="BG92" i="1" s="1"/>
  <c r="BB84" i="1"/>
  <c r="BB85" i="1" s="1"/>
  <c r="BB86" i="1" s="1"/>
  <c r="BB87" i="1" s="1"/>
  <c r="BB88" i="1" s="1"/>
  <c r="BB89" i="1" s="1"/>
  <c r="BB90" i="1" s="1"/>
  <c r="BB91" i="1" s="1"/>
  <c r="BB92" i="1" s="1"/>
  <c r="BE65" i="1"/>
  <c r="BE66" i="1" s="1"/>
  <c r="BE67" i="1" s="1"/>
  <c r="BE68" i="1" s="1"/>
  <c r="BE69" i="1" s="1"/>
  <c r="BE70" i="1" s="1"/>
  <c r="BE71" i="1" s="1"/>
  <c r="BE72" i="1" s="1"/>
  <c r="BA395" i="1"/>
  <c r="BA396" i="1" s="1"/>
  <c r="BA397" i="1" s="1"/>
  <c r="BA398" i="1" s="1"/>
  <c r="BA399" i="1" s="1"/>
  <c r="BA400" i="1" s="1"/>
  <c r="BA401" i="1" s="1"/>
  <c r="BA402" i="1" s="1"/>
  <c r="BE385" i="1"/>
  <c r="BE386" i="1" s="1"/>
  <c r="BE387" i="1" s="1"/>
  <c r="BE388" i="1" s="1"/>
  <c r="BE389" i="1" s="1"/>
  <c r="BE390" i="1" s="1"/>
  <c r="BE391" i="1" s="1"/>
  <c r="BE392" i="1" s="1"/>
  <c r="AX394" i="1"/>
  <c r="AX395" i="1" s="1"/>
  <c r="AX396" i="1" s="1"/>
  <c r="AX397" i="1" s="1"/>
  <c r="AX398" i="1" s="1"/>
  <c r="AX399" i="1" s="1"/>
  <c r="AX400" i="1" s="1"/>
  <c r="AX401" i="1" s="1"/>
  <c r="AX402" i="1" s="1"/>
  <c r="AX384" i="1"/>
  <c r="AX385" i="1" s="1"/>
  <c r="AX386" i="1" s="1"/>
  <c r="AX387" i="1" s="1"/>
  <c r="AX388" i="1" s="1"/>
  <c r="AX389" i="1" s="1"/>
  <c r="AX390" i="1" s="1"/>
  <c r="AX391" i="1" s="1"/>
  <c r="AX392" i="1" s="1"/>
  <c r="BC394" i="1"/>
  <c r="BC395" i="1" s="1"/>
  <c r="BC396" i="1" s="1"/>
  <c r="BC397" i="1" s="1"/>
  <c r="BC398" i="1" s="1"/>
  <c r="BC399" i="1" s="1"/>
  <c r="BC400" i="1" s="1"/>
  <c r="BC401" i="1" s="1"/>
  <c r="BC402" i="1" s="1"/>
  <c r="BG384" i="1"/>
  <c r="BG385" i="1" s="1"/>
  <c r="BG386" i="1" s="1"/>
  <c r="BG387" i="1" s="1"/>
  <c r="BG388" i="1" s="1"/>
  <c r="BG389" i="1" s="1"/>
  <c r="BG390" i="1" s="1"/>
  <c r="BG391" i="1" s="1"/>
  <c r="BG392" i="1" s="1"/>
  <c r="AQ384" i="1"/>
  <c r="AQ385" i="1" s="1"/>
  <c r="AQ386" i="1" s="1"/>
  <c r="AQ387" i="1" s="1"/>
  <c r="AQ388" i="1" s="1"/>
  <c r="AQ389" i="1" s="1"/>
  <c r="AQ390" i="1" s="1"/>
  <c r="AQ391" i="1" s="1"/>
  <c r="AQ392" i="1" s="1"/>
  <c r="BE365" i="1"/>
  <c r="BE366" i="1" s="1"/>
  <c r="BE367" i="1" s="1"/>
  <c r="BE355" i="1"/>
  <c r="BE356" i="1" s="1"/>
  <c r="BE357" i="1" s="1"/>
  <c r="BE358" i="1" s="1"/>
  <c r="BE359" i="1" s="1"/>
  <c r="BE360" i="1" s="1"/>
  <c r="BE361" i="1" s="1"/>
  <c r="BE362" i="1" s="1"/>
  <c r="BB374" i="1"/>
  <c r="BB375" i="1" s="1"/>
  <c r="BB376" i="1" s="1"/>
  <c r="BB377" i="1" s="1"/>
  <c r="BB378" i="1" s="1"/>
  <c r="BB379" i="1" s="1"/>
  <c r="BB380" i="1" s="1"/>
  <c r="BB381" i="1" s="1"/>
  <c r="BB382" i="1" s="1"/>
  <c r="AX364" i="1"/>
  <c r="AX365" i="1" s="1"/>
  <c r="AX366" i="1" s="1"/>
  <c r="AX367" i="1" s="1"/>
  <c r="AU374" i="1"/>
  <c r="AU375" i="1" s="1"/>
  <c r="AU376" i="1" s="1"/>
  <c r="AU377" i="1" s="1"/>
  <c r="AU378" i="1" s="1"/>
  <c r="AU379" i="1" s="1"/>
  <c r="AU380" i="1" s="1"/>
  <c r="AU381" i="1" s="1"/>
  <c r="AU382" i="1" s="1"/>
  <c r="AY364" i="1"/>
  <c r="AY365" i="1" s="1"/>
  <c r="AY366" i="1" s="1"/>
  <c r="AY367" i="1" s="1"/>
  <c r="BC355" i="1"/>
  <c r="BC356" i="1" s="1"/>
  <c r="BC357" i="1" s="1"/>
  <c r="BC358" i="1" s="1"/>
  <c r="BC359" i="1" s="1"/>
  <c r="BC360" i="1" s="1"/>
  <c r="BC361" i="1" s="1"/>
  <c r="BC362" i="1" s="1"/>
  <c r="BB344" i="1"/>
  <c r="BB345" i="1" s="1"/>
  <c r="BB346" i="1" s="1"/>
  <c r="BB347" i="1" s="1"/>
  <c r="BB348" i="1" s="1"/>
  <c r="BB349" i="1" s="1"/>
  <c r="BB350" i="1" s="1"/>
  <c r="BB351" i="1" s="1"/>
  <c r="BB352" i="1" s="1"/>
  <c r="BB334" i="1"/>
  <c r="BB335" i="1" s="1"/>
  <c r="BB336" i="1" s="1"/>
  <c r="BB337" i="1" s="1"/>
  <c r="BB338" i="1" s="1"/>
  <c r="BB339" i="1" s="1"/>
  <c r="BB340" i="1" s="1"/>
  <c r="BB341" i="1" s="1"/>
  <c r="BB342" i="1" s="1"/>
  <c r="BC344" i="1"/>
  <c r="BC345" i="1" s="1"/>
  <c r="BC346" i="1" s="1"/>
  <c r="BC347" i="1" s="1"/>
  <c r="BC348" i="1" s="1"/>
  <c r="BC349" i="1" s="1"/>
  <c r="BC350" i="1" s="1"/>
  <c r="BC351" i="1" s="1"/>
  <c r="BC352" i="1" s="1"/>
  <c r="BG334" i="1"/>
  <c r="BG335" i="1" s="1"/>
  <c r="BG336" i="1" s="1"/>
  <c r="BG337" i="1" s="1"/>
  <c r="BG338" i="1" s="1"/>
  <c r="BG339" i="1" s="1"/>
  <c r="BG340" i="1" s="1"/>
  <c r="BG341" i="1" s="1"/>
  <c r="BG342" i="1" s="1"/>
  <c r="AQ334" i="1"/>
  <c r="AQ335" i="1" s="1"/>
  <c r="AQ336" i="1" s="1"/>
  <c r="AQ337" i="1" s="1"/>
  <c r="AQ338" i="1" s="1"/>
  <c r="AQ339" i="1" s="1"/>
  <c r="AQ340" i="1" s="1"/>
  <c r="AQ341" i="1" s="1"/>
  <c r="AQ342" i="1" s="1"/>
  <c r="AR315" i="1"/>
  <c r="AR316" i="1" s="1"/>
  <c r="AR317" i="1" s="1"/>
  <c r="AR318" i="1" s="1"/>
  <c r="AR319" i="1" s="1"/>
  <c r="AR320" i="1" s="1"/>
  <c r="AR321" i="1" s="1"/>
  <c r="AR322" i="1" s="1"/>
  <c r="AZ295" i="1"/>
  <c r="AZ296" i="1" s="1"/>
  <c r="AZ297" i="1" s="1"/>
  <c r="AZ298" i="1" s="1"/>
  <c r="AZ299" i="1" s="1"/>
  <c r="AZ300" i="1" s="1"/>
  <c r="AZ301" i="1" s="1"/>
  <c r="AZ302" i="1" s="1"/>
  <c r="BF325" i="1"/>
  <c r="BF326" i="1" s="1"/>
  <c r="BF327" i="1" s="1"/>
  <c r="BF328" i="1" s="1"/>
  <c r="BF329" i="1" s="1"/>
  <c r="BF330" i="1" s="1"/>
  <c r="BF331" i="1" s="1"/>
  <c r="BF332" i="1" s="1"/>
  <c r="BA315" i="1"/>
  <c r="BA316" i="1" s="1"/>
  <c r="BA317" i="1" s="1"/>
  <c r="BA318" i="1" s="1"/>
  <c r="BA319" i="1" s="1"/>
  <c r="BA320" i="1" s="1"/>
  <c r="BA321" i="1" s="1"/>
  <c r="BA322" i="1" s="1"/>
  <c r="BE305" i="1"/>
  <c r="BE306" i="1" s="1"/>
  <c r="BE307" i="1" s="1"/>
  <c r="BE308" i="1" s="1"/>
  <c r="BE309" i="1" s="1"/>
  <c r="BE310" i="1" s="1"/>
  <c r="BE311" i="1" s="1"/>
  <c r="BE312" i="1" s="1"/>
  <c r="BA295" i="1"/>
  <c r="BA296" i="1" s="1"/>
  <c r="BA297" i="1" s="1"/>
  <c r="BA298" i="1" s="1"/>
  <c r="BA299" i="1" s="1"/>
  <c r="BA300" i="1" s="1"/>
  <c r="BA301" i="1" s="1"/>
  <c r="BA302" i="1" s="1"/>
  <c r="AP314" i="1"/>
  <c r="AP315" i="1" s="1"/>
  <c r="AP316" i="1" s="1"/>
  <c r="AP317" i="1" s="1"/>
  <c r="AP318" i="1" s="1"/>
  <c r="AP319" i="1" s="1"/>
  <c r="AP320" i="1" s="1"/>
  <c r="AP321" i="1" s="1"/>
  <c r="AP322" i="1" s="1"/>
  <c r="AP304" i="1"/>
  <c r="AP305" i="1" s="1"/>
  <c r="AP306" i="1" s="1"/>
  <c r="AP307" i="1" s="1"/>
  <c r="AP308" i="1" s="1"/>
  <c r="AP309" i="1" s="1"/>
  <c r="AP310" i="1" s="1"/>
  <c r="AP311" i="1" s="1"/>
  <c r="AP312" i="1" s="1"/>
  <c r="AT325" i="1"/>
  <c r="AT326" i="1" s="1"/>
  <c r="AT327" i="1" s="1"/>
  <c r="AT328" i="1" s="1"/>
  <c r="AT329" i="1" s="1"/>
  <c r="AT330" i="1" s="1"/>
  <c r="AT331" i="1" s="1"/>
  <c r="AT332" i="1" s="1"/>
  <c r="BC314" i="1"/>
  <c r="BC315" i="1" s="1"/>
  <c r="BC316" i="1" s="1"/>
  <c r="BC317" i="1" s="1"/>
  <c r="BC318" i="1" s="1"/>
  <c r="BC319" i="1" s="1"/>
  <c r="BC320" i="1" s="1"/>
  <c r="BC321" i="1" s="1"/>
  <c r="BC322" i="1" s="1"/>
  <c r="BG304" i="1"/>
  <c r="BG305" i="1" s="1"/>
  <c r="BG306" i="1" s="1"/>
  <c r="BG307" i="1" s="1"/>
  <c r="BG308" i="1" s="1"/>
  <c r="BG309" i="1" s="1"/>
  <c r="BG310" i="1" s="1"/>
  <c r="BG311" i="1" s="1"/>
  <c r="BG312" i="1" s="1"/>
  <c r="AQ304" i="1"/>
  <c r="AQ305" i="1" s="1"/>
  <c r="AQ306" i="1" s="1"/>
  <c r="AQ307" i="1" s="1"/>
  <c r="AQ308" i="1" s="1"/>
  <c r="AQ309" i="1" s="1"/>
  <c r="AQ310" i="1" s="1"/>
  <c r="AQ311" i="1" s="1"/>
  <c r="AQ312" i="1" s="1"/>
  <c r="AU295" i="1"/>
  <c r="AU296" i="1" s="1"/>
  <c r="AU297" i="1" s="1"/>
  <c r="AU298" i="1" s="1"/>
  <c r="AU299" i="1" s="1"/>
  <c r="AU300" i="1" s="1"/>
  <c r="AU301" i="1" s="1"/>
  <c r="AU302" i="1" s="1"/>
  <c r="AQ324" i="1"/>
  <c r="AQ325" i="1" s="1"/>
  <c r="AQ326" i="1" s="1"/>
  <c r="AQ327" i="1" s="1"/>
  <c r="AQ328" i="1" s="1"/>
  <c r="AQ329" i="1" s="1"/>
  <c r="AQ330" i="1" s="1"/>
  <c r="AQ331" i="1" s="1"/>
  <c r="AQ332" i="1" s="1"/>
  <c r="BG324" i="1"/>
  <c r="BG325" i="1" s="1"/>
  <c r="BG326" i="1" s="1"/>
  <c r="BG327" i="1" s="1"/>
  <c r="BG328" i="1" s="1"/>
  <c r="BG329" i="1" s="1"/>
  <c r="BG330" i="1" s="1"/>
  <c r="BG331" i="1" s="1"/>
  <c r="BG332" i="1" s="1"/>
  <c r="BD325" i="1"/>
  <c r="BD326" i="1" s="1"/>
  <c r="BD327" i="1" s="1"/>
  <c r="BD328" i="1" s="1"/>
  <c r="BD329" i="1" s="1"/>
  <c r="BD330" i="1" s="1"/>
  <c r="BD331" i="1" s="1"/>
  <c r="BD332" i="1" s="1"/>
  <c r="AT285" i="1"/>
  <c r="AT286" i="1" s="1"/>
  <c r="AT287" i="1" s="1"/>
  <c r="AT288" i="1" s="1"/>
  <c r="AT289" i="1" s="1"/>
  <c r="AT290" i="1" s="1"/>
  <c r="AT291" i="1" s="1"/>
  <c r="AT292" i="1" s="1"/>
  <c r="AP275" i="1"/>
  <c r="AP276" i="1" s="1"/>
  <c r="AP277" i="1" s="1"/>
  <c r="AP278" i="1" s="1"/>
  <c r="AP279" i="1" s="1"/>
  <c r="AP280" i="1" s="1"/>
  <c r="AP281" i="1" s="1"/>
  <c r="AP282" i="1" s="1"/>
  <c r="BB265" i="1"/>
  <c r="BB266" i="1" s="1"/>
  <c r="BB267" i="1" s="1"/>
  <c r="BB268" i="1" s="1"/>
  <c r="BB269" i="1" s="1"/>
  <c r="BB270" i="1" s="1"/>
  <c r="BB271" i="1" s="1"/>
  <c r="BB272" i="1" s="1"/>
  <c r="AX255" i="1"/>
  <c r="AX256" i="1" s="1"/>
  <c r="AX257" i="1" s="1"/>
  <c r="AX258" i="1" s="1"/>
  <c r="AX259" i="1" s="1"/>
  <c r="AX260" i="1" s="1"/>
  <c r="AX261" i="1" s="1"/>
  <c r="AX262" i="1" s="1"/>
  <c r="AY285" i="1"/>
  <c r="AY286" i="1" s="1"/>
  <c r="AY287" i="1" s="1"/>
  <c r="AY288" i="1" s="1"/>
  <c r="AY289" i="1" s="1"/>
  <c r="AY290" i="1" s="1"/>
  <c r="AY291" i="1" s="1"/>
  <c r="AY292" i="1" s="1"/>
  <c r="BG275" i="1"/>
  <c r="BG276" i="1" s="1"/>
  <c r="BG277" i="1" s="1"/>
  <c r="BG278" i="1" s="1"/>
  <c r="BG279" i="1" s="1"/>
  <c r="BG280" i="1" s="1"/>
  <c r="BG281" i="1" s="1"/>
  <c r="BG282" i="1" s="1"/>
  <c r="AQ275" i="1"/>
  <c r="AQ276" i="1" s="1"/>
  <c r="AQ277" i="1" s="1"/>
  <c r="AQ278" i="1" s="1"/>
  <c r="AQ279" i="1" s="1"/>
  <c r="AQ280" i="1" s="1"/>
  <c r="AQ281" i="1" s="1"/>
  <c r="AQ282" i="1" s="1"/>
  <c r="BG265" i="1"/>
  <c r="BG266" i="1" s="1"/>
  <c r="BG267" i="1" s="1"/>
  <c r="BG268" i="1" s="1"/>
  <c r="BG269" i="1" s="1"/>
  <c r="BG270" i="1" s="1"/>
  <c r="BG271" i="1" s="1"/>
  <c r="BG272" i="1" s="1"/>
  <c r="AQ265" i="1"/>
  <c r="AQ266" i="1" s="1"/>
  <c r="AQ267" i="1" s="1"/>
  <c r="AQ268" i="1" s="1"/>
  <c r="AQ269" i="1" s="1"/>
  <c r="AQ270" i="1" s="1"/>
  <c r="AQ271" i="1" s="1"/>
  <c r="AQ272" i="1" s="1"/>
  <c r="AU255" i="1"/>
  <c r="AU256" i="1" s="1"/>
  <c r="AU257" i="1" s="1"/>
  <c r="AU258" i="1" s="1"/>
  <c r="AU259" i="1" s="1"/>
  <c r="AU260" i="1" s="1"/>
  <c r="AU261" i="1" s="1"/>
  <c r="AU262" i="1" s="1"/>
  <c r="AZ284" i="1"/>
  <c r="AZ285" i="1" s="1"/>
  <c r="AZ286" i="1" s="1"/>
  <c r="AZ287" i="1" s="1"/>
  <c r="AZ288" i="1" s="1"/>
  <c r="AZ289" i="1" s="1"/>
  <c r="AZ290" i="1" s="1"/>
  <c r="AZ291" i="1" s="1"/>
  <c r="AZ292" i="1" s="1"/>
  <c r="AV274" i="1"/>
  <c r="AV275" i="1" s="1"/>
  <c r="AV276" i="1" s="1"/>
  <c r="AV277" i="1" s="1"/>
  <c r="AV278" i="1" s="1"/>
  <c r="AV279" i="1" s="1"/>
  <c r="AV280" i="1" s="1"/>
  <c r="AV281" i="1" s="1"/>
  <c r="AV282" i="1" s="1"/>
  <c r="AZ264" i="1"/>
  <c r="AZ265" i="1" s="1"/>
  <c r="AZ266" i="1" s="1"/>
  <c r="AZ267" i="1" s="1"/>
  <c r="AZ268" i="1" s="1"/>
  <c r="AZ269" i="1" s="1"/>
  <c r="AZ270" i="1" s="1"/>
  <c r="AZ271" i="1" s="1"/>
  <c r="AZ272" i="1" s="1"/>
  <c r="AZ254" i="1"/>
  <c r="AZ255" i="1" s="1"/>
  <c r="AZ256" i="1" s="1"/>
  <c r="AZ257" i="1" s="1"/>
  <c r="AZ258" i="1" s="1"/>
  <c r="AZ259" i="1" s="1"/>
  <c r="AZ260" i="1" s="1"/>
  <c r="AZ261" i="1" s="1"/>
  <c r="AZ262" i="1" s="1"/>
  <c r="AZ245" i="1"/>
  <c r="AZ246" i="1" s="1"/>
  <c r="AZ247" i="1" s="1"/>
  <c r="AZ248" i="1" s="1"/>
  <c r="AZ249" i="1" s="1"/>
  <c r="AZ250" i="1" s="1"/>
  <c r="AZ251" i="1" s="1"/>
  <c r="AZ252" i="1" s="1"/>
  <c r="AS284" i="1"/>
  <c r="AS285" i="1" s="1"/>
  <c r="AS286" i="1" s="1"/>
  <c r="AS287" i="1" s="1"/>
  <c r="AS288" i="1" s="1"/>
  <c r="AS289" i="1" s="1"/>
  <c r="AS290" i="1" s="1"/>
  <c r="AS291" i="1" s="1"/>
  <c r="AS292" i="1" s="1"/>
  <c r="AW274" i="1"/>
  <c r="AW275" i="1" s="1"/>
  <c r="AW276" i="1" s="1"/>
  <c r="AW277" i="1" s="1"/>
  <c r="AW278" i="1" s="1"/>
  <c r="AW279" i="1" s="1"/>
  <c r="AW280" i="1" s="1"/>
  <c r="AW281" i="1" s="1"/>
  <c r="AW282" i="1" s="1"/>
  <c r="BA264" i="1"/>
  <c r="BA265" i="1" s="1"/>
  <c r="BA266" i="1" s="1"/>
  <c r="BA267" i="1" s="1"/>
  <c r="BA268" i="1" s="1"/>
  <c r="BA269" i="1" s="1"/>
  <c r="BA270" i="1" s="1"/>
  <c r="BA271" i="1" s="1"/>
  <c r="BA272" i="1" s="1"/>
  <c r="BE254" i="1"/>
  <c r="BE255" i="1" s="1"/>
  <c r="BE256" i="1" s="1"/>
  <c r="BE257" i="1" s="1"/>
  <c r="BE258" i="1" s="1"/>
  <c r="BE259" i="1" s="1"/>
  <c r="BE260" i="1" s="1"/>
  <c r="BE261" i="1" s="1"/>
  <c r="BE262" i="1" s="1"/>
  <c r="AS245" i="1"/>
  <c r="AS246" i="1" s="1"/>
  <c r="AS247" i="1" s="1"/>
  <c r="AS248" i="1" s="1"/>
  <c r="AS249" i="1" s="1"/>
  <c r="AS250" i="1" s="1"/>
  <c r="AS251" i="1" s="1"/>
  <c r="AS252" i="1" s="1"/>
  <c r="BD277" i="1"/>
  <c r="BD278" i="1" s="1"/>
  <c r="BD279" i="1" s="1"/>
  <c r="BD280" i="1" s="1"/>
  <c r="BD281" i="1" s="1"/>
  <c r="BD282" i="1" s="1"/>
  <c r="AR225" i="1"/>
  <c r="AR226" i="1" s="1"/>
  <c r="AR227" i="1" s="1"/>
  <c r="AR228" i="1" s="1"/>
  <c r="AR229" i="1" s="1"/>
  <c r="AR230" i="1" s="1"/>
  <c r="AR231" i="1" s="1"/>
  <c r="AR232" i="1" s="1"/>
  <c r="AZ205" i="1"/>
  <c r="AZ206" i="1" s="1"/>
  <c r="AZ207" i="1" s="1"/>
  <c r="AZ208" i="1" s="1"/>
  <c r="AZ209" i="1" s="1"/>
  <c r="AZ210" i="1" s="1"/>
  <c r="AZ211" i="1" s="1"/>
  <c r="AZ212" i="1" s="1"/>
  <c r="AP245" i="1"/>
  <c r="AP246" i="1" s="1"/>
  <c r="AP247" i="1" s="1"/>
  <c r="AP248" i="1" s="1"/>
  <c r="AP249" i="1" s="1"/>
  <c r="AP250" i="1" s="1"/>
  <c r="AP251" i="1" s="1"/>
  <c r="AP252" i="1" s="1"/>
  <c r="AS235" i="1"/>
  <c r="AS236" i="1" s="1"/>
  <c r="AS237" i="1" s="1"/>
  <c r="AS238" i="1" s="1"/>
  <c r="AS239" i="1" s="1"/>
  <c r="AS240" i="1" s="1"/>
  <c r="AS241" i="1" s="1"/>
  <c r="AS242" i="1" s="1"/>
  <c r="BA225" i="1"/>
  <c r="BA226" i="1" s="1"/>
  <c r="BA227" i="1" s="1"/>
  <c r="BA228" i="1" s="1"/>
  <c r="BA229" i="1" s="1"/>
  <c r="BA230" i="1" s="1"/>
  <c r="BA231" i="1" s="1"/>
  <c r="BA232" i="1" s="1"/>
  <c r="BE215" i="1"/>
  <c r="BE216" i="1" s="1"/>
  <c r="BE217" i="1" s="1"/>
  <c r="BE218" i="1" s="1"/>
  <c r="BE219" i="1" s="1"/>
  <c r="BE220" i="1" s="1"/>
  <c r="BE221" i="1" s="1"/>
  <c r="BE222" i="1" s="1"/>
  <c r="AS205" i="1"/>
  <c r="AS206" i="1" s="1"/>
  <c r="AS207" i="1" s="1"/>
  <c r="AS208" i="1" s="1"/>
  <c r="AS209" i="1" s="1"/>
  <c r="AS210" i="1" s="1"/>
  <c r="AS211" i="1" s="1"/>
  <c r="AS212" i="1" s="1"/>
  <c r="AY245" i="1"/>
  <c r="AY246" i="1" s="1"/>
  <c r="AY247" i="1" s="1"/>
  <c r="AY248" i="1" s="1"/>
  <c r="AY249" i="1" s="1"/>
  <c r="AY250" i="1" s="1"/>
  <c r="AY251" i="1" s="1"/>
  <c r="AY252" i="1" s="1"/>
  <c r="AT234" i="1"/>
  <c r="AT235" i="1" s="1"/>
  <c r="AT236" i="1" s="1"/>
  <c r="AT237" i="1" s="1"/>
  <c r="AT238" i="1" s="1"/>
  <c r="AT239" i="1" s="1"/>
  <c r="AT240" i="1" s="1"/>
  <c r="AT241" i="1" s="1"/>
  <c r="AT242" i="1" s="1"/>
  <c r="AX224" i="1"/>
  <c r="AX225" i="1" s="1"/>
  <c r="AX226" i="1" s="1"/>
  <c r="AX227" i="1" s="1"/>
  <c r="AX228" i="1" s="1"/>
  <c r="AX229" i="1" s="1"/>
  <c r="AX230" i="1" s="1"/>
  <c r="AX231" i="1" s="1"/>
  <c r="AX232" i="1" s="1"/>
  <c r="BB214" i="1"/>
  <c r="BB215" i="1" s="1"/>
  <c r="BB216" i="1" s="1"/>
  <c r="BB217" i="1" s="1"/>
  <c r="BB218" i="1" s="1"/>
  <c r="BB219" i="1" s="1"/>
  <c r="BB220" i="1" s="1"/>
  <c r="BB221" i="1" s="1"/>
  <c r="BB222" i="1" s="1"/>
  <c r="BB204" i="1"/>
  <c r="BB205" i="1" s="1"/>
  <c r="BB206" i="1" s="1"/>
  <c r="BB207" i="1" s="1"/>
  <c r="BB208" i="1" s="1"/>
  <c r="BB209" i="1" s="1"/>
  <c r="BB210" i="1" s="1"/>
  <c r="BB211" i="1" s="1"/>
  <c r="BB212" i="1" s="1"/>
  <c r="BD244" i="1"/>
  <c r="BD245" i="1" s="1"/>
  <c r="BD246" i="1" s="1"/>
  <c r="BD247" i="1" s="1"/>
  <c r="BD248" i="1" s="1"/>
  <c r="BD249" i="1" s="1"/>
  <c r="BD250" i="1" s="1"/>
  <c r="BD251" i="1" s="1"/>
  <c r="BD252" i="1" s="1"/>
  <c r="BG235" i="1"/>
  <c r="BG236" i="1" s="1"/>
  <c r="BG237" i="1" s="1"/>
  <c r="BG238" i="1" s="1"/>
  <c r="BG239" i="1" s="1"/>
  <c r="BG240" i="1" s="1"/>
  <c r="BG241" i="1" s="1"/>
  <c r="BG242" i="1" s="1"/>
  <c r="AQ234" i="1"/>
  <c r="AQ235" i="1" s="1"/>
  <c r="AQ236" i="1" s="1"/>
  <c r="AQ237" i="1" s="1"/>
  <c r="AQ238" i="1" s="1"/>
  <c r="AQ239" i="1" s="1"/>
  <c r="AQ240" i="1" s="1"/>
  <c r="AQ241" i="1" s="1"/>
  <c r="AQ242" i="1" s="1"/>
  <c r="AU224" i="1"/>
  <c r="AU225" i="1" s="1"/>
  <c r="AU226" i="1" s="1"/>
  <c r="AU227" i="1" s="1"/>
  <c r="AU228" i="1" s="1"/>
  <c r="AU229" i="1" s="1"/>
  <c r="AU230" i="1" s="1"/>
  <c r="AU231" i="1" s="1"/>
  <c r="AU232" i="1" s="1"/>
  <c r="AY214" i="1"/>
  <c r="AY215" i="1" s="1"/>
  <c r="AY216" i="1" s="1"/>
  <c r="AY217" i="1" s="1"/>
  <c r="AY218" i="1" s="1"/>
  <c r="AY219" i="1" s="1"/>
  <c r="AY220" i="1" s="1"/>
  <c r="AY221" i="1" s="1"/>
  <c r="AY222" i="1" s="1"/>
  <c r="BC204" i="1"/>
  <c r="BC205" i="1" s="1"/>
  <c r="BC206" i="1" s="1"/>
  <c r="BC207" i="1" s="1"/>
  <c r="BC208" i="1" s="1"/>
  <c r="BC209" i="1" s="1"/>
  <c r="BC210" i="1" s="1"/>
  <c r="BC211" i="1" s="1"/>
  <c r="BC212" i="1" s="1"/>
  <c r="AZ194" i="1"/>
  <c r="AZ195" i="1" s="1"/>
  <c r="AZ196" i="1" s="1"/>
  <c r="AZ197" i="1" s="1"/>
  <c r="AZ198" i="1" s="1"/>
  <c r="AZ199" i="1" s="1"/>
  <c r="AZ200" i="1" s="1"/>
  <c r="AZ201" i="1" s="1"/>
  <c r="AZ202" i="1" s="1"/>
  <c r="AU185" i="1"/>
  <c r="AU186" i="1" s="1"/>
  <c r="AU187" i="1" s="1"/>
  <c r="AU188" i="1" s="1"/>
  <c r="AU189" i="1" s="1"/>
  <c r="AU190" i="1" s="1"/>
  <c r="AU191" i="1" s="1"/>
  <c r="AU192" i="1" s="1"/>
  <c r="AQ175" i="1"/>
  <c r="AQ176" i="1" s="1"/>
  <c r="AQ177" i="1" s="1"/>
  <c r="AQ178" i="1" s="1"/>
  <c r="AQ179" i="1" s="1"/>
  <c r="AQ180" i="1" s="1"/>
  <c r="AQ181" i="1" s="1"/>
  <c r="AQ182" i="1" s="1"/>
  <c r="BC165" i="1"/>
  <c r="BC166" i="1" s="1"/>
  <c r="BC167" i="1" s="1"/>
  <c r="BC168" i="1" s="1"/>
  <c r="BC169" i="1" s="1"/>
  <c r="BC170" i="1" s="1"/>
  <c r="BC171" i="1" s="1"/>
  <c r="BC172" i="1" s="1"/>
  <c r="BB194" i="1"/>
  <c r="BB195" i="1" s="1"/>
  <c r="BB196" i="1" s="1"/>
  <c r="BB197" i="1" s="1"/>
  <c r="BB198" i="1" s="1"/>
  <c r="BB199" i="1" s="1"/>
  <c r="BB200" i="1" s="1"/>
  <c r="BB201" i="1" s="1"/>
  <c r="BB202" i="1" s="1"/>
  <c r="BD185" i="1"/>
  <c r="BD186" i="1" s="1"/>
  <c r="BD187" i="1" s="1"/>
  <c r="BD188" i="1" s="1"/>
  <c r="BD189" i="1" s="1"/>
  <c r="BD190" i="1" s="1"/>
  <c r="BD191" i="1" s="1"/>
  <c r="BD192" i="1" s="1"/>
  <c r="BD175" i="1"/>
  <c r="BD176" i="1" s="1"/>
  <c r="BD177" i="1" s="1"/>
  <c r="BD178" i="1" s="1"/>
  <c r="BD179" i="1" s="1"/>
  <c r="BD180" i="1" s="1"/>
  <c r="BD181" i="1" s="1"/>
  <c r="BD182" i="1" s="1"/>
  <c r="BD165" i="1"/>
  <c r="BD166" i="1" s="1"/>
  <c r="BD167" i="1" s="1"/>
  <c r="BD168" i="1" s="1"/>
  <c r="BD169" i="1" s="1"/>
  <c r="BD170" i="1" s="1"/>
  <c r="BD171" i="1" s="1"/>
  <c r="BD172" i="1" s="1"/>
  <c r="BC194" i="1"/>
  <c r="BC195" i="1" s="1"/>
  <c r="BC196" i="1" s="1"/>
  <c r="BC197" i="1" s="1"/>
  <c r="BC198" i="1" s="1"/>
  <c r="BC199" i="1" s="1"/>
  <c r="BC200" i="1" s="1"/>
  <c r="BC201" i="1" s="1"/>
  <c r="BC202" i="1" s="1"/>
  <c r="BA194" i="1"/>
  <c r="BA195" i="1" s="1"/>
  <c r="BA196" i="1" s="1"/>
  <c r="BA197" i="1" s="1"/>
  <c r="BA198" i="1" s="1"/>
  <c r="BA199" i="1" s="1"/>
  <c r="BA200" i="1" s="1"/>
  <c r="BA201" i="1" s="1"/>
  <c r="BA202" i="1" s="1"/>
  <c r="AW184" i="1"/>
  <c r="AW185" i="1" s="1"/>
  <c r="AW186" i="1" s="1"/>
  <c r="AW187" i="1" s="1"/>
  <c r="AW188" i="1" s="1"/>
  <c r="AW189" i="1" s="1"/>
  <c r="AW190" i="1" s="1"/>
  <c r="AW191" i="1" s="1"/>
  <c r="AW192" i="1" s="1"/>
  <c r="BA174" i="1"/>
  <c r="BA175" i="1" s="1"/>
  <c r="BA176" i="1" s="1"/>
  <c r="BA177" i="1" s="1"/>
  <c r="BA178" i="1" s="1"/>
  <c r="BA179" i="1" s="1"/>
  <c r="BA180" i="1" s="1"/>
  <c r="BA181" i="1" s="1"/>
  <c r="BA182" i="1" s="1"/>
  <c r="BE165" i="1"/>
  <c r="BE166" i="1" s="1"/>
  <c r="BE167" i="1" s="1"/>
  <c r="BE168" i="1" s="1"/>
  <c r="BE169" i="1" s="1"/>
  <c r="BE170" i="1" s="1"/>
  <c r="BE171" i="1" s="1"/>
  <c r="BE172" i="1" s="1"/>
  <c r="BF194" i="1"/>
  <c r="BF195" i="1" s="1"/>
  <c r="BF196" i="1" s="1"/>
  <c r="BF197" i="1" s="1"/>
  <c r="BF198" i="1" s="1"/>
  <c r="BF199" i="1" s="1"/>
  <c r="BF200" i="1" s="1"/>
  <c r="BF201" i="1" s="1"/>
  <c r="BF202" i="1" s="1"/>
  <c r="BF185" i="1"/>
  <c r="BF186" i="1" s="1"/>
  <c r="BF187" i="1" s="1"/>
  <c r="BF188" i="1" s="1"/>
  <c r="BF189" i="1" s="1"/>
  <c r="BF190" i="1" s="1"/>
  <c r="BF191" i="1" s="1"/>
  <c r="BF192" i="1" s="1"/>
  <c r="AP184" i="1"/>
  <c r="AP185" i="1" s="1"/>
  <c r="AP186" i="1" s="1"/>
  <c r="AP187" i="1" s="1"/>
  <c r="AP188" i="1" s="1"/>
  <c r="AP189" i="1" s="1"/>
  <c r="AP190" i="1" s="1"/>
  <c r="AP191" i="1" s="1"/>
  <c r="AP192" i="1" s="1"/>
  <c r="AT174" i="1"/>
  <c r="AT175" i="1" s="1"/>
  <c r="AT176" i="1" s="1"/>
  <c r="AT177" i="1" s="1"/>
  <c r="AT178" i="1" s="1"/>
  <c r="AT179" i="1" s="1"/>
  <c r="AT180" i="1" s="1"/>
  <c r="AT181" i="1" s="1"/>
  <c r="AT182" i="1" s="1"/>
  <c r="AX164" i="1"/>
  <c r="AX165" i="1" s="1"/>
  <c r="AX166" i="1" s="1"/>
  <c r="AX167" i="1" s="1"/>
  <c r="AX168" i="1" s="1"/>
  <c r="AX169" i="1" s="1"/>
  <c r="AX170" i="1" s="1"/>
  <c r="AX171" i="1" s="1"/>
  <c r="AX172" i="1" s="1"/>
  <c r="AZ105" i="1"/>
  <c r="AZ106" i="1" s="1"/>
  <c r="AZ107" i="1" s="1"/>
  <c r="AZ108" i="1" s="1"/>
  <c r="AZ109" i="1" s="1"/>
  <c r="AZ110" i="1" s="1"/>
  <c r="AZ111" i="1" s="1"/>
  <c r="AZ112" i="1" s="1"/>
  <c r="AV95" i="1"/>
  <c r="AV96" i="1" s="1"/>
  <c r="AV97" i="1" s="1"/>
  <c r="AV98" i="1" s="1"/>
  <c r="AV99" i="1" s="1"/>
  <c r="AV100" i="1" s="1"/>
  <c r="AV101" i="1" s="1"/>
  <c r="AV102" i="1" s="1"/>
  <c r="AR85" i="1"/>
  <c r="AR86" i="1" s="1"/>
  <c r="AR87" i="1" s="1"/>
  <c r="AR88" i="1" s="1"/>
  <c r="AR89" i="1" s="1"/>
  <c r="AR90" i="1" s="1"/>
  <c r="AR91" i="1" s="1"/>
  <c r="AR92" i="1" s="1"/>
  <c r="BA154" i="1"/>
  <c r="BA155" i="1" s="1"/>
  <c r="BA156" i="1" s="1"/>
  <c r="BA157" i="1" s="1"/>
  <c r="BA158" i="1" s="1"/>
  <c r="BA159" i="1" s="1"/>
  <c r="BA160" i="1" s="1"/>
  <c r="BA161" i="1" s="1"/>
  <c r="BA162" i="1" s="1"/>
  <c r="AY154" i="1"/>
  <c r="AY155" i="1" s="1"/>
  <c r="AY156" i="1" s="1"/>
  <c r="AY157" i="1" s="1"/>
  <c r="AY158" i="1" s="1"/>
  <c r="AY159" i="1" s="1"/>
  <c r="AY160" i="1" s="1"/>
  <c r="AY161" i="1" s="1"/>
  <c r="AY162" i="1" s="1"/>
  <c r="BA105" i="1"/>
  <c r="BA106" i="1" s="1"/>
  <c r="BA107" i="1" s="1"/>
  <c r="BA108" i="1" s="1"/>
  <c r="BA109" i="1" s="1"/>
  <c r="BA110" i="1" s="1"/>
  <c r="BA111" i="1" s="1"/>
  <c r="BA112" i="1" s="1"/>
  <c r="AW95" i="1"/>
  <c r="AW96" i="1" s="1"/>
  <c r="AW97" i="1" s="1"/>
  <c r="AW98" i="1" s="1"/>
  <c r="AW99" i="1" s="1"/>
  <c r="AW100" i="1" s="1"/>
  <c r="AW101" i="1" s="1"/>
  <c r="AW102" i="1" s="1"/>
  <c r="AW144" i="1"/>
  <c r="AW145" i="1" s="1"/>
  <c r="AW146" i="1" s="1"/>
  <c r="AW147" i="1" s="1"/>
  <c r="AW148" i="1" s="1"/>
  <c r="AW149" i="1" s="1"/>
  <c r="AW150" i="1" s="1"/>
  <c r="AW151" i="1" s="1"/>
  <c r="AW152" i="1" s="1"/>
  <c r="AU144" i="1"/>
  <c r="AU145" i="1" s="1"/>
  <c r="AU146" i="1" s="1"/>
  <c r="AU147" i="1" s="1"/>
  <c r="AU148" i="1" s="1"/>
  <c r="AU149" i="1" s="1"/>
  <c r="AU150" i="1" s="1"/>
  <c r="AU151" i="1" s="1"/>
  <c r="AU152" i="1" s="1"/>
  <c r="AX134" i="1"/>
  <c r="AX135" i="1" s="1"/>
  <c r="AX136" i="1" s="1"/>
  <c r="AX137" i="1" s="1"/>
  <c r="AX138" i="1" s="1"/>
  <c r="AX139" i="1" s="1"/>
  <c r="AX140" i="1" s="1"/>
  <c r="AX141" i="1" s="1"/>
  <c r="AX142" i="1" s="1"/>
  <c r="BB114" i="1"/>
  <c r="BB115" i="1" s="1"/>
  <c r="BB116" i="1" s="1"/>
  <c r="BB117" i="1" s="1"/>
  <c r="BB118" i="1" s="1"/>
  <c r="BB119" i="1" s="1"/>
  <c r="BB120" i="1" s="1"/>
  <c r="BB121" i="1" s="1"/>
  <c r="BB122" i="1" s="1"/>
  <c r="BF105" i="1"/>
  <c r="BF106" i="1" s="1"/>
  <c r="BF107" i="1" s="1"/>
  <c r="BF108" i="1" s="1"/>
  <c r="BF109" i="1" s="1"/>
  <c r="BF110" i="1" s="1"/>
  <c r="BF111" i="1" s="1"/>
  <c r="BF112" i="1" s="1"/>
  <c r="AP104" i="1"/>
  <c r="AP105" i="1" s="1"/>
  <c r="AP106" i="1" s="1"/>
  <c r="AP107" i="1" s="1"/>
  <c r="AP108" i="1" s="1"/>
  <c r="AP109" i="1" s="1"/>
  <c r="AP110" i="1" s="1"/>
  <c r="AP111" i="1" s="1"/>
  <c r="AP112" i="1" s="1"/>
  <c r="AT94" i="1"/>
  <c r="AT95" i="1" s="1"/>
  <c r="AT96" i="1" s="1"/>
  <c r="AT97" i="1" s="1"/>
  <c r="AT98" i="1" s="1"/>
  <c r="AT99" i="1" s="1"/>
  <c r="AT100" i="1" s="1"/>
  <c r="AT101" i="1" s="1"/>
  <c r="AT102" i="1" s="1"/>
  <c r="AP144" i="1"/>
  <c r="AP145" i="1" s="1"/>
  <c r="AP146" i="1" s="1"/>
  <c r="AP147" i="1" s="1"/>
  <c r="AP148" i="1" s="1"/>
  <c r="AP149" i="1" s="1"/>
  <c r="AP150" i="1" s="1"/>
  <c r="AP151" i="1" s="1"/>
  <c r="AP152" i="1" s="1"/>
  <c r="AY134" i="1"/>
  <c r="AY135" i="1" s="1"/>
  <c r="AY136" i="1" s="1"/>
  <c r="AY137" i="1" s="1"/>
  <c r="AY138" i="1" s="1"/>
  <c r="AY139" i="1" s="1"/>
  <c r="AY140" i="1" s="1"/>
  <c r="AY141" i="1" s="1"/>
  <c r="AY142" i="1" s="1"/>
  <c r="AY114" i="1"/>
  <c r="AY115" i="1" s="1"/>
  <c r="AY116" i="1" s="1"/>
  <c r="AY117" i="1" s="1"/>
  <c r="AY118" i="1" s="1"/>
  <c r="AY119" i="1" s="1"/>
  <c r="AY120" i="1" s="1"/>
  <c r="AY121" i="1" s="1"/>
  <c r="AY122" i="1" s="1"/>
  <c r="AU104" i="1"/>
  <c r="AU105" i="1" s="1"/>
  <c r="AU106" i="1" s="1"/>
  <c r="AU107" i="1" s="1"/>
  <c r="AU108" i="1" s="1"/>
  <c r="AU109" i="1" s="1"/>
  <c r="AU110" i="1" s="1"/>
  <c r="AU111" i="1" s="1"/>
  <c r="AU112" i="1" s="1"/>
  <c r="AY94" i="1"/>
  <c r="AY95" i="1" s="1"/>
  <c r="AY96" i="1" s="1"/>
  <c r="AY97" i="1" s="1"/>
  <c r="AY98" i="1" s="1"/>
  <c r="AY99" i="1" s="1"/>
  <c r="AY100" i="1" s="1"/>
  <c r="AY101" i="1" s="1"/>
  <c r="AY102" i="1" s="1"/>
  <c r="AY65" i="1"/>
  <c r="AY66" i="1" s="1"/>
  <c r="AY67" i="1" s="1"/>
  <c r="AY68" i="1" s="1"/>
  <c r="AY69" i="1" s="1"/>
  <c r="AY70" i="1" s="1"/>
  <c r="AY71" i="1" s="1"/>
  <c r="AY72" i="1" s="1"/>
  <c r="AQ55" i="1"/>
  <c r="AQ56" i="1" s="1"/>
  <c r="AQ57" i="1" s="1"/>
  <c r="AQ58" i="1" s="1"/>
  <c r="AQ59" i="1" s="1"/>
  <c r="AQ60" i="1" s="1"/>
  <c r="AQ61" i="1" s="1"/>
  <c r="AQ62" i="1" s="1"/>
  <c r="BC45" i="1"/>
  <c r="BC46" i="1" s="1"/>
  <c r="BC47" i="1" s="1"/>
  <c r="BC48" i="1" s="1"/>
  <c r="BC49" i="1" s="1"/>
  <c r="BC50" i="1" s="1"/>
  <c r="BC51" i="1" s="1"/>
  <c r="BC52" i="1" s="1"/>
  <c r="AY35" i="1"/>
  <c r="AY36" i="1" s="1"/>
  <c r="AY37" i="1" s="1"/>
  <c r="AY38" i="1" s="1"/>
  <c r="AY39" i="1" s="1"/>
  <c r="AY40" i="1" s="1"/>
  <c r="AY41" i="1" s="1"/>
  <c r="AY42" i="1" s="1"/>
  <c r="AU25" i="1"/>
  <c r="AU26" i="1" s="1"/>
  <c r="AU27" i="1" s="1"/>
  <c r="AU28" i="1" s="1"/>
  <c r="AU29" i="1" s="1"/>
  <c r="AU30" i="1" s="1"/>
  <c r="AU31" i="1" s="1"/>
  <c r="AU32" i="1" s="1"/>
  <c r="BF27" i="1"/>
  <c r="BF28" i="1" s="1"/>
  <c r="BF29" i="1" s="1"/>
  <c r="BF30" i="1" s="1"/>
  <c r="BF31" i="1" s="1"/>
  <c r="BF32" i="1" s="1"/>
  <c r="AU77" i="1"/>
  <c r="AU78" i="1" s="1"/>
  <c r="AU79" i="1" s="1"/>
  <c r="AU80" i="1" s="1"/>
  <c r="AU81" i="1" s="1"/>
  <c r="AU82" i="1" s="1"/>
  <c r="AR65" i="1"/>
  <c r="AR66" i="1" s="1"/>
  <c r="AR67" i="1" s="1"/>
  <c r="AR68" i="1" s="1"/>
  <c r="AR69" i="1" s="1"/>
  <c r="AR70" i="1" s="1"/>
  <c r="AR71" i="1" s="1"/>
  <c r="AR72" i="1" s="1"/>
  <c r="AR55" i="1"/>
  <c r="AR56" i="1" s="1"/>
  <c r="AR57" i="1" s="1"/>
  <c r="AR58" i="1" s="1"/>
  <c r="AR59" i="1" s="1"/>
  <c r="AR60" i="1" s="1"/>
  <c r="AR61" i="1" s="1"/>
  <c r="AR62" i="1" s="1"/>
  <c r="AR45" i="1"/>
  <c r="AR46" i="1" s="1"/>
  <c r="AR47" i="1" s="1"/>
  <c r="AR48" i="1" s="1"/>
  <c r="AR49" i="1" s="1"/>
  <c r="AR50" i="1" s="1"/>
  <c r="AR51" i="1" s="1"/>
  <c r="AR52" i="1" s="1"/>
  <c r="AR35" i="1"/>
  <c r="AR36" i="1" s="1"/>
  <c r="AR37" i="1" s="1"/>
  <c r="AR38" i="1" s="1"/>
  <c r="AR39" i="1" s="1"/>
  <c r="AR40" i="1" s="1"/>
  <c r="AR41" i="1" s="1"/>
  <c r="AR42" i="1" s="1"/>
  <c r="AR25" i="1"/>
  <c r="AR26" i="1" s="1"/>
  <c r="AR27" i="1" s="1"/>
  <c r="AR28" i="1" s="1"/>
  <c r="AR29" i="1" s="1"/>
  <c r="AR30" i="1" s="1"/>
  <c r="AR31" i="1" s="1"/>
  <c r="AR32" i="1" s="1"/>
  <c r="BB74" i="1"/>
  <c r="BB75" i="1" s="1"/>
  <c r="BB76" i="1" s="1"/>
  <c r="BB77" i="1" s="1"/>
  <c r="BB78" i="1" s="1"/>
  <c r="BB79" i="1" s="1"/>
  <c r="BB80" i="1" s="1"/>
  <c r="BB81" i="1" s="1"/>
  <c r="BB82" i="1" s="1"/>
  <c r="AW54" i="1"/>
  <c r="AW55" i="1" s="1"/>
  <c r="AW56" i="1" s="1"/>
  <c r="AW57" i="1" s="1"/>
  <c r="AW58" i="1" s="1"/>
  <c r="AW59" i="1" s="1"/>
  <c r="AW60" i="1" s="1"/>
  <c r="AW61" i="1" s="1"/>
  <c r="AW62" i="1" s="1"/>
  <c r="AW44" i="1"/>
  <c r="AW45" i="1" s="1"/>
  <c r="AW46" i="1" s="1"/>
  <c r="AW47" i="1" s="1"/>
  <c r="AW48" i="1" s="1"/>
  <c r="AW49" i="1" s="1"/>
  <c r="AW50" i="1" s="1"/>
  <c r="AW51" i="1" s="1"/>
  <c r="AW52" i="1" s="1"/>
  <c r="AW34" i="1"/>
  <c r="AW35" i="1" s="1"/>
  <c r="AW36" i="1" s="1"/>
  <c r="AW37" i="1" s="1"/>
  <c r="AW38" i="1" s="1"/>
  <c r="AW39" i="1" s="1"/>
  <c r="AW40" i="1" s="1"/>
  <c r="AW41" i="1" s="1"/>
  <c r="AW42" i="1" s="1"/>
  <c r="AW24" i="1"/>
  <c r="AW25" i="1" s="1"/>
  <c r="AW26" i="1" s="1"/>
  <c r="AW27" i="1" s="1"/>
  <c r="AW28" i="1" s="1"/>
  <c r="AW29" i="1" s="1"/>
  <c r="AW30" i="1" s="1"/>
  <c r="AW31" i="1" s="1"/>
  <c r="AW32" i="1" s="1"/>
  <c r="AS74" i="1"/>
  <c r="AS75" i="1" s="1"/>
  <c r="AS76" i="1" s="1"/>
  <c r="AS77" i="1" s="1"/>
  <c r="AS78" i="1" s="1"/>
  <c r="AS79" i="1" s="1"/>
  <c r="AS80" i="1" s="1"/>
  <c r="AS81" i="1" s="1"/>
  <c r="AS82" i="1" s="1"/>
  <c r="BF64" i="1"/>
  <c r="BF65" i="1" s="1"/>
  <c r="BF66" i="1" s="1"/>
  <c r="BF67" i="1" s="1"/>
  <c r="BF68" i="1" s="1"/>
  <c r="BF69" i="1" s="1"/>
  <c r="BF70" i="1" s="1"/>
  <c r="BF71" i="1" s="1"/>
  <c r="BF72" i="1" s="1"/>
  <c r="AP64" i="1"/>
  <c r="AP65" i="1" s="1"/>
  <c r="AP66" i="1" s="1"/>
  <c r="AP67" i="1" s="1"/>
  <c r="AP68" i="1" s="1"/>
  <c r="AP69" i="1" s="1"/>
  <c r="AP70" i="1" s="1"/>
  <c r="AP71" i="1" s="1"/>
  <c r="AP72" i="1" s="1"/>
  <c r="BF54" i="1"/>
  <c r="BF55" i="1" s="1"/>
  <c r="BF56" i="1" s="1"/>
  <c r="BF57" i="1" s="1"/>
  <c r="BF58" i="1" s="1"/>
  <c r="BF59" i="1" s="1"/>
  <c r="BF60" i="1" s="1"/>
  <c r="BF61" i="1" s="1"/>
  <c r="BF62" i="1" s="1"/>
  <c r="AP54" i="1"/>
  <c r="AP55" i="1" s="1"/>
  <c r="AP56" i="1" s="1"/>
  <c r="AP57" i="1" s="1"/>
  <c r="AP58" i="1" s="1"/>
  <c r="AP59" i="1" s="1"/>
  <c r="AP60" i="1" s="1"/>
  <c r="AP61" i="1" s="1"/>
  <c r="AP62" i="1" s="1"/>
  <c r="AT44" i="1"/>
  <c r="AT45" i="1" s="1"/>
  <c r="AT46" i="1" s="1"/>
  <c r="AT47" i="1" s="1"/>
  <c r="AT48" i="1" s="1"/>
  <c r="AT49" i="1" s="1"/>
  <c r="AT50" i="1" s="1"/>
  <c r="AT51" i="1" s="1"/>
  <c r="AT52" i="1" s="1"/>
  <c r="AX34" i="1"/>
  <c r="AX35" i="1" s="1"/>
  <c r="AX36" i="1" s="1"/>
  <c r="AX37" i="1" s="1"/>
  <c r="AX38" i="1" s="1"/>
  <c r="AX39" i="1" s="1"/>
  <c r="AX40" i="1" s="1"/>
  <c r="AX41" i="1" s="1"/>
  <c r="AX42" i="1" s="1"/>
  <c r="BC85" i="1"/>
  <c r="BC86" i="1" s="1"/>
  <c r="BC87" i="1" s="1"/>
  <c r="BC88" i="1" s="1"/>
  <c r="BC89" i="1" s="1"/>
  <c r="BC90" i="1" s="1"/>
  <c r="BC91" i="1" s="1"/>
  <c r="BC92" i="1" s="1"/>
  <c r="AX84" i="1"/>
  <c r="AX85" i="1" s="1"/>
  <c r="AX86" i="1" s="1"/>
  <c r="AX87" i="1" s="1"/>
  <c r="AX88" i="1" s="1"/>
  <c r="AX89" i="1" s="1"/>
  <c r="AX90" i="1" s="1"/>
  <c r="AX91" i="1" s="1"/>
  <c r="AX92" i="1" s="1"/>
  <c r="BE75" i="1"/>
  <c r="BE76" i="1" s="1"/>
  <c r="BE77" i="1" s="1"/>
  <c r="BE78" i="1" s="1"/>
  <c r="BE79" i="1" s="1"/>
  <c r="BE80" i="1" s="1"/>
  <c r="BE81" i="1" s="1"/>
  <c r="BE82" i="1" s="1"/>
  <c r="AZ14" i="1"/>
  <c r="AZ15" i="1" s="1"/>
  <c r="AZ16" i="1" s="1"/>
  <c r="AZ17" i="1" s="1"/>
  <c r="AZ18" i="1" s="1"/>
  <c r="AZ19" i="1" s="1"/>
  <c r="AS14" i="1"/>
  <c r="AS15" i="1" s="1"/>
  <c r="AS16" i="1" s="1"/>
  <c r="AS17" i="1" s="1"/>
  <c r="AS18" i="1" s="1"/>
  <c r="AS19" i="1" s="1"/>
  <c r="L17" i="11" s="1"/>
  <c r="BA14" i="1"/>
  <c r="BA15" i="1" s="1"/>
  <c r="BA16" i="1" s="1"/>
  <c r="BA17" i="1" s="1"/>
  <c r="BA18" i="1" s="1"/>
  <c r="BA19" i="1" s="1"/>
  <c r="AW14" i="1"/>
  <c r="AW15" i="1" s="1"/>
  <c r="AW16" i="1" s="1"/>
  <c r="AW17" i="1" s="1"/>
  <c r="AW18" i="1" s="1"/>
  <c r="AW19" i="1" s="1"/>
  <c r="BE14" i="1"/>
  <c r="BE15" i="1" s="1"/>
  <c r="BE16" i="1" s="1"/>
  <c r="BE17" i="1" s="1"/>
  <c r="BE18" i="1" s="1"/>
  <c r="BE19" i="1" s="1"/>
  <c r="L29" i="11" s="1"/>
  <c r="M29" i="11" s="1"/>
  <c r="F29" i="11" s="1"/>
  <c r="G29" i="11" s="1"/>
  <c r="BD14" i="1"/>
  <c r="BD15" i="1" s="1"/>
  <c r="BD16" i="1" s="1"/>
  <c r="BD17" i="1" s="1"/>
  <c r="BD18" i="1" s="1"/>
  <c r="BD19" i="1" s="1"/>
  <c r="L28" i="11" s="1"/>
  <c r="M28" i="11" s="1"/>
  <c r="F28" i="11" s="1"/>
  <c r="G28" i="11" s="1"/>
  <c r="AV14" i="1"/>
  <c r="AV15" i="1" s="1"/>
  <c r="AV16" i="1" s="1"/>
  <c r="AV17" i="1" s="1"/>
  <c r="AV18" i="1" s="1"/>
  <c r="AV19" i="1" s="1"/>
  <c r="AR14" i="1"/>
  <c r="AR15" i="1" s="1"/>
  <c r="AR16" i="1" s="1"/>
  <c r="AR17" i="1" s="1"/>
  <c r="AR18" i="1" s="1"/>
  <c r="AR19" i="1" s="1"/>
  <c r="L16" i="11" s="1"/>
  <c r="M16" i="11" s="1"/>
  <c r="F16" i="11" s="1"/>
  <c r="AU14" i="1"/>
  <c r="AU15" i="1" s="1"/>
  <c r="AU16" i="1" s="1"/>
  <c r="AU17" i="1" s="1"/>
  <c r="AU18" i="1" s="1"/>
  <c r="AU19" i="1" s="1"/>
  <c r="AT14" i="1"/>
  <c r="AT15" i="1" s="1"/>
  <c r="AT16" i="1" s="1"/>
  <c r="AT17" i="1" s="1"/>
  <c r="AT18" i="1" s="1"/>
  <c r="AT19" i="1" s="1"/>
  <c r="BF15" i="1"/>
  <c r="BF16" i="1" s="1"/>
  <c r="BF17" i="1" s="1"/>
  <c r="BF18" i="1" s="1"/>
  <c r="BF19" i="1" s="1"/>
  <c r="AY14" i="1"/>
  <c r="AY15" i="1" s="1"/>
  <c r="AY16" i="1" s="1"/>
  <c r="AY17" i="1" s="1"/>
  <c r="AY18" i="1" s="1"/>
  <c r="AY19" i="1" s="1"/>
  <c r="AX14" i="1"/>
  <c r="AX15" i="1" s="1"/>
  <c r="AX16" i="1" s="1"/>
  <c r="AX17" i="1" s="1"/>
  <c r="AX18" i="1" s="1"/>
  <c r="AX19" i="1" s="1"/>
  <c r="L22" i="11" s="1"/>
  <c r="BC14" i="1"/>
  <c r="BC15" i="1" s="1"/>
  <c r="BC16" i="1" s="1"/>
  <c r="BC17" i="1" s="1"/>
  <c r="BC18" i="1" s="1"/>
  <c r="BC19" i="1" s="1"/>
  <c r="L27" i="11" s="1"/>
  <c r="M27" i="11" s="1"/>
  <c r="F27" i="11" s="1"/>
  <c r="G27" i="11" s="1"/>
  <c r="BB14" i="1"/>
  <c r="BB15" i="1" s="1"/>
  <c r="BB16" i="1" s="1"/>
  <c r="BB17" i="1" s="1"/>
  <c r="BB18" i="1" s="1"/>
  <c r="BB19" i="1" s="1"/>
  <c r="BG14" i="1"/>
  <c r="BG15" i="1" s="1"/>
  <c r="BG16" i="1" s="1"/>
  <c r="BG17" i="1" s="1"/>
  <c r="BG18" i="1" s="1"/>
  <c r="BG19" i="1" s="1"/>
  <c r="L31" i="11" s="1"/>
  <c r="M31" i="11" s="1"/>
  <c r="F31" i="11" s="1"/>
  <c r="G31" i="11" s="1"/>
  <c r="AQ14" i="1"/>
  <c r="AQ15" i="1" s="1"/>
  <c r="AQ16" i="1" s="1"/>
  <c r="AQ17" i="1" s="1"/>
  <c r="AQ18" i="1" s="1"/>
  <c r="AQ19" i="1" s="1"/>
  <c r="AP14" i="1"/>
  <c r="AP15" i="1" s="1"/>
  <c r="AP16" i="1" s="1"/>
  <c r="AP17" i="1" s="1"/>
  <c r="AP18" i="1" s="1"/>
  <c r="AP19" i="1" s="1"/>
  <c r="L14" i="11" s="1"/>
  <c r="L25" i="11"/>
  <c r="M25" i="11" s="1"/>
  <c r="F25" i="11" s="1"/>
  <c r="G25" i="11" s="1"/>
  <c r="L20" i="11"/>
  <c r="L26" i="11"/>
  <c r="M26" i="11" s="1"/>
  <c r="F26" i="11" s="1"/>
  <c r="G26" i="11" s="1"/>
  <c r="I14" i="11"/>
  <c r="I15" i="11"/>
  <c r="C27" i="11"/>
  <c r="C18" i="11" s="1"/>
  <c r="C28" i="11"/>
  <c r="C19" i="11" s="1"/>
  <c r="E15" i="11"/>
  <c r="E14" i="11"/>
  <c r="D7" i="14"/>
  <c r="C30" i="11"/>
  <c r="C21" i="11" s="1"/>
  <c r="C29" i="11"/>
  <c r="C20" i="11" s="1"/>
  <c r="E16" i="11"/>
  <c r="C31" i="11"/>
  <c r="C22" i="11" s="1"/>
  <c r="C26" i="11"/>
  <c r="C17" i="11" s="1"/>
  <c r="P16" i="11"/>
  <c r="Q16" i="11" s="1"/>
  <c r="R16" i="11" s="1"/>
  <c r="AR4" i="1"/>
  <c r="AR5" i="1" s="1"/>
  <c r="AR6" i="1" s="1"/>
  <c r="AR7" i="1" s="1"/>
  <c r="AR8" i="1" s="1"/>
  <c r="AR9" i="1" s="1"/>
  <c r="AR10" i="1" s="1"/>
  <c r="AR11" i="1" s="1"/>
  <c r="AR12" i="1" s="1"/>
  <c r="AT4" i="1"/>
  <c r="AT5" i="1" s="1"/>
  <c r="AT6" i="1" s="1"/>
  <c r="AT7" i="1" s="1"/>
  <c r="AT8" i="1" s="1"/>
  <c r="AT9" i="1" s="1"/>
  <c r="AT10" i="1" s="1"/>
  <c r="AT11" i="1" s="1"/>
  <c r="AT12" i="1" s="1"/>
  <c r="P18" i="11"/>
  <c r="AV4" i="1"/>
  <c r="AV5" i="1" s="1"/>
  <c r="AV6" i="1" s="1"/>
  <c r="AV7" i="1" s="1"/>
  <c r="AV8" i="1" s="1"/>
  <c r="AV9" i="1" s="1"/>
  <c r="AV10" i="1" s="1"/>
  <c r="AV11" i="1" s="1"/>
  <c r="AV12" i="1" s="1"/>
  <c r="P20" i="11"/>
  <c r="AW4" i="1"/>
  <c r="AW5" i="1" s="1"/>
  <c r="AW6" i="1" s="1"/>
  <c r="AW7" i="1" s="1"/>
  <c r="AW8" i="1" s="1"/>
  <c r="AW9" i="1" s="1"/>
  <c r="AW10" i="1" s="1"/>
  <c r="AW11" i="1" s="1"/>
  <c r="AW12" i="1" s="1"/>
  <c r="P21" i="11"/>
  <c r="AX4" i="1"/>
  <c r="AX5" i="1" s="1"/>
  <c r="AX6" i="1" s="1"/>
  <c r="AX7" i="1" s="1"/>
  <c r="AX8" i="1" s="1"/>
  <c r="AX9" i="1" s="1"/>
  <c r="AX10" i="1" s="1"/>
  <c r="AX11" i="1" s="1"/>
  <c r="AX12" i="1" s="1"/>
  <c r="P22" i="11"/>
  <c r="BC4" i="1"/>
  <c r="BC5" i="1" s="1"/>
  <c r="BC6" i="1" s="1"/>
  <c r="BC7" i="1" s="1"/>
  <c r="BC8" i="1" s="1"/>
  <c r="BC9" i="1" s="1"/>
  <c r="BC10" i="1" s="1"/>
  <c r="BC11" i="1" s="1"/>
  <c r="BC12" i="1" s="1"/>
  <c r="P27" i="11"/>
  <c r="Q27" i="11" s="1"/>
  <c r="R27" i="11" s="1"/>
  <c r="BD4" i="1"/>
  <c r="BD5" i="1" s="1"/>
  <c r="BD6" i="1" s="1"/>
  <c r="BD7" i="1" s="1"/>
  <c r="BD8" i="1" s="1"/>
  <c r="BD9" i="1" s="1"/>
  <c r="BD10" i="1" s="1"/>
  <c r="BD11" i="1" s="1"/>
  <c r="BD12" i="1" s="1"/>
  <c r="P28" i="11"/>
  <c r="Q28" i="11" s="1"/>
  <c r="R28" i="11" s="1"/>
  <c r="AQ4" i="1"/>
  <c r="AQ5" i="1" s="1"/>
  <c r="AQ6" i="1" s="1"/>
  <c r="AQ7" i="1" s="1"/>
  <c r="AQ8" i="1" s="1"/>
  <c r="AQ9" i="1" s="1"/>
  <c r="AQ10" i="1" s="1"/>
  <c r="AQ11" i="1" s="1"/>
  <c r="AQ12" i="1" s="1"/>
  <c r="P15" i="11"/>
  <c r="Q15" i="11" s="1"/>
  <c r="R15" i="11" s="1"/>
  <c r="AZ4" i="1"/>
  <c r="AZ5" i="1" s="1"/>
  <c r="AZ6" i="1" s="1"/>
  <c r="AZ7" i="1" s="1"/>
  <c r="AZ8" i="1" s="1"/>
  <c r="AZ9" i="1" s="1"/>
  <c r="AZ10" i="1" s="1"/>
  <c r="AZ11" i="1" s="1"/>
  <c r="AZ12" i="1" s="1"/>
  <c r="P24" i="11"/>
  <c r="Q24" i="11" s="1"/>
  <c r="R24" i="11" s="1"/>
  <c r="BA4" i="1"/>
  <c r="BA5" i="1" s="1"/>
  <c r="BA6" i="1" s="1"/>
  <c r="BA7" i="1" s="1"/>
  <c r="BA8" i="1" s="1"/>
  <c r="BA9" i="1" s="1"/>
  <c r="BA10" i="1" s="1"/>
  <c r="BA11" i="1" s="1"/>
  <c r="BA12" i="1" s="1"/>
  <c r="P25" i="11"/>
  <c r="Q25" i="11" s="1"/>
  <c r="R25" i="11" s="1"/>
  <c r="BB4" i="1"/>
  <c r="P26" i="11"/>
  <c r="Q26" i="11" s="1"/>
  <c r="R26" i="11" s="1"/>
  <c r="BG4" i="1"/>
  <c r="BG5" i="1" s="1"/>
  <c r="BG6" i="1" s="1"/>
  <c r="BG7" i="1" s="1"/>
  <c r="BG8" i="1" s="1"/>
  <c r="BG9" i="1" s="1"/>
  <c r="BG10" i="1" s="1"/>
  <c r="BG11" i="1" s="1"/>
  <c r="BG12" i="1" s="1"/>
  <c r="P31" i="11"/>
  <c r="Q31" i="11" s="1"/>
  <c r="R31" i="11" s="1"/>
  <c r="BE4" i="1"/>
  <c r="BE5" i="1" s="1"/>
  <c r="BE6" i="1" s="1"/>
  <c r="BE7" i="1" s="1"/>
  <c r="BE8" i="1" s="1"/>
  <c r="BE9" i="1" s="1"/>
  <c r="BE10" i="1" s="1"/>
  <c r="BE11" i="1" s="1"/>
  <c r="BE12" i="1" s="1"/>
  <c r="P29" i="11"/>
  <c r="Q29" i="11" s="1"/>
  <c r="R29" i="11" s="1"/>
  <c r="BF4" i="1"/>
  <c r="BF5" i="1" s="1"/>
  <c r="BF6" i="1" s="1"/>
  <c r="BF7" i="1" s="1"/>
  <c r="BF8" i="1" s="1"/>
  <c r="BF9" i="1" s="1"/>
  <c r="BF10" i="1" s="1"/>
  <c r="BF11" i="1" s="1"/>
  <c r="BF12" i="1" s="1"/>
  <c r="P30" i="11"/>
  <c r="Q30" i="11" s="1"/>
  <c r="R30" i="11" s="1"/>
  <c r="AP4" i="1"/>
  <c r="AP5" i="1" s="1"/>
  <c r="AP6" i="1" s="1"/>
  <c r="AP7" i="1" s="1"/>
  <c r="AP8" i="1" s="1"/>
  <c r="AP9" i="1" s="1"/>
  <c r="AP10" i="1" s="1"/>
  <c r="AP11" i="1" s="1"/>
  <c r="AP12" i="1" s="1"/>
  <c r="P14" i="11"/>
  <c r="Q14" i="11" s="1"/>
  <c r="R14" i="11" s="1"/>
  <c r="AU4" i="1"/>
  <c r="AU5" i="1" s="1"/>
  <c r="AU6" i="1" s="1"/>
  <c r="AU7" i="1" s="1"/>
  <c r="AU8" i="1" s="1"/>
  <c r="AU9" i="1" s="1"/>
  <c r="AU10" i="1" s="1"/>
  <c r="AU11" i="1" s="1"/>
  <c r="AU12" i="1" s="1"/>
  <c r="P19" i="11"/>
  <c r="AS4" i="1"/>
  <c r="AS5" i="1" s="1"/>
  <c r="AS6" i="1" s="1"/>
  <c r="AS7" i="1" s="1"/>
  <c r="AS8" i="1" s="1"/>
  <c r="AS9" i="1" s="1"/>
  <c r="AS10" i="1" s="1"/>
  <c r="AS11" i="1" s="1"/>
  <c r="AS12" i="1" s="1"/>
  <c r="P17" i="11"/>
  <c r="AY4" i="1"/>
  <c r="AY5" i="1" s="1"/>
  <c r="AY6" i="1" s="1"/>
  <c r="AY7" i="1" s="1"/>
  <c r="AY8" i="1" s="1"/>
  <c r="AY9" i="1" s="1"/>
  <c r="AY10" i="1" s="1"/>
  <c r="AY11" i="1" s="1"/>
  <c r="AY12" i="1" s="1"/>
  <c r="P23" i="11"/>
  <c r="Q23" i="11" s="1"/>
  <c r="R23" i="11" s="1"/>
  <c r="BB5" i="1"/>
  <c r="BB6" i="1" s="1"/>
  <c r="BB7" i="1" s="1"/>
  <c r="BB8" i="1" s="1"/>
  <c r="BB9" i="1" s="1"/>
  <c r="BB10" i="1" s="1"/>
  <c r="BB11" i="1" s="1"/>
  <c r="BB12" i="1" s="1"/>
  <c r="BF368" i="1" l="1"/>
  <c r="BF369" i="1" s="1"/>
  <c r="BF370" i="1" s="1"/>
  <c r="BF371" i="1" s="1"/>
  <c r="BF372" i="1" s="1"/>
  <c r="L30" i="18"/>
  <c r="M30" i="18" s="1"/>
  <c r="F30" i="18" s="1"/>
  <c r="G30" i="18" s="1"/>
  <c r="D29" i="17" s="1"/>
  <c r="F29" i="17" s="1"/>
  <c r="L30" i="11"/>
  <c r="M30" i="11" s="1"/>
  <c r="F30" i="11" s="1"/>
  <c r="G30" i="11" s="1"/>
  <c r="L15" i="11"/>
  <c r="L19" i="11"/>
  <c r="L24" i="11"/>
  <c r="M24" i="11" s="1"/>
  <c r="F24" i="11" s="1"/>
  <c r="G24" i="11" s="1"/>
  <c r="BE368" i="1"/>
  <c r="BE369" i="1" s="1"/>
  <c r="BE370" i="1" s="1"/>
  <c r="BE371" i="1" s="1"/>
  <c r="BE372" i="1" s="1"/>
  <c r="L29" i="18"/>
  <c r="M29" i="18" s="1"/>
  <c r="F29" i="18" s="1"/>
  <c r="G29" i="18" s="1"/>
  <c r="D28" i="17" s="1"/>
  <c r="F28" i="17" s="1"/>
  <c r="AT368" i="1"/>
  <c r="AT369" i="1" s="1"/>
  <c r="AT370" i="1" s="1"/>
  <c r="AT371" i="1" s="1"/>
  <c r="AT372" i="1" s="1"/>
  <c r="L18" i="18"/>
  <c r="AP368" i="1"/>
  <c r="AP369" i="1" s="1"/>
  <c r="AP370" i="1" s="1"/>
  <c r="AP371" i="1" s="1"/>
  <c r="AP372" i="1" s="1"/>
  <c r="L14" i="18"/>
  <c r="AV368" i="1"/>
  <c r="AV369" i="1" s="1"/>
  <c r="AV370" i="1" s="1"/>
  <c r="AV371" i="1" s="1"/>
  <c r="AV372" i="1" s="1"/>
  <c r="L20" i="18"/>
  <c r="BG368" i="1"/>
  <c r="BG369" i="1" s="1"/>
  <c r="BG370" i="1" s="1"/>
  <c r="BG371" i="1" s="1"/>
  <c r="BG372" i="1" s="1"/>
  <c r="L31" i="18"/>
  <c r="M31" i="18" s="1"/>
  <c r="F31" i="18" s="1"/>
  <c r="G31" i="18" s="1"/>
  <c r="D30" i="17" s="1"/>
  <c r="F30" i="17" s="1"/>
  <c r="BD368" i="1"/>
  <c r="BD369" i="1" s="1"/>
  <c r="BD370" i="1" s="1"/>
  <c r="BD371" i="1" s="1"/>
  <c r="BD372" i="1" s="1"/>
  <c r="L28" i="18"/>
  <c r="M28" i="18" s="1"/>
  <c r="F28" i="18" s="1"/>
  <c r="G28" i="18" s="1"/>
  <c r="D27" i="17" s="1"/>
  <c r="F27" i="17" s="1"/>
  <c r="M14" i="18"/>
  <c r="L18" i="11"/>
  <c r="AY368" i="1"/>
  <c r="AY369" i="1" s="1"/>
  <c r="AY370" i="1" s="1"/>
  <c r="AY371" i="1" s="1"/>
  <c r="AY372" i="1" s="1"/>
  <c r="L23" i="18"/>
  <c r="M23" i="18" s="1"/>
  <c r="F23" i="18" s="1"/>
  <c r="G23" i="18" s="1"/>
  <c r="D22" i="17" s="1"/>
  <c r="F22" i="17" s="1"/>
  <c r="BA368" i="1"/>
  <c r="BA369" i="1" s="1"/>
  <c r="BA370" i="1" s="1"/>
  <c r="BA371" i="1" s="1"/>
  <c r="BA372" i="1" s="1"/>
  <c r="L25" i="18"/>
  <c r="M25" i="18" s="1"/>
  <c r="F25" i="18" s="1"/>
  <c r="G25" i="18" s="1"/>
  <c r="D24" i="17" s="1"/>
  <c r="F24" i="17" s="1"/>
  <c r="AW368" i="1"/>
  <c r="AW369" i="1" s="1"/>
  <c r="AW370" i="1" s="1"/>
  <c r="AW371" i="1" s="1"/>
  <c r="AW372" i="1" s="1"/>
  <c r="L21" i="18"/>
  <c r="BC368" i="1"/>
  <c r="BC369" i="1" s="1"/>
  <c r="BC370" i="1" s="1"/>
  <c r="BC371" i="1" s="1"/>
  <c r="BC372" i="1" s="1"/>
  <c r="L27" i="18"/>
  <c r="M27" i="18" s="1"/>
  <c r="F27" i="18" s="1"/>
  <c r="G27" i="18" s="1"/>
  <c r="D26" i="17" s="1"/>
  <c r="F26" i="17" s="1"/>
  <c r="AZ368" i="1"/>
  <c r="AZ369" i="1" s="1"/>
  <c r="AZ370" i="1" s="1"/>
  <c r="AZ371" i="1" s="1"/>
  <c r="AZ372" i="1" s="1"/>
  <c r="L24" i="18"/>
  <c r="M24" i="18" s="1"/>
  <c r="F24" i="18" s="1"/>
  <c r="G24" i="18" s="1"/>
  <c r="D23" i="17" s="1"/>
  <c r="F23" i="17" s="1"/>
  <c r="L23" i="11"/>
  <c r="M23" i="11" s="1"/>
  <c r="L21" i="11"/>
  <c r="AX368" i="1"/>
  <c r="AX369" i="1" s="1"/>
  <c r="AX370" i="1" s="1"/>
  <c r="AX371" i="1" s="1"/>
  <c r="AX372" i="1" s="1"/>
  <c r="L22" i="18"/>
  <c r="AU368" i="1"/>
  <c r="AU369" i="1" s="1"/>
  <c r="AU370" i="1" s="1"/>
  <c r="AU371" i="1" s="1"/>
  <c r="AU372" i="1" s="1"/>
  <c r="L19" i="18"/>
  <c r="M19" i="18" s="1"/>
  <c r="F19" i="18" s="1"/>
  <c r="AR368" i="1"/>
  <c r="AR369" i="1" s="1"/>
  <c r="AR370" i="1" s="1"/>
  <c r="AR371" i="1" s="1"/>
  <c r="AR372" i="1" s="1"/>
  <c r="L16" i="18"/>
  <c r="M16" i="18" s="1"/>
  <c r="AQ368" i="1"/>
  <c r="AQ369" i="1" s="1"/>
  <c r="AQ370" i="1" s="1"/>
  <c r="AQ371" i="1" s="1"/>
  <c r="AQ372" i="1" s="1"/>
  <c r="L15" i="18"/>
  <c r="M15" i="18" s="1"/>
  <c r="F15" i="18" s="1"/>
  <c r="BB368" i="1"/>
  <c r="BB369" i="1" s="1"/>
  <c r="BB370" i="1" s="1"/>
  <c r="BB371" i="1" s="1"/>
  <c r="BB372" i="1" s="1"/>
  <c r="L26" i="18"/>
  <c r="M26" i="18" s="1"/>
  <c r="F26" i="18" s="1"/>
  <c r="G26" i="18" s="1"/>
  <c r="D25" i="17" s="1"/>
  <c r="F25" i="17" s="1"/>
  <c r="AS368" i="1"/>
  <c r="AS369" i="1" s="1"/>
  <c r="AS370" i="1" s="1"/>
  <c r="AS371" i="1" s="1"/>
  <c r="AS372" i="1" s="1"/>
  <c r="L17" i="18"/>
  <c r="F14" i="18"/>
  <c r="C31" i="18"/>
  <c r="C22" i="18" s="1"/>
  <c r="C30" i="18"/>
  <c r="C21" i="18" s="1"/>
  <c r="C29" i="18"/>
  <c r="C20" i="18" s="1"/>
  <c r="C28" i="18"/>
  <c r="C19" i="18" s="1"/>
  <c r="C27" i="18"/>
  <c r="C18" i="18" s="1"/>
  <c r="C26" i="18"/>
  <c r="C17" i="18" s="1"/>
  <c r="D9" i="17"/>
  <c r="D8" i="17"/>
  <c r="G15" i="18"/>
  <c r="D14" i="17" s="1"/>
  <c r="F14" i="17" s="1"/>
  <c r="E15" i="15"/>
  <c r="D8" i="16"/>
  <c r="E16" i="15"/>
  <c r="D9" i="16"/>
  <c r="E14" i="15"/>
  <c r="D29" i="14"/>
  <c r="D28" i="14"/>
  <c r="D27" i="14"/>
  <c r="D23" i="14"/>
  <c r="AS20" i="1"/>
  <c r="AS21" i="1" s="1"/>
  <c r="AS22" i="1" s="1"/>
  <c r="L17" i="15"/>
  <c r="AX20" i="1"/>
  <c r="AX21" i="1" s="1"/>
  <c r="AX22" i="1" s="1"/>
  <c r="L22" i="15"/>
  <c r="AU20" i="1"/>
  <c r="AU21" i="1" s="1"/>
  <c r="AU22" i="1" s="1"/>
  <c r="L19" i="15"/>
  <c r="BE20" i="1"/>
  <c r="BE21" i="1" s="1"/>
  <c r="BE22" i="1" s="1"/>
  <c r="L29" i="15"/>
  <c r="M29" i="15" s="1"/>
  <c r="F29" i="15" s="1"/>
  <c r="G29" i="15" s="1"/>
  <c r="D28" i="16" s="1"/>
  <c r="E22" i="14"/>
  <c r="E29" i="14"/>
  <c r="E30" i="14"/>
  <c r="E24" i="14"/>
  <c r="E14" i="14"/>
  <c r="E26" i="14"/>
  <c r="D25" i="14"/>
  <c r="D24" i="14"/>
  <c r="D30" i="14"/>
  <c r="BG20" i="1"/>
  <c r="BG21" i="1" s="1"/>
  <c r="BG22" i="1" s="1"/>
  <c r="L31" i="15"/>
  <c r="M31" i="15" s="1"/>
  <c r="F31" i="15" s="1"/>
  <c r="G31" i="15" s="1"/>
  <c r="D30" i="16" s="1"/>
  <c r="F30" i="16" s="1"/>
  <c r="BC20" i="1"/>
  <c r="BC21" i="1" s="1"/>
  <c r="BC22" i="1" s="1"/>
  <c r="L27" i="15"/>
  <c r="M27" i="15" s="1"/>
  <c r="F27" i="15" s="1"/>
  <c r="G27" i="15" s="1"/>
  <c r="D26" i="16" s="1"/>
  <c r="AT20" i="1"/>
  <c r="AT21" i="1" s="1"/>
  <c r="AT22" i="1" s="1"/>
  <c r="L18" i="15"/>
  <c r="BD20" i="1"/>
  <c r="BD21" i="1" s="1"/>
  <c r="BD22" i="1" s="1"/>
  <c r="L28" i="15"/>
  <c r="M28" i="15" s="1"/>
  <c r="F28" i="15" s="1"/>
  <c r="G28" i="15" s="1"/>
  <c r="D27" i="16" s="1"/>
  <c r="E15" i="14"/>
  <c r="AQ20" i="1"/>
  <c r="AQ21" i="1" s="1"/>
  <c r="AQ22" i="1" s="1"/>
  <c r="L15" i="15"/>
  <c r="M15" i="15" s="1"/>
  <c r="F15" i="15" s="1"/>
  <c r="BB20" i="1"/>
  <c r="BB21" i="1" s="1"/>
  <c r="BB22" i="1" s="1"/>
  <c r="L26" i="15"/>
  <c r="M26" i="15" s="1"/>
  <c r="F26" i="15" s="1"/>
  <c r="G26" i="15" s="1"/>
  <c r="D25" i="16" s="1"/>
  <c r="BF20" i="1"/>
  <c r="BF21" i="1" s="1"/>
  <c r="BF22" i="1" s="1"/>
  <c r="L30" i="15"/>
  <c r="M30" i="15" s="1"/>
  <c r="F30" i="15" s="1"/>
  <c r="G30" i="15" s="1"/>
  <c r="D29" i="16" s="1"/>
  <c r="AV20" i="1"/>
  <c r="AV21" i="1" s="1"/>
  <c r="AV22" i="1" s="1"/>
  <c r="L20" i="15"/>
  <c r="BA20" i="1"/>
  <c r="BA21" i="1" s="1"/>
  <c r="BA22" i="1" s="1"/>
  <c r="L25" i="15"/>
  <c r="M25" i="15" s="1"/>
  <c r="F25" i="15" s="1"/>
  <c r="G25" i="15" s="1"/>
  <c r="D24" i="16" s="1"/>
  <c r="F24" i="16" s="1"/>
  <c r="E13" i="14"/>
  <c r="E28" i="14"/>
  <c r="E25" i="14"/>
  <c r="E23" i="14"/>
  <c r="E27" i="14"/>
  <c r="D26" i="14"/>
  <c r="AP20" i="1"/>
  <c r="AP21" i="1" s="1"/>
  <c r="AP22" i="1" s="1"/>
  <c r="L14" i="15"/>
  <c r="M14" i="15" s="1"/>
  <c r="AZ20" i="1"/>
  <c r="AZ21" i="1" s="1"/>
  <c r="AZ22" i="1" s="1"/>
  <c r="L24" i="15"/>
  <c r="M24" i="15" s="1"/>
  <c r="F24" i="15" s="1"/>
  <c r="G24" i="15" s="1"/>
  <c r="D23" i="16" s="1"/>
  <c r="AY20" i="1"/>
  <c r="AY21" i="1" s="1"/>
  <c r="AY22" i="1" s="1"/>
  <c r="L23" i="15"/>
  <c r="M23" i="15" s="1"/>
  <c r="F23" i="15" s="1"/>
  <c r="G23" i="15" s="1"/>
  <c r="D22" i="16" s="1"/>
  <c r="AR20" i="1"/>
  <c r="AR21" i="1" s="1"/>
  <c r="AR22" i="1" s="1"/>
  <c r="L16" i="15"/>
  <c r="M16" i="15" s="1"/>
  <c r="F16" i="15" s="1"/>
  <c r="AW20" i="1"/>
  <c r="AW21" i="1" s="1"/>
  <c r="AW22" i="1" s="1"/>
  <c r="L21" i="15"/>
  <c r="C31" i="15"/>
  <c r="C22" i="15" s="1"/>
  <c r="C30" i="15"/>
  <c r="C21" i="15" s="1"/>
  <c r="C29" i="15"/>
  <c r="C20" i="15" s="1"/>
  <c r="C28" i="15"/>
  <c r="C19" i="15" s="1"/>
  <c r="C27" i="15"/>
  <c r="C18" i="15" s="1"/>
  <c r="C26" i="15"/>
  <c r="C17" i="15" s="1"/>
  <c r="M15" i="11"/>
  <c r="F15" i="11" s="1"/>
  <c r="G15" i="11" s="1"/>
  <c r="M14" i="11"/>
  <c r="G16" i="11"/>
  <c r="E21" i="11"/>
  <c r="E19" i="11"/>
  <c r="E22" i="11"/>
  <c r="E18" i="11"/>
  <c r="E17" i="11"/>
  <c r="E20" i="11"/>
  <c r="Q17" i="11"/>
  <c r="R17" i="11" s="1"/>
  <c r="Q19" i="11"/>
  <c r="R19" i="11" s="1"/>
  <c r="Q21" i="11"/>
  <c r="R21" i="11" s="1"/>
  <c r="Q18" i="11"/>
  <c r="R18" i="11" s="1"/>
  <c r="Q22" i="11"/>
  <c r="R22" i="11" s="1"/>
  <c r="Q20" i="11"/>
  <c r="R20" i="11" s="1"/>
  <c r="F23" i="11"/>
  <c r="G23" i="11" s="1"/>
  <c r="F16" i="18" l="1"/>
  <c r="M21" i="18"/>
  <c r="F21" i="18" s="1"/>
  <c r="M18" i="18"/>
  <c r="F18" i="18" s="1"/>
  <c r="M17" i="18"/>
  <c r="F17" i="18" s="1"/>
  <c r="G16" i="18"/>
  <c r="D15" i="17" s="1"/>
  <c r="F15" i="17" s="1"/>
  <c r="M20" i="18"/>
  <c r="F20" i="18" s="1"/>
  <c r="M22" i="18"/>
  <c r="F22" i="18" s="1"/>
  <c r="F24" i="14"/>
  <c r="E21" i="18"/>
  <c r="G21" i="18" s="1"/>
  <c r="D20" i="17" s="1"/>
  <c r="F20" i="17" s="1"/>
  <c r="E17" i="18"/>
  <c r="G17" i="18" s="1"/>
  <c r="D16" i="17" s="1"/>
  <c r="F16" i="17" s="1"/>
  <c r="G14" i="18"/>
  <c r="D13" i="17" s="1"/>
  <c r="F13" i="17" s="1"/>
  <c r="E22" i="18"/>
  <c r="G22" i="18" s="1"/>
  <c r="D21" i="17" s="1"/>
  <c r="F21" i="17" s="1"/>
  <c r="G18" i="18"/>
  <c r="D17" i="17" s="1"/>
  <c r="F17" i="17" s="1"/>
  <c r="G19" i="18"/>
  <c r="D18" i="17" s="1"/>
  <c r="F18" i="17" s="1"/>
  <c r="E20" i="18"/>
  <c r="G20" i="18" s="1"/>
  <c r="D19" i="17" s="1"/>
  <c r="F19" i="17" s="1"/>
  <c r="G15" i="15"/>
  <c r="D14" i="16" s="1"/>
  <c r="F14" i="16" s="1"/>
  <c r="E22" i="15"/>
  <c r="F29" i="14"/>
  <c r="F30" i="14"/>
  <c r="E20" i="15"/>
  <c r="E17" i="15"/>
  <c r="E21" i="15"/>
  <c r="G16" i="15"/>
  <c r="D15" i="16" s="1"/>
  <c r="F15" i="16" s="1"/>
  <c r="E18" i="15"/>
  <c r="E19" i="15"/>
  <c r="F26" i="14"/>
  <c r="F27" i="14"/>
  <c r="F26" i="16"/>
  <c r="F23" i="14"/>
  <c r="F28" i="14"/>
  <c r="F25" i="14"/>
  <c r="F29" i="16"/>
  <c r="F25" i="16"/>
  <c r="F14" i="15"/>
  <c r="G14" i="15" s="1"/>
  <c r="D13" i="16" s="1"/>
  <c r="M18" i="15"/>
  <c r="F18" i="15" s="1"/>
  <c r="M17" i="15"/>
  <c r="F17" i="15" s="1"/>
  <c r="M20" i="15"/>
  <c r="F20" i="15" s="1"/>
  <c r="M21" i="15"/>
  <c r="F21" i="15" s="1"/>
  <c r="M22" i="15"/>
  <c r="F22" i="15" s="1"/>
  <c r="M19" i="15"/>
  <c r="F19" i="15" s="1"/>
  <c r="E21" i="14"/>
  <c r="E19" i="14"/>
  <c r="E18" i="14"/>
  <c r="D15" i="14"/>
  <c r="F15" i="14" s="1"/>
  <c r="D22" i="14"/>
  <c r="F22" i="14" s="1"/>
  <c r="F22" i="16"/>
  <c r="E20" i="14"/>
  <c r="D14" i="14"/>
  <c r="F14" i="14" s="1"/>
  <c r="F27" i="16"/>
  <c r="E17" i="14"/>
  <c r="E16" i="14"/>
  <c r="F23" i="16"/>
  <c r="F28" i="16"/>
  <c r="M20" i="11"/>
  <c r="G20" i="11" s="1"/>
  <c r="M22" i="11"/>
  <c r="G22" i="11" s="1"/>
  <c r="M21" i="11"/>
  <c r="F21" i="11" s="1"/>
  <c r="M18" i="11"/>
  <c r="F18" i="11" s="1"/>
  <c r="M19" i="11"/>
  <c r="G19" i="11" s="1"/>
  <c r="M17" i="11"/>
  <c r="G17" i="11" s="1"/>
  <c r="F14" i="11"/>
  <c r="G14" i="11" s="1"/>
  <c r="G17" i="15" l="1"/>
  <c r="D16" i="16" s="1"/>
  <c r="F16" i="16" s="1"/>
  <c r="G18" i="15"/>
  <c r="D17" i="16" s="1"/>
  <c r="G22" i="15"/>
  <c r="D21" i="16" s="1"/>
  <c r="F21" i="16" s="1"/>
  <c r="D16" i="14"/>
  <c r="F16" i="14" s="1"/>
  <c r="D21" i="14"/>
  <c r="F21" i="14" s="1"/>
  <c r="D13" i="14"/>
  <c r="F13" i="14" s="1"/>
  <c r="F13" i="16"/>
  <c r="G19" i="15"/>
  <c r="D18" i="16" s="1"/>
  <c r="F18" i="16" s="1"/>
  <c r="G21" i="15"/>
  <c r="D20" i="16" s="1"/>
  <c r="D18" i="14"/>
  <c r="F18" i="14" s="1"/>
  <c r="D19" i="14"/>
  <c r="F19" i="14" s="1"/>
  <c r="G20" i="15"/>
  <c r="D19" i="16" s="1"/>
  <c r="F19" i="16" s="1"/>
  <c r="F20" i="11"/>
  <c r="F17" i="11"/>
  <c r="F22" i="11"/>
  <c r="G21" i="11"/>
  <c r="G18" i="11"/>
  <c r="F19" i="11"/>
  <c r="D20" i="14" l="1"/>
  <c r="F20" i="14" s="1"/>
  <c r="F20" i="16"/>
  <c r="D17" i="14"/>
  <c r="F17" i="14" s="1"/>
  <c r="F17" i="16"/>
</calcChain>
</file>

<file path=xl/comments1.xml><?xml version="1.0" encoding="utf-8"?>
<comments xmlns="http://schemas.openxmlformats.org/spreadsheetml/2006/main">
  <authors>
    <author>作者</author>
  </authors>
  <commentList>
    <comment ref="L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英雄进阶后属性增加值</t>
        </r>
      </text>
    </comment>
    <comment ref="M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累加上进阶补偿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英雄进阶后属性增加值</t>
        </r>
      </text>
    </comment>
    <comment ref="M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累加上进阶补偿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L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英雄进阶后属性增加值</t>
        </r>
      </text>
    </comment>
    <comment ref="M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累加上进阶补偿</t>
        </r>
      </text>
    </comment>
  </commentList>
</comments>
</file>

<file path=xl/sharedStrings.xml><?xml version="1.0" encoding="utf-8"?>
<sst xmlns="http://schemas.openxmlformats.org/spreadsheetml/2006/main" count="3811" uniqueCount="765">
  <si>
    <t>装备名</t>
    <phoneticPr fontId="1" type="noConversion"/>
  </si>
  <si>
    <t>力量</t>
  </si>
  <si>
    <t>力量</t>
    <phoneticPr fontId="1" type="noConversion"/>
  </si>
  <si>
    <t>敏捷</t>
  </si>
  <si>
    <t>敏捷</t>
    <phoneticPr fontId="1" type="noConversion"/>
  </si>
  <si>
    <t>智力</t>
  </si>
  <si>
    <t>智力</t>
    <phoneticPr fontId="1" type="noConversion"/>
  </si>
  <si>
    <t>树枝</t>
    <phoneticPr fontId="1" type="noConversion"/>
  </si>
  <si>
    <t>敏捷丝袜</t>
  </si>
  <si>
    <t>物理攻击力</t>
  </si>
  <si>
    <t>物理攻击力</t>
    <phoneticPr fontId="1" type="noConversion"/>
  </si>
  <si>
    <t>攻击利爪</t>
    <phoneticPr fontId="1" type="noConversion"/>
  </si>
  <si>
    <t>鞋</t>
    <phoneticPr fontId="1" type="noConversion"/>
  </si>
  <si>
    <t>生命回复</t>
  </si>
  <si>
    <t>生命回复</t>
    <phoneticPr fontId="1" type="noConversion"/>
  </si>
  <si>
    <t>能量回复</t>
  </si>
  <si>
    <t>能量回复</t>
    <phoneticPr fontId="1" type="noConversion"/>
  </si>
  <si>
    <t>艺人面罩</t>
    <phoneticPr fontId="1" type="noConversion"/>
  </si>
  <si>
    <t>物理护甲</t>
  </si>
  <si>
    <t>物理护甲</t>
    <phoneticPr fontId="1" type="noConversion"/>
  </si>
  <si>
    <t>小圆盾</t>
    <phoneticPr fontId="1" type="noConversion"/>
  </si>
  <si>
    <t>补刀斧</t>
    <phoneticPr fontId="1" type="noConversion"/>
  </si>
  <si>
    <t>小魔棒</t>
    <phoneticPr fontId="1" type="noConversion"/>
  </si>
  <si>
    <t>贵族头环</t>
  </si>
  <si>
    <t>防御指环</t>
    <phoneticPr fontId="1" type="noConversion"/>
  </si>
  <si>
    <t>力量拳套</t>
    <phoneticPr fontId="1" type="noConversion"/>
  </si>
  <si>
    <t>智力斗篷</t>
    <phoneticPr fontId="1" type="noConversion"/>
  </si>
  <si>
    <t>回复之巾</t>
    <phoneticPr fontId="1" type="noConversion"/>
  </si>
  <si>
    <t>屌丝盾</t>
  </si>
  <si>
    <t>魔法抗性</t>
  </si>
  <si>
    <t>魔法抗性</t>
    <phoneticPr fontId="1" type="noConversion"/>
  </si>
  <si>
    <t>魔法强度</t>
  </si>
  <si>
    <t>魔法强度</t>
    <phoneticPr fontId="1" type="noConversion"/>
  </si>
  <si>
    <t>最大生命</t>
  </si>
  <si>
    <t>最大生命</t>
    <phoneticPr fontId="1" type="noConversion"/>
  </si>
  <si>
    <t>物理暴击</t>
  </si>
  <si>
    <t>物理暴击</t>
    <phoneticPr fontId="1" type="noConversion"/>
  </si>
  <si>
    <t>魔法暴击</t>
  </si>
  <si>
    <t>魔法暴击</t>
    <phoneticPr fontId="1" type="noConversion"/>
  </si>
  <si>
    <t>护甲穿透</t>
  </si>
  <si>
    <t>护甲穿透</t>
    <phoneticPr fontId="1" type="noConversion"/>
  </si>
  <si>
    <t>吸血等级</t>
  </si>
  <si>
    <t>吸血等级</t>
    <phoneticPr fontId="1" type="noConversion"/>
  </si>
  <si>
    <t>圣殿指环</t>
  </si>
  <si>
    <t>力量护腕</t>
  </si>
  <si>
    <t>敏捷系带</t>
  </si>
  <si>
    <t>智力挂件</t>
  </si>
  <si>
    <t>治疗效果技能效果提升</t>
  </si>
  <si>
    <t>治疗效果技能效果提升</t>
    <phoneticPr fontId="1" type="noConversion"/>
  </si>
  <si>
    <t>小毒球</t>
    <phoneticPr fontId="1" type="noConversion"/>
  </si>
  <si>
    <t>力量腰带</t>
    <phoneticPr fontId="1" type="noConversion"/>
  </si>
  <si>
    <t>敏捷皮靴</t>
    <phoneticPr fontId="1" type="noConversion"/>
  </si>
  <si>
    <t>智力长袍</t>
    <phoneticPr fontId="1" type="noConversion"/>
  </si>
  <si>
    <t>加速手套</t>
    <phoneticPr fontId="1" type="noConversion"/>
  </si>
  <si>
    <t>锁甲</t>
    <phoneticPr fontId="1" type="noConversion"/>
  </si>
  <si>
    <t>魔抗斗篷</t>
    <phoneticPr fontId="1" type="noConversion"/>
  </si>
  <si>
    <t>治疗指环</t>
    <phoneticPr fontId="1" type="noConversion"/>
  </si>
  <si>
    <t>虚空宝石</t>
    <phoneticPr fontId="1" type="noConversion"/>
  </si>
  <si>
    <t>吸血面具</t>
    <phoneticPr fontId="1" type="noConversion"/>
  </si>
  <si>
    <t>短棍</t>
    <phoneticPr fontId="1" type="noConversion"/>
  </si>
  <si>
    <t>武士头盔</t>
    <phoneticPr fontId="1" type="noConversion"/>
  </si>
  <si>
    <t>法力之球</t>
    <phoneticPr fontId="1" type="noConversion"/>
  </si>
  <si>
    <t>生命之球</t>
    <phoneticPr fontId="1" type="noConversion"/>
  </si>
  <si>
    <t>元气之球</t>
    <phoneticPr fontId="1" type="noConversion"/>
  </si>
  <si>
    <t>大魔杖</t>
    <phoneticPr fontId="1" type="noConversion"/>
  </si>
  <si>
    <t>魂戒</t>
    <phoneticPr fontId="1" type="noConversion"/>
  </si>
  <si>
    <t>玄铁盾牌</t>
    <phoneticPr fontId="1" type="noConversion"/>
  </si>
  <si>
    <t>骨灰盒</t>
    <phoneticPr fontId="1" type="noConversion"/>
  </si>
  <si>
    <t>天鹰之戒</t>
    <phoneticPr fontId="1" type="noConversion"/>
  </si>
  <si>
    <t>勇气勋章</t>
    <phoneticPr fontId="1" type="noConversion"/>
  </si>
  <si>
    <t>相位鞋</t>
    <phoneticPr fontId="1" type="noConversion"/>
  </si>
  <si>
    <t>力量假腿</t>
    <phoneticPr fontId="1" type="noConversion"/>
  </si>
  <si>
    <t>敏捷假腿</t>
    <phoneticPr fontId="1" type="noConversion"/>
  </si>
  <si>
    <t>智力假腿</t>
    <phoneticPr fontId="1" type="noConversion"/>
  </si>
  <si>
    <t>秘法鞋</t>
    <phoneticPr fontId="1" type="noConversion"/>
  </si>
  <si>
    <t>空明禅杖</t>
    <phoneticPr fontId="1" type="noConversion"/>
  </si>
  <si>
    <t>坚韧法球</t>
    <phoneticPr fontId="1" type="noConversion"/>
  </si>
  <si>
    <t>古之耐歌</t>
    <phoneticPr fontId="1" type="noConversion"/>
  </si>
  <si>
    <t>支配</t>
    <phoneticPr fontId="1" type="noConversion"/>
  </si>
  <si>
    <t>疯脸</t>
    <phoneticPr fontId="1" type="noConversion"/>
  </si>
  <si>
    <t>祭品</t>
    <phoneticPr fontId="1" type="noConversion"/>
  </si>
  <si>
    <t>魔抗头巾</t>
    <phoneticPr fontId="1" type="noConversion"/>
  </si>
  <si>
    <t>冲锋盾</t>
    <phoneticPr fontId="1" type="noConversion"/>
  </si>
  <si>
    <t>梅肯</t>
    <phoneticPr fontId="1" type="noConversion"/>
  </si>
  <si>
    <t>英雄名</t>
    <phoneticPr fontId="1" type="noConversion"/>
  </si>
  <si>
    <t>升阶需要</t>
    <phoneticPr fontId="1" type="noConversion"/>
  </si>
  <si>
    <t>树枝</t>
    <phoneticPr fontId="1" type="noConversion"/>
  </si>
  <si>
    <t>装备能力</t>
    <phoneticPr fontId="1" type="noConversion"/>
  </si>
  <si>
    <t>闪避</t>
  </si>
  <si>
    <t>闪避</t>
    <phoneticPr fontId="1" type="noConversion"/>
  </si>
  <si>
    <t>反伤甲</t>
    <phoneticPr fontId="1" type="noConversion"/>
  </si>
  <si>
    <t>力量之斧</t>
    <phoneticPr fontId="1" type="noConversion"/>
  </si>
  <si>
    <t>回复戒指</t>
    <phoneticPr fontId="1" type="noConversion"/>
  </si>
  <si>
    <t>绿鞋</t>
    <phoneticPr fontId="1" type="noConversion"/>
  </si>
  <si>
    <t>白色</t>
    <phoneticPr fontId="1" type="noConversion"/>
  </si>
  <si>
    <t>阔剑</t>
    <phoneticPr fontId="1" type="noConversion"/>
  </si>
  <si>
    <t>蓝杖</t>
    <phoneticPr fontId="1" type="noConversion"/>
  </si>
  <si>
    <t>狂战斧</t>
    <phoneticPr fontId="1" type="noConversion"/>
  </si>
  <si>
    <t>板甲</t>
    <phoneticPr fontId="1" type="noConversion"/>
  </si>
  <si>
    <t>长笛</t>
    <phoneticPr fontId="1" type="noConversion"/>
  </si>
  <si>
    <t>黑黄</t>
    <phoneticPr fontId="1" type="noConversion"/>
  </si>
  <si>
    <t>林肯</t>
    <phoneticPr fontId="1" type="noConversion"/>
  </si>
  <si>
    <t>血晶石</t>
    <phoneticPr fontId="1" type="noConversion"/>
  </si>
  <si>
    <t>红杖</t>
    <phoneticPr fontId="1" type="noConversion"/>
  </si>
  <si>
    <t>龙心</t>
    <phoneticPr fontId="1" type="noConversion"/>
  </si>
  <si>
    <t>强袭</t>
    <phoneticPr fontId="1" type="noConversion"/>
  </si>
  <si>
    <t>飞鞋</t>
    <phoneticPr fontId="1" type="noConversion"/>
  </si>
  <si>
    <t>撒旦</t>
    <phoneticPr fontId="1" type="noConversion"/>
  </si>
  <si>
    <t>散华</t>
    <phoneticPr fontId="1" type="noConversion"/>
  </si>
  <si>
    <t>光耀</t>
    <phoneticPr fontId="1" type="noConversion"/>
  </si>
  <si>
    <t>绿色</t>
    <phoneticPr fontId="1" type="noConversion"/>
  </si>
  <si>
    <t>绿色+1</t>
    <phoneticPr fontId="1" type="noConversion"/>
  </si>
  <si>
    <t>蓝色</t>
    <phoneticPr fontId="1" type="noConversion"/>
  </si>
  <si>
    <t>蓝色+1</t>
    <phoneticPr fontId="1" type="noConversion"/>
  </si>
  <si>
    <t>蓝色+2</t>
    <phoneticPr fontId="1" type="noConversion"/>
  </si>
  <si>
    <t>紫色</t>
    <phoneticPr fontId="1" type="noConversion"/>
  </si>
  <si>
    <t>紫色+1</t>
    <phoneticPr fontId="1" type="noConversion"/>
  </si>
  <si>
    <t>紫色+2</t>
    <phoneticPr fontId="1" type="noConversion"/>
  </si>
  <si>
    <t>紫色+3</t>
    <phoneticPr fontId="1" type="noConversion"/>
  </si>
  <si>
    <t>绿色</t>
    <phoneticPr fontId="1" type="noConversion"/>
  </si>
  <si>
    <t>蓝色</t>
    <phoneticPr fontId="1" type="noConversion"/>
  </si>
  <si>
    <t>紫色</t>
    <phoneticPr fontId="1" type="noConversion"/>
  </si>
  <si>
    <t>夜叉</t>
    <phoneticPr fontId="1" type="noConversion"/>
  </si>
  <si>
    <t>水晶剑</t>
    <phoneticPr fontId="1" type="noConversion"/>
  </si>
  <si>
    <t>推推棒</t>
    <phoneticPr fontId="1" type="noConversion"/>
  </si>
  <si>
    <t>鬼手</t>
    <phoneticPr fontId="1" type="noConversion"/>
  </si>
  <si>
    <t>秘银锤</t>
    <phoneticPr fontId="1" type="noConversion"/>
  </si>
  <si>
    <t>敏捷之刃</t>
    <phoneticPr fontId="1" type="noConversion"/>
  </si>
  <si>
    <t>智力法杖</t>
    <phoneticPr fontId="1" type="noConversion"/>
  </si>
  <si>
    <t>大剑</t>
    <phoneticPr fontId="1" type="noConversion"/>
  </si>
  <si>
    <t>标枪</t>
    <phoneticPr fontId="1" type="noConversion"/>
  </si>
  <si>
    <t>暗影符</t>
    <phoneticPr fontId="1" type="noConversion"/>
  </si>
  <si>
    <t>绿杖</t>
    <phoneticPr fontId="1" type="noConversion"/>
  </si>
  <si>
    <t>小电锤</t>
    <phoneticPr fontId="1" type="noConversion"/>
  </si>
  <si>
    <t>小人书</t>
    <phoneticPr fontId="1" type="noConversion"/>
  </si>
  <si>
    <t>风杖</t>
    <phoneticPr fontId="1" type="noConversion"/>
  </si>
  <si>
    <t>魔抗穿透</t>
    <phoneticPr fontId="1" type="noConversion"/>
  </si>
  <si>
    <t>碎骨锤</t>
    <phoneticPr fontId="1" type="noConversion"/>
  </si>
  <si>
    <t>洛萨</t>
    <phoneticPr fontId="1" type="noConversion"/>
  </si>
  <si>
    <t>纷争</t>
    <phoneticPr fontId="1" type="noConversion"/>
  </si>
  <si>
    <t>阿托斯</t>
    <phoneticPr fontId="1" type="noConversion"/>
  </si>
  <si>
    <t>振魂玫瑰</t>
    <phoneticPr fontId="1" type="noConversion"/>
  </si>
  <si>
    <t>散失</t>
    <phoneticPr fontId="1" type="noConversion"/>
  </si>
  <si>
    <t>双刀</t>
    <phoneticPr fontId="1" type="noConversion"/>
  </si>
  <si>
    <t>暗灭</t>
    <phoneticPr fontId="1" type="noConversion"/>
  </si>
  <si>
    <t>梅肯2阶</t>
    <phoneticPr fontId="1" type="noConversion"/>
  </si>
  <si>
    <t>闪避项链</t>
    <phoneticPr fontId="1" type="noConversion"/>
  </si>
  <si>
    <t>极限球</t>
    <phoneticPr fontId="1" type="noConversion"/>
  </si>
  <si>
    <t>振奋石</t>
    <phoneticPr fontId="1" type="noConversion"/>
  </si>
  <si>
    <t>魔王刀锋</t>
    <phoneticPr fontId="1" type="noConversion"/>
  </si>
  <si>
    <t>水晶法杖</t>
    <phoneticPr fontId="1" type="noConversion"/>
  </si>
  <si>
    <t>掠夺之斧</t>
    <phoneticPr fontId="1" type="noConversion"/>
  </si>
  <si>
    <t>角鹰弓</t>
    <phoneticPr fontId="1" type="noConversion"/>
  </si>
  <si>
    <t>远古遗物</t>
    <phoneticPr fontId="1" type="noConversion"/>
  </si>
  <si>
    <t>天堂</t>
    <phoneticPr fontId="1" type="noConversion"/>
  </si>
  <si>
    <t>紫苑</t>
    <phoneticPr fontId="1" type="noConversion"/>
  </si>
  <si>
    <t>分身斧</t>
    <phoneticPr fontId="1" type="noConversion"/>
  </si>
  <si>
    <t>刷新珠</t>
    <phoneticPr fontId="1" type="noConversion"/>
  </si>
  <si>
    <t>能量消耗降低</t>
    <phoneticPr fontId="1" type="noConversion"/>
  </si>
  <si>
    <t>大电锤</t>
    <phoneticPr fontId="1" type="noConversion"/>
  </si>
  <si>
    <t>小人书2阶</t>
    <phoneticPr fontId="1" type="noConversion"/>
  </si>
  <si>
    <t>红杖2阶</t>
    <phoneticPr fontId="1" type="noConversion"/>
  </si>
  <si>
    <t>冰眼</t>
    <phoneticPr fontId="1" type="noConversion"/>
  </si>
  <si>
    <t>散失2阶</t>
    <phoneticPr fontId="1" type="noConversion"/>
  </si>
  <si>
    <t>梅肯3阶</t>
    <phoneticPr fontId="1" type="noConversion"/>
  </si>
  <si>
    <t>金箍棒</t>
    <phoneticPr fontId="1" type="noConversion"/>
  </si>
  <si>
    <t>羊刀</t>
    <phoneticPr fontId="1" type="noConversion"/>
  </si>
  <si>
    <t>血晶石2阶</t>
    <phoneticPr fontId="1" type="noConversion"/>
  </si>
  <si>
    <t>能量消耗降低</t>
    <phoneticPr fontId="1" type="noConversion"/>
  </si>
  <si>
    <t>冰甲</t>
    <phoneticPr fontId="1" type="noConversion"/>
  </si>
  <si>
    <t>虚灵</t>
    <phoneticPr fontId="1" type="noConversion"/>
  </si>
  <si>
    <t>大炮</t>
    <phoneticPr fontId="1" type="noConversion"/>
  </si>
  <si>
    <t>蝴蝶</t>
    <phoneticPr fontId="1" type="noConversion"/>
  </si>
  <si>
    <t>深渊之刃</t>
    <phoneticPr fontId="1" type="noConversion"/>
  </si>
  <si>
    <t>小人书3阶</t>
    <phoneticPr fontId="1" type="noConversion"/>
  </si>
  <si>
    <t>红杖3阶</t>
    <phoneticPr fontId="1" type="noConversion"/>
  </si>
  <si>
    <t>散失3阶</t>
    <phoneticPr fontId="1" type="noConversion"/>
  </si>
  <si>
    <t>梅肯4阶</t>
    <phoneticPr fontId="1" type="noConversion"/>
  </si>
  <si>
    <t>红杖4阶</t>
    <phoneticPr fontId="1" type="noConversion"/>
  </si>
  <si>
    <t>血晶石3阶</t>
    <phoneticPr fontId="1" type="noConversion"/>
  </si>
  <si>
    <t>物理攻击</t>
    <phoneticPr fontId="1" type="noConversion"/>
  </si>
  <si>
    <t>力量成长</t>
    <phoneticPr fontId="1" type="noConversion"/>
  </si>
  <si>
    <t>智力成长</t>
    <phoneticPr fontId="1" type="noConversion"/>
  </si>
  <si>
    <t>敏捷成长</t>
    <phoneticPr fontId="1" type="noConversion"/>
  </si>
  <si>
    <t>初始</t>
    <phoneticPr fontId="1" type="noConversion"/>
  </si>
  <si>
    <t>等级</t>
    <phoneticPr fontId="1" type="noConversion"/>
  </si>
  <si>
    <t>初始</t>
    <phoneticPr fontId="1" type="noConversion"/>
  </si>
  <si>
    <t>电魂</t>
    <phoneticPr fontId="1" type="noConversion"/>
  </si>
  <si>
    <t>魔法护甲</t>
    <phoneticPr fontId="1" type="noConversion"/>
  </si>
  <si>
    <t xml:space="preserve"> </t>
    <phoneticPr fontId="1" type="noConversion"/>
  </si>
  <si>
    <t>电魂</t>
    <phoneticPr fontId="1" type="noConversion"/>
  </si>
  <si>
    <t>贵族头环</t>
    <phoneticPr fontId="1" type="noConversion"/>
  </si>
  <si>
    <t>真实基础值</t>
    <phoneticPr fontId="1" type="noConversion"/>
  </si>
  <si>
    <t>显示基础值</t>
    <phoneticPr fontId="1" type="noConversion"/>
  </si>
  <si>
    <t>魔抗穿透</t>
  </si>
  <si>
    <t>能量消耗降低</t>
  </si>
  <si>
    <t>英雄阶</t>
    <phoneticPr fontId="1" type="noConversion"/>
  </si>
  <si>
    <t>白色</t>
  </si>
  <si>
    <t>累加值</t>
    <phoneticPr fontId="1" type="noConversion"/>
  </si>
  <si>
    <t>idx</t>
    <phoneticPr fontId="1" type="noConversion"/>
  </si>
  <si>
    <t>英雄</t>
    <phoneticPr fontId="1" type="noConversion"/>
  </si>
  <si>
    <t>真实绿值</t>
    <phoneticPr fontId="1" type="noConversion"/>
  </si>
  <si>
    <t>装备</t>
    <phoneticPr fontId="1" type="noConversion"/>
  </si>
  <si>
    <t>显示绿值</t>
    <phoneticPr fontId="1" type="noConversion"/>
  </si>
  <si>
    <t>英雄阶-1</t>
    <phoneticPr fontId="1" type="noConversion"/>
  </si>
  <si>
    <t>绿色</t>
  </si>
  <si>
    <t>小魔棒</t>
    <phoneticPr fontId="1" type="noConversion"/>
  </si>
  <si>
    <t>敏捷系带</t>
    <phoneticPr fontId="1" type="noConversion"/>
  </si>
  <si>
    <t>攻击利爪</t>
    <phoneticPr fontId="1" type="noConversion"/>
  </si>
  <si>
    <t>鞋</t>
    <phoneticPr fontId="1" type="noConversion"/>
  </si>
  <si>
    <t>真实基础值（+装备）</t>
    <phoneticPr fontId="1" type="noConversion"/>
  </si>
  <si>
    <t>绿色+1</t>
  </si>
  <si>
    <t>蓝色</t>
  </si>
  <si>
    <t>蓝色+1</t>
  </si>
  <si>
    <t>蓝色+2</t>
  </si>
  <si>
    <t>紫色</t>
  </si>
  <si>
    <t>紫色+1</t>
  </si>
  <si>
    <t>紫色+2</t>
  </si>
  <si>
    <t>紫色+3</t>
  </si>
  <si>
    <t>进阶补偿</t>
    <phoneticPr fontId="1" type="noConversion"/>
  </si>
  <si>
    <t>冲锋盾</t>
    <phoneticPr fontId="1" type="noConversion"/>
  </si>
  <si>
    <t>大魔杖</t>
    <phoneticPr fontId="1" type="noConversion"/>
  </si>
  <si>
    <t>圣殿指环</t>
    <phoneticPr fontId="1" type="noConversion"/>
  </si>
  <si>
    <t>力量护腕</t>
    <phoneticPr fontId="1" type="noConversion"/>
  </si>
  <si>
    <t>蓝杖</t>
    <phoneticPr fontId="1" type="noConversion"/>
  </si>
  <si>
    <t>天鹰之戒</t>
    <phoneticPr fontId="1" type="noConversion"/>
  </si>
  <si>
    <t>古之耐歌</t>
    <phoneticPr fontId="1" type="noConversion"/>
  </si>
  <si>
    <t>力量腰带</t>
    <phoneticPr fontId="1" type="noConversion"/>
  </si>
  <si>
    <t>暗灭</t>
    <phoneticPr fontId="1" type="noConversion"/>
  </si>
  <si>
    <t>锁甲</t>
    <phoneticPr fontId="1" type="noConversion"/>
  </si>
  <si>
    <t>板甲</t>
    <phoneticPr fontId="1" type="noConversion"/>
  </si>
  <si>
    <t>魔抗头巾</t>
    <phoneticPr fontId="1" type="noConversion"/>
  </si>
  <si>
    <t>相位鞋</t>
    <phoneticPr fontId="1" type="noConversion"/>
  </si>
  <si>
    <t>idx</t>
    <phoneticPr fontId="1" type="noConversion"/>
  </si>
  <si>
    <t>白板值</t>
    <phoneticPr fontId="1" type="noConversion"/>
  </si>
  <si>
    <t>绿值</t>
    <phoneticPr fontId="1" type="noConversion"/>
  </si>
  <si>
    <t>英雄阶段</t>
    <phoneticPr fontId="1" type="noConversion"/>
  </si>
  <si>
    <t>总值</t>
    <phoneticPr fontId="1" type="noConversion"/>
  </si>
  <si>
    <t>敏捷英雄</t>
    <phoneticPr fontId="1" type="noConversion"/>
  </si>
  <si>
    <t>英雄星级</t>
    <phoneticPr fontId="1" type="noConversion"/>
  </si>
  <si>
    <t>英雄星级</t>
    <phoneticPr fontId="1" type="noConversion"/>
  </si>
  <si>
    <t>强袭</t>
    <phoneticPr fontId="1" type="noConversion"/>
  </si>
  <si>
    <t>标枪</t>
    <phoneticPr fontId="1" type="noConversion"/>
  </si>
  <si>
    <t>小电锤</t>
    <phoneticPr fontId="1" type="noConversion"/>
  </si>
  <si>
    <t>敏捷系带</t>
    <phoneticPr fontId="1" type="noConversion"/>
  </si>
  <si>
    <t>相位鞋</t>
    <phoneticPr fontId="1" type="noConversion"/>
  </si>
  <si>
    <t>短棍</t>
    <phoneticPr fontId="1" type="noConversion"/>
  </si>
  <si>
    <t>夜叉</t>
    <phoneticPr fontId="1" type="noConversion"/>
  </si>
  <si>
    <t>黑黄</t>
    <phoneticPr fontId="1" type="noConversion"/>
  </si>
  <si>
    <t>长笛</t>
    <phoneticPr fontId="1" type="noConversion"/>
  </si>
  <si>
    <t>大电锤</t>
    <phoneticPr fontId="1" type="noConversion"/>
  </si>
  <si>
    <t>相位鞋</t>
    <phoneticPr fontId="1" type="noConversion"/>
  </si>
  <si>
    <t>敏捷之刃</t>
    <phoneticPr fontId="1" type="noConversion"/>
  </si>
  <si>
    <t>分身斧</t>
    <phoneticPr fontId="1" type="noConversion"/>
  </si>
  <si>
    <t>蝴蝶</t>
    <phoneticPr fontId="1" type="noConversion"/>
  </si>
  <si>
    <t>飞鞋</t>
    <phoneticPr fontId="1" type="noConversion"/>
  </si>
  <si>
    <t>力量之斧</t>
    <phoneticPr fontId="1" type="noConversion"/>
  </si>
  <si>
    <t>水晶剑</t>
    <phoneticPr fontId="1" type="noConversion"/>
  </si>
  <si>
    <t>金箍棒</t>
    <phoneticPr fontId="1" type="noConversion"/>
  </si>
  <si>
    <t>大炮</t>
    <phoneticPr fontId="1" type="noConversion"/>
  </si>
  <si>
    <t>蓝杖</t>
    <phoneticPr fontId="1" type="noConversion"/>
  </si>
  <si>
    <t>反伤甲</t>
    <phoneticPr fontId="1" type="noConversion"/>
  </si>
  <si>
    <t>龙心</t>
    <phoneticPr fontId="1" type="noConversion"/>
  </si>
  <si>
    <t>光耀</t>
    <phoneticPr fontId="1" type="noConversion"/>
  </si>
  <si>
    <t>火枪</t>
  </si>
  <si>
    <t>火枪</t>
    <phoneticPr fontId="1" type="noConversion"/>
  </si>
  <si>
    <t>树枝</t>
    <phoneticPr fontId="1" type="noConversion"/>
  </si>
  <si>
    <t>敏捷丝袜</t>
    <phoneticPr fontId="1" type="noConversion"/>
  </si>
  <si>
    <t>小圆盾</t>
    <phoneticPr fontId="1" type="noConversion"/>
  </si>
  <si>
    <t>敏捷皮靴</t>
    <phoneticPr fontId="1" type="noConversion"/>
  </si>
  <si>
    <t>武士头盔</t>
    <phoneticPr fontId="1" type="noConversion"/>
  </si>
  <si>
    <t>屌丝盾</t>
    <phoneticPr fontId="1" type="noConversion"/>
  </si>
  <si>
    <t>鞋</t>
    <phoneticPr fontId="1" type="noConversion"/>
  </si>
  <si>
    <t>秘银锤</t>
    <phoneticPr fontId="1" type="noConversion"/>
  </si>
  <si>
    <t>支配</t>
    <phoneticPr fontId="1" type="noConversion"/>
  </si>
  <si>
    <t>疯脸</t>
    <phoneticPr fontId="1" type="noConversion"/>
  </si>
  <si>
    <t>敏捷假腿</t>
    <phoneticPr fontId="1" type="noConversion"/>
  </si>
  <si>
    <t>洛萨</t>
    <phoneticPr fontId="1" type="noConversion"/>
  </si>
  <si>
    <t>暗灭</t>
    <phoneticPr fontId="1" type="noConversion"/>
  </si>
  <si>
    <t>双刀</t>
    <phoneticPr fontId="1" type="noConversion"/>
  </si>
  <si>
    <t>天鹰之戒</t>
    <phoneticPr fontId="1" type="noConversion"/>
  </si>
  <si>
    <t>秘法鞋</t>
    <phoneticPr fontId="1" type="noConversion"/>
  </si>
  <si>
    <t>魔王刀锋</t>
    <phoneticPr fontId="1" type="noConversion"/>
  </si>
  <si>
    <t>极限球</t>
    <phoneticPr fontId="1" type="noConversion"/>
  </si>
  <si>
    <t>分身斧</t>
    <phoneticPr fontId="1" type="noConversion"/>
  </si>
  <si>
    <t>金箍棒</t>
    <phoneticPr fontId="1" type="noConversion"/>
  </si>
  <si>
    <t>大剑</t>
    <phoneticPr fontId="1" type="noConversion"/>
  </si>
  <si>
    <t>阔剑</t>
    <phoneticPr fontId="1" type="noConversion"/>
  </si>
  <si>
    <t>板甲</t>
    <phoneticPr fontId="1" type="noConversion"/>
  </si>
  <si>
    <t>影魔</t>
    <phoneticPr fontId="9" type="noConversion"/>
  </si>
  <si>
    <t>白色</t>
    <phoneticPr fontId="9" type="noConversion"/>
  </si>
  <si>
    <t>树枝</t>
    <phoneticPr fontId="9" type="noConversion"/>
  </si>
  <si>
    <t>贵族头环</t>
    <phoneticPr fontId="9" type="noConversion"/>
  </si>
  <si>
    <t>敏捷丝袜</t>
    <phoneticPr fontId="9" type="noConversion"/>
  </si>
  <si>
    <t>绿色</t>
    <phoneticPr fontId="9" type="noConversion"/>
  </si>
  <si>
    <t>圣殿指环</t>
    <phoneticPr fontId="9" type="noConversion"/>
  </si>
  <si>
    <t>敏捷系带</t>
    <phoneticPr fontId="9" type="noConversion"/>
  </si>
  <si>
    <t>加速手套</t>
    <phoneticPr fontId="9" type="noConversion"/>
  </si>
  <si>
    <t>鞋</t>
    <phoneticPr fontId="9" type="noConversion"/>
  </si>
  <si>
    <t>绿色+1</t>
    <phoneticPr fontId="9" type="noConversion"/>
  </si>
  <si>
    <t>秘银锤</t>
    <phoneticPr fontId="9" type="noConversion"/>
  </si>
  <si>
    <t>敏捷之刃</t>
    <phoneticPr fontId="9" type="noConversion"/>
  </si>
  <si>
    <t>大魔杖</t>
    <phoneticPr fontId="9" type="noConversion"/>
  </si>
  <si>
    <t>吸血面具</t>
    <phoneticPr fontId="9" type="noConversion"/>
  </si>
  <si>
    <t>蓝色</t>
    <phoneticPr fontId="9" type="noConversion"/>
  </si>
  <si>
    <t>洛萨</t>
    <phoneticPr fontId="9" type="noConversion"/>
  </si>
  <si>
    <t>阔剑</t>
    <phoneticPr fontId="9" type="noConversion"/>
  </si>
  <si>
    <t>夜叉</t>
    <phoneticPr fontId="9" type="noConversion"/>
  </si>
  <si>
    <t>支配</t>
    <phoneticPr fontId="9" type="noConversion"/>
  </si>
  <si>
    <t>锁甲</t>
    <phoneticPr fontId="9" type="noConversion"/>
  </si>
  <si>
    <t>敏捷假腿</t>
    <phoneticPr fontId="9" type="noConversion"/>
  </si>
  <si>
    <t>蓝色+1</t>
    <phoneticPr fontId="9" type="noConversion"/>
  </si>
  <si>
    <t>水晶剑</t>
    <phoneticPr fontId="9" type="noConversion"/>
  </si>
  <si>
    <t>黑黄</t>
    <phoneticPr fontId="9" type="noConversion"/>
  </si>
  <si>
    <t>暗灭</t>
    <phoneticPr fontId="9" type="noConversion"/>
  </si>
  <si>
    <t>敏捷皮靴</t>
    <phoneticPr fontId="9" type="noConversion"/>
  </si>
  <si>
    <t>蓝色+2</t>
    <phoneticPr fontId="9" type="noConversion"/>
  </si>
  <si>
    <t>分身斧</t>
    <phoneticPr fontId="9" type="noConversion"/>
  </si>
  <si>
    <t>小电锤</t>
    <phoneticPr fontId="9" type="noConversion"/>
  </si>
  <si>
    <t>散失</t>
    <phoneticPr fontId="9" type="noConversion"/>
  </si>
  <si>
    <t>天鹰之戒</t>
    <phoneticPr fontId="9" type="noConversion"/>
  </si>
  <si>
    <t>紫色</t>
    <phoneticPr fontId="9" type="noConversion"/>
  </si>
  <si>
    <t>大电锤</t>
    <phoneticPr fontId="9" type="noConversion"/>
  </si>
  <si>
    <t>强袭</t>
    <phoneticPr fontId="9" type="noConversion"/>
  </si>
  <si>
    <t>魔王刀锋</t>
    <phoneticPr fontId="9" type="noConversion"/>
  </si>
  <si>
    <t>疯脸</t>
    <phoneticPr fontId="9" type="noConversion"/>
  </si>
  <si>
    <t>短棍</t>
    <phoneticPr fontId="9" type="noConversion"/>
  </si>
  <si>
    <t>飞鞋</t>
    <phoneticPr fontId="9" type="noConversion"/>
  </si>
  <si>
    <t>紫色+1</t>
    <phoneticPr fontId="9" type="noConversion"/>
  </si>
  <si>
    <t>蝴蝶</t>
    <phoneticPr fontId="9" type="noConversion"/>
  </si>
  <si>
    <t>冰眼</t>
    <phoneticPr fontId="9" type="noConversion"/>
  </si>
  <si>
    <t>大剑</t>
    <phoneticPr fontId="9" type="noConversion"/>
  </si>
  <si>
    <t>板甲</t>
    <phoneticPr fontId="9" type="noConversion"/>
  </si>
  <si>
    <t>紫色+2</t>
    <phoneticPr fontId="9" type="noConversion"/>
  </si>
  <si>
    <t>撒旦</t>
    <phoneticPr fontId="9" type="noConversion"/>
  </si>
  <si>
    <t>虚灵</t>
    <phoneticPr fontId="9" type="noConversion"/>
  </si>
  <si>
    <t>碎骨锤</t>
    <phoneticPr fontId="9" type="noConversion"/>
  </si>
  <si>
    <t>紫色+3</t>
    <phoneticPr fontId="9" type="noConversion"/>
  </si>
  <si>
    <t>大炮</t>
    <phoneticPr fontId="9" type="noConversion"/>
  </si>
  <si>
    <t>深渊之刃</t>
    <phoneticPr fontId="9" type="noConversion"/>
  </si>
  <si>
    <t>刷新珠</t>
    <phoneticPr fontId="9" type="noConversion"/>
  </si>
  <si>
    <t>骨工</t>
    <phoneticPr fontId="9" type="noConversion"/>
  </si>
  <si>
    <t>白色</t>
    <phoneticPr fontId="9" type="noConversion"/>
  </si>
  <si>
    <t>树枝</t>
    <phoneticPr fontId="9" type="noConversion"/>
  </si>
  <si>
    <t>敏捷丝袜</t>
    <phoneticPr fontId="9" type="noConversion"/>
  </si>
  <si>
    <t>回复戒指</t>
    <phoneticPr fontId="9" type="noConversion"/>
  </si>
  <si>
    <t>艺人面罩</t>
    <phoneticPr fontId="9" type="noConversion"/>
  </si>
  <si>
    <t>绿色</t>
    <phoneticPr fontId="9" type="noConversion"/>
  </si>
  <si>
    <t>小魔棒</t>
    <phoneticPr fontId="9" type="noConversion"/>
  </si>
  <si>
    <t>魂戒</t>
    <phoneticPr fontId="9" type="noConversion"/>
  </si>
  <si>
    <t>标枪</t>
    <phoneticPr fontId="9" type="noConversion"/>
  </si>
  <si>
    <t>空明禅杖</t>
    <phoneticPr fontId="9" type="noConversion"/>
  </si>
  <si>
    <t>勇气勋章</t>
    <phoneticPr fontId="9" type="noConversion"/>
  </si>
  <si>
    <t>紫苑</t>
    <phoneticPr fontId="9" type="noConversion"/>
  </si>
  <si>
    <t>极限球</t>
    <phoneticPr fontId="9" type="noConversion"/>
  </si>
  <si>
    <t>羊刀</t>
    <phoneticPr fontId="9" type="noConversion"/>
  </si>
  <si>
    <t>双刀</t>
    <phoneticPr fontId="9" type="noConversion"/>
  </si>
  <si>
    <t>金箍棒</t>
    <phoneticPr fontId="9" type="noConversion"/>
  </si>
  <si>
    <t>美杜莎</t>
    <phoneticPr fontId="9" type="noConversion"/>
  </si>
  <si>
    <t>小圆盾</t>
    <phoneticPr fontId="9" type="noConversion"/>
  </si>
  <si>
    <t>屌丝盾</t>
    <phoneticPr fontId="9" type="noConversion"/>
  </si>
  <si>
    <t>振魂玫瑰</t>
    <phoneticPr fontId="9" type="noConversion"/>
  </si>
  <si>
    <t>武士头盔</t>
    <phoneticPr fontId="9" type="noConversion"/>
  </si>
  <si>
    <t>坚韧法球</t>
    <phoneticPr fontId="9" type="noConversion"/>
  </si>
  <si>
    <t>小娜迦</t>
    <phoneticPr fontId="9" type="noConversion"/>
  </si>
  <si>
    <t>补刀斧</t>
    <phoneticPr fontId="9" type="noConversion"/>
  </si>
  <si>
    <t>防御指环</t>
    <phoneticPr fontId="9" type="noConversion"/>
  </si>
  <si>
    <t>冲锋盾</t>
    <phoneticPr fontId="9" type="noConversion"/>
  </si>
  <si>
    <t>狂战斧</t>
    <phoneticPr fontId="9" type="noConversion"/>
  </si>
  <si>
    <t>力量之斧</t>
    <phoneticPr fontId="9" type="noConversion"/>
  </si>
  <si>
    <t>林肯</t>
    <phoneticPr fontId="9" type="noConversion"/>
  </si>
  <si>
    <t>散失3阶</t>
    <phoneticPr fontId="9" type="noConversion"/>
  </si>
  <si>
    <t>生命之球</t>
    <phoneticPr fontId="9" type="noConversion"/>
  </si>
  <si>
    <t>龙心</t>
    <phoneticPr fontId="9" type="noConversion"/>
  </si>
  <si>
    <t>光耀</t>
    <phoneticPr fontId="9" type="noConversion"/>
  </si>
  <si>
    <t>拍拍熊</t>
    <phoneticPr fontId="9" type="noConversion"/>
  </si>
  <si>
    <t>祭品</t>
    <phoneticPr fontId="9" type="noConversion"/>
  </si>
  <si>
    <t>攻击利爪</t>
    <phoneticPr fontId="9" type="noConversion"/>
  </si>
  <si>
    <t>鬼手</t>
    <phoneticPr fontId="9" type="noConversion"/>
  </si>
  <si>
    <t>力量腰带</t>
    <phoneticPr fontId="9" type="noConversion"/>
  </si>
  <si>
    <t>相位鞋</t>
    <phoneticPr fontId="9" type="noConversion"/>
  </si>
  <si>
    <t>魔抗头巾</t>
    <phoneticPr fontId="9" type="noConversion"/>
  </si>
  <si>
    <t>散华</t>
    <phoneticPr fontId="9" type="noConversion"/>
  </si>
  <si>
    <t>长笛</t>
    <phoneticPr fontId="9" type="noConversion"/>
  </si>
  <si>
    <t>剑圣</t>
    <phoneticPr fontId="9" type="noConversion"/>
  </si>
  <si>
    <t>贵族头环</t>
    <phoneticPr fontId="9" type="noConversion"/>
  </si>
  <si>
    <t>蓝杖</t>
    <phoneticPr fontId="9" type="noConversion"/>
  </si>
  <si>
    <t>冲锋盾</t>
    <phoneticPr fontId="9" type="noConversion"/>
  </si>
  <si>
    <t>秘银锤</t>
    <phoneticPr fontId="9" type="noConversion"/>
  </si>
  <si>
    <t>圣殿指环</t>
    <phoneticPr fontId="9" type="noConversion"/>
  </si>
  <si>
    <t>相位鞋</t>
    <phoneticPr fontId="9" type="noConversion"/>
  </si>
  <si>
    <t>蓝色+1</t>
    <phoneticPr fontId="9" type="noConversion"/>
  </si>
  <si>
    <t>支配</t>
    <phoneticPr fontId="9" type="noConversion"/>
  </si>
  <si>
    <t>黑黄</t>
    <phoneticPr fontId="9" type="noConversion"/>
  </si>
  <si>
    <t>古之耐歌</t>
  </si>
  <si>
    <t>敏捷系带</t>
    <phoneticPr fontId="9" type="noConversion"/>
  </si>
  <si>
    <t>蓝色+2</t>
    <phoneticPr fontId="9" type="noConversion"/>
  </si>
  <si>
    <t>分身斧</t>
    <phoneticPr fontId="9" type="noConversion"/>
  </si>
  <si>
    <t>洛萨</t>
    <phoneticPr fontId="9" type="noConversion"/>
  </si>
  <si>
    <t>暗灭</t>
    <phoneticPr fontId="9" type="noConversion"/>
  </si>
  <si>
    <t>散华</t>
    <phoneticPr fontId="9" type="noConversion"/>
  </si>
  <si>
    <t>吸血面具</t>
    <phoneticPr fontId="9" type="noConversion"/>
  </si>
  <si>
    <t>敏捷假腿</t>
    <phoneticPr fontId="9" type="noConversion"/>
  </si>
  <si>
    <t>紫色</t>
    <phoneticPr fontId="9" type="noConversion"/>
  </si>
  <si>
    <t>狂战斧</t>
    <phoneticPr fontId="9" type="noConversion"/>
  </si>
  <si>
    <t>疯脸</t>
    <phoneticPr fontId="9" type="noConversion"/>
  </si>
  <si>
    <t>紫色+1</t>
    <phoneticPr fontId="9" type="noConversion"/>
  </si>
  <si>
    <t>强袭</t>
    <phoneticPr fontId="9" type="noConversion"/>
  </si>
  <si>
    <t>碎骨锤</t>
    <phoneticPr fontId="9" type="noConversion"/>
  </si>
  <si>
    <t>大剑</t>
    <phoneticPr fontId="9" type="noConversion"/>
  </si>
  <si>
    <t>飞鞋</t>
    <phoneticPr fontId="9" type="noConversion"/>
  </si>
  <si>
    <t>紫色+2</t>
    <phoneticPr fontId="9" type="noConversion"/>
  </si>
  <si>
    <t>刷新珠</t>
    <phoneticPr fontId="9" type="noConversion"/>
  </si>
  <si>
    <t>紫色+3</t>
    <phoneticPr fontId="9" type="noConversion"/>
  </si>
  <si>
    <t>龙心</t>
    <phoneticPr fontId="9" type="noConversion"/>
  </si>
  <si>
    <t>月骑</t>
    <phoneticPr fontId="9" type="noConversion"/>
  </si>
  <si>
    <t>白色</t>
    <phoneticPr fontId="9" type="noConversion"/>
  </si>
  <si>
    <t>树枝</t>
    <phoneticPr fontId="9" type="noConversion"/>
  </si>
  <si>
    <t>贵族头环</t>
    <phoneticPr fontId="9" type="noConversion"/>
  </si>
  <si>
    <t>敏捷丝袜</t>
    <phoneticPr fontId="9" type="noConversion"/>
  </si>
  <si>
    <t>小圆盾</t>
    <phoneticPr fontId="9" type="noConversion"/>
  </si>
  <si>
    <t>绿色</t>
    <phoneticPr fontId="9" type="noConversion"/>
  </si>
  <si>
    <t>力量护腕</t>
    <phoneticPr fontId="9" type="noConversion"/>
  </si>
  <si>
    <t>蓝杖</t>
    <phoneticPr fontId="9" type="noConversion"/>
  </si>
  <si>
    <t>绿杖</t>
    <phoneticPr fontId="9" type="noConversion"/>
  </si>
  <si>
    <t>复仇</t>
    <phoneticPr fontId="9" type="noConversion"/>
  </si>
  <si>
    <t>古之耐歌</t>
    <phoneticPr fontId="9" type="noConversion"/>
  </si>
  <si>
    <t>元气之球</t>
    <phoneticPr fontId="9" type="noConversion"/>
  </si>
  <si>
    <t>推推棒</t>
    <phoneticPr fontId="9" type="noConversion"/>
  </si>
  <si>
    <t>魔抗斗篷</t>
    <phoneticPr fontId="9" type="noConversion"/>
  </si>
  <si>
    <t>玄铁盾牌</t>
    <phoneticPr fontId="9" type="noConversion"/>
  </si>
  <si>
    <t>骨灰盒</t>
    <phoneticPr fontId="9" type="noConversion"/>
  </si>
  <si>
    <t>冰甲</t>
    <phoneticPr fontId="9" type="noConversion"/>
  </si>
  <si>
    <t>直升机</t>
    <phoneticPr fontId="9" type="noConversion"/>
  </si>
  <si>
    <t>风杖</t>
    <phoneticPr fontId="9" type="noConversion"/>
  </si>
  <si>
    <t>角鹰弓</t>
    <phoneticPr fontId="9" type="noConversion"/>
  </si>
  <si>
    <t>亚龙</t>
    <phoneticPr fontId="9" type="noConversion"/>
  </si>
  <si>
    <t>火女</t>
    <phoneticPr fontId="9" type="noConversion"/>
  </si>
  <si>
    <t>智力之篷</t>
    <phoneticPr fontId="9" type="noConversion"/>
  </si>
  <si>
    <t>法力之球</t>
    <phoneticPr fontId="9" type="noConversion"/>
  </si>
  <si>
    <t>智力长袍</t>
    <phoneticPr fontId="9" type="noConversion"/>
  </si>
  <si>
    <t>智力挂件</t>
    <phoneticPr fontId="9" type="noConversion"/>
  </si>
  <si>
    <t>智力法杖</t>
    <phoneticPr fontId="9" type="noConversion"/>
  </si>
  <si>
    <t>红杖</t>
    <phoneticPr fontId="9" type="noConversion"/>
  </si>
  <si>
    <t>秘法鞋</t>
    <phoneticPr fontId="9" type="noConversion"/>
  </si>
  <si>
    <t>红杖2阶</t>
    <phoneticPr fontId="9" type="noConversion"/>
  </si>
  <si>
    <t>水晶法杖</t>
    <phoneticPr fontId="9" type="noConversion"/>
  </si>
  <si>
    <t>红杖3阶</t>
    <phoneticPr fontId="9" type="noConversion"/>
  </si>
  <si>
    <t>红杖4阶</t>
    <phoneticPr fontId="9" type="noConversion"/>
  </si>
  <si>
    <t>暗牧</t>
    <phoneticPr fontId="9" type="noConversion"/>
  </si>
  <si>
    <t>回复之巾</t>
    <phoneticPr fontId="9" type="noConversion"/>
  </si>
  <si>
    <t>梅肯</t>
    <phoneticPr fontId="9" type="noConversion"/>
  </si>
  <si>
    <t>小人书</t>
    <phoneticPr fontId="9" type="noConversion"/>
  </si>
  <si>
    <t>梅肯3阶</t>
    <phoneticPr fontId="9" type="noConversion"/>
  </si>
  <si>
    <t>小人书2阶</t>
    <phoneticPr fontId="9" type="noConversion"/>
  </si>
  <si>
    <t>小人书3阶</t>
    <phoneticPr fontId="9" type="noConversion"/>
  </si>
  <si>
    <t>梅肯4阶</t>
    <phoneticPr fontId="9" type="noConversion"/>
  </si>
  <si>
    <t>冰女</t>
    <phoneticPr fontId="9" type="noConversion"/>
  </si>
  <si>
    <t>绿鞋</t>
    <phoneticPr fontId="9" type="noConversion"/>
  </si>
  <si>
    <t>智力假腿</t>
    <phoneticPr fontId="9" type="noConversion"/>
  </si>
  <si>
    <t>阿托斯</t>
    <phoneticPr fontId="9" type="noConversion"/>
  </si>
  <si>
    <t>血晶石</t>
    <phoneticPr fontId="9" type="noConversion"/>
  </si>
  <si>
    <t>沉默术士</t>
    <phoneticPr fontId="9" type="noConversion"/>
  </si>
  <si>
    <t>恶魔法师</t>
    <phoneticPr fontId="9" type="noConversion"/>
  </si>
  <si>
    <t>风行</t>
    <phoneticPr fontId="9" type="noConversion"/>
  </si>
  <si>
    <t>治疗指环</t>
    <phoneticPr fontId="9" type="noConversion"/>
  </si>
  <si>
    <t>虚空宝石</t>
    <phoneticPr fontId="9" type="noConversion"/>
  </si>
  <si>
    <t>骨法师</t>
    <phoneticPr fontId="9" type="noConversion"/>
  </si>
  <si>
    <t>力量拳套</t>
    <phoneticPr fontId="9" type="noConversion"/>
  </si>
  <si>
    <t>纷争</t>
    <phoneticPr fontId="9" type="noConversion"/>
  </si>
  <si>
    <t>光法师</t>
    <phoneticPr fontId="9" type="noConversion"/>
  </si>
  <si>
    <t>黑鸟</t>
    <phoneticPr fontId="9" type="noConversion"/>
  </si>
  <si>
    <t>蓝胖</t>
    <phoneticPr fontId="9" type="noConversion"/>
  </si>
  <si>
    <t>双头龙</t>
    <phoneticPr fontId="9" type="noConversion"/>
  </si>
  <si>
    <t>死灵法师</t>
    <phoneticPr fontId="9" type="noConversion"/>
  </si>
  <si>
    <t>痛苦女王</t>
    <phoneticPr fontId="9" type="noConversion"/>
  </si>
  <si>
    <t>巫妖</t>
    <phoneticPr fontId="9" type="noConversion"/>
  </si>
  <si>
    <t>小鹿</t>
    <phoneticPr fontId="9" type="noConversion"/>
  </si>
  <si>
    <t>修补匠</t>
    <phoneticPr fontId="9" type="noConversion"/>
  </si>
  <si>
    <t>宙斯</t>
    <phoneticPr fontId="9" type="noConversion"/>
  </si>
  <si>
    <t>船长</t>
    <phoneticPr fontId="9" type="noConversion"/>
  </si>
  <si>
    <t>力量假腿</t>
    <phoneticPr fontId="9" type="noConversion"/>
  </si>
  <si>
    <t>反伤甲</t>
    <phoneticPr fontId="9" type="noConversion"/>
  </si>
  <si>
    <t>熊猫</t>
    <phoneticPr fontId="9" type="noConversion"/>
  </si>
  <si>
    <t>振奋石</t>
    <phoneticPr fontId="9" type="noConversion"/>
  </si>
  <si>
    <t>掠夺之斧</t>
    <phoneticPr fontId="9" type="noConversion"/>
  </si>
  <si>
    <t>天堂</t>
    <phoneticPr fontId="9" type="noConversion"/>
  </si>
  <si>
    <t>骷髅王</t>
    <phoneticPr fontId="9" type="noConversion"/>
  </si>
  <si>
    <t>潮汐</t>
    <phoneticPr fontId="9" type="noConversion"/>
  </si>
  <si>
    <t>大鱼人</t>
    <phoneticPr fontId="9" type="noConversion"/>
  </si>
  <si>
    <t>全能</t>
    <phoneticPr fontId="9" type="noConversion"/>
  </si>
  <si>
    <t>斧王</t>
    <phoneticPr fontId="9" type="noConversion"/>
  </si>
  <si>
    <t>树枝</t>
    <phoneticPr fontId="9" type="noConversion"/>
  </si>
  <si>
    <t>力量拳套</t>
    <phoneticPr fontId="9" type="noConversion"/>
  </si>
  <si>
    <t>小圆盾</t>
    <phoneticPr fontId="9" type="noConversion"/>
  </si>
  <si>
    <t>补刀斧</t>
    <phoneticPr fontId="9" type="noConversion"/>
  </si>
  <si>
    <t>生命之球</t>
    <phoneticPr fontId="9" type="noConversion"/>
  </si>
  <si>
    <t>回复戒指</t>
    <phoneticPr fontId="9" type="noConversion"/>
  </si>
  <si>
    <t>力量护腕</t>
    <phoneticPr fontId="9" type="noConversion"/>
  </si>
  <si>
    <t>攻击利爪</t>
    <phoneticPr fontId="9" type="noConversion"/>
  </si>
  <si>
    <t>鞋</t>
    <phoneticPr fontId="9" type="noConversion"/>
  </si>
  <si>
    <t>冲锋盾</t>
    <phoneticPr fontId="9" type="noConversion"/>
  </si>
  <si>
    <t>阔剑</t>
    <phoneticPr fontId="9" type="noConversion"/>
  </si>
  <si>
    <t>魔抗头巾</t>
    <phoneticPr fontId="9" type="noConversion"/>
  </si>
  <si>
    <t>锁甲</t>
    <phoneticPr fontId="9" type="noConversion"/>
  </si>
  <si>
    <t>相位鞋</t>
    <phoneticPr fontId="9" type="noConversion"/>
  </si>
  <si>
    <t>反伤甲</t>
    <phoneticPr fontId="9" type="noConversion"/>
  </si>
  <si>
    <t>力量之斧</t>
    <phoneticPr fontId="9" type="noConversion"/>
  </si>
  <si>
    <t>元气之球</t>
    <phoneticPr fontId="9" type="noConversion"/>
  </si>
  <si>
    <t>蓝杖</t>
    <phoneticPr fontId="9" type="noConversion"/>
  </si>
  <si>
    <t>狂战斧</t>
    <phoneticPr fontId="9" type="noConversion"/>
  </si>
  <si>
    <t>板甲</t>
    <phoneticPr fontId="9" type="noConversion"/>
  </si>
  <si>
    <t>黑黄</t>
    <phoneticPr fontId="9" type="noConversion"/>
  </si>
  <si>
    <t>振魂玫瑰</t>
    <phoneticPr fontId="9" type="noConversion"/>
  </si>
  <si>
    <t>古之耐歌</t>
    <phoneticPr fontId="9" type="noConversion"/>
  </si>
  <si>
    <t>林肯</t>
    <phoneticPr fontId="9" type="noConversion"/>
  </si>
  <si>
    <t>血晶石</t>
    <phoneticPr fontId="9" type="noConversion"/>
  </si>
  <si>
    <t>红杖</t>
    <phoneticPr fontId="9" type="noConversion"/>
  </si>
  <si>
    <t>秘法鞋</t>
    <phoneticPr fontId="9" type="noConversion"/>
  </si>
  <si>
    <t>龙心</t>
    <phoneticPr fontId="9" type="noConversion"/>
  </si>
  <si>
    <t>强袭</t>
    <phoneticPr fontId="9" type="noConversion"/>
  </si>
  <si>
    <t>飞鞋</t>
    <phoneticPr fontId="9" type="noConversion"/>
  </si>
  <si>
    <t>撒旦</t>
    <phoneticPr fontId="9" type="noConversion"/>
  </si>
  <si>
    <t>散华</t>
    <phoneticPr fontId="9" type="noConversion"/>
  </si>
  <si>
    <t>小小</t>
    <phoneticPr fontId="9" type="noConversion"/>
  </si>
  <si>
    <t>神牛</t>
    <phoneticPr fontId="9" type="noConversion"/>
  </si>
  <si>
    <t>神灵武士</t>
    <phoneticPr fontId="9" type="noConversion"/>
  </si>
  <si>
    <t>电魂</t>
    <phoneticPr fontId="9" type="noConversion"/>
  </si>
  <si>
    <t>火枪</t>
    <phoneticPr fontId="9" type="noConversion"/>
  </si>
  <si>
    <t>敌法</t>
    <phoneticPr fontId="9" type="noConversion"/>
  </si>
  <si>
    <t>影魔</t>
    <phoneticPr fontId="9" type="noConversion"/>
  </si>
  <si>
    <t>白虎</t>
    <phoneticPr fontId="9" type="noConversion"/>
  </si>
  <si>
    <t>复仇</t>
    <phoneticPr fontId="9" type="noConversion"/>
  </si>
  <si>
    <t>骨工</t>
    <phoneticPr fontId="9" type="noConversion"/>
  </si>
  <si>
    <t>美杜莎</t>
    <phoneticPr fontId="9" type="noConversion"/>
  </si>
  <si>
    <t>拍拍熊</t>
    <phoneticPr fontId="9" type="noConversion"/>
  </si>
  <si>
    <t>小黑</t>
    <phoneticPr fontId="9" type="noConversion"/>
  </si>
  <si>
    <t>小娜迦</t>
    <phoneticPr fontId="9" type="noConversion"/>
  </si>
  <si>
    <t>亚龙</t>
    <phoneticPr fontId="9" type="noConversion"/>
  </si>
  <si>
    <t>月骑</t>
    <phoneticPr fontId="9" type="noConversion"/>
  </si>
  <si>
    <t>直升机</t>
    <phoneticPr fontId="9" type="noConversion"/>
  </si>
  <si>
    <t>暗牧</t>
    <phoneticPr fontId="9" type="noConversion"/>
  </si>
  <si>
    <t>冰女</t>
    <phoneticPr fontId="9" type="noConversion"/>
  </si>
  <si>
    <t>沉默</t>
    <phoneticPr fontId="9" type="noConversion"/>
  </si>
  <si>
    <t>恶魔巫师</t>
    <phoneticPr fontId="9" type="noConversion"/>
  </si>
  <si>
    <t>风行</t>
    <phoneticPr fontId="9" type="noConversion"/>
  </si>
  <si>
    <t>骨法</t>
    <phoneticPr fontId="9" type="noConversion"/>
  </si>
  <si>
    <t>光法</t>
    <phoneticPr fontId="9" type="noConversion"/>
  </si>
  <si>
    <t>黑鸟</t>
    <phoneticPr fontId="9" type="noConversion"/>
  </si>
  <si>
    <t>火女</t>
    <phoneticPr fontId="9" type="noConversion"/>
  </si>
  <si>
    <t>蓝胖</t>
    <phoneticPr fontId="9" type="noConversion"/>
  </si>
  <si>
    <t>双头龙</t>
    <phoneticPr fontId="9" type="noConversion"/>
  </si>
  <si>
    <t>死灵法师</t>
    <phoneticPr fontId="9" type="noConversion"/>
  </si>
  <si>
    <t>死亡先知</t>
    <phoneticPr fontId="1" type="noConversion"/>
  </si>
  <si>
    <t>死亡先知</t>
    <phoneticPr fontId="9" type="noConversion"/>
  </si>
  <si>
    <t>痛苦女王</t>
    <phoneticPr fontId="9" type="noConversion"/>
  </si>
  <si>
    <t>巫妖</t>
    <phoneticPr fontId="9" type="noConversion"/>
  </si>
  <si>
    <t>小鹿</t>
    <phoneticPr fontId="9" type="noConversion"/>
  </si>
  <si>
    <t>修补匠</t>
    <phoneticPr fontId="9" type="noConversion"/>
  </si>
  <si>
    <t>宙斯</t>
    <phoneticPr fontId="9" type="noConversion"/>
  </si>
  <si>
    <t>潮汐</t>
    <phoneticPr fontId="9" type="noConversion"/>
  </si>
  <si>
    <t>船长</t>
    <phoneticPr fontId="9" type="noConversion"/>
  </si>
  <si>
    <t>大鱼人</t>
    <phoneticPr fontId="9" type="noConversion"/>
  </si>
  <si>
    <t>斧王</t>
    <phoneticPr fontId="9" type="noConversion"/>
  </si>
  <si>
    <t>骷髅王</t>
    <phoneticPr fontId="9" type="noConversion"/>
  </si>
  <si>
    <t>全能</t>
    <phoneticPr fontId="9" type="noConversion"/>
  </si>
  <si>
    <t>神灵</t>
    <phoneticPr fontId="9" type="noConversion"/>
  </si>
  <si>
    <t>神牛</t>
    <phoneticPr fontId="9" type="noConversion"/>
  </si>
  <si>
    <t>死骑</t>
    <phoneticPr fontId="9" type="noConversion"/>
  </si>
  <si>
    <t>小小</t>
    <phoneticPr fontId="9" type="noConversion"/>
  </si>
  <si>
    <t>熊猫</t>
    <phoneticPr fontId="9" type="noConversion"/>
  </si>
  <si>
    <t>-</t>
    <phoneticPr fontId="9" type="noConversion"/>
  </si>
  <si>
    <t xml:space="preserve"> -</t>
  </si>
  <si>
    <t>-</t>
  </si>
  <si>
    <t>智力英雄</t>
    <phoneticPr fontId="1" type="noConversion"/>
  </si>
  <si>
    <t>树枝</t>
    <phoneticPr fontId="1" type="noConversion"/>
  </si>
  <si>
    <t>生命之球</t>
    <phoneticPr fontId="1" type="noConversion"/>
  </si>
  <si>
    <t>敏捷之刃</t>
    <phoneticPr fontId="1" type="noConversion"/>
  </si>
  <si>
    <t>夜叉</t>
    <phoneticPr fontId="1" type="noConversion"/>
  </si>
  <si>
    <t>双刀</t>
    <phoneticPr fontId="1" type="noConversion"/>
  </si>
  <si>
    <t>强袭</t>
    <phoneticPr fontId="1" type="noConversion"/>
  </si>
  <si>
    <t>短棍</t>
    <phoneticPr fontId="1" type="noConversion"/>
  </si>
  <si>
    <t>冲锋盾</t>
    <phoneticPr fontId="1" type="noConversion"/>
  </si>
  <si>
    <t>敏捷系带</t>
    <phoneticPr fontId="1" type="noConversion"/>
  </si>
  <si>
    <t>秘银锤</t>
    <phoneticPr fontId="1" type="noConversion"/>
  </si>
  <si>
    <t>洛萨</t>
    <phoneticPr fontId="1" type="noConversion"/>
  </si>
  <si>
    <t>暗灭</t>
    <phoneticPr fontId="1" type="noConversion"/>
  </si>
  <si>
    <t>魔王刀锋</t>
    <phoneticPr fontId="1" type="noConversion"/>
  </si>
  <si>
    <t>分身斧</t>
    <phoneticPr fontId="1" type="noConversion"/>
  </si>
  <si>
    <t>蝴蝶</t>
    <phoneticPr fontId="1" type="noConversion"/>
  </si>
  <si>
    <t>虚灵</t>
    <phoneticPr fontId="1" type="noConversion"/>
  </si>
  <si>
    <t>大炮</t>
    <phoneticPr fontId="1" type="noConversion"/>
  </si>
  <si>
    <t>树枝</t>
    <phoneticPr fontId="9" type="noConversion"/>
  </si>
  <si>
    <t>敏捷皮靴</t>
    <phoneticPr fontId="9" type="noConversion"/>
  </si>
  <si>
    <t>秘银锤</t>
    <phoneticPr fontId="9" type="noConversion"/>
  </si>
  <si>
    <t>洛萨</t>
    <phoneticPr fontId="9" type="noConversion"/>
  </si>
  <si>
    <t>水晶剑</t>
    <phoneticPr fontId="9" type="noConversion"/>
  </si>
  <si>
    <t>分身斧</t>
    <phoneticPr fontId="9" type="noConversion"/>
  </si>
  <si>
    <t>大电锤</t>
    <phoneticPr fontId="9" type="noConversion"/>
  </si>
  <si>
    <t>蝴蝶</t>
    <phoneticPr fontId="9" type="noConversion"/>
  </si>
  <si>
    <t>撒旦</t>
    <phoneticPr fontId="9" type="noConversion"/>
  </si>
  <si>
    <t>大炮</t>
    <phoneticPr fontId="9" type="noConversion"/>
  </si>
  <si>
    <t>敏捷系带</t>
    <phoneticPr fontId="9" type="noConversion"/>
  </si>
  <si>
    <t>标枪</t>
    <phoneticPr fontId="9" type="noConversion"/>
  </si>
  <si>
    <t>黑黄</t>
    <phoneticPr fontId="9" type="noConversion"/>
  </si>
  <si>
    <t>紫苑</t>
    <phoneticPr fontId="9" type="noConversion"/>
  </si>
  <si>
    <t>冰眼</t>
    <phoneticPr fontId="9" type="noConversion"/>
  </si>
  <si>
    <t>深渊之刃</t>
    <phoneticPr fontId="9" type="noConversion"/>
  </si>
  <si>
    <t>敏捷之刃</t>
    <phoneticPr fontId="9" type="noConversion"/>
  </si>
  <si>
    <t>夜叉</t>
    <phoneticPr fontId="9" type="noConversion"/>
  </si>
  <si>
    <t>双刀</t>
    <phoneticPr fontId="9" type="noConversion"/>
  </si>
  <si>
    <t>金箍棒</t>
    <phoneticPr fontId="9" type="noConversion"/>
  </si>
  <si>
    <t>散失</t>
    <phoneticPr fontId="9" type="noConversion"/>
  </si>
  <si>
    <t>散失2阶</t>
    <phoneticPr fontId="9" type="noConversion"/>
  </si>
  <si>
    <t>吸血面具</t>
    <phoneticPr fontId="9" type="noConversion"/>
  </si>
  <si>
    <t>祭品</t>
    <phoneticPr fontId="9" type="noConversion"/>
  </si>
  <si>
    <t>碎骨锤</t>
    <phoneticPr fontId="9" type="noConversion"/>
  </si>
  <si>
    <t>强袭</t>
    <phoneticPr fontId="9" type="noConversion"/>
  </si>
  <si>
    <t>龙心</t>
    <phoneticPr fontId="9" type="noConversion"/>
  </si>
  <si>
    <t>散华</t>
    <phoneticPr fontId="9" type="noConversion"/>
  </si>
  <si>
    <t>武士头盔</t>
    <phoneticPr fontId="9" type="noConversion"/>
  </si>
  <si>
    <t>大魔杖</t>
    <phoneticPr fontId="9" type="noConversion"/>
  </si>
  <si>
    <t>蓝杖</t>
    <phoneticPr fontId="9" type="noConversion"/>
  </si>
  <si>
    <t>暗灭</t>
    <phoneticPr fontId="9" type="noConversion"/>
  </si>
  <si>
    <t>长笛</t>
    <phoneticPr fontId="9" type="noConversion"/>
  </si>
  <si>
    <t>冰甲</t>
    <phoneticPr fontId="9" type="noConversion"/>
  </si>
  <si>
    <t>大剑</t>
    <phoneticPr fontId="9" type="noConversion"/>
  </si>
  <si>
    <t>生命之球</t>
    <phoneticPr fontId="9" type="noConversion"/>
  </si>
  <si>
    <t>极限球</t>
    <phoneticPr fontId="9" type="noConversion"/>
  </si>
  <si>
    <t>远古遗物</t>
    <phoneticPr fontId="9" type="noConversion"/>
  </si>
  <si>
    <t>光耀</t>
    <phoneticPr fontId="9" type="noConversion"/>
  </si>
  <si>
    <t>法力之球</t>
    <phoneticPr fontId="9" type="noConversion"/>
  </si>
  <si>
    <t>绿杖</t>
    <phoneticPr fontId="9" type="noConversion"/>
  </si>
  <si>
    <t>红杖</t>
    <phoneticPr fontId="9" type="noConversion"/>
  </si>
  <si>
    <t>红杖2阶</t>
    <phoneticPr fontId="9" type="noConversion"/>
  </si>
  <si>
    <t>刷新珠</t>
    <phoneticPr fontId="9" type="noConversion"/>
  </si>
  <si>
    <t>红杖3阶</t>
    <phoneticPr fontId="9" type="noConversion"/>
  </si>
  <si>
    <t>红杖4阶</t>
    <phoneticPr fontId="9" type="noConversion"/>
  </si>
  <si>
    <t>梅肯</t>
    <phoneticPr fontId="9" type="noConversion"/>
  </si>
  <si>
    <t>风杖</t>
    <phoneticPr fontId="9" type="noConversion"/>
  </si>
  <si>
    <t>梅肯2阶</t>
    <phoneticPr fontId="9" type="noConversion"/>
  </si>
  <si>
    <t>羊刀</t>
    <phoneticPr fontId="9" type="noConversion"/>
  </si>
  <si>
    <t>梅肯3阶</t>
    <phoneticPr fontId="9" type="noConversion"/>
  </si>
  <si>
    <t>小人书3阶</t>
    <phoneticPr fontId="9" type="noConversion"/>
  </si>
  <si>
    <t>智力长袍</t>
    <phoneticPr fontId="9" type="noConversion"/>
  </si>
  <si>
    <t>古之耐歌</t>
    <phoneticPr fontId="9" type="noConversion"/>
  </si>
  <si>
    <t>推推棒</t>
    <phoneticPr fontId="9" type="noConversion"/>
  </si>
  <si>
    <t>小人书</t>
    <phoneticPr fontId="9" type="noConversion"/>
  </si>
  <si>
    <t>林肯</t>
    <phoneticPr fontId="9" type="noConversion"/>
  </si>
  <si>
    <t>智力法杖</t>
    <phoneticPr fontId="9" type="noConversion"/>
  </si>
  <si>
    <t>阿托斯</t>
    <phoneticPr fontId="9" type="noConversion"/>
  </si>
  <si>
    <t>小人书2阶</t>
    <phoneticPr fontId="9" type="noConversion"/>
  </si>
  <si>
    <t>玄铁盾牌</t>
    <phoneticPr fontId="9" type="noConversion"/>
  </si>
  <si>
    <t>虚灵</t>
    <phoneticPr fontId="9" type="noConversion"/>
  </si>
  <si>
    <t>魂戒</t>
    <phoneticPr fontId="9" type="noConversion"/>
  </si>
  <si>
    <t>梅肯4阶</t>
    <phoneticPr fontId="9" type="noConversion"/>
  </si>
  <si>
    <t>纷争</t>
    <phoneticPr fontId="9" type="noConversion"/>
  </si>
  <si>
    <t>虚空宝石</t>
    <phoneticPr fontId="9" type="noConversion"/>
  </si>
  <si>
    <t>水晶法杖</t>
    <phoneticPr fontId="9" type="noConversion"/>
  </si>
  <si>
    <t>力量拳套</t>
    <phoneticPr fontId="9" type="noConversion"/>
  </si>
  <si>
    <t>力量护腕</t>
    <phoneticPr fontId="9" type="noConversion"/>
  </si>
  <si>
    <t>狂战斧</t>
    <phoneticPr fontId="9" type="noConversion"/>
  </si>
  <si>
    <t>魔王刀锋</t>
    <phoneticPr fontId="9" type="noConversion"/>
  </si>
  <si>
    <t>坚韧法球</t>
    <phoneticPr fontId="9" type="noConversion"/>
  </si>
  <si>
    <t>鬼手</t>
    <phoneticPr fontId="9" type="noConversion"/>
  </si>
  <si>
    <t>板甲</t>
    <phoneticPr fontId="9" type="noConversion"/>
  </si>
  <si>
    <t>反伤甲</t>
    <phoneticPr fontId="9" type="noConversion"/>
  </si>
  <si>
    <t>振魂玫瑰</t>
    <phoneticPr fontId="9" type="noConversion"/>
  </si>
  <si>
    <t>树枝</t>
    <phoneticPr fontId="9" type="noConversion"/>
  </si>
  <si>
    <t>生命之球</t>
    <phoneticPr fontId="9" type="noConversion"/>
  </si>
  <si>
    <t>冲锋盾</t>
    <phoneticPr fontId="9" type="noConversion"/>
  </si>
  <si>
    <t>反伤甲</t>
    <phoneticPr fontId="9" type="noConversion"/>
  </si>
  <si>
    <t>蓝杖</t>
    <phoneticPr fontId="9" type="noConversion"/>
  </si>
  <si>
    <t>长笛</t>
    <phoneticPr fontId="9" type="noConversion"/>
  </si>
  <si>
    <t>林肯</t>
    <phoneticPr fontId="9" type="noConversion"/>
  </si>
  <si>
    <t>龙心</t>
    <phoneticPr fontId="9" type="noConversion"/>
  </si>
  <si>
    <t>冰甲</t>
    <phoneticPr fontId="9" type="noConversion"/>
  </si>
  <si>
    <t>光耀</t>
    <phoneticPr fontId="9" type="noConversion"/>
  </si>
  <si>
    <t>力量之斧</t>
    <phoneticPr fontId="9" type="noConversion"/>
  </si>
  <si>
    <t>掠夺之斧</t>
    <phoneticPr fontId="9" type="noConversion"/>
  </si>
  <si>
    <t>祭品</t>
    <phoneticPr fontId="9" type="noConversion"/>
  </si>
  <si>
    <t>智力之篷</t>
    <phoneticPr fontId="9" type="noConversion"/>
  </si>
  <si>
    <t>火女</t>
  </si>
  <si>
    <t>暗牧</t>
  </si>
  <si>
    <t>冰女</t>
  </si>
  <si>
    <t>沉默术士</t>
  </si>
  <si>
    <t>恶魔法师</t>
  </si>
  <si>
    <t>风行</t>
  </si>
  <si>
    <t>骨法师</t>
  </si>
  <si>
    <t>光法师</t>
  </si>
  <si>
    <t>黑鸟</t>
  </si>
  <si>
    <t>蓝胖</t>
  </si>
  <si>
    <t>双头龙</t>
  </si>
  <si>
    <t>死灵法师</t>
  </si>
  <si>
    <t>痛苦女王</t>
  </si>
  <si>
    <t>巫妖</t>
  </si>
  <si>
    <t>小鹿</t>
  </si>
  <si>
    <t>修补匠</t>
  </si>
  <si>
    <t>宙斯</t>
  </si>
  <si>
    <t>死亡先知</t>
  </si>
  <si>
    <t>风杖</t>
    <phoneticPr fontId="1" type="noConversion"/>
  </si>
  <si>
    <t>振魂玫瑰</t>
    <phoneticPr fontId="1" type="noConversion"/>
  </si>
  <si>
    <t>魔抗头巾</t>
    <phoneticPr fontId="1" type="noConversion"/>
  </si>
  <si>
    <t>智力长袍</t>
    <phoneticPr fontId="1" type="noConversion"/>
  </si>
  <si>
    <t>智力挂件</t>
    <phoneticPr fontId="1" type="noConversion"/>
  </si>
  <si>
    <t>秘法鞋</t>
    <phoneticPr fontId="1" type="noConversion"/>
  </si>
  <si>
    <t>阿托斯</t>
    <phoneticPr fontId="1" type="noConversion"/>
  </si>
  <si>
    <t>洛萨</t>
    <phoneticPr fontId="1" type="noConversion"/>
  </si>
  <si>
    <t>黑黄</t>
    <phoneticPr fontId="1" type="noConversion"/>
  </si>
  <si>
    <t>古之耐歌</t>
    <phoneticPr fontId="1" type="noConversion"/>
  </si>
  <si>
    <t>艺人面罩</t>
    <phoneticPr fontId="1" type="noConversion"/>
  </si>
  <si>
    <t>长笛</t>
    <phoneticPr fontId="1" type="noConversion"/>
  </si>
  <si>
    <t>小人书</t>
    <phoneticPr fontId="1" type="noConversion"/>
  </si>
  <si>
    <t>极限球</t>
    <phoneticPr fontId="1" type="noConversion"/>
  </si>
  <si>
    <t>冲锋盾</t>
    <phoneticPr fontId="1" type="noConversion"/>
  </si>
  <si>
    <t>智力假腿</t>
    <phoneticPr fontId="1" type="noConversion"/>
  </si>
  <si>
    <t>元气之球</t>
    <phoneticPr fontId="1" type="noConversion"/>
  </si>
  <si>
    <t>羊刀</t>
    <phoneticPr fontId="1" type="noConversion"/>
  </si>
  <si>
    <t>紫苑</t>
    <phoneticPr fontId="1" type="noConversion"/>
  </si>
  <si>
    <t>梅肯</t>
    <phoneticPr fontId="1" type="noConversion"/>
  </si>
  <si>
    <t>绿杖</t>
    <phoneticPr fontId="1" type="noConversion"/>
  </si>
  <si>
    <t>分身斧</t>
    <phoneticPr fontId="1" type="noConversion"/>
  </si>
  <si>
    <t>小人书2阶</t>
    <phoneticPr fontId="1" type="noConversion"/>
  </si>
  <si>
    <t>冰甲</t>
    <phoneticPr fontId="1" type="noConversion"/>
  </si>
  <si>
    <t>飞鞋</t>
    <phoneticPr fontId="1" type="noConversion"/>
  </si>
  <si>
    <t>智力法杖</t>
    <phoneticPr fontId="1" type="noConversion"/>
  </si>
  <si>
    <t>水晶法杖</t>
    <phoneticPr fontId="1" type="noConversion"/>
  </si>
  <si>
    <t>林肯</t>
    <phoneticPr fontId="1" type="noConversion"/>
  </si>
  <si>
    <t>虚灵</t>
    <phoneticPr fontId="1" type="noConversion"/>
  </si>
  <si>
    <t>骨灰盒</t>
    <phoneticPr fontId="1" type="noConversion"/>
  </si>
  <si>
    <t>刷新珠</t>
    <phoneticPr fontId="1" type="noConversion"/>
  </si>
  <si>
    <t>龙心</t>
    <phoneticPr fontId="1" type="noConversion"/>
  </si>
  <si>
    <t>树枝</t>
    <phoneticPr fontId="1" type="noConversion"/>
  </si>
  <si>
    <t>贵族头环</t>
    <phoneticPr fontId="1" type="noConversion"/>
  </si>
  <si>
    <t>智力之篷</t>
    <phoneticPr fontId="1" type="noConversion"/>
  </si>
  <si>
    <t>生命之球</t>
    <phoneticPr fontId="1" type="noConversion"/>
  </si>
  <si>
    <t>法力之球</t>
    <phoneticPr fontId="1" type="noConversion"/>
  </si>
  <si>
    <t>小魔棒</t>
    <phoneticPr fontId="1" type="noConversion"/>
  </si>
  <si>
    <t>鞋</t>
    <phoneticPr fontId="1" type="noConversion"/>
  </si>
  <si>
    <t>大魔杖</t>
    <phoneticPr fontId="1" type="noConversion"/>
  </si>
  <si>
    <t>魂戒</t>
    <phoneticPr fontId="1" type="noConversion"/>
  </si>
  <si>
    <t>魔抗斗篷</t>
    <phoneticPr fontId="1" type="noConversion"/>
  </si>
  <si>
    <t>绿鞋</t>
    <phoneticPr fontId="1" type="noConversion"/>
  </si>
  <si>
    <t>智力之篷</t>
    <phoneticPr fontId="1" type="noConversion"/>
  </si>
  <si>
    <t>船长</t>
  </si>
  <si>
    <t>熊猫</t>
  </si>
  <si>
    <t>骷髅王</t>
  </si>
  <si>
    <t>潮汐</t>
  </si>
  <si>
    <t>大鱼人</t>
  </si>
  <si>
    <t>全能</t>
  </si>
  <si>
    <t>斧王</t>
  </si>
  <si>
    <t>小小</t>
  </si>
  <si>
    <t>神牛</t>
  </si>
  <si>
    <t>神灵武士</t>
  </si>
  <si>
    <t>电魂</t>
  </si>
  <si>
    <t>影魔</t>
  </si>
  <si>
    <t>骨工</t>
  </si>
  <si>
    <t>美杜莎</t>
  </si>
  <si>
    <t>小娜迦</t>
  </si>
  <si>
    <t>拍拍熊</t>
  </si>
  <si>
    <t>剑圣</t>
  </si>
  <si>
    <t>月骑</t>
  </si>
  <si>
    <t>复仇</t>
  </si>
  <si>
    <t>直升机</t>
  </si>
  <si>
    <t>亚龙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</si>
</sst>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theme="3" tint="0.3999755851924192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2"/>
  <sheetViews>
    <sheetView tabSelected="1" workbookViewId="0">
      <pane xSplit="7" ySplit="2" topLeftCell="U177" activePane="bottomRight" state="frozen"/>
      <selection pane="topRight" activeCell="H1" sqref="H1"/>
      <selection pane="bottomLeft" activeCell="A3" sqref="A3"/>
      <selection pane="bottomRight" activeCell="V10" sqref="V10"/>
    </sheetView>
  </sheetViews>
  <sheetFormatPr defaultRowHeight="11.25" x14ac:dyDescent="0.15"/>
  <cols>
    <col min="1" max="7" width="9" style="1"/>
    <col min="8" max="8" width="9" style="35"/>
    <col min="9" max="14" width="9" style="1"/>
    <col min="15" max="20" width="0" style="1" hidden="1" customWidth="1"/>
    <col min="21" max="16384" width="9" style="1"/>
  </cols>
  <sheetData>
    <row r="1" spans="1:59" ht="13.5" customHeight="1" x14ac:dyDescent="0.15">
      <c r="V1" s="47" t="s">
        <v>87</v>
      </c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P1" s="47" t="s">
        <v>198</v>
      </c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</row>
    <row r="2" spans="1:59" s="22" customFormat="1" ht="22.5" x14ac:dyDescent="0.15">
      <c r="F2" s="15" t="s">
        <v>84</v>
      </c>
      <c r="G2" s="15" t="s">
        <v>85</v>
      </c>
      <c r="H2" s="15">
        <v>1</v>
      </c>
      <c r="I2" s="15">
        <v>2</v>
      </c>
      <c r="J2" s="15">
        <v>3</v>
      </c>
      <c r="K2" s="15">
        <v>4</v>
      </c>
      <c r="L2" s="15">
        <v>5</v>
      </c>
      <c r="M2" s="15">
        <v>6</v>
      </c>
      <c r="V2" s="15" t="s">
        <v>1</v>
      </c>
      <c r="W2" s="15" t="s">
        <v>5</v>
      </c>
      <c r="X2" s="15" t="s">
        <v>3</v>
      </c>
      <c r="Y2" s="15" t="s">
        <v>33</v>
      </c>
      <c r="Z2" s="15" t="s">
        <v>9</v>
      </c>
      <c r="AA2" s="15" t="s">
        <v>31</v>
      </c>
      <c r="AB2" s="15" t="s">
        <v>18</v>
      </c>
      <c r="AC2" s="15" t="s">
        <v>29</v>
      </c>
      <c r="AD2" s="15" t="s">
        <v>35</v>
      </c>
      <c r="AE2" s="15" t="s">
        <v>37</v>
      </c>
      <c r="AF2" s="15" t="s">
        <v>13</v>
      </c>
      <c r="AG2" s="15" t="s">
        <v>15</v>
      </c>
      <c r="AH2" s="15" t="s">
        <v>88</v>
      </c>
      <c r="AI2" s="15" t="s">
        <v>39</v>
      </c>
      <c r="AJ2" s="15" t="s">
        <v>136</v>
      </c>
      <c r="AK2" s="15" t="s">
        <v>41</v>
      </c>
      <c r="AL2" s="15" t="s">
        <v>47</v>
      </c>
      <c r="AM2" s="15" t="s">
        <v>158</v>
      </c>
      <c r="AP2" s="15" t="s">
        <v>1</v>
      </c>
      <c r="AQ2" s="15" t="s">
        <v>5</v>
      </c>
      <c r="AR2" s="15" t="s">
        <v>3</v>
      </c>
      <c r="AS2" s="15" t="s">
        <v>33</v>
      </c>
      <c r="AT2" s="15" t="s">
        <v>9</v>
      </c>
      <c r="AU2" s="15" t="s">
        <v>31</v>
      </c>
      <c r="AV2" s="15" t="s">
        <v>18</v>
      </c>
      <c r="AW2" s="15" t="s">
        <v>29</v>
      </c>
      <c r="AX2" s="15" t="s">
        <v>35</v>
      </c>
      <c r="AY2" s="15" t="s">
        <v>37</v>
      </c>
      <c r="AZ2" s="15" t="s">
        <v>13</v>
      </c>
      <c r="BA2" s="15" t="s">
        <v>15</v>
      </c>
      <c r="BB2" s="15" t="s">
        <v>88</v>
      </c>
      <c r="BC2" s="15" t="s">
        <v>39</v>
      </c>
      <c r="BD2" s="15" t="s">
        <v>136</v>
      </c>
      <c r="BE2" s="15" t="s">
        <v>41</v>
      </c>
      <c r="BF2" s="15" t="s">
        <v>47</v>
      </c>
      <c r="BG2" s="15" t="s">
        <v>158</v>
      </c>
    </row>
    <row r="3" spans="1:59" x14ac:dyDescent="0.15">
      <c r="A3" s="10" t="s">
        <v>190</v>
      </c>
      <c r="B3" s="8">
        <f t="shared" ref="B3:B42" si="0">MATCH(A3,$F:$F,0)</f>
        <v>3</v>
      </c>
      <c r="C3" s="41" t="s">
        <v>94</v>
      </c>
      <c r="F3" s="1" t="s">
        <v>187</v>
      </c>
      <c r="G3" s="46" t="s">
        <v>94</v>
      </c>
      <c r="H3" s="46" t="s">
        <v>575</v>
      </c>
      <c r="I3" s="46" t="s">
        <v>7</v>
      </c>
      <c r="J3" s="46" t="s">
        <v>191</v>
      </c>
      <c r="K3" s="46" t="s">
        <v>191</v>
      </c>
      <c r="L3" s="46" t="s">
        <v>20</v>
      </c>
      <c r="M3" s="46" t="s">
        <v>24</v>
      </c>
      <c r="O3" s="1">
        <f>MATCH(H3,装备!$B:$B,0)</f>
        <v>2</v>
      </c>
      <c r="P3" s="35">
        <f>MATCH(I3,装备!$B:$B,0)</f>
        <v>2</v>
      </c>
      <c r="Q3" s="35">
        <f>MATCH(J3,装备!$B:$B,0)</f>
        <v>10</v>
      </c>
      <c r="R3" s="35">
        <f>MATCH(K3,装备!$B:$B,0)</f>
        <v>10</v>
      </c>
      <c r="S3" s="35">
        <f>MATCH(L3,装备!$B:$B,0)</f>
        <v>7</v>
      </c>
      <c r="T3" s="35">
        <f>MATCH(M3,装备!$B:$B,0)</f>
        <v>11</v>
      </c>
      <c r="V3" s="8">
        <f>INDEX(装备!C:C,$O3)+INDEX(装备!C:C,$P3)+INDEX(装备!C:C,$Q3)+INDEX(装备!C:C,$R3)+INDEX(装备!C:C,$S3)+INDEX(装备!C:C,$T3)</f>
        <v>6</v>
      </c>
      <c r="W3" s="8">
        <f>INDEX(装备!D:D,$O3)+INDEX(装备!D:D,$P3)+INDEX(装备!D:D,$Q3)+INDEX(装备!D:D,$R3)+INDEX(装备!D:D,$S3)+INDEX(装备!D:D,$T3)</f>
        <v>6</v>
      </c>
      <c r="X3" s="8">
        <f>INDEX(装备!E:E,$O3)+INDEX(装备!E:E,$P3)+INDEX(装备!E:E,$Q3)+INDEX(装备!E:E,$R3)+INDEX(装备!E:E,$S3)+INDEX(装备!E:E,$T3)</f>
        <v>6</v>
      </c>
      <c r="Y3" s="8">
        <f>INDEX(装备!F:F,$O3)+INDEX(装备!F:F,$P3)+INDEX(装备!F:F,$Q3)+INDEX(装备!F:F,$R3)+INDEX(装备!F:F,$S3)+INDEX(装备!F:F,$T3)</f>
        <v>0</v>
      </c>
      <c r="Z3" s="8">
        <f>INDEX(装备!G:G,$O3)+INDEX(装备!G:G,$P3)+INDEX(装备!G:G,$Q3)+INDEX(装备!G:G,$R3)+INDEX(装备!G:G,$S3)+INDEX(装备!G:G,$T3)</f>
        <v>0</v>
      </c>
      <c r="AA3" s="8">
        <f>INDEX(装备!H:H,$O3)+INDEX(装备!H:H,$P3)+INDEX(装备!H:H,$Q3)+INDEX(装备!H:H,$R3)+INDEX(装备!H:H,$S3)+INDEX(装备!H:H,$T3)</f>
        <v>0</v>
      </c>
      <c r="AB3" s="8">
        <f>INDEX(装备!I:I,$O3)+INDEX(装备!I:I,$P3)+INDEX(装备!I:I,$Q3)+INDEX(装备!I:I,$R3)+INDEX(装备!I:I,$S3)+INDEX(装备!I:I,$T3)</f>
        <v>4</v>
      </c>
      <c r="AC3" s="8">
        <f>INDEX(装备!J:J,$O3)+INDEX(装备!J:J,$P3)+INDEX(装备!J:J,$Q3)+INDEX(装备!J:J,$R3)+INDEX(装备!J:J,$S3)+INDEX(装备!J:J,$T3)</f>
        <v>0</v>
      </c>
      <c r="AD3" s="8">
        <f>INDEX(装备!K:K,$O3)+INDEX(装备!K:K,$P3)+INDEX(装备!K:K,$Q3)+INDEX(装备!K:K,$R3)+INDEX(装备!K:K,$S3)+INDEX(装备!K:K,$T3)</f>
        <v>0</v>
      </c>
      <c r="AE3" s="8">
        <f>INDEX(装备!L:L,$O3)+INDEX(装备!L:L,$P3)+INDEX(装备!L:L,$Q3)+INDEX(装备!L:L,$R3)+INDEX(装备!L:L,$S3)+INDEX(装备!L:L,$T3)</f>
        <v>0</v>
      </c>
      <c r="AF3" s="8">
        <f>INDEX(装备!M:M,$O3)+INDEX(装备!M:M,$P3)+INDEX(装备!M:M,$Q3)+INDEX(装备!M:M,$R3)+INDEX(装备!M:M,$S3)+INDEX(装备!M:M,$T3)</f>
        <v>0</v>
      </c>
      <c r="AG3" s="8">
        <f>INDEX(装备!N:N,$O3)+INDEX(装备!N:N,$P3)+INDEX(装备!N:N,$Q3)+INDEX(装备!N:N,$R3)+INDEX(装备!N:N,$S3)+INDEX(装备!N:N,$T3)</f>
        <v>0</v>
      </c>
      <c r="AH3" s="8">
        <f>INDEX(装备!O:O,$O3)+INDEX(装备!O:O,$P3)+INDEX(装备!O:O,$Q3)+INDEX(装备!O:O,$R3)+INDEX(装备!O:O,$S3)+INDEX(装备!O:O,$T3)</f>
        <v>0</v>
      </c>
      <c r="AI3" s="8">
        <f>INDEX(装备!P:P,$O3)+INDEX(装备!P:P,$P3)+INDEX(装备!P:P,$Q3)+INDEX(装备!P:P,$R3)+INDEX(装备!P:P,$S3)+INDEX(装备!P:P,$T3)</f>
        <v>0</v>
      </c>
      <c r="AJ3" s="8">
        <f>INDEX(装备!Q:Q,$O3)+INDEX(装备!Q:Q,$P3)+INDEX(装备!Q:Q,$Q3)+INDEX(装备!Q:Q,$R3)+INDEX(装备!Q:Q,$S3)+INDEX(装备!Q:Q,$T3)</f>
        <v>0</v>
      </c>
      <c r="AK3" s="8">
        <f>INDEX(装备!R:R,$O3)+INDEX(装备!R:R,$P3)+INDEX(装备!R:R,$Q3)+INDEX(装备!R:R,$R3)+INDEX(装备!R:R,$S3)+INDEX(装备!R:R,$T3)</f>
        <v>0</v>
      </c>
      <c r="AL3" s="8">
        <f>INDEX(装备!S:S,$O3)+INDEX(装备!S:S,$P3)+INDEX(装备!S:S,$Q3)+INDEX(装备!S:S,$R3)+INDEX(装备!S:S,$S3)+INDEX(装备!S:S,$T3)</f>
        <v>0</v>
      </c>
      <c r="AM3" s="8">
        <f>INDEX(装备!T:T,$O3)+INDEX(装备!T:T,$P3)+INDEX(装备!T:T,$Q3)+INDEX(装备!T:T,$R3)+INDEX(装备!T:T,$S3)+INDEX(装备!T:T,$T3)</f>
        <v>0</v>
      </c>
      <c r="AP3" s="8">
        <f>V3</f>
        <v>6</v>
      </c>
      <c r="AQ3" s="8">
        <f t="shared" ref="AQ3" si="1">W3</f>
        <v>6</v>
      </c>
      <c r="AR3" s="8">
        <f>X3</f>
        <v>6</v>
      </c>
      <c r="AS3" s="8">
        <f t="shared" ref="AS3" si="2">Y3</f>
        <v>0</v>
      </c>
      <c r="AT3" s="8">
        <f t="shared" ref="AT3" si="3">Z3</f>
        <v>0</v>
      </c>
      <c r="AU3" s="8">
        <f t="shared" ref="AU3" si="4">AA3</f>
        <v>0</v>
      </c>
      <c r="AV3" s="8">
        <f t="shared" ref="AV3" si="5">AB3</f>
        <v>4</v>
      </c>
      <c r="AW3" s="8">
        <f t="shared" ref="AW3" si="6">AC3</f>
        <v>0</v>
      </c>
      <c r="AX3" s="8">
        <f t="shared" ref="AX3" si="7">AD3</f>
        <v>0</v>
      </c>
      <c r="AY3" s="8">
        <f t="shared" ref="AY3" si="8">AE3</f>
        <v>0</v>
      </c>
      <c r="AZ3" s="8">
        <f t="shared" ref="AZ3" si="9">AF3</f>
        <v>0</v>
      </c>
      <c r="BA3" s="8">
        <f t="shared" ref="BA3" si="10">AG3</f>
        <v>0</v>
      </c>
      <c r="BB3" s="8">
        <f t="shared" ref="BB3" si="11">AH3</f>
        <v>0</v>
      </c>
      <c r="BC3" s="8">
        <f t="shared" ref="BC3" si="12">AI3</f>
        <v>0</v>
      </c>
      <c r="BD3" s="8">
        <f t="shared" ref="BD3" si="13">AJ3</f>
        <v>0</v>
      </c>
      <c r="BE3" s="8">
        <f t="shared" ref="BE3" si="14">AK3</f>
        <v>0</v>
      </c>
      <c r="BF3" s="8">
        <f t="shared" ref="BF3" si="15">AL3</f>
        <v>0</v>
      </c>
      <c r="BG3" s="8">
        <f t="shared" ref="BG3" si="16">AM3</f>
        <v>0</v>
      </c>
    </row>
    <row r="4" spans="1:59" x14ac:dyDescent="0.15">
      <c r="A4" s="10" t="s">
        <v>265</v>
      </c>
      <c r="B4" s="8">
        <f t="shared" si="0"/>
        <v>13</v>
      </c>
      <c r="C4" s="41" t="s">
        <v>110</v>
      </c>
      <c r="G4" s="8" t="s">
        <v>110</v>
      </c>
      <c r="H4" s="8" t="s">
        <v>576</v>
      </c>
      <c r="I4" s="8" t="s">
        <v>206</v>
      </c>
      <c r="J4" s="8" t="s">
        <v>207</v>
      </c>
      <c r="K4" s="8" t="s">
        <v>207</v>
      </c>
      <c r="L4" s="8" t="s">
        <v>208</v>
      </c>
      <c r="M4" s="8" t="s">
        <v>209</v>
      </c>
      <c r="O4" s="35">
        <f>MATCH(H4,装备!$B:$B,0)</f>
        <v>34</v>
      </c>
      <c r="P4" s="35">
        <f>MATCH(I4,装备!$B:$B,0)</f>
        <v>9</v>
      </c>
      <c r="Q4" s="35">
        <f>MATCH(J4,装备!$B:$B,0)</f>
        <v>19</v>
      </c>
      <c r="R4" s="35">
        <f>MATCH(K4,装备!$B:$B,0)</f>
        <v>19</v>
      </c>
      <c r="S4" s="35">
        <f>MATCH(L4,装备!$B:$B,0)</f>
        <v>3</v>
      </c>
      <c r="T4" s="35">
        <f>MATCH(M4,装备!$B:$B,0)</f>
        <v>4</v>
      </c>
      <c r="V4" s="8">
        <f>INDEX(装备!C:C,$O4)+INDEX(装备!C:C,$P4)+INDEX(装备!C:C,$Q4)+INDEX(装备!C:C,$R4)+INDEX(装备!C:C,$S4)+INDEX(装备!C:C,$T4)</f>
        <v>11</v>
      </c>
      <c r="W4" s="8">
        <f>INDEX(装备!D:D,$O4)+INDEX(装备!D:D,$P4)+INDEX(装备!D:D,$Q4)+INDEX(装备!D:D,$R4)+INDEX(装备!D:D,$S4)+INDEX(装备!D:D,$T4)</f>
        <v>11</v>
      </c>
      <c r="X4" s="8">
        <f>INDEX(装备!E:E,$O4)+INDEX(装备!E:E,$P4)+INDEX(装备!E:E,$Q4)+INDEX(装备!E:E,$R4)+INDEX(装备!E:E,$S4)+INDEX(装备!E:E,$T4)</f>
        <v>17</v>
      </c>
      <c r="Y4" s="8">
        <f>INDEX(装备!F:F,$O4)+INDEX(装备!F:F,$P4)+INDEX(装备!F:F,$Q4)+INDEX(装备!F:F,$R4)+INDEX(装备!F:F,$S4)+INDEX(装备!F:F,$T4)</f>
        <v>250</v>
      </c>
      <c r="Z4" s="8">
        <f>INDEX(装备!G:G,$O4)+INDEX(装备!G:G,$P4)+INDEX(装备!G:G,$Q4)+INDEX(装备!G:G,$R4)+INDEX(装备!G:G,$S4)+INDEX(装备!G:G,$T4)</f>
        <v>15</v>
      </c>
      <c r="AA4" s="8">
        <f>INDEX(装备!H:H,$O4)+INDEX(装备!H:H,$P4)+INDEX(装备!H:H,$Q4)+INDEX(装备!H:H,$R4)+INDEX(装备!H:H,$S4)+INDEX(装备!H:H,$T4)</f>
        <v>0</v>
      </c>
      <c r="AB4" s="8">
        <f>INDEX(装备!I:I,$O4)+INDEX(装备!I:I,$P4)+INDEX(装备!I:I,$Q4)+INDEX(装备!I:I,$R4)+INDEX(装备!I:I,$S4)+INDEX(装备!I:I,$T4)</f>
        <v>0</v>
      </c>
      <c r="AC4" s="8">
        <f>INDEX(装备!J:J,$O4)+INDEX(装备!J:J,$P4)+INDEX(装备!J:J,$Q4)+INDEX(装备!J:J,$R4)+INDEX(装备!J:J,$S4)+INDEX(装备!J:J,$T4)</f>
        <v>0</v>
      </c>
      <c r="AD4" s="8">
        <f>INDEX(装备!K:K,$O4)+INDEX(装备!K:K,$P4)+INDEX(装备!K:K,$Q4)+INDEX(装备!K:K,$R4)+INDEX(装备!K:K,$S4)+INDEX(装备!K:K,$T4)</f>
        <v>0</v>
      </c>
      <c r="AE4" s="8">
        <f>INDEX(装备!L:L,$O4)+INDEX(装备!L:L,$P4)+INDEX(装备!L:L,$Q4)+INDEX(装备!L:L,$R4)+INDEX(装备!L:L,$S4)+INDEX(装备!L:L,$T4)</f>
        <v>0</v>
      </c>
      <c r="AF4" s="8">
        <f>INDEX(装备!M:M,$O4)+INDEX(装备!M:M,$P4)+INDEX(装备!M:M,$Q4)+INDEX(装备!M:M,$R4)+INDEX(装备!M:M,$S4)+INDEX(装备!M:M,$T4)</f>
        <v>15</v>
      </c>
      <c r="AG4" s="8">
        <f>INDEX(装备!N:N,$O4)+INDEX(装备!N:N,$P4)+INDEX(装备!N:N,$Q4)+INDEX(装备!N:N,$R4)+INDEX(装备!N:N,$S4)+INDEX(装备!N:N,$T4)</f>
        <v>15</v>
      </c>
      <c r="AH4" s="8">
        <f>INDEX(装备!O:O,$O4)+INDEX(装备!O:O,$P4)+INDEX(装备!O:O,$Q4)+INDEX(装备!O:O,$R4)+INDEX(装备!O:O,$S4)+INDEX(装备!O:O,$T4)</f>
        <v>0</v>
      </c>
      <c r="AI4" s="8">
        <f>INDEX(装备!P:P,$O4)+INDEX(装备!P:P,$P4)+INDEX(装备!P:P,$Q4)+INDEX(装备!P:P,$R4)+INDEX(装备!P:P,$S4)+INDEX(装备!P:P,$T4)</f>
        <v>0</v>
      </c>
      <c r="AJ4" s="8">
        <f>INDEX(装备!Q:Q,$O4)+INDEX(装备!Q:Q,$P4)+INDEX(装备!Q:Q,$Q4)+INDEX(装备!Q:Q,$R4)+INDEX(装备!Q:Q,$S4)+INDEX(装备!Q:Q,$T4)</f>
        <v>0</v>
      </c>
      <c r="AK4" s="8">
        <f>INDEX(装备!R:R,$O4)+INDEX(装备!R:R,$P4)+INDEX(装备!R:R,$Q4)+INDEX(装备!R:R,$R4)+INDEX(装备!R:R,$S4)+INDEX(装备!R:R,$T4)</f>
        <v>0</v>
      </c>
      <c r="AL4" s="8">
        <f>INDEX(装备!S:S,$O4)+INDEX(装备!S:S,$P4)+INDEX(装备!S:S,$Q4)+INDEX(装备!S:S,$R4)+INDEX(装备!S:S,$S4)+INDEX(装备!S:S,$T4)</f>
        <v>0</v>
      </c>
      <c r="AM4" s="8">
        <f>INDEX(装备!T:T,$O4)+INDEX(装备!T:T,$P4)+INDEX(装备!T:T,$Q4)+INDEX(装备!T:T,$R4)+INDEX(装备!T:T,$S4)+INDEX(装备!T:T,$T4)</f>
        <v>0</v>
      </c>
      <c r="AP4" s="8">
        <f t="shared" ref="AP4:AP12" si="17">AP3+V4</f>
        <v>17</v>
      </c>
      <c r="AQ4" s="8">
        <f t="shared" ref="AQ4:AQ12" si="18">AQ3+W4</f>
        <v>17</v>
      </c>
      <c r="AR4" s="8">
        <f t="shared" ref="AR4:AR12" si="19">AR3+X4</f>
        <v>23</v>
      </c>
      <c r="AS4" s="8">
        <f t="shared" ref="AS4:AS12" si="20">AS3+Y4</f>
        <v>250</v>
      </c>
      <c r="AT4" s="8">
        <f t="shared" ref="AT4:AT12" si="21">AT3+Z4</f>
        <v>15</v>
      </c>
      <c r="AU4" s="8">
        <f t="shared" ref="AU4:AU12" si="22">AU3+AA4</f>
        <v>0</v>
      </c>
      <c r="AV4" s="8">
        <f t="shared" ref="AV4:AV12" si="23">AV3+AB4</f>
        <v>4</v>
      </c>
      <c r="AW4" s="8">
        <f t="shared" ref="AW4:AW12" si="24">AW3+AC4</f>
        <v>0</v>
      </c>
      <c r="AX4" s="8">
        <f t="shared" ref="AX4:AX12" si="25">AX3+AD4</f>
        <v>0</v>
      </c>
      <c r="AY4" s="8">
        <f t="shared" ref="AY4:AY12" si="26">AY3+AE4</f>
        <v>0</v>
      </c>
      <c r="AZ4" s="8">
        <f t="shared" ref="AZ4:AZ12" si="27">AZ3+AF4</f>
        <v>15</v>
      </c>
      <c r="BA4" s="8">
        <f t="shared" ref="BA4:BA12" si="28">BA3+AG4</f>
        <v>15</v>
      </c>
      <c r="BB4" s="8">
        <f t="shared" ref="BB4:BB12" si="29">BB3+AH4</f>
        <v>0</v>
      </c>
      <c r="BC4" s="8">
        <f t="shared" ref="BC4:BC12" si="30">BC3+AI4</f>
        <v>0</v>
      </c>
      <c r="BD4" s="8">
        <f t="shared" ref="BD4:BD12" si="31">BD3+AJ4</f>
        <v>0</v>
      </c>
      <c r="BE4" s="8">
        <f t="shared" ref="BE4:BE12" si="32">BE3+AK4</f>
        <v>0</v>
      </c>
      <c r="BF4" s="8">
        <f t="shared" ref="BF4:BF12" si="33">BF3+AL4</f>
        <v>0</v>
      </c>
      <c r="BG4" s="8">
        <f t="shared" ref="BG4:BG12" si="34">BG3+AM4</f>
        <v>0</v>
      </c>
    </row>
    <row r="5" spans="1:59" x14ac:dyDescent="0.15">
      <c r="A5" s="43" t="s">
        <v>289</v>
      </c>
      <c r="B5" s="8">
        <f t="shared" si="0"/>
        <v>23</v>
      </c>
      <c r="C5" s="41" t="s">
        <v>111</v>
      </c>
      <c r="G5" s="8" t="s">
        <v>111</v>
      </c>
      <c r="H5" s="8" t="s">
        <v>577</v>
      </c>
      <c r="I5" s="8" t="s">
        <v>220</v>
      </c>
      <c r="J5" s="8" t="s">
        <v>221</v>
      </c>
      <c r="K5" s="8" t="s">
        <v>222</v>
      </c>
      <c r="L5" s="8" t="s">
        <v>223</v>
      </c>
      <c r="M5" s="8" t="s">
        <v>209</v>
      </c>
      <c r="O5" s="35">
        <f>MATCH(H5,装备!$B:$B,0)</f>
        <v>59</v>
      </c>
      <c r="P5" s="35">
        <f>MATCH(I5,装备!$B:$B,0)</f>
        <v>55</v>
      </c>
      <c r="Q5" s="35">
        <f>MATCH(J5,装备!$B:$B,0)</f>
        <v>36</v>
      </c>
      <c r="R5" s="35">
        <f>MATCH(K5,装备!$B:$B,0)</f>
        <v>17</v>
      </c>
      <c r="S5" s="35">
        <f>MATCH(L5,装备!$B:$B,0)</f>
        <v>18</v>
      </c>
      <c r="T5" s="35">
        <f>MATCH(M5,装备!$B:$B,0)</f>
        <v>4</v>
      </c>
      <c r="V5" s="8">
        <f>INDEX(装备!C:C,$O5)+INDEX(装备!C:C,$P5)+INDEX(装备!C:C,$Q5)+INDEX(装备!C:C,$R5)+INDEX(装备!C:C,$S5)+INDEX(装备!C:C,$T5)</f>
        <v>14</v>
      </c>
      <c r="W5" s="8">
        <f>INDEX(装备!D:D,$O5)+INDEX(装备!D:D,$P5)+INDEX(装备!D:D,$Q5)+INDEX(装备!D:D,$R5)+INDEX(装备!D:D,$S5)+INDEX(装备!D:D,$T5)</f>
        <v>11</v>
      </c>
      <c r="X5" s="8">
        <f>INDEX(装备!E:E,$O5)+INDEX(装备!E:E,$P5)+INDEX(装备!E:E,$Q5)+INDEX(装备!E:E,$R5)+INDEX(装备!E:E,$S5)+INDEX(装备!E:E,$T5)</f>
        <v>21</v>
      </c>
      <c r="Y5" s="8">
        <f>INDEX(装备!F:F,$O5)+INDEX(装备!F:F,$P5)+INDEX(装备!F:F,$Q5)+INDEX(装备!F:F,$R5)+INDEX(装备!F:F,$S5)+INDEX(装备!F:F,$T5)</f>
        <v>280</v>
      </c>
      <c r="Z5" s="8">
        <f>INDEX(装备!G:G,$O5)+INDEX(装备!G:G,$P5)+INDEX(装备!G:G,$Q5)+INDEX(装备!G:G,$R5)+INDEX(装备!G:G,$S5)+INDEX(装备!G:G,$T5)</f>
        <v>3</v>
      </c>
      <c r="AA5" s="8">
        <f>INDEX(装备!H:H,$O5)+INDEX(装备!H:H,$P5)+INDEX(装备!H:H,$Q5)+INDEX(装备!H:H,$R5)+INDEX(装备!H:H,$S5)+INDEX(装备!H:H,$T5)</f>
        <v>0</v>
      </c>
      <c r="AB5" s="8">
        <f>INDEX(装备!I:I,$O5)+INDEX(装备!I:I,$P5)+INDEX(装备!I:I,$Q5)+INDEX(装备!I:I,$R5)+INDEX(装备!I:I,$S5)+INDEX(装备!I:I,$T5)</f>
        <v>6</v>
      </c>
      <c r="AC5" s="8">
        <f>INDEX(装备!J:J,$O5)+INDEX(装备!J:J,$P5)+INDEX(装备!J:J,$Q5)+INDEX(装备!J:J,$R5)+INDEX(装备!J:J,$S5)+INDEX(装备!J:J,$T5)</f>
        <v>0</v>
      </c>
      <c r="AD5" s="8">
        <f>INDEX(装备!K:K,$O5)+INDEX(装备!K:K,$P5)+INDEX(装备!K:K,$Q5)+INDEX(装备!K:K,$R5)+INDEX(装备!K:K,$S5)+INDEX(装备!K:K,$T5)</f>
        <v>0</v>
      </c>
      <c r="AE5" s="8">
        <f>INDEX(装备!L:L,$O5)+INDEX(装备!L:L,$P5)+INDEX(装备!L:L,$Q5)+INDEX(装备!L:L,$R5)+INDEX(装备!L:L,$S5)+INDEX(装备!L:L,$T5)</f>
        <v>0</v>
      </c>
      <c r="AF5" s="8">
        <f>INDEX(装备!M:M,$O5)+INDEX(装备!M:M,$P5)+INDEX(装备!M:M,$Q5)+INDEX(装备!M:M,$R5)+INDEX(装备!M:M,$S5)+INDEX(装备!M:M,$T5)</f>
        <v>255</v>
      </c>
      <c r="AG5" s="8">
        <f>INDEX(装备!N:N,$O5)+INDEX(装备!N:N,$P5)+INDEX(装备!N:N,$Q5)+INDEX(装备!N:N,$R5)+INDEX(装备!N:N,$S5)+INDEX(装备!N:N,$T5)</f>
        <v>45</v>
      </c>
      <c r="AH5" s="8">
        <f>INDEX(装备!O:O,$O5)+INDEX(装备!O:O,$P5)+INDEX(装备!O:O,$Q5)+INDEX(装备!O:O,$R5)+INDEX(装备!O:O,$S5)+INDEX(装备!O:O,$T5)</f>
        <v>0</v>
      </c>
      <c r="AI5" s="8">
        <f>INDEX(装备!P:P,$O5)+INDEX(装备!P:P,$P5)+INDEX(装备!P:P,$Q5)+INDEX(装备!P:P,$R5)+INDEX(装备!P:P,$S5)+INDEX(装备!P:P,$T5)</f>
        <v>0</v>
      </c>
      <c r="AJ5" s="8">
        <f>INDEX(装备!Q:Q,$O5)+INDEX(装备!Q:Q,$P5)+INDEX(装备!Q:Q,$Q5)+INDEX(装备!Q:Q,$R5)+INDEX(装备!Q:Q,$S5)+INDEX(装备!Q:Q,$T5)</f>
        <v>0</v>
      </c>
      <c r="AK5" s="8">
        <f>INDEX(装备!R:R,$O5)+INDEX(装备!R:R,$P5)+INDEX(装备!R:R,$Q5)+INDEX(装备!R:R,$R5)+INDEX(装备!R:R,$S5)+INDEX(装备!R:R,$T5)</f>
        <v>0</v>
      </c>
      <c r="AL5" s="8">
        <f>INDEX(装备!S:S,$O5)+INDEX(装备!S:S,$P5)+INDEX(装备!S:S,$Q5)+INDEX(装备!S:S,$R5)+INDEX(装备!S:S,$S5)+INDEX(装备!S:S,$T5)</f>
        <v>0</v>
      </c>
      <c r="AM5" s="8">
        <f>INDEX(装备!T:T,$O5)+INDEX(装备!T:T,$P5)+INDEX(装备!T:T,$Q5)+INDEX(装备!T:T,$R5)+INDEX(装备!T:T,$S5)+INDEX(装备!T:T,$T5)</f>
        <v>0</v>
      </c>
      <c r="AP5" s="8">
        <f t="shared" si="17"/>
        <v>31</v>
      </c>
      <c r="AQ5" s="8">
        <f t="shared" si="18"/>
        <v>28</v>
      </c>
      <c r="AR5" s="8">
        <f t="shared" si="19"/>
        <v>44</v>
      </c>
      <c r="AS5" s="8">
        <f t="shared" si="20"/>
        <v>530</v>
      </c>
      <c r="AT5" s="8">
        <f t="shared" si="21"/>
        <v>18</v>
      </c>
      <c r="AU5" s="8">
        <f t="shared" si="22"/>
        <v>0</v>
      </c>
      <c r="AV5" s="8">
        <f t="shared" si="23"/>
        <v>10</v>
      </c>
      <c r="AW5" s="8">
        <f t="shared" si="24"/>
        <v>0</v>
      </c>
      <c r="AX5" s="8">
        <f t="shared" si="25"/>
        <v>0</v>
      </c>
      <c r="AY5" s="8">
        <f t="shared" si="26"/>
        <v>0</v>
      </c>
      <c r="AZ5" s="8">
        <f t="shared" si="27"/>
        <v>270</v>
      </c>
      <c r="BA5" s="8">
        <f t="shared" si="28"/>
        <v>60</v>
      </c>
      <c r="BB5" s="8">
        <f t="shared" si="29"/>
        <v>0</v>
      </c>
      <c r="BC5" s="8">
        <f t="shared" si="30"/>
        <v>0</v>
      </c>
      <c r="BD5" s="8">
        <f t="shared" si="31"/>
        <v>0</v>
      </c>
      <c r="BE5" s="8">
        <f t="shared" si="32"/>
        <v>0</v>
      </c>
      <c r="BF5" s="8">
        <f t="shared" si="33"/>
        <v>0</v>
      </c>
      <c r="BG5" s="8">
        <f t="shared" si="34"/>
        <v>0</v>
      </c>
    </row>
    <row r="6" spans="1:59" x14ac:dyDescent="0.15">
      <c r="A6" s="43" t="s">
        <v>341</v>
      </c>
      <c r="B6" s="8">
        <f t="shared" si="0"/>
        <v>33</v>
      </c>
      <c r="C6" s="41" t="s">
        <v>112</v>
      </c>
      <c r="G6" s="8" t="s">
        <v>112</v>
      </c>
      <c r="H6" s="8" t="s">
        <v>578</v>
      </c>
      <c r="I6" s="8" t="s">
        <v>224</v>
      </c>
      <c r="J6" s="8" t="s">
        <v>225</v>
      </c>
      <c r="K6" s="8" t="s">
        <v>226</v>
      </c>
      <c r="L6" s="8" t="s">
        <v>227</v>
      </c>
      <c r="M6" s="8" t="s">
        <v>209</v>
      </c>
      <c r="O6" s="35">
        <f>MATCH(H6,装备!$B:$B,0)</f>
        <v>68</v>
      </c>
      <c r="P6" s="35">
        <f>MATCH(I6,装备!$B:$B,0)</f>
        <v>86</v>
      </c>
      <c r="Q6" s="35">
        <f>MATCH(J6,装备!$B:$B,0)</f>
        <v>41</v>
      </c>
      <c r="R6" s="35">
        <f>MATCH(K6,装备!$B:$B,0)</f>
        <v>50</v>
      </c>
      <c r="S6" s="35">
        <f>MATCH(L6,装备!$B:$B,0)</f>
        <v>22</v>
      </c>
      <c r="T6" s="35">
        <f>MATCH(M6,装备!$B:$B,0)</f>
        <v>4</v>
      </c>
      <c r="V6" s="8">
        <f>INDEX(装备!C:C,$O6)+INDEX(装备!C:C,$P6)+INDEX(装备!C:C,$Q6)+INDEX(装备!C:C,$R6)+INDEX(装备!C:C,$S6)+INDEX(装备!C:C,$T6)</f>
        <v>33</v>
      </c>
      <c r="W6" s="8">
        <f>INDEX(装备!D:D,$O6)+INDEX(装备!D:D,$P6)+INDEX(装备!D:D,$Q6)+INDEX(装备!D:D,$R6)+INDEX(装备!D:D,$S6)+INDEX(装备!D:D,$T6)</f>
        <v>27</v>
      </c>
      <c r="X6" s="8">
        <f>INDEX(装备!E:E,$O6)+INDEX(装备!E:E,$P6)+INDEX(装备!E:E,$Q6)+INDEX(装备!E:E,$R6)+INDEX(装备!E:E,$S6)+INDEX(装备!E:E,$T6)</f>
        <v>43</v>
      </c>
      <c r="Y6" s="8">
        <f>INDEX(装备!F:F,$O6)+INDEX(装备!F:F,$P6)+INDEX(装备!F:F,$Q6)+INDEX(装备!F:F,$R6)+INDEX(装备!F:F,$S6)+INDEX(装备!F:F,$T6)</f>
        <v>200</v>
      </c>
      <c r="Z6" s="8">
        <f>INDEX(装备!G:G,$O6)+INDEX(装备!G:G,$P6)+INDEX(装备!G:G,$Q6)+INDEX(装备!G:G,$R6)+INDEX(装备!G:G,$S6)+INDEX(装备!G:G,$T6)</f>
        <v>3</v>
      </c>
      <c r="AA6" s="8">
        <f>INDEX(装备!H:H,$O6)+INDEX(装备!H:H,$P6)+INDEX(装备!H:H,$Q6)+INDEX(装备!H:H,$R6)+INDEX(装备!H:H,$S6)+INDEX(装备!H:H,$T6)</f>
        <v>0</v>
      </c>
      <c r="AB6" s="8">
        <f>INDEX(装备!I:I,$O6)+INDEX(装备!I:I,$P6)+INDEX(装备!I:I,$Q6)+INDEX(装备!I:I,$R6)+INDEX(装备!I:I,$S6)+INDEX(装备!I:I,$T6)</f>
        <v>3</v>
      </c>
      <c r="AC6" s="8">
        <f>INDEX(装备!J:J,$O6)+INDEX(装备!J:J,$P6)+INDEX(装备!J:J,$Q6)+INDEX(装备!J:J,$R6)+INDEX(装备!J:J,$S6)+INDEX(装备!J:J,$T6)</f>
        <v>0</v>
      </c>
      <c r="AD6" s="8">
        <f>INDEX(装备!K:K,$O6)+INDEX(装备!K:K,$P6)+INDEX(装备!K:K,$Q6)+INDEX(装备!K:K,$R6)+INDEX(装备!K:K,$S6)+INDEX(装备!K:K,$T6)</f>
        <v>6</v>
      </c>
      <c r="AE6" s="8">
        <f>INDEX(装备!L:L,$O6)+INDEX(装备!L:L,$P6)+INDEX(装备!L:L,$Q6)+INDEX(装备!L:L,$R6)+INDEX(装备!L:L,$S6)+INDEX(装备!L:L,$T6)</f>
        <v>10</v>
      </c>
      <c r="AF6" s="8">
        <f>INDEX(装备!M:M,$O6)+INDEX(装备!M:M,$P6)+INDEX(装备!M:M,$Q6)+INDEX(装备!M:M,$R6)+INDEX(装备!M:M,$S6)+INDEX(装备!M:M,$T6)</f>
        <v>0</v>
      </c>
      <c r="AG6" s="8">
        <f>INDEX(装备!N:N,$O6)+INDEX(装备!N:N,$P6)+INDEX(装备!N:N,$Q6)+INDEX(装备!N:N,$R6)+INDEX(装备!N:N,$S6)+INDEX(装备!N:N,$T6)</f>
        <v>32</v>
      </c>
      <c r="AH6" s="8">
        <f>INDEX(装备!O:O,$O6)+INDEX(装备!O:O,$P6)+INDEX(装备!O:O,$Q6)+INDEX(装备!O:O,$R6)+INDEX(装备!O:O,$S6)+INDEX(装备!O:O,$T6)</f>
        <v>0</v>
      </c>
      <c r="AI6" s="8">
        <f>INDEX(装备!P:P,$O6)+INDEX(装备!P:P,$P6)+INDEX(装备!P:P,$Q6)+INDEX(装备!P:P,$R6)+INDEX(装备!P:P,$S6)+INDEX(装备!P:P,$T6)</f>
        <v>0</v>
      </c>
      <c r="AJ6" s="8">
        <f>INDEX(装备!Q:Q,$O6)+INDEX(装备!Q:Q,$P6)+INDEX(装备!Q:Q,$Q6)+INDEX(装备!Q:Q,$R6)+INDEX(装备!Q:Q,$S6)+INDEX(装备!Q:Q,$T6)</f>
        <v>0</v>
      </c>
      <c r="AK6" s="8">
        <f>INDEX(装备!R:R,$O6)+INDEX(装备!R:R,$P6)+INDEX(装备!R:R,$Q6)+INDEX(装备!R:R,$R6)+INDEX(装备!R:R,$S6)+INDEX(装备!R:R,$T6)</f>
        <v>0</v>
      </c>
      <c r="AL6" s="8">
        <f>INDEX(装备!S:S,$O6)+INDEX(装备!S:S,$P6)+INDEX(装备!S:S,$Q6)+INDEX(装备!S:S,$R6)+INDEX(装备!S:S,$S6)+INDEX(装备!S:S,$T6)</f>
        <v>0</v>
      </c>
      <c r="AM6" s="8">
        <f>INDEX(装备!T:T,$O6)+INDEX(装备!T:T,$P6)+INDEX(装备!T:T,$Q6)+INDEX(装备!T:T,$R6)+INDEX(装备!T:T,$S6)+INDEX(装备!T:T,$T6)</f>
        <v>0</v>
      </c>
      <c r="AP6" s="8">
        <f t="shared" si="17"/>
        <v>64</v>
      </c>
      <c r="AQ6" s="8">
        <f t="shared" si="18"/>
        <v>55</v>
      </c>
      <c r="AR6" s="8">
        <f t="shared" si="19"/>
        <v>87</v>
      </c>
      <c r="AS6" s="8">
        <f t="shared" si="20"/>
        <v>730</v>
      </c>
      <c r="AT6" s="8">
        <f t="shared" si="21"/>
        <v>21</v>
      </c>
      <c r="AU6" s="8">
        <f t="shared" si="22"/>
        <v>0</v>
      </c>
      <c r="AV6" s="8">
        <f t="shared" si="23"/>
        <v>13</v>
      </c>
      <c r="AW6" s="8">
        <f t="shared" si="24"/>
        <v>0</v>
      </c>
      <c r="AX6" s="8">
        <f t="shared" si="25"/>
        <v>6</v>
      </c>
      <c r="AY6" s="8">
        <f t="shared" si="26"/>
        <v>10</v>
      </c>
      <c r="AZ6" s="8">
        <f t="shared" si="27"/>
        <v>270</v>
      </c>
      <c r="BA6" s="8">
        <f t="shared" si="28"/>
        <v>92</v>
      </c>
      <c r="BB6" s="8">
        <f t="shared" si="29"/>
        <v>0</v>
      </c>
      <c r="BC6" s="8">
        <f t="shared" si="30"/>
        <v>0</v>
      </c>
      <c r="BD6" s="8">
        <f t="shared" si="31"/>
        <v>0</v>
      </c>
      <c r="BE6" s="8">
        <f t="shared" si="32"/>
        <v>0</v>
      </c>
      <c r="BF6" s="8">
        <f t="shared" si="33"/>
        <v>0</v>
      </c>
      <c r="BG6" s="8">
        <f t="shared" si="34"/>
        <v>0</v>
      </c>
    </row>
    <row r="7" spans="1:59" x14ac:dyDescent="0.15">
      <c r="A7" s="43" t="s">
        <v>358</v>
      </c>
      <c r="B7" s="8">
        <f t="shared" si="0"/>
        <v>43</v>
      </c>
      <c r="C7" s="41" t="s">
        <v>113</v>
      </c>
      <c r="G7" s="8" t="s">
        <v>113</v>
      </c>
      <c r="H7" s="8" t="s">
        <v>579</v>
      </c>
      <c r="I7" s="8" t="s">
        <v>228</v>
      </c>
      <c r="J7" s="8" t="s">
        <v>229</v>
      </c>
      <c r="K7" s="8" t="s">
        <v>230</v>
      </c>
      <c r="L7" s="8" t="s">
        <v>231</v>
      </c>
      <c r="M7" s="8" t="s">
        <v>232</v>
      </c>
      <c r="O7" s="35">
        <f>MATCH(H7,装备!$B:$B,0)</f>
        <v>85</v>
      </c>
      <c r="P7" s="35">
        <f>MATCH(I7,装备!$B:$B,0)</f>
        <v>88</v>
      </c>
      <c r="Q7" s="35">
        <f>MATCH(J7,装备!$B:$B,0)</f>
        <v>26</v>
      </c>
      <c r="R7" s="35">
        <f>MATCH(K7,装备!$B:$B,0)</f>
        <v>63</v>
      </c>
      <c r="S7" s="35">
        <f>MATCH(L7,装备!$B:$B,0)</f>
        <v>54</v>
      </c>
      <c r="T7" s="35">
        <f>MATCH(M7,装备!$B:$B,0)</f>
        <v>43</v>
      </c>
      <c r="V7" s="8">
        <f>INDEX(装备!C:C,$O7)+INDEX(装备!C:C,$P7)+INDEX(装备!C:C,$Q7)+INDEX(装备!C:C,$R7)+INDEX(装备!C:C,$S7)+INDEX(装备!C:C,$T7)</f>
        <v>25</v>
      </c>
      <c r="W7" s="8">
        <f>INDEX(装备!D:D,$O7)+INDEX(装备!D:D,$P7)+INDEX(装备!D:D,$Q7)+INDEX(装备!D:D,$R7)+INDEX(装备!D:D,$S7)+INDEX(装备!D:D,$T7)</f>
        <v>9</v>
      </c>
      <c r="X7" s="8">
        <f>INDEX(装备!E:E,$O7)+INDEX(装备!E:E,$P7)+INDEX(装备!E:E,$Q7)+INDEX(装备!E:E,$R7)+INDEX(装备!E:E,$S7)+INDEX(装备!E:E,$T7)</f>
        <v>25</v>
      </c>
      <c r="Y7" s="8">
        <f>INDEX(装备!F:F,$O7)+INDEX(装备!F:F,$P7)+INDEX(装备!F:F,$Q7)+INDEX(装备!F:F,$R7)+INDEX(装备!F:F,$S7)+INDEX(装备!F:F,$T7)</f>
        <v>0</v>
      </c>
      <c r="Z7" s="8">
        <f>INDEX(装备!G:G,$O7)+INDEX(装备!G:G,$P7)+INDEX(装备!G:G,$Q7)+INDEX(装备!G:G,$R7)+INDEX(装备!G:G,$S7)+INDEX(装备!G:G,$T7)</f>
        <v>96</v>
      </c>
      <c r="AA7" s="8">
        <f>INDEX(装备!H:H,$O7)+INDEX(装备!H:H,$P7)+INDEX(装备!H:H,$Q7)+INDEX(装备!H:H,$R7)+INDEX(装备!H:H,$S7)+INDEX(装备!H:H,$T7)</f>
        <v>0</v>
      </c>
      <c r="AB7" s="8">
        <f>INDEX(装备!I:I,$O7)+INDEX(装备!I:I,$P7)+INDEX(装备!I:I,$Q7)+INDEX(装备!I:I,$R7)+INDEX(装备!I:I,$S7)+INDEX(装备!I:I,$T7)</f>
        <v>15</v>
      </c>
      <c r="AC7" s="8">
        <f>INDEX(装备!J:J,$O7)+INDEX(装备!J:J,$P7)+INDEX(装备!J:J,$Q7)+INDEX(装备!J:J,$R7)+INDEX(装备!J:J,$S7)+INDEX(装备!J:J,$T7)</f>
        <v>12</v>
      </c>
      <c r="AD7" s="8">
        <f>INDEX(装备!K:K,$O7)+INDEX(装备!K:K,$P7)+INDEX(装备!K:K,$Q7)+INDEX(装备!K:K,$R7)+INDEX(装备!K:K,$S7)+INDEX(装备!K:K,$T7)</f>
        <v>12</v>
      </c>
      <c r="AE7" s="8">
        <f>INDEX(装备!L:L,$O7)+INDEX(装备!L:L,$P7)+INDEX(装备!L:L,$Q7)+INDEX(装备!L:L,$R7)+INDEX(装备!L:L,$S7)+INDEX(装备!L:L,$T7)</f>
        <v>0</v>
      </c>
      <c r="AF7" s="8">
        <f>INDEX(装备!M:M,$O7)+INDEX(装备!M:M,$P7)+INDEX(装备!M:M,$Q7)+INDEX(装备!M:M,$R7)+INDEX(装备!M:M,$S7)+INDEX(装备!M:M,$T7)</f>
        <v>180</v>
      </c>
      <c r="AG7" s="8">
        <f>INDEX(装备!N:N,$O7)+INDEX(装备!N:N,$P7)+INDEX(装备!N:N,$Q7)+INDEX(装备!N:N,$R7)+INDEX(装备!N:N,$S7)+INDEX(装备!N:N,$T7)</f>
        <v>0</v>
      </c>
      <c r="AH7" s="8">
        <f>INDEX(装备!O:O,$O7)+INDEX(装备!O:O,$P7)+INDEX(装备!O:O,$Q7)+INDEX(装备!O:O,$R7)+INDEX(装备!O:O,$S7)+INDEX(装备!O:O,$T7)</f>
        <v>0</v>
      </c>
      <c r="AI7" s="8">
        <f>INDEX(装备!P:P,$O7)+INDEX(装备!P:P,$P7)+INDEX(装备!P:P,$Q7)+INDEX(装备!P:P,$R7)+INDEX(装备!P:P,$S7)+INDEX(装备!P:P,$T7)</f>
        <v>9</v>
      </c>
      <c r="AJ7" s="8">
        <f>INDEX(装备!Q:Q,$O7)+INDEX(装备!Q:Q,$P7)+INDEX(装备!Q:Q,$Q7)+INDEX(装备!Q:Q,$R7)+INDEX(装备!Q:Q,$S7)+INDEX(装备!Q:Q,$T7)</f>
        <v>0</v>
      </c>
      <c r="AK7" s="8">
        <f>INDEX(装备!R:R,$O7)+INDEX(装备!R:R,$P7)+INDEX(装备!R:R,$Q7)+INDEX(装备!R:R,$R7)+INDEX(装备!R:R,$S7)+INDEX(装备!R:R,$T7)</f>
        <v>0</v>
      </c>
      <c r="AL7" s="8">
        <f>INDEX(装备!S:S,$O7)+INDEX(装备!S:S,$P7)+INDEX(装备!S:S,$Q7)+INDEX(装备!S:S,$R7)+INDEX(装备!S:S,$S7)+INDEX(装备!S:S,$T7)</f>
        <v>0</v>
      </c>
      <c r="AM7" s="8">
        <f>INDEX(装备!T:T,$O7)+INDEX(装备!T:T,$P7)+INDEX(装备!T:T,$Q7)+INDEX(装备!T:T,$R7)+INDEX(装备!T:T,$S7)+INDEX(装备!T:T,$T7)</f>
        <v>0</v>
      </c>
      <c r="AP7" s="8">
        <f t="shared" si="17"/>
        <v>89</v>
      </c>
      <c r="AQ7" s="8">
        <f t="shared" si="18"/>
        <v>64</v>
      </c>
      <c r="AR7" s="8">
        <f t="shared" si="19"/>
        <v>112</v>
      </c>
      <c r="AS7" s="8">
        <f t="shared" si="20"/>
        <v>730</v>
      </c>
      <c r="AT7" s="8">
        <f t="shared" si="21"/>
        <v>117</v>
      </c>
      <c r="AU7" s="8">
        <f t="shared" si="22"/>
        <v>0</v>
      </c>
      <c r="AV7" s="8">
        <f t="shared" si="23"/>
        <v>28</v>
      </c>
      <c r="AW7" s="8">
        <f t="shared" si="24"/>
        <v>12</v>
      </c>
      <c r="AX7" s="8">
        <f t="shared" si="25"/>
        <v>18</v>
      </c>
      <c r="AY7" s="8">
        <f t="shared" si="26"/>
        <v>10</v>
      </c>
      <c r="AZ7" s="8">
        <f t="shared" si="27"/>
        <v>450</v>
      </c>
      <c r="BA7" s="8">
        <f t="shared" si="28"/>
        <v>92</v>
      </c>
      <c r="BB7" s="8">
        <f t="shared" si="29"/>
        <v>0</v>
      </c>
      <c r="BC7" s="8">
        <f t="shared" si="30"/>
        <v>9</v>
      </c>
      <c r="BD7" s="8">
        <f t="shared" si="31"/>
        <v>0</v>
      </c>
      <c r="BE7" s="8">
        <f t="shared" si="32"/>
        <v>0</v>
      </c>
      <c r="BF7" s="8">
        <f t="shared" si="33"/>
        <v>0</v>
      </c>
      <c r="BG7" s="8">
        <f t="shared" si="34"/>
        <v>0</v>
      </c>
    </row>
    <row r="8" spans="1:59" x14ac:dyDescent="0.15">
      <c r="A8" s="43" t="s">
        <v>364</v>
      </c>
      <c r="B8" s="8">
        <f t="shared" si="0"/>
        <v>53</v>
      </c>
      <c r="C8" s="41" t="s">
        <v>114</v>
      </c>
      <c r="G8" s="8" t="s">
        <v>114</v>
      </c>
      <c r="H8" s="8" t="s">
        <v>580</v>
      </c>
      <c r="I8" s="8" t="s">
        <v>242</v>
      </c>
      <c r="J8" s="8" t="s">
        <v>243</v>
      </c>
      <c r="K8" s="8" t="s">
        <v>244</v>
      </c>
      <c r="L8" s="8" t="s">
        <v>242</v>
      </c>
      <c r="M8" s="8" t="s">
        <v>245</v>
      </c>
      <c r="O8" s="35">
        <f>MATCH(H8,装备!$B:$B,0)</f>
        <v>105</v>
      </c>
      <c r="P8" s="35">
        <f>MATCH(I8,装备!$B:$B,0)</f>
        <v>64</v>
      </c>
      <c r="Q8" s="35">
        <f>MATCH(J8,装备!$B:$B,0)</f>
        <v>74</v>
      </c>
      <c r="R8" s="35">
        <f>MATCH(K8,装备!$B:$B,0)</f>
        <v>19</v>
      </c>
      <c r="S8" s="35">
        <f>MATCH(L8,装备!$B:$B,0)</f>
        <v>64</v>
      </c>
      <c r="T8" s="35">
        <f>MATCH(M8,装备!$B:$B,0)</f>
        <v>43</v>
      </c>
      <c r="V8" s="8">
        <f>INDEX(装备!C:C,$O8)+INDEX(装备!C:C,$P8)+INDEX(装备!C:C,$Q8)+INDEX(装备!C:C,$R8)+INDEX(装备!C:C,$S8)+INDEX(装备!C:C,$T8)</f>
        <v>12</v>
      </c>
      <c r="W8" s="8">
        <f>INDEX(装备!D:D,$O8)+INDEX(装备!D:D,$P8)+INDEX(装备!D:D,$Q8)+INDEX(装备!D:D,$R8)+INDEX(装备!D:D,$S8)+INDEX(装备!D:D,$T8)</f>
        <v>12</v>
      </c>
      <c r="X8" s="8">
        <f>INDEX(装备!E:E,$O8)+INDEX(装备!E:E,$P8)+INDEX(装备!E:E,$Q8)+INDEX(装备!E:E,$R8)+INDEX(装备!E:E,$S8)+INDEX(装备!E:E,$T8)</f>
        <v>15</v>
      </c>
      <c r="Y8" s="8">
        <f>INDEX(装备!F:F,$O8)+INDEX(装备!F:F,$P8)+INDEX(装备!F:F,$Q8)+INDEX(装备!F:F,$R8)+INDEX(装备!F:F,$S8)+INDEX(装备!F:F,$T8)</f>
        <v>0</v>
      </c>
      <c r="Z8" s="8">
        <f>INDEX(装备!G:G,$O8)+INDEX(装备!G:G,$P8)+INDEX(装备!G:G,$Q8)+INDEX(装备!G:G,$R8)+INDEX(装备!G:G,$S8)+INDEX(装备!G:G,$T8)</f>
        <v>99</v>
      </c>
      <c r="AA8" s="8">
        <f>INDEX(装备!H:H,$O8)+INDEX(装备!H:H,$P8)+INDEX(装备!H:H,$Q8)+INDEX(装备!H:H,$R8)+INDEX(装备!H:H,$S8)+INDEX(装备!H:H,$T8)</f>
        <v>0</v>
      </c>
      <c r="AB8" s="8">
        <f>INDEX(装备!I:I,$O8)+INDEX(装备!I:I,$P8)+INDEX(装备!I:I,$Q8)+INDEX(装备!I:I,$R8)+INDEX(装备!I:I,$S8)+INDEX(装备!I:I,$T8)</f>
        <v>15</v>
      </c>
      <c r="AC8" s="8">
        <f>INDEX(装备!J:J,$O8)+INDEX(装备!J:J,$P8)+INDEX(装备!J:J,$Q8)+INDEX(装备!J:J,$R8)+INDEX(装备!J:J,$S8)+INDEX(装备!J:J,$T8)</f>
        <v>0</v>
      </c>
      <c r="AD8" s="8">
        <f>INDEX(装备!K:K,$O8)+INDEX(装备!K:K,$P8)+INDEX(装备!K:K,$Q8)+INDEX(装备!K:K,$R8)+INDEX(装备!K:K,$S8)+INDEX(装备!K:K,$T8)</f>
        <v>50</v>
      </c>
      <c r="AE8" s="8">
        <f>INDEX(装备!L:L,$O8)+INDEX(装备!L:L,$P8)+INDEX(装备!L:L,$Q8)+INDEX(装备!L:L,$R8)+INDEX(装备!L:L,$S8)+INDEX(装备!L:L,$T8)</f>
        <v>0</v>
      </c>
      <c r="AF8" s="8">
        <f>INDEX(装备!M:M,$O8)+INDEX(装备!M:M,$P8)+INDEX(装备!M:M,$Q8)+INDEX(装备!M:M,$R8)+INDEX(装备!M:M,$S8)+INDEX(装备!M:M,$T8)</f>
        <v>0</v>
      </c>
      <c r="AG8" s="8">
        <f>INDEX(装备!N:N,$O8)+INDEX(装备!N:N,$P8)+INDEX(装备!N:N,$Q8)+INDEX(装备!N:N,$R8)+INDEX(装备!N:N,$S8)+INDEX(装备!N:N,$T8)</f>
        <v>0</v>
      </c>
      <c r="AH8" s="8">
        <f>INDEX(装备!O:O,$O8)+INDEX(装备!O:O,$P8)+INDEX(装备!O:O,$Q8)+INDEX(装备!O:O,$R8)+INDEX(装备!O:O,$S8)+INDEX(装备!O:O,$T8)</f>
        <v>0</v>
      </c>
      <c r="AI8" s="8">
        <f>INDEX(装备!P:P,$O8)+INDEX(装备!P:P,$P8)+INDEX(装备!P:P,$Q8)+INDEX(装备!P:P,$R8)+INDEX(装备!P:P,$S8)+INDEX(装备!P:P,$T8)</f>
        <v>5</v>
      </c>
      <c r="AJ8" s="8">
        <f>INDEX(装备!Q:Q,$O8)+INDEX(装备!Q:Q,$P8)+INDEX(装备!Q:Q,$Q8)+INDEX(装备!Q:Q,$R8)+INDEX(装备!Q:Q,$S8)+INDEX(装备!Q:Q,$T8)</f>
        <v>0</v>
      </c>
      <c r="AK8" s="8">
        <f>INDEX(装备!R:R,$O8)+INDEX(装备!R:R,$P8)+INDEX(装备!R:R,$Q8)+INDEX(装备!R:R,$R8)+INDEX(装备!R:R,$S8)+INDEX(装备!R:R,$T8)</f>
        <v>0</v>
      </c>
      <c r="AL8" s="8">
        <f>INDEX(装备!S:S,$O8)+INDEX(装备!S:S,$P8)+INDEX(装备!S:S,$Q8)+INDEX(装备!S:S,$R8)+INDEX(装备!S:S,$S8)+INDEX(装备!S:S,$T8)</f>
        <v>0</v>
      </c>
      <c r="AM8" s="8">
        <f>INDEX(装备!T:T,$O8)+INDEX(装备!T:T,$P8)+INDEX(装备!T:T,$Q8)+INDEX(装备!T:T,$R8)+INDEX(装备!T:T,$S8)+INDEX(装备!T:T,$T8)</f>
        <v>0</v>
      </c>
      <c r="AP8" s="8">
        <f t="shared" si="17"/>
        <v>101</v>
      </c>
      <c r="AQ8" s="8">
        <f t="shared" si="18"/>
        <v>76</v>
      </c>
      <c r="AR8" s="8">
        <f t="shared" si="19"/>
        <v>127</v>
      </c>
      <c r="AS8" s="8">
        <f t="shared" si="20"/>
        <v>730</v>
      </c>
      <c r="AT8" s="8">
        <f t="shared" si="21"/>
        <v>216</v>
      </c>
      <c r="AU8" s="8">
        <f t="shared" si="22"/>
        <v>0</v>
      </c>
      <c r="AV8" s="8">
        <f t="shared" si="23"/>
        <v>43</v>
      </c>
      <c r="AW8" s="8">
        <f t="shared" si="24"/>
        <v>12</v>
      </c>
      <c r="AX8" s="8">
        <f t="shared" si="25"/>
        <v>68</v>
      </c>
      <c r="AY8" s="8">
        <f t="shared" si="26"/>
        <v>10</v>
      </c>
      <c r="AZ8" s="8">
        <f t="shared" si="27"/>
        <v>450</v>
      </c>
      <c r="BA8" s="8">
        <f t="shared" si="28"/>
        <v>92</v>
      </c>
      <c r="BB8" s="8">
        <f t="shared" si="29"/>
        <v>0</v>
      </c>
      <c r="BC8" s="8">
        <f t="shared" si="30"/>
        <v>14</v>
      </c>
      <c r="BD8" s="8">
        <f t="shared" si="31"/>
        <v>0</v>
      </c>
      <c r="BE8" s="8">
        <f t="shared" si="32"/>
        <v>0</v>
      </c>
      <c r="BF8" s="8">
        <f t="shared" si="33"/>
        <v>0</v>
      </c>
      <c r="BG8" s="8">
        <f t="shared" si="34"/>
        <v>0</v>
      </c>
    </row>
    <row r="9" spans="1:59" x14ac:dyDescent="0.15">
      <c r="A9" s="43" t="s">
        <v>375</v>
      </c>
      <c r="B9" s="8">
        <f t="shared" si="0"/>
        <v>63</v>
      </c>
      <c r="C9" s="41" t="s">
        <v>115</v>
      </c>
      <c r="G9" s="8" t="s">
        <v>115</v>
      </c>
      <c r="H9" s="8" t="s">
        <v>581</v>
      </c>
      <c r="I9" s="8" t="s">
        <v>247</v>
      </c>
      <c r="J9" s="8" t="s">
        <v>248</v>
      </c>
      <c r="K9" s="8" t="s">
        <v>249</v>
      </c>
      <c r="L9" s="8" t="s">
        <v>250</v>
      </c>
      <c r="M9" s="8" t="s">
        <v>251</v>
      </c>
      <c r="O9" s="35">
        <f>MATCH(H9,装备!$B:$B,0)</f>
        <v>31</v>
      </c>
      <c r="P9" s="35">
        <f>MATCH(I9,装备!$B:$B,0)</f>
        <v>68</v>
      </c>
      <c r="Q9" s="35">
        <f>MATCH(J9,装备!$B:$B,0)</f>
        <v>84</v>
      </c>
      <c r="R9" s="35">
        <f>MATCH(K9,装备!$B:$B,0)</f>
        <v>99</v>
      </c>
      <c r="S9" s="35">
        <f>MATCH(L9,装备!$B:$B,0)</f>
        <v>106</v>
      </c>
      <c r="T9" s="35">
        <f>MATCH(M9,装备!$B:$B,0)</f>
        <v>43</v>
      </c>
      <c r="V9" s="8">
        <f>INDEX(装备!C:C,$O9)+INDEX(装备!C:C,$P9)+INDEX(装备!C:C,$Q9)+INDEX(装备!C:C,$R9)+INDEX(装备!C:C,$S9)+INDEX(装备!C:C,$T9)</f>
        <v>19</v>
      </c>
      <c r="W9" s="8">
        <f>INDEX(装备!D:D,$O9)+INDEX(装备!D:D,$P9)+INDEX(装备!D:D,$Q9)+INDEX(装备!D:D,$R9)+INDEX(装备!D:D,$S9)+INDEX(装备!D:D,$T9)</f>
        <v>9</v>
      </c>
      <c r="X9" s="8">
        <f>INDEX(装备!E:E,$O9)+INDEX(装备!E:E,$P9)+INDEX(装备!E:E,$Q9)+INDEX(装备!E:E,$R9)+INDEX(装备!E:E,$S9)+INDEX(装备!E:E,$T9)</f>
        <v>25</v>
      </c>
      <c r="Y9" s="8">
        <f>INDEX(装备!F:F,$O9)+INDEX(装备!F:F,$P9)+INDEX(装备!F:F,$Q9)+INDEX(装备!F:F,$R9)+INDEX(装备!F:F,$S9)+INDEX(装备!F:F,$T9)</f>
        <v>0</v>
      </c>
      <c r="Z9" s="8">
        <f>INDEX(装备!G:G,$O9)+INDEX(装备!G:G,$P9)+INDEX(装备!G:G,$Q9)+INDEX(装备!G:G,$R9)+INDEX(装备!G:G,$S9)+INDEX(装备!G:G,$T9)</f>
        <v>106</v>
      </c>
      <c r="AA9" s="8">
        <f>INDEX(装备!H:H,$O9)+INDEX(装备!H:H,$P9)+INDEX(装备!H:H,$Q9)+INDEX(装备!H:H,$R9)+INDEX(装备!H:H,$S9)+INDEX(装备!H:H,$T9)</f>
        <v>0</v>
      </c>
      <c r="AB9" s="8">
        <f>INDEX(装备!I:I,$O9)+INDEX(装备!I:I,$P9)+INDEX(装备!I:I,$Q9)+INDEX(装备!I:I,$R9)+INDEX(装备!I:I,$S9)+INDEX(装备!I:I,$T9)</f>
        <v>0</v>
      </c>
      <c r="AC9" s="8">
        <f>INDEX(装备!J:J,$O9)+INDEX(装备!J:J,$P9)+INDEX(装备!J:J,$Q9)+INDEX(装备!J:J,$R9)+INDEX(装备!J:J,$S9)+INDEX(装备!J:J,$T9)</f>
        <v>45</v>
      </c>
      <c r="AD9" s="8">
        <f>INDEX(装备!K:K,$O9)+INDEX(装备!K:K,$P9)+INDEX(装备!K:K,$Q9)+INDEX(装备!K:K,$R9)+INDEX(装备!K:K,$S9)+INDEX(装备!K:K,$T9)</f>
        <v>51</v>
      </c>
      <c r="AE9" s="8">
        <f>INDEX(装备!L:L,$O9)+INDEX(装备!L:L,$P9)+INDEX(装备!L:L,$Q9)+INDEX(装备!L:L,$R9)+INDEX(装备!L:L,$S9)+INDEX(装备!L:L,$T9)</f>
        <v>0</v>
      </c>
      <c r="AF9" s="8">
        <f>INDEX(装备!M:M,$O9)+INDEX(装备!M:M,$P9)+INDEX(装备!M:M,$Q9)+INDEX(装备!M:M,$R9)+INDEX(装备!M:M,$S9)+INDEX(装备!M:M,$T9)</f>
        <v>100</v>
      </c>
      <c r="AG9" s="8">
        <f>INDEX(装备!N:N,$O9)+INDEX(装备!N:N,$P9)+INDEX(装备!N:N,$Q9)+INDEX(装备!N:N,$R9)+INDEX(装备!N:N,$S9)+INDEX(装备!N:N,$T9)</f>
        <v>0</v>
      </c>
      <c r="AH9" s="8">
        <f>INDEX(装备!O:O,$O9)+INDEX(装备!O:O,$P9)+INDEX(装备!O:O,$Q9)+INDEX(装备!O:O,$R9)+INDEX(装备!O:O,$S9)+INDEX(装备!O:O,$T9)</f>
        <v>0</v>
      </c>
      <c r="AI9" s="8">
        <f>INDEX(装备!P:P,$O9)+INDEX(装备!P:P,$P9)+INDEX(装备!P:P,$Q9)+INDEX(装备!P:P,$R9)+INDEX(装备!P:P,$S9)+INDEX(装备!P:P,$T9)</f>
        <v>0</v>
      </c>
      <c r="AJ9" s="8">
        <f>INDEX(装备!Q:Q,$O9)+INDEX(装备!Q:Q,$P9)+INDEX(装备!Q:Q,$Q9)+INDEX(装备!Q:Q,$R9)+INDEX(装备!Q:Q,$S9)+INDEX(装备!Q:Q,$T9)</f>
        <v>0</v>
      </c>
      <c r="AK9" s="8">
        <f>INDEX(装备!R:R,$O9)+INDEX(装备!R:R,$P9)+INDEX(装备!R:R,$Q9)+INDEX(装备!R:R,$R9)+INDEX(装备!R:R,$S9)+INDEX(装备!R:R,$T9)</f>
        <v>0</v>
      </c>
      <c r="AL9" s="8">
        <f>INDEX(装备!S:S,$O9)+INDEX(装备!S:S,$P9)+INDEX(装备!S:S,$Q9)+INDEX(装备!S:S,$R9)+INDEX(装备!S:S,$S9)+INDEX(装备!S:S,$T9)</f>
        <v>0</v>
      </c>
      <c r="AM9" s="8">
        <f>INDEX(装备!T:T,$O9)+INDEX(装备!T:T,$P9)+INDEX(装备!T:T,$Q9)+INDEX(装备!T:T,$R9)+INDEX(装备!T:T,$S9)+INDEX(装备!T:T,$T9)</f>
        <v>0</v>
      </c>
      <c r="AP9" s="8">
        <f t="shared" si="17"/>
        <v>120</v>
      </c>
      <c r="AQ9" s="8">
        <f t="shared" si="18"/>
        <v>85</v>
      </c>
      <c r="AR9" s="8">
        <f t="shared" si="19"/>
        <v>152</v>
      </c>
      <c r="AS9" s="8">
        <f t="shared" si="20"/>
        <v>730</v>
      </c>
      <c r="AT9" s="8">
        <f t="shared" si="21"/>
        <v>322</v>
      </c>
      <c r="AU9" s="8">
        <f t="shared" si="22"/>
        <v>0</v>
      </c>
      <c r="AV9" s="8">
        <f t="shared" si="23"/>
        <v>43</v>
      </c>
      <c r="AW9" s="8">
        <f t="shared" si="24"/>
        <v>57</v>
      </c>
      <c r="AX9" s="8">
        <f t="shared" si="25"/>
        <v>119</v>
      </c>
      <c r="AY9" s="8">
        <f t="shared" si="26"/>
        <v>10</v>
      </c>
      <c r="AZ9" s="8">
        <f t="shared" si="27"/>
        <v>550</v>
      </c>
      <c r="BA9" s="8">
        <f t="shared" si="28"/>
        <v>92</v>
      </c>
      <c r="BB9" s="8">
        <f t="shared" si="29"/>
        <v>0</v>
      </c>
      <c r="BC9" s="8">
        <f t="shared" si="30"/>
        <v>14</v>
      </c>
      <c r="BD9" s="8">
        <f t="shared" si="31"/>
        <v>0</v>
      </c>
      <c r="BE9" s="8">
        <f t="shared" si="32"/>
        <v>0</v>
      </c>
      <c r="BF9" s="8">
        <f t="shared" si="33"/>
        <v>0</v>
      </c>
      <c r="BG9" s="8">
        <f t="shared" si="34"/>
        <v>0</v>
      </c>
    </row>
    <row r="10" spans="1:59" x14ac:dyDescent="0.15">
      <c r="A10" s="43" t="s">
        <v>384</v>
      </c>
      <c r="B10" s="8">
        <f t="shared" si="0"/>
        <v>73</v>
      </c>
      <c r="C10" s="41" t="s">
        <v>116</v>
      </c>
      <c r="G10" s="8" t="s">
        <v>116</v>
      </c>
      <c r="H10" s="8" t="s">
        <v>582</v>
      </c>
      <c r="I10" s="8" t="s">
        <v>244</v>
      </c>
      <c r="J10" s="8" t="s">
        <v>252</v>
      </c>
      <c r="K10" s="8" t="s">
        <v>253</v>
      </c>
      <c r="L10" s="8" t="s">
        <v>254</v>
      </c>
      <c r="M10" s="8" t="s">
        <v>255</v>
      </c>
      <c r="O10" s="35">
        <f>MATCH(H10,装备!$B:$B,0)</f>
        <v>55</v>
      </c>
      <c r="P10" s="35">
        <f>MATCH(I10,装备!$B:$B,0)</f>
        <v>19</v>
      </c>
      <c r="Q10" s="35">
        <f>MATCH(J10,装备!$B:$B,0)</f>
        <v>59</v>
      </c>
      <c r="R10" s="35">
        <f>MATCH(K10,装备!$B:$B,0)</f>
        <v>102</v>
      </c>
      <c r="S10" s="35">
        <f>MATCH(L10,装备!$B:$B,0)</f>
        <v>120</v>
      </c>
      <c r="T10" s="35">
        <f>MATCH(M10,装备!$B:$B,0)</f>
        <v>72</v>
      </c>
      <c r="V10" s="8">
        <f>INDEX(装备!C:C,$O10)+INDEX(装备!C:C,$P10)+INDEX(装备!C:C,$Q10)+INDEX(装备!C:C,$R10)+INDEX(装备!C:C,$S10)+INDEX(装备!C:C,$T10)</f>
        <v>38</v>
      </c>
      <c r="W10" s="8">
        <f>INDEX(装备!D:D,$O10)+INDEX(装备!D:D,$P10)+INDEX(装备!D:D,$Q10)+INDEX(装备!D:D,$R10)+INDEX(装备!D:D,$S10)+INDEX(装备!D:D,$T10)</f>
        <v>54</v>
      </c>
      <c r="X10" s="8">
        <f>INDEX(装备!E:E,$O10)+INDEX(装备!E:E,$P10)+INDEX(装备!E:E,$Q10)+INDEX(装备!E:E,$R10)+INDEX(装备!E:E,$S10)+INDEX(装备!E:E,$T10)</f>
        <v>81</v>
      </c>
      <c r="Y10" s="8">
        <f>INDEX(装备!F:F,$O10)+INDEX(装备!F:F,$P10)+INDEX(装备!F:F,$Q10)+INDEX(装备!F:F,$R10)+INDEX(装备!F:F,$S10)+INDEX(装备!F:F,$T10)</f>
        <v>530</v>
      </c>
      <c r="Z10" s="8">
        <f>INDEX(装备!G:G,$O10)+INDEX(装备!G:G,$P10)+INDEX(装备!G:G,$Q10)+INDEX(装备!G:G,$R10)+INDEX(装备!G:G,$S10)+INDEX(装备!G:G,$T10)</f>
        <v>33</v>
      </c>
      <c r="AA10" s="8">
        <f>INDEX(装备!H:H,$O10)+INDEX(装备!H:H,$P10)+INDEX(装备!H:H,$Q10)+INDEX(装备!H:H,$R10)+INDEX(装备!H:H,$S10)+INDEX(装备!H:H,$T10)</f>
        <v>0</v>
      </c>
      <c r="AB10" s="8">
        <f>INDEX(装备!I:I,$O10)+INDEX(装备!I:I,$P10)+INDEX(装备!I:I,$Q10)+INDEX(装备!I:I,$R10)+INDEX(装备!I:I,$S10)+INDEX(装备!I:I,$T10)</f>
        <v>4</v>
      </c>
      <c r="AC10" s="8">
        <f>INDEX(装备!J:J,$O10)+INDEX(装备!J:J,$P10)+INDEX(装备!J:J,$Q10)+INDEX(装备!J:J,$R10)+INDEX(装备!J:J,$S10)+INDEX(装备!J:J,$T10)</f>
        <v>0</v>
      </c>
      <c r="AD10" s="8">
        <f>INDEX(装备!K:K,$O10)+INDEX(装备!K:K,$P10)+INDEX(装备!K:K,$Q10)+INDEX(装备!K:K,$R10)+INDEX(装备!K:K,$S10)+INDEX(装备!K:K,$T10)</f>
        <v>46</v>
      </c>
      <c r="AE10" s="8">
        <f>INDEX(装备!L:L,$O10)+INDEX(装备!L:L,$P10)+INDEX(装备!L:L,$Q10)+INDEX(装备!L:L,$R10)+INDEX(装备!L:L,$S10)+INDEX(装备!L:L,$T10)</f>
        <v>0</v>
      </c>
      <c r="AF10" s="8">
        <f>INDEX(装备!M:M,$O10)+INDEX(装备!M:M,$P10)+INDEX(装备!M:M,$Q10)+INDEX(装备!M:M,$R10)+INDEX(装备!M:M,$S10)+INDEX(装备!M:M,$T10)</f>
        <v>240</v>
      </c>
      <c r="AG10" s="8">
        <f>INDEX(装备!N:N,$O10)+INDEX(装备!N:N,$P10)+INDEX(装备!N:N,$Q10)+INDEX(装备!N:N,$R10)+INDEX(装备!N:N,$S10)+INDEX(装备!N:N,$T10)</f>
        <v>0</v>
      </c>
      <c r="AH10" s="8">
        <f>INDEX(装备!O:O,$O10)+INDEX(装备!O:O,$P10)+INDEX(装备!O:O,$Q10)+INDEX(装备!O:O,$R10)+INDEX(装备!O:O,$S10)+INDEX(装备!O:O,$T10)</f>
        <v>30</v>
      </c>
      <c r="AI10" s="8">
        <f>INDEX(装备!P:P,$O10)+INDEX(装备!P:P,$P10)+INDEX(装备!P:P,$Q10)+INDEX(装备!P:P,$R10)+INDEX(装备!P:P,$S10)+INDEX(装备!P:P,$T10)</f>
        <v>0</v>
      </c>
      <c r="AJ10" s="8">
        <f>INDEX(装备!Q:Q,$O10)+INDEX(装备!Q:Q,$P10)+INDEX(装备!Q:Q,$Q10)+INDEX(装备!Q:Q,$R10)+INDEX(装备!Q:Q,$S10)+INDEX(装备!Q:Q,$T10)</f>
        <v>0</v>
      </c>
      <c r="AK10" s="8">
        <f>INDEX(装备!R:R,$O10)+INDEX(装备!R:R,$P10)+INDEX(装备!R:R,$Q10)+INDEX(装备!R:R,$R10)+INDEX(装备!R:R,$S10)+INDEX(装备!R:R,$T10)</f>
        <v>0</v>
      </c>
      <c r="AL10" s="8">
        <f>INDEX(装备!S:S,$O10)+INDEX(装备!S:S,$P10)+INDEX(装备!S:S,$Q10)+INDEX(装备!S:S,$R10)+INDEX(装备!S:S,$S10)+INDEX(装备!S:S,$T10)</f>
        <v>0</v>
      </c>
      <c r="AM10" s="8">
        <f>INDEX(装备!T:T,$O10)+INDEX(装备!T:T,$P10)+INDEX(装备!T:T,$Q10)+INDEX(装备!T:T,$R10)+INDEX(装备!T:T,$S10)+INDEX(装备!T:T,$T10)</f>
        <v>0</v>
      </c>
      <c r="AP10" s="8">
        <f t="shared" si="17"/>
        <v>158</v>
      </c>
      <c r="AQ10" s="8">
        <f t="shared" si="18"/>
        <v>139</v>
      </c>
      <c r="AR10" s="8">
        <f t="shared" si="19"/>
        <v>233</v>
      </c>
      <c r="AS10" s="8">
        <f t="shared" si="20"/>
        <v>1260</v>
      </c>
      <c r="AT10" s="8">
        <f t="shared" si="21"/>
        <v>355</v>
      </c>
      <c r="AU10" s="8">
        <f t="shared" si="22"/>
        <v>0</v>
      </c>
      <c r="AV10" s="8">
        <f t="shared" si="23"/>
        <v>47</v>
      </c>
      <c r="AW10" s="8">
        <f t="shared" si="24"/>
        <v>57</v>
      </c>
      <c r="AX10" s="8">
        <f t="shared" si="25"/>
        <v>165</v>
      </c>
      <c r="AY10" s="8">
        <f t="shared" si="26"/>
        <v>10</v>
      </c>
      <c r="AZ10" s="8">
        <f t="shared" si="27"/>
        <v>790</v>
      </c>
      <c r="BA10" s="8">
        <f t="shared" si="28"/>
        <v>92</v>
      </c>
      <c r="BB10" s="8">
        <f t="shared" si="29"/>
        <v>30</v>
      </c>
      <c r="BC10" s="8">
        <f t="shared" si="30"/>
        <v>14</v>
      </c>
      <c r="BD10" s="8">
        <f t="shared" si="31"/>
        <v>0</v>
      </c>
      <c r="BE10" s="8">
        <f t="shared" si="32"/>
        <v>0</v>
      </c>
      <c r="BF10" s="8">
        <f t="shared" si="33"/>
        <v>0</v>
      </c>
      <c r="BG10" s="8">
        <f t="shared" si="34"/>
        <v>0</v>
      </c>
    </row>
    <row r="11" spans="1:59" x14ac:dyDescent="0.15">
      <c r="A11" s="43" t="s">
        <v>415</v>
      </c>
      <c r="B11" s="8">
        <f t="shared" si="0"/>
        <v>83</v>
      </c>
      <c r="C11" s="41" t="s">
        <v>117</v>
      </c>
      <c r="G11" s="8" t="s">
        <v>117</v>
      </c>
      <c r="H11" s="8" t="s">
        <v>576</v>
      </c>
      <c r="I11" s="8" t="s">
        <v>256</v>
      </c>
      <c r="J11" s="8" t="s">
        <v>257</v>
      </c>
      <c r="K11" s="8" t="s">
        <v>258</v>
      </c>
      <c r="L11" s="8" t="s">
        <v>259</v>
      </c>
      <c r="M11" s="8" t="s">
        <v>255</v>
      </c>
      <c r="O11" s="35">
        <f>MATCH(H11,装备!$B:$B,0)</f>
        <v>34</v>
      </c>
      <c r="P11" s="35">
        <f>MATCH(I11,装备!$B:$B,0)</f>
        <v>58</v>
      </c>
      <c r="Q11" s="35">
        <f>MATCH(J11,装备!$B:$B,0)</f>
        <v>69</v>
      </c>
      <c r="R11" s="35">
        <f>MATCH(K11,装备!$B:$B,0)</f>
        <v>112</v>
      </c>
      <c r="S11" s="35">
        <f>MATCH(L11,装备!$B:$B,0)</f>
        <v>119</v>
      </c>
      <c r="T11" s="35">
        <f>MATCH(M11,装备!$B:$B,0)</f>
        <v>72</v>
      </c>
      <c r="V11" s="8">
        <f>INDEX(装备!C:C,$O11)+INDEX(装备!C:C,$P11)+INDEX(装备!C:C,$Q11)+INDEX(装备!C:C,$R11)+INDEX(装备!C:C,$S11)+INDEX(装备!C:C,$T11)</f>
        <v>35</v>
      </c>
      <c r="W11" s="8">
        <f>INDEX(装备!D:D,$O11)+INDEX(装备!D:D,$P11)+INDEX(装备!D:D,$Q11)+INDEX(装备!D:D,$R11)+INDEX(装备!D:D,$S11)+INDEX(装备!D:D,$T11)</f>
        <v>25</v>
      </c>
      <c r="X11" s="8">
        <f>INDEX(装备!E:E,$O11)+INDEX(装备!E:E,$P11)+INDEX(装备!E:E,$Q11)+INDEX(装备!E:E,$R11)+INDEX(装备!E:E,$S11)+INDEX(装备!E:E,$T11)</f>
        <v>25</v>
      </c>
      <c r="Y11" s="8">
        <f>INDEX(装备!F:F,$O11)+INDEX(装备!F:F,$P11)+INDEX(装备!F:F,$Q11)+INDEX(装备!F:F,$R11)+INDEX(装备!F:F,$S11)+INDEX(装备!F:F,$T11)</f>
        <v>250</v>
      </c>
      <c r="Z11" s="8">
        <f>INDEX(装备!G:G,$O11)+INDEX(装备!G:G,$P11)+INDEX(装备!G:G,$Q11)+INDEX(装备!G:G,$R11)+INDEX(装备!G:G,$S11)+INDEX(装备!G:G,$T11)</f>
        <v>199</v>
      </c>
      <c r="AA11" s="8">
        <f>INDEX(装备!H:H,$O11)+INDEX(装备!H:H,$P11)+INDEX(装备!H:H,$Q11)+INDEX(装备!H:H,$R11)+INDEX(装备!H:H,$S11)+INDEX(装备!H:H,$T11)</f>
        <v>0</v>
      </c>
      <c r="AB11" s="8">
        <f>INDEX(装备!I:I,$O11)+INDEX(装备!I:I,$P11)+INDEX(装备!I:I,$Q11)+INDEX(装备!I:I,$R11)+INDEX(装备!I:I,$S11)+INDEX(装备!I:I,$T11)</f>
        <v>0</v>
      </c>
      <c r="AC11" s="8">
        <f>INDEX(装备!J:J,$O11)+INDEX(装备!J:J,$P11)+INDEX(装备!J:J,$Q11)+INDEX(装备!J:J,$R11)+INDEX(装备!J:J,$S11)+INDEX(装备!J:J,$T11)</f>
        <v>0</v>
      </c>
      <c r="AD11" s="8">
        <f>INDEX(装备!K:K,$O11)+INDEX(装备!K:K,$P11)+INDEX(装备!K:K,$Q11)+INDEX(装备!K:K,$R11)+INDEX(装备!K:K,$S11)+INDEX(装备!K:K,$T11)</f>
        <v>95</v>
      </c>
      <c r="AE11" s="8">
        <f>INDEX(装备!L:L,$O11)+INDEX(装备!L:L,$P11)+INDEX(装备!L:L,$Q11)+INDEX(装备!L:L,$R11)+INDEX(装备!L:L,$S11)+INDEX(装备!L:L,$T11)</f>
        <v>0</v>
      </c>
      <c r="AF11" s="8">
        <f>INDEX(装备!M:M,$O11)+INDEX(装备!M:M,$P11)+INDEX(装备!M:M,$Q11)+INDEX(装备!M:M,$R11)+INDEX(装备!M:M,$S11)+INDEX(装备!M:M,$T11)</f>
        <v>0</v>
      </c>
      <c r="AG11" s="8">
        <f>INDEX(装备!N:N,$O11)+INDEX(装备!N:N,$P11)+INDEX(装备!N:N,$Q11)+INDEX(装备!N:N,$R11)+INDEX(装备!N:N,$S11)+INDEX(装备!N:N,$T11)</f>
        <v>0</v>
      </c>
      <c r="AH11" s="8">
        <f>INDEX(装备!O:O,$O11)+INDEX(装备!O:O,$P11)+INDEX(装备!O:O,$Q11)+INDEX(装备!O:O,$R11)+INDEX(装备!O:O,$S11)+INDEX(装备!O:O,$T11)</f>
        <v>0</v>
      </c>
      <c r="AI11" s="8">
        <f>INDEX(装备!P:P,$O11)+INDEX(装备!P:P,$P11)+INDEX(装备!P:P,$Q11)+INDEX(装备!P:P,$R11)+INDEX(装备!P:P,$S11)+INDEX(装备!P:P,$T11)</f>
        <v>10</v>
      </c>
      <c r="AJ11" s="8">
        <f>INDEX(装备!Q:Q,$O11)+INDEX(装备!Q:Q,$P11)+INDEX(装备!Q:Q,$Q11)+INDEX(装备!Q:Q,$R11)+INDEX(装备!Q:Q,$S11)+INDEX(装备!Q:Q,$T11)</f>
        <v>0</v>
      </c>
      <c r="AK11" s="8">
        <f>INDEX(装备!R:R,$O11)+INDEX(装备!R:R,$P11)+INDEX(装备!R:R,$Q11)+INDEX(装备!R:R,$R11)+INDEX(装备!R:R,$S11)+INDEX(装备!R:R,$T11)</f>
        <v>0</v>
      </c>
      <c r="AL11" s="8">
        <f>INDEX(装备!S:S,$O11)+INDEX(装备!S:S,$P11)+INDEX(装备!S:S,$Q11)+INDEX(装备!S:S,$R11)+INDEX(装备!S:S,$S11)+INDEX(装备!S:S,$T11)</f>
        <v>0</v>
      </c>
      <c r="AM11" s="8">
        <f>INDEX(装备!T:T,$O11)+INDEX(装备!T:T,$P11)+INDEX(装备!T:T,$Q11)+INDEX(装备!T:T,$R11)+INDEX(装备!T:T,$S11)+INDEX(装备!T:T,$T11)</f>
        <v>0</v>
      </c>
      <c r="AP11" s="8">
        <f t="shared" si="17"/>
        <v>193</v>
      </c>
      <c r="AQ11" s="8">
        <f t="shared" si="18"/>
        <v>164</v>
      </c>
      <c r="AR11" s="8">
        <f t="shared" si="19"/>
        <v>258</v>
      </c>
      <c r="AS11" s="8">
        <f t="shared" si="20"/>
        <v>1510</v>
      </c>
      <c r="AT11" s="8">
        <f t="shared" si="21"/>
        <v>554</v>
      </c>
      <c r="AU11" s="8">
        <f t="shared" si="22"/>
        <v>0</v>
      </c>
      <c r="AV11" s="8">
        <f t="shared" si="23"/>
        <v>47</v>
      </c>
      <c r="AW11" s="8">
        <f t="shared" si="24"/>
        <v>57</v>
      </c>
      <c r="AX11" s="8">
        <f t="shared" si="25"/>
        <v>260</v>
      </c>
      <c r="AY11" s="8">
        <f t="shared" si="26"/>
        <v>10</v>
      </c>
      <c r="AZ11" s="8">
        <f t="shared" si="27"/>
        <v>790</v>
      </c>
      <c r="BA11" s="8">
        <f t="shared" si="28"/>
        <v>92</v>
      </c>
      <c r="BB11" s="8">
        <f t="shared" si="29"/>
        <v>30</v>
      </c>
      <c r="BC11" s="8">
        <f t="shared" si="30"/>
        <v>24</v>
      </c>
      <c r="BD11" s="8">
        <f t="shared" si="31"/>
        <v>0</v>
      </c>
      <c r="BE11" s="8">
        <f t="shared" si="32"/>
        <v>0</v>
      </c>
      <c r="BF11" s="8">
        <f t="shared" si="33"/>
        <v>0</v>
      </c>
      <c r="BG11" s="8">
        <f t="shared" si="34"/>
        <v>0</v>
      </c>
    </row>
    <row r="12" spans="1:59" x14ac:dyDescent="0.15">
      <c r="A12" s="43" t="s">
        <v>425</v>
      </c>
      <c r="B12" s="8">
        <f t="shared" si="0"/>
        <v>93</v>
      </c>
      <c r="C12" s="41" t="s">
        <v>118</v>
      </c>
      <c r="G12" s="8" t="s">
        <v>118</v>
      </c>
      <c r="H12" s="8" t="s">
        <v>582</v>
      </c>
      <c r="I12" s="8" t="s">
        <v>260</v>
      </c>
      <c r="J12" s="8" t="s">
        <v>261</v>
      </c>
      <c r="K12" s="8" t="s">
        <v>262</v>
      </c>
      <c r="L12" s="8" t="s">
        <v>263</v>
      </c>
      <c r="M12" s="8" t="s">
        <v>255</v>
      </c>
      <c r="O12" s="35">
        <f>MATCH(H12,装备!$B:$B,0)</f>
        <v>55</v>
      </c>
      <c r="P12" s="35">
        <f>MATCH(I12,装备!$B:$B,0)</f>
        <v>86</v>
      </c>
      <c r="Q12" s="35">
        <f>MATCH(J12,装备!$B:$B,0)</f>
        <v>70</v>
      </c>
      <c r="R12" s="35">
        <f>MATCH(K12,装备!$B:$B,0)</f>
        <v>118</v>
      </c>
      <c r="S12" s="35">
        <f>MATCH(L12,装备!$B:$B,0)</f>
        <v>117</v>
      </c>
      <c r="T12" s="35">
        <f>MATCH(M12,装备!$B:$B,0)</f>
        <v>72</v>
      </c>
      <c r="V12" s="8">
        <f>INDEX(装备!C:C,$O12)+INDEX(装备!C:C,$P12)+INDEX(装备!C:C,$Q12)+INDEX(装备!C:C,$R12)+INDEX(装备!C:C,$S12)+INDEX(装备!C:C,$T12)</f>
        <v>75</v>
      </c>
      <c r="W12" s="8">
        <f>INDEX(装备!D:D,$O12)+INDEX(装备!D:D,$P12)+INDEX(装备!D:D,$Q12)+INDEX(装备!D:D,$R12)+INDEX(装备!D:D,$S12)+INDEX(装备!D:D,$T12)</f>
        <v>45</v>
      </c>
      <c r="X12" s="8">
        <f>INDEX(装备!E:E,$O12)+INDEX(装备!E:E,$P12)+INDEX(装备!E:E,$Q12)+INDEX(装备!E:E,$R12)+INDEX(装备!E:E,$S12)+INDEX(装备!E:E,$T12)</f>
        <v>35</v>
      </c>
      <c r="Y12" s="8">
        <f>INDEX(装备!F:F,$O12)+INDEX(装备!F:F,$P12)+INDEX(装备!F:F,$Q12)+INDEX(装备!F:F,$R12)+INDEX(装备!F:F,$S12)+INDEX(装备!F:F,$T12)</f>
        <v>1080</v>
      </c>
      <c r="Z12" s="8">
        <f>INDEX(装备!G:G,$O12)+INDEX(装备!G:G,$P12)+INDEX(装备!G:G,$Q12)+INDEX(装备!G:G,$R12)+INDEX(装备!G:G,$S12)+INDEX(装备!G:G,$T12)</f>
        <v>122</v>
      </c>
      <c r="AA12" s="8">
        <f>INDEX(装备!H:H,$O12)+INDEX(装备!H:H,$P12)+INDEX(装备!H:H,$Q12)+INDEX(装备!H:H,$R12)+INDEX(装备!H:H,$S12)+INDEX(装备!H:H,$T12)</f>
        <v>0</v>
      </c>
      <c r="AB12" s="8">
        <f>INDEX(装备!I:I,$O12)+INDEX(装备!I:I,$P12)+INDEX(装备!I:I,$Q12)+INDEX(装备!I:I,$R12)+INDEX(装备!I:I,$S12)+INDEX(装备!I:I,$T12)</f>
        <v>9</v>
      </c>
      <c r="AC12" s="8">
        <f>INDEX(装备!J:J,$O12)+INDEX(装备!J:J,$P12)+INDEX(装备!J:J,$Q12)+INDEX(装备!J:J,$R12)+INDEX(装备!J:J,$S12)+INDEX(装备!J:J,$T12)</f>
        <v>5</v>
      </c>
      <c r="AD12" s="8">
        <f>INDEX(装备!K:K,$O12)+INDEX(装备!K:K,$P12)+INDEX(装备!K:K,$Q12)+INDEX(装备!K:K,$R12)+INDEX(装备!K:K,$S12)+INDEX(装备!K:K,$T12)</f>
        <v>0</v>
      </c>
      <c r="AE12" s="8">
        <f>INDEX(装备!L:L,$O12)+INDEX(装备!L:L,$P12)+INDEX(装备!L:L,$Q12)+INDEX(装备!L:L,$R12)+INDEX(装备!L:L,$S12)+INDEX(装备!L:L,$T12)</f>
        <v>10</v>
      </c>
      <c r="AF12" s="8">
        <f>INDEX(装备!M:M,$O12)+INDEX(装备!M:M,$P12)+INDEX(装备!M:M,$Q12)+INDEX(装备!M:M,$R12)+INDEX(装备!M:M,$S12)+INDEX(装备!M:M,$T12)</f>
        <v>840</v>
      </c>
      <c r="AG12" s="8">
        <f>INDEX(装备!N:N,$O12)+INDEX(装备!N:N,$P12)+INDEX(装备!N:N,$Q12)+INDEX(装备!N:N,$R12)+INDEX(装备!N:N,$S12)+INDEX(装备!N:N,$T12)</f>
        <v>0</v>
      </c>
      <c r="AH12" s="8">
        <f>INDEX(装备!O:O,$O12)+INDEX(装备!O:O,$P12)+INDEX(装备!O:O,$Q12)+INDEX(装备!O:O,$R12)+INDEX(装备!O:O,$S12)+INDEX(装备!O:O,$T12)</f>
        <v>0</v>
      </c>
      <c r="AI12" s="8">
        <f>INDEX(装备!P:P,$O12)+INDEX(装备!P:P,$P12)+INDEX(装备!P:P,$Q12)+INDEX(装备!P:P,$R12)+INDEX(装备!P:P,$S12)+INDEX(装备!P:P,$T12)</f>
        <v>30</v>
      </c>
      <c r="AJ12" s="8">
        <f>INDEX(装备!Q:Q,$O12)+INDEX(装备!Q:Q,$P12)+INDEX(装备!Q:Q,$Q12)+INDEX(装备!Q:Q,$R12)+INDEX(装备!Q:Q,$S12)+INDEX(装备!Q:Q,$T12)</f>
        <v>0</v>
      </c>
      <c r="AK12" s="8">
        <f>INDEX(装备!R:R,$O12)+INDEX(装备!R:R,$P12)+INDEX(装备!R:R,$Q12)+INDEX(装备!R:R,$R12)+INDEX(装备!R:R,$S12)+INDEX(装备!R:R,$T12)</f>
        <v>0</v>
      </c>
      <c r="AL12" s="8">
        <f>INDEX(装备!S:S,$O12)+INDEX(装备!S:S,$P12)+INDEX(装备!S:S,$Q12)+INDEX(装备!S:S,$R12)+INDEX(装备!S:S,$S12)+INDEX(装备!S:S,$T12)</f>
        <v>0</v>
      </c>
      <c r="AM12" s="8">
        <f>INDEX(装备!T:T,$O12)+INDEX(装备!T:T,$P12)+INDEX(装备!T:T,$Q12)+INDEX(装备!T:T,$R12)+INDEX(装备!T:T,$S12)+INDEX(装备!T:T,$T12)</f>
        <v>0</v>
      </c>
      <c r="AP12" s="8">
        <f t="shared" si="17"/>
        <v>268</v>
      </c>
      <c r="AQ12" s="8">
        <f t="shared" si="18"/>
        <v>209</v>
      </c>
      <c r="AR12" s="8">
        <f t="shared" si="19"/>
        <v>293</v>
      </c>
      <c r="AS12" s="8">
        <f t="shared" si="20"/>
        <v>2590</v>
      </c>
      <c r="AT12" s="8">
        <f t="shared" si="21"/>
        <v>676</v>
      </c>
      <c r="AU12" s="8">
        <f t="shared" si="22"/>
        <v>0</v>
      </c>
      <c r="AV12" s="8">
        <f t="shared" si="23"/>
        <v>56</v>
      </c>
      <c r="AW12" s="8">
        <f t="shared" si="24"/>
        <v>62</v>
      </c>
      <c r="AX12" s="8">
        <f t="shared" si="25"/>
        <v>260</v>
      </c>
      <c r="AY12" s="8">
        <f t="shared" si="26"/>
        <v>20</v>
      </c>
      <c r="AZ12" s="8">
        <f t="shared" si="27"/>
        <v>1630</v>
      </c>
      <c r="BA12" s="8">
        <f t="shared" si="28"/>
        <v>92</v>
      </c>
      <c r="BB12" s="8">
        <f t="shared" si="29"/>
        <v>30</v>
      </c>
      <c r="BC12" s="8">
        <f t="shared" si="30"/>
        <v>54</v>
      </c>
      <c r="BD12" s="8">
        <f t="shared" si="31"/>
        <v>0</v>
      </c>
      <c r="BE12" s="8">
        <f t="shared" si="32"/>
        <v>0</v>
      </c>
      <c r="BF12" s="8">
        <f t="shared" si="33"/>
        <v>0</v>
      </c>
      <c r="BG12" s="8">
        <f t="shared" si="34"/>
        <v>0</v>
      </c>
    </row>
    <row r="13" spans="1:59" x14ac:dyDescent="0.15">
      <c r="A13" s="43" t="s">
        <v>433</v>
      </c>
      <c r="B13" s="8">
        <f t="shared" si="0"/>
        <v>103</v>
      </c>
      <c r="F13" s="1" t="s">
        <v>265</v>
      </c>
      <c r="G13" s="8" t="s">
        <v>94</v>
      </c>
      <c r="H13" s="8" t="s">
        <v>575</v>
      </c>
      <c r="I13" s="8" t="s">
        <v>266</v>
      </c>
      <c r="J13" s="8" t="s">
        <v>267</v>
      </c>
      <c r="K13" s="8" t="s">
        <v>267</v>
      </c>
      <c r="L13" s="8" t="s">
        <v>267</v>
      </c>
      <c r="M13" s="8" t="s">
        <v>268</v>
      </c>
      <c r="O13" s="35">
        <f>MATCH(H13,装备!$B:$B,0)</f>
        <v>2</v>
      </c>
      <c r="P13" s="35">
        <f>MATCH(I13,装备!$B:$B,0)</f>
        <v>2</v>
      </c>
      <c r="Q13" s="35">
        <f>MATCH(J13,装备!$B:$B,0)</f>
        <v>14</v>
      </c>
      <c r="R13" s="35">
        <f>MATCH(K13,装备!$B:$B,0)</f>
        <v>14</v>
      </c>
      <c r="S13" s="35">
        <f>MATCH(L13,装备!$B:$B,0)</f>
        <v>14</v>
      </c>
      <c r="T13" s="35">
        <f>MATCH(M13,装备!$B:$B,0)</f>
        <v>7</v>
      </c>
      <c r="V13" s="8">
        <f>INDEX(装备!C:C,$O13)+INDEX(装备!C:C,$P13)+INDEX(装备!C:C,$Q13)+INDEX(装备!C:C,$R13)+INDEX(装备!C:C,$S13)+INDEX(装备!C:C,$T13)</f>
        <v>2</v>
      </c>
      <c r="W13" s="8">
        <f>INDEX(装备!D:D,$O13)+INDEX(装备!D:D,$P13)+INDEX(装备!D:D,$Q13)+INDEX(装备!D:D,$R13)+INDEX(装备!D:D,$S13)+INDEX(装备!D:D,$T13)</f>
        <v>2</v>
      </c>
      <c r="X13" s="8">
        <f>INDEX(装备!E:E,$O13)+INDEX(装备!E:E,$P13)+INDEX(装备!E:E,$Q13)+INDEX(装备!E:E,$R13)+INDEX(装备!E:E,$S13)+INDEX(装备!E:E,$T13)</f>
        <v>11</v>
      </c>
      <c r="Y13" s="8">
        <f>INDEX(装备!F:F,$O13)+INDEX(装备!F:F,$P13)+INDEX(装备!F:F,$Q13)+INDEX(装备!F:F,$R13)+INDEX(装备!F:F,$S13)+INDEX(装备!F:F,$T13)</f>
        <v>0</v>
      </c>
      <c r="Z13" s="8">
        <f>INDEX(装备!G:G,$O13)+INDEX(装备!G:G,$P13)+INDEX(装备!G:G,$Q13)+INDEX(装备!G:G,$R13)+INDEX(装备!G:G,$S13)+INDEX(装备!G:G,$T13)</f>
        <v>0</v>
      </c>
      <c r="AA13" s="8">
        <f>INDEX(装备!H:H,$O13)+INDEX(装备!H:H,$P13)+INDEX(装备!H:H,$Q13)+INDEX(装备!H:H,$R13)+INDEX(装备!H:H,$S13)+INDEX(装备!H:H,$T13)</f>
        <v>0</v>
      </c>
      <c r="AB13" s="8">
        <f>INDEX(装备!I:I,$O13)+INDEX(装备!I:I,$P13)+INDEX(装备!I:I,$Q13)+INDEX(装备!I:I,$R13)+INDEX(装备!I:I,$S13)+INDEX(装备!I:I,$T13)</f>
        <v>2</v>
      </c>
      <c r="AC13" s="8">
        <f>INDEX(装备!J:J,$O13)+INDEX(装备!J:J,$P13)+INDEX(装备!J:J,$Q13)+INDEX(装备!J:J,$R13)+INDEX(装备!J:J,$S13)+INDEX(装备!J:J,$T13)</f>
        <v>0</v>
      </c>
      <c r="AD13" s="8">
        <f>INDEX(装备!K:K,$O13)+INDEX(装备!K:K,$P13)+INDEX(装备!K:K,$Q13)+INDEX(装备!K:K,$R13)+INDEX(装备!K:K,$S13)+INDEX(装备!K:K,$T13)</f>
        <v>0</v>
      </c>
      <c r="AE13" s="8">
        <f>INDEX(装备!L:L,$O13)+INDEX(装备!L:L,$P13)+INDEX(装备!L:L,$Q13)+INDEX(装备!L:L,$R13)+INDEX(装备!L:L,$S13)+INDEX(装备!L:L,$T13)</f>
        <v>0</v>
      </c>
      <c r="AF13" s="8">
        <f>INDEX(装备!M:M,$O13)+INDEX(装备!M:M,$P13)+INDEX(装备!M:M,$Q13)+INDEX(装备!M:M,$R13)+INDEX(装备!M:M,$S13)+INDEX(装备!M:M,$T13)</f>
        <v>0</v>
      </c>
      <c r="AG13" s="8">
        <f>INDEX(装备!N:N,$O13)+INDEX(装备!N:N,$P13)+INDEX(装备!N:N,$Q13)+INDEX(装备!N:N,$R13)+INDEX(装备!N:N,$S13)+INDEX(装备!N:N,$T13)</f>
        <v>0</v>
      </c>
      <c r="AH13" s="8">
        <f>INDEX(装备!O:O,$O13)+INDEX(装备!O:O,$P13)+INDEX(装备!O:O,$Q13)+INDEX(装备!O:O,$R13)+INDEX(装备!O:O,$S13)+INDEX(装备!O:O,$T13)</f>
        <v>0</v>
      </c>
      <c r="AI13" s="8">
        <f>INDEX(装备!P:P,$O13)+INDEX(装备!P:P,$P13)+INDEX(装备!P:P,$Q13)+INDEX(装备!P:P,$R13)+INDEX(装备!P:P,$S13)+INDEX(装备!P:P,$T13)</f>
        <v>0</v>
      </c>
      <c r="AJ13" s="8">
        <f>INDEX(装备!Q:Q,$O13)+INDEX(装备!Q:Q,$P13)+INDEX(装备!Q:Q,$Q13)+INDEX(装备!Q:Q,$R13)+INDEX(装备!Q:Q,$S13)+INDEX(装备!Q:Q,$T13)</f>
        <v>0</v>
      </c>
      <c r="AK13" s="8">
        <f>INDEX(装备!R:R,$O13)+INDEX(装备!R:R,$P13)+INDEX(装备!R:R,$Q13)+INDEX(装备!R:R,$R13)+INDEX(装备!R:R,$S13)+INDEX(装备!R:R,$T13)</f>
        <v>0</v>
      </c>
      <c r="AL13" s="8">
        <f>INDEX(装备!S:S,$O13)+INDEX(装备!S:S,$P13)+INDEX(装备!S:S,$Q13)+INDEX(装备!S:S,$R13)+INDEX(装备!S:S,$S13)+INDEX(装备!S:S,$T13)</f>
        <v>0</v>
      </c>
      <c r="AM13" s="8">
        <f>INDEX(装备!T:T,$O13)+INDEX(装备!T:T,$P13)+INDEX(装备!T:T,$Q13)+INDEX(装备!T:T,$R13)+INDEX(装备!T:T,$S13)+INDEX(装备!T:T,$T13)</f>
        <v>0</v>
      </c>
      <c r="AP13" s="8">
        <f>V13</f>
        <v>2</v>
      </c>
      <c r="AQ13" s="8">
        <f t="shared" ref="AQ13" si="35">W13</f>
        <v>2</v>
      </c>
      <c r="AR13" s="8">
        <f>X13</f>
        <v>11</v>
      </c>
      <c r="AS13" s="8">
        <f t="shared" ref="AS13" si="36">Y13</f>
        <v>0</v>
      </c>
      <c r="AT13" s="8">
        <f t="shared" ref="AT13" si="37">Z13</f>
        <v>0</v>
      </c>
      <c r="AU13" s="8">
        <f t="shared" ref="AU13" si="38">AA13</f>
        <v>0</v>
      </c>
      <c r="AV13" s="8">
        <f t="shared" ref="AV13" si="39">AB13</f>
        <v>2</v>
      </c>
      <c r="AW13" s="8">
        <f t="shared" ref="AW13" si="40">AC13</f>
        <v>0</v>
      </c>
      <c r="AX13" s="8">
        <f t="shared" ref="AX13" si="41">AD13</f>
        <v>0</v>
      </c>
      <c r="AY13" s="8">
        <f t="shared" ref="AY13" si="42">AE13</f>
        <v>0</v>
      </c>
      <c r="AZ13" s="8">
        <f t="shared" ref="AZ13" si="43">AF13</f>
        <v>0</v>
      </c>
      <c r="BA13" s="8">
        <f t="shared" ref="BA13" si="44">AG13</f>
        <v>0</v>
      </c>
      <c r="BB13" s="8">
        <f t="shared" ref="BB13" si="45">AH13</f>
        <v>0</v>
      </c>
      <c r="BC13" s="8">
        <f t="shared" ref="BC13" si="46">AI13</f>
        <v>0</v>
      </c>
      <c r="BD13" s="8">
        <f t="shared" ref="BD13" si="47">AJ13</f>
        <v>0</v>
      </c>
      <c r="BE13" s="8">
        <f t="shared" ref="BE13" si="48">AK13</f>
        <v>0</v>
      </c>
      <c r="BF13" s="8">
        <f t="shared" ref="BF13" si="49">AL13</f>
        <v>0</v>
      </c>
      <c r="BG13" s="8">
        <f t="shared" ref="BG13" si="50">AM13</f>
        <v>0</v>
      </c>
    </row>
    <row r="14" spans="1:59" x14ac:dyDescent="0.15">
      <c r="A14" s="43" t="s">
        <v>436</v>
      </c>
      <c r="B14" s="8">
        <f t="shared" si="0"/>
        <v>113</v>
      </c>
      <c r="G14" s="8" t="s">
        <v>110</v>
      </c>
      <c r="H14" s="8" t="s">
        <v>583</v>
      </c>
      <c r="I14" s="8" t="s">
        <v>244</v>
      </c>
      <c r="J14" s="8" t="s">
        <v>269</v>
      </c>
      <c r="K14" s="8" t="s">
        <v>270</v>
      </c>
      <c r="L14" s="8" t="s">
        <v>271</v>
      </c>
      <c r="M14" s="8" t="s">
        <v>272</v>
      </c>
      <c r="O14" s="35">
        <f>MATCH(H14,装备!$B:$B,0)</f>
        <v>19</v>
      </c>
      <c r="P14" s="35">
        <f>MATCH(I14,装备!$B:$B,0)</f>
        <v>19</v>
      </c>
      <c r="Q14" s="35">
        <f>MATCH(J14,装备!$B:$B,0)</f>
        <v>23</v>
      </c>
      <c r="R14" s="35">
        <f>MATCH(K14,装备!$B:$B,0)</f>
        <v>32</v>
      </c>
      <c r="S14" s="35">
        <f>MATCH(L14,装备!$B:$B,0)</f>
        <v>16</v>
      </c>
      <c r="T14" s="35">
        <f>MATCH(M14,装备!$B:$B,0)</f>
        <v>4</v>
      </c>
      <c r="V14" s="8">
        <f>INDEX(装备!C:C,$O14)+INDEX(装备!C:C,$P14)+INDEX(装备!C:C,$Q14)+INDEX(装备!C:C,$R14)+INDEX(装备!C:C,$S14)+INDEX(装备!C:C,$T14)</f>
        <v>11</v>
      </c>
      <c r="W14" s="8">
        <f>INDEX(装备!D:D,$O14)+INDEX(装备!D:D,$P14)+INDEX(装备!D:D,$Q14)+INDEX(装备!D:D,$R14)+INDEX(装备!D:D,$S14)+INDEX(装备!D:D,$T14)</f>
        <v>11</v>
      </c>
      <c r="X14" s="8">
        <f>INDEX(装备!E:E,$O14)+INDEX(装备!E:E,$P14)+INDEX(装备!E:E,$Q14)+INDEX(装备!E:E,$R14)+INDEX(装备!E:E,$S14)+INDEX(装备!E:E,$T14)</f>
        <v>29</v>
      </c>
      <c r="Y14" s="8">
        <f>INDEX(装备!F:F,$O14)+INDEX(装备!F:F,$P14)+INDEX(装备!F:F,$Q14)+INDEX(装备!F:F,$R14)+INDEX(装备!F:F,$S14)+INDEX(装备!F:F,$T14)</f>
        <v>0</v>
      </c>
      <c r="Z14" s="8">
        <f>INDEX(装备!G:G,$O14)+INDEX(装备!G:G,$P14)+INDEX(装备!G:G,$Q14)+INDEX(装备!G:G,$R14)+INDEX(装备!G:G,$S14)+INDEX(装备!G:G,$T14)</f>
        <v>6</v>
      </c>
      <c r="AA14" s="8">
        <f>INDEX(装备!H:H,$O14)+INDEX(装备!H:H,$P14)+INDEX(装备!H:H,$Q14)+INDEX(装备!H:H,$R14)+INDEX(装备!H:H,$S14)+INDEX(装备!H:H,$T14)</f>
        <v>0</v>
      </c>
      <c r="AB14" s="8">
        <f>INDEX(装备!I:I,$O14)+INDEX(装备!I:I,$P14)+INDEX(装备!I:I,$Q14)+INDEX(装备!I:I,$R14)+INDEX(装备!I:I,$S14)+INDEX(装备!I:I,$T14)</f>
        <v>8</v>
      </c>
      <c r="AC14" s="8">
        <f>INDEX(装备!J:J,$O14)+INDEX(装备!J:J,$P14)+INDEX(装备!J:J,$Q14)+INDEX(装备!J:J,$R14)+INDEX(装备!J:J,$S14)+INDEX(装备!J:J,$T14)</f>
        <v>0</v>
      </c>
      <c r="AD14" s="8">
        <f>INDEX(装备!K:K,$O14)+INDEX(装备!K:K,$P14)+INDEX(装备!K:K,$Q14)+INDEX(装备!K:K,$R14)+INDEX(装备!K:K,$S14)+INDEX(装备!K:K,$T14)</f>
        <v>0</v>
      </c>
      <c r="AE14" s="8">
        <f>INDEX(装备!L:L,$O14)+INDEX(装备!L:L,$P14)+INDEX(装备!L:L,$Q14)+INDEX(装备!L:L,$R14)+INDEX(装备!L:L,$S14)+INDEX(装备!L:L,$T14)</f>
        <v>0</v>
      </c>
      <c r="AF14" s="8">
        <f>INDEX(装备!M:M,$O14)+INDEX(装备!M:M,$P14)+INDEX(装备!M:M,$Q14)+INDEX(装备!M:M,$R14)+INDEX(装备!M:M,$S14)+INDEX(装备!M:M,$T14)</f>
        <v>90</v>
      </c>
      <c r="AG14" s="8">
        <f>INDEX(装备!N:N,$O14)+INDEX(装备!N:N,$P14)+INDEX(装备!N:N,$Q14)+INDEX(装备!N:N,$R14)+INDEX(装备!N:N,$S14)+INDEX(装备!N:N,$T14)</f>
        <v>0</v>
      </c>
      <c r="AH14" s="8">
        <f>INDEX(装备!O:O,$O14)+INDEX(装备!O:O,$P14)+INDEX(装备!O:O,$Q14)+INDEX(装备!O:O,$R14)+INDEX(装备!O:O,$S14)+INDEX(装备!O:O,$T14)</f>
        <v>0</v>
      </c>
      <c r="AI14" s="8">
        <f>INDEX(装备!P:P,$O14)+INDEX(装备!P:P,$P14)+INDEX(装备!P:P,$Q14)+INDEX(装备!P:P,$R14)+INDEX(装备!P:P,$S14)+INDEX(装备!P:P,$T14)</f>
        <v>0</v>
      </c>
      <c r="AJ14" s="8">
        <f>INDEX(装备!Q:Q,$O14)+INDEX(装备!Q:Q,$P14)+INDEX(装备!Q:Q,$Q14)+INDEX(装备!Q:Q,$R14)+INDEX(装备!Q:Q,$S14)+INDEX(装备!Q:Q,$T14)</f>
        <v>0</v>
      </c>
      <c r="AK14" s="8">
        <f>INDEX(装备!R:R,$O14)+INDEX(装备!R:R,$P14)+INDEX(装备!R:R,$Q14)+INDEX(装备!R:R,$R14)+INDEX(装备!R:R,$S14)+INDEX(装备!R:R,$T14)</f>
        <v>0</v>
      </c>
      <c r="AL14" s="8">
        <f>INDEX(装备!S:S,$O14)+INDEX(装备!S:S,$P14)+INDEX(装备!S:S,$Q14)+INDEX(装备!S:S,$R14)+INDEX(装备!S:S,$S14)+INDEX(装备!S:S,$T14)</f>
        <v>0</v>
      </c>
      <c r="AM14" s="8">
        <f>INDEX(装备!T:T,$O14)+INDEX(装备!T:T,$P14)+INDEX(装备!T:T,$Q14)+INDEX(装备!T:T,$R14)+INDEX(装备!T:T,$S14)+INDEX(装备!T:T,$T14)</f>
        <v>0</v>
      </c>
      <c r="AP14" s="8">
        <f t="shared" ref="AP14:AP22" si="51">AP13+V14</f>
        <v>13</v>
      </c>
      <c r="AQ14" s="8">
        <f t="shared" ref="AQ14:AQ22" si="52">AQ13+W14</f>
        <v>13</v>
      </c>
      <c r="AR14" s="8">
        <f t="shared" ref="AR14:AR22" si="53">AR13+X14</f>
        <v>40</v>
      </c>
      <c r="AS14" s="8">
        <f t="shared" ref="AS14:AS22" si="54">AS13+Y14</f>
        <v>0</v>
      </c>
      <c r="AT14" s="8">
        <f t="shared" ref="AT14:AT22" si="55">AT13+Z14</f>
        <v>6</v>
      </c>
      <c r="AU14" s="8">
        <f t="shared" ref="AU14:AU22" si="56">AU13+AA14</f>
        <v>0</v>
      </c>
      <c r="AV14" s="8">
        <f t="shared" ref="AV14:AV22" si="57">AV13+AB14</f>
        <v>10</v>
      </c>
      <c r="AW14" s="8">
        <f t="shared" ref="AW14:AW22" si="58">AW13+AC14</f>
        <v>0</v>
      </c>
      <c r="AX14" s="8">
        <f t="shared" ref="AX14:AX22" si="59">AX13+AD14</f>
        <v>0</v>
      </c>
      <c r="AY14" s="8">
        <f t="shared" ref="AY14:AY22" si="60">AY13+AE14</f>
        <v>0</v>
      </c>
      <c r="AZ14" s="8">
        <f t="shared" ref="AZ14:AZ22" si="61">AZ13+AF14</f>
        <v>90</v>
      </c>
      <c r="BA14" s="8">
        <f t="shared" ref="BA14:BA22" si="62">BA13+AG14</f>
        <v>0</v>
      </c>
      <c r="BB14" s="8">
        <f t="shared" ref="BB14:BB22" si="63">BB13+AH14</f>
        <v>0</v>
      </c>
      <c r="BC14" s="8">
        <f t="shared" ref="BC14:BC22" si="64">BC13+AI14</f>
        <v>0</v>
      </c>
      <c r="BD14" s="8">
        <f t="shared" ref="BD14:BD22" si="65">BD13+AJ14</f>
        <v>0</v>
      </c>
      <c r="BE14" s="8">
        <f t="shared" ref="BE14:BE22" si="66">BE13+AK14</f>
        <v>0</v>
      </c>
      <c r="BF14" s="8">
        <f t="shared" ref="BF14:BF22" si="67">BF13+AL14</f>
        <v>0</v>
      </c>
      <c r="BG14" s="8">
        <f t="shared" ref="BG14:BG22" si="68">BG13+AM14</f>
        <v>0</v>
      </c>
    </row>
    <row r="15" spans="1:59" x14ac:dyDescent="0.15">
      <c r="A15" s="42" t="s">
        <v>554</v>
      </c>
      <c r="B15" s="8">
        <f t="shared" si="0"/>
        <v>123</v>
      </c>
      <c r="G15" s="8" t="s">
        <v>111</v>
      </c>
      <c r="H15" s="8" t="s">
        <v>584</v>
      </c>
      <c r="I15" s="8" t="s">
        <v>274</v>
      </c>
      <c r="J15" s="8" t="s">
        <v>275</v>
      </c>
      <c r="K15" s="8" t="s">
        <v>252</v>
      </c>
      <c r="L15" s="8" t="s">
        <v>269</v>
      </c>
      <c r="M15" s="8" t="s">
        <v>276</v>
      </c>
      <c r="O15" s="35">
        <f>MATCH(H15,装备!$B:$B,0)</f>
        <v>57</v>
      </c>
      <c r="P15" s="35">
        <f>MATCH(I15,装备!$B:$B,0)</f>
        <v>51</v>
      </c>
      <c r="Q15" s="35">
        <f>MATCH(J15,装备!$B:$B,0)</f>
        <v>52</v>
      </c>
      <c r="R15" s="35">
        <f>MATCH(K15,装备!$B:$B,0)</f>
        <v>59</v>
      </c>
      <c r="S15" s="35">
        <f>MATCH(L15,装备!$B:$B,0)</f>
        <v>23</v>
      </c>
      <c r="T15" s="35">
        <f>MATCH(M15,装备!$B:$B,0)</f>
        <v>45</v>
      </c>
      <c r="V15" s="8">
        <f>INDEX(装备!C:C,$O15)+INDEX(装备!C:C,$P15)+INDEX(装备!C:C,$Q15)+INDEX(装备!C:C,$R15)+INDEX(装备!C:C,$S15)+INDEX(装备!C:C,$T15)</f>
        <v>6</v>
      </c>
      <c r="W15" s="8">
        <f>INDEX(装备!D:D,$O15)+INDEX(装备!D:D,$P15)+INDEX(装备!D:D,$Q15)+INDEX(装备!D:D,$R15)+INDEX(装备!D:D,$S15)+INDEX(装备!D:D,$T15)</f>
        <v>6</v>
      </c>
      <c r="X15" s="8">
        <f>INDEX(装备!E:E,$O15)+INDEX(装备!E:E,$P15)+INDEX(装备!E:E,$Q15)+INDEX(装备!E:E,$R15)+INDEX(装备!E:E,$S15)+INDEX(装备!E:E,$T15)</f>
        <v>30</v>
      </c>
      <c r="Y15" s="8">
        <f>INDEX(装备!F:F,$O15)+INDEX(装备!F:F,$P15)+INDEX(装备!F:F,$Q15)+INDEX(装备!F:F,$R15)+INDEX(装备!F:F,$S15)+INDEX(装备!F:F,$T15)</f>
        <v>0</v>
      </c>
      <c r="Z15" s="8">
        <f>INDEX(装备!G:G,$O15)+INDEX(装备!G:G,$P15)+INDEX(装备!G:G,$Q15)+INDEX(装备!G:G,$R15)+INDEX(装备!G:G,$S15)+INDEX(装备!G:G,$T15)</f>
        <v>44</v>
      </c>
      <c r="AA15" s="8">
        <f>INDEX(装备!H:H,$O15)+INDEX(装备!H:H,$P15)+INDEX(装备!H:H,$Q15)+INDEX(装备!H:H,$R15)+INDEX(装备!H:H,$S15)+INDEX(装备!H:H,$T15)</f>
        <v>0</v>
      </c>
      <c r="AB15" s="8">
        <f>INDEX(装备!I:I,$O15)+INDEX(装备!I:I,$P15)+INDEX(装备!I:I,$Q15)+INDEX(装备!I:I,$R15)+INDEX(装备!I:I,$S15)+INDEX(装备!I:I,$T15)</f>
        <v>5</v>
      </c>
      <c r="AC15" s="8">
        <f>INDEX(装备!J:J,$O15)+INDEX(装备!J:J,$P15)+INDEX(装备!J:J,$Q15)+INDEX(装备!J:J,$R15)+INDEX(装备!J:J,$S15)+INDEX(装备!J:J,$T15)</f>
        <v>0</v>
      </c>
      <c r="AD15" s="8">
        <f>INDEX(装备!K:K,$O15)+INDEX(装备!K:K,$P15)+INDEX(装备!K:K,$Q15)+INDEX(装备!K:K,$R15)+INDEX(装备!K:K,$S15)+INDEX(装备!K:K,$T15)</f>
        <v>35</v>
      </c>
      <c r="AE15" s="8">
        <f>INDEX(装备!L:L,$O15)+INDEX(装备!L:L,$P15)+INDEX(装备!L:L,$Q15)+INDEX(装备!L:L,$R15)+INDEX(装备!L:L,$S15)+INDEX(装备!L:L,$T15)</f>
        <v>0</v>
      </c>
      <c r="AF15" s="8">
        <f>INDEX(装备!M:M,$O15)+INDEX(装备!M:M,$P15)+INDEX(装备!M:M,$Q15)+INDEX(装备!M:M,$R15)+INDEX(装备!M:M,$S15)+INDEX(装备!M:M,$T15)</f>
        <v>0</v>
      </c>
      <c r="AG15" s="8">
        <f>INDEX(装备!N:N,$O15)+INDEX(装备!N:N,$P15)+INDEX(装备!N:N,$Q15)+INDEX(装备!N:N,$R15)+INDEX(装备!N:N,$S15)+INDEX(装备!N:N,$T15)</f>
        <v>0</v>
      </c>
      <c r="AH15" s="8">
        <f>INDEX(装备!O:O,$O15)+INDEX(装备!O:O,$P15)+INDEX(装备!O:O,$Q15)+INDEX(装备!O:O,$R15)+INDEX(装备!O:O,$S15)+INDEX(装备!O:O,$T15)</f>
        <v>0</v>
      </c>
      <c r="AI15" s="8">
        <f>INDEX(装备!P:P,$O15)+INDEX(装备!P:P,$P15)+INDEX(装备!P:P,$Q15)+INDEX(装备!P:P,$R15)+INDEX(装备!P:P,$S15)+INDEX(装备!P:P,$T15)</f>
        <v>0</v>
      </c>
      <c r="AJ15" s="8">
        <f>INDEX(装备!Q:Q,$O15)+INDEX(装备!Q:Q,$P15)+INDEX(装备!Q:Q,$Q15)+INDEX(装备!Q:Q,$R15)+INDEX(装备!Q:Q,$S15)+INDEX(装备!Q:Q,$T15)</f>
        <v>0</v>
      </c>
      <c r="AK15" s="8">
        <f>INDEX(装备!R:R,$O15)+INDEX(装备!R:R,$P15)+INDEX(装备!R:R,$Q15)+INDEX(装备!R:R,$R15)+INDEX(装备!R:R,$S15)+INDEX(装备!R:R,$T15)</f>
        <v>35</v>
      </c>
      <c r="AL15" s="8">
        <f>INDEX(装备!S:S,$O15)+INDEX(装备!S:S,$P15)+INDEX(装备!S:S,$Q15)+INDEX(装备!S:S,$R15)+INDEX(装备!S:S,$S15)+INDEX(装备!S:S,$T15)</f>
        <v>0</v>
      </c>
      <c r="AM15" s="8">
        <f>INDEX(装备!T:T,$O15)+INDEX(装备!T:T,$P15)+INDEX(装备!T:T,$Q15)+INDEX(装备!T:T,$R15)+INDEX(装备!T:T,$S15)+INDEX(装备!T:T,$T15)</f>
        <v>0</v>
      </c>
      <c r="AP15" s="8">
        <f t="shared" si="51"/>
        <v>19</v>
      </c>
      <c r="AQ15" s="8">
        <f t="shared" si="52"/>
        <v>19</v>
      </c>
      <c r="AR15" s="8">
        <f t="shared" si="53"/>
        <v>70</v>
      </c>
      <c r="AS15" s="8">
        <f t="shared" si="54"/>
        <v>0</v>
      </c>
      <c r="AT15" s="8">
        <f t="shared" si="55"/>
        <v>50</v>
      </c>
      <c r="AU15" s="8">
        <f t="shared" si="56"/>
        <v>0</v>
      </c>
      <c r="AV15" s="8">
        <f t="shared" si="57"/>
        <v>15</v>
      </c>
      <c r="AW15" s="8">
        <f t="shared" si="58"/>
        <v>0</v>
      </c>
      <c r="AX15" s="8">
        <f t="shared" si="59"/>
        <v>35</v>
      </c>
      <c r="AY15" s="8">
        <f t="shared" si="60"/>
        <v>0</v>
      </c>
      <c r="AZ15" s="8">
        <f t="shared" si="61"/>
        <v>90</v>
      </c>
      <c r="BA15" s="8">
        <f t="shared" si="62"/>
        <v>0</v>
      </c>
      <c r="BB15" s="8">
        <f t="shared" si="63"/>
        <v>0</v>
      </c>
      <c r="BC15" s="8">
        <f t="shared" si="64"/>
        <v>0</v>
      </c>
      <c r="BD15" s="8">
        <f t="shared" si="65"/>
        <v>0</v>
      </c>
      <c r="BE15" s="8">
        <f t="shared" si="66"/>
        <v>35</v>
      </c>
      <c r="BF15" s="8">
        <f t="shared" si="67"/>
        <v>0</v>
      </c>
      <c r="BG15" s="8">
        <f t="shared" si="68"/>
        <v>0</v>
      </c>
    </row>
    <row r="16" spans="1:59" x14ac:dyDescent="0.15">
      <c r="A16" s="42" t="s">
        <v>437</v>
      </c>
      <c r="B16" s="8">
        <f t="shared" si="0"/>
        <v>133</v>
      </c>
      <c r="G16" s="8" t="s">
        <v>112</v>
      </c>
      <c r="H16" s="8" t="s">
        <v>585</v>
      </c>
      <c r="I16" s="8" t="s">
        <v>257</v>
      </c>
      <c r="J16" s="8" t="s">
        <v>246</v>
      </c>
      <c r="K16" s="8" t="s">
        <v>269</v>
      </c>
      <c r="L16" s="8" t="s">
        <v>244</v>
      </c>
      <c r="M16" s="8" t="s">
        <v>251</v>
      </c>
      <c r="O16" s="35">
        <f>MATCH(H16,装备!$B:$B,0)</f>
        <v>79</v>
      </c>
      <c r="P16" s="35">
        <f>MATCH(I16,装备!$B:$B,0)</f>
        <v>69</v>
      </c>
      <c r="Q16" s="35">
        <f>MATCH(J16,装备!$B:$B,0)</f>
        <v>31</v>
      </c>
      <c r="R16" s="35">
        <f>MATCH(K16,装备!$B:$B,0)</f>
        <v>23</v>
      </c>
      <c r="S16" s="35">
        <f>MATCH(L16,装备!$B:$B,0)</f>
        <v>19</v>
      </c>
      <c r="T16" s="35">
        <f>MATCH(M16,装备!$B:$B,0)</f>
        <v>43</v>
      </c>
      <c r="V16" s="8">
        <f>INDEX(装备!C:C,$O16)+INDEX(装备!C:C,$P16)+INDEX(装备!C:C,$Q16)+INDEX(装备!C:C,$R16)+INDEX(装备!C:C,$S16)+INDEX(装备!C:C,$T16)</f>
        <v>12</v>
      </c>
      <c r="W16" s="8">
        <f>INDEX(装备!D:D,$O16)+INDEX(装备!D:D,$P16)+INDEX(装备!D:D,$Q16)+INDEX(装备!D:D,$R16)+INDEX(装备!D:D,$S16)+INDEX(装备!D:D,$T16)</f>
        <v>12</v>
      </c>
      <c r="X16" s="8">
        <f>INDEX(装备!E:E,$O16)+INDEX(装备!E:E,$P16)+INDEX(装备!E:E,$Q16)+INDEX(装备!E:E,$R16)+INDEX(装备!E:E,$S16)+INDEX(装备!E:E,$T16)</f>
        <v>21</v>
      </c>
      <c r="Y16" s="8">
        <f>INDEX(装备!F:F,$O16)+INDEX(装备!F:F,$P16)+INDEX(装备!F:F,$Q16)+INDEX(装备!F:F,$R16)+INDEX(装备!F:F,$S16)+INDEX(装备!F:F,$T16)</f>
        <v>0</v>
      </c>
      <c r="Z16" s="8">
        <f>INDEX(装备!G:G,$O16)+INDEX(装备!G:G,$P16)+INDEX(装备!G:G,$Q16)+INDEX(装备!G:G,$R16)+INDEX(装备!G:G,$S16)+INDEX(装备!G:G,$T16)</f>
        <v>97</v>
      </c>
      <c r="AA16" s="8">
        <f>INDEX(装备!H:H,$O16)+INDEX(装备!H:H,$P16)+INDEX(装备!H:H,$Q16)+INDEX(装备!H:H,$R16)+INDEX(装备!H:H,$S16)+INDEX(装备!H:H,$T16)</f>
        <v>0</v>
      </c>
      <c r="AB16" s="8">
        <f>INDEX(装备!I:I,$O16)+INDEX(装备!I:I,$P16)+INDEX(装备!I:I,$Q16)+INDEX(装备!I:I,$R16)+INDEX(装备!I:I,$S16)+INDEX(装备!I:I,$T16)</f>
        <v>0</v>
      </c>
      <c r="AC16" s="8">
        <f>INDEX(装备!J:J,$O16)+INDEX(装备!J:J,$P16)+INDEX(装备!J:J,$Q16)+INDEX(装备!J:J,$R16)+INDEX(装备!J:J,$S16)+INDEX(装备!J:J,$T16)</f>
        <v>0</v>
      </c>
      <c r="AD16" s="8">
        <f>INDEX(装备!K:K,$O16)+INDEX(装备!K:K,$P16)+INDEX(装备!K:K,$Q16)+INDEX(装备!K:K,$R16)+INDEX(装备!K:K,$S16)+INDEX(装备!K:K,$T16)</f>
        <v>50</v>
      </c>
      <c r="AE16" s="8">
        <f>INDEX(装备!L:L,$O16)+INDEX(装备!L:L,$P16)+INDEX(装备!L:L,$Q16)+INDEX(装备!L:L,$R16)+INDEX(装备!L:L,$S16)+INDEX(装备!L:L,$T16)</f>
        <v>0</v>
      </c>
      <c r="AF16" s="8">
        <f>INDEX(装备!M:M,$O16)+INDEX(装备!M:M,$P16)+INDEX(装备!M:M,$Q16)+INDEX(装备!M:M,$R16)+INDEX(装备!M:M,$S16)+INDEX(装备!M:M,$T16)</f>
        <v>0</v>
      </c>
      <c r="AG16" s="8">
        <f>INDEX(装备!N:N,$O16)+INDEX(装备!N:N,$P16)+INDEX(装备!N:N,$Q16)+INDEX(装备!N:N,$R16)+INDEX(装备!N:N,$S16)+INDEX(装备!N:N,$T16)</f>
        <v>0</v>
      </c>
      <c r="AH16" s="8">
        <f>INDEX(装备!O:O,$O16)+INDEX(装备!O:O,$P16)+INDEX(装备!O:O,$Q16)+INDEX(装备!O:O,$R16)+INDEX(装备!O:O,$S16)+INDEX(装备!O:O,$T16)</f>
        <v>0</v>
      </c>
      <c r="AI16" s="8">
        <f>INDEX(装备!P:P,$O16)+INDEX(装备!P:P,$P16)+INDEX(装备!P:P,$Q16)+INDEX(装备!P:P,$R16)+INDEX(装备!P:P,$S16)+INDEX(装备!P:P,$T16)</f>
        <v>0</v>
      </c>
      <c r="AJ16" s="8">
        <f>INDEX(装备!Q:Q,$O16)+INDEX(装备!Q:Q,$P16)+INDEX(装备!Q:Q,$Q16)+INDEX(装备!Q:Q,$R16)+INDEX(装备!Q:Q,$S16)+INDEX(装备!Q:Q,$T16)</f>
        <v>0</v>
      </c>
      <c r="AK16" s="8">
        <f>INDEX(装备!R:R,$O16)+INDEX(装备!R:R,$P16)+INDEX(装备!R:R,$Q16)+INDEX(装备!R:R,$R16)+INDEX(装备!R:R,$S16)+INDEX(装备!R:R,$T16)</f>
        <v>0</v>
      </c>
      <c r="AL16" s="8">
        <f>INDEX(装备!S:S,$O16)+INDEX(装备!S:S,$P16)+INDEX(装备!S:S,$Q16)+INDEX(装备!S:S,$R16)+INDEX(装备!S:S,$S16)+INDEX(装备!S:S,$T16)</f>
        <v>0</v>
      </c>
      <c r="AM16" s="8">
        <f>INDEX(装备!T:T,$O16)+INDEX(装备!T:T,$P16)+INDEX(装备!T:T,$Q16)+INDEX(装备!T:T,$R16)+INDEX(装备!T:T,$S16)+INDEX(装备!T:T,$T16)</f>
        <v>0</v>
      </c>
      <c r="AP16" s="8">
        <f t="shared" si="51"/>
        <v>31</v>
      </c>
      <c r="AQ16" s="8">
        <f t="shared" si="52"/>
        <v>31</v>
      </c>
      <c r="AR16" s="8">
        <f t="shared" si="53"/>
        <v>91</v>
      </c>
      <c r="AS16" s="8">
        <f t="shared" si="54"/>
        <v>0</v>
      </c>
      <c r="AT16" s="8">
        <f t="shared" si="55"/>
        <v>147</v>
      </c>
      <c r="AU16" s="8">
        <f t="shared" si="56"/>
        <v>0</v>
      </c>
      <c r="AV16" s="8">
        <f t="shared" si="57"/>
        <v>15</v>
      </c>
      <c r="AW16" s="8">
        <f t="shared" si="58"/>
        <v>0</v>
      </c>
      <c r="AX16" s="8">
        <f t="shared" si="59"/>
        <v>85</v>
      </c>
      <c r="AY16" s="8">
        <f t="shared" si="60"/>
        <v>0</v>
      </c>
      <c r="AZ16" s="8">
        <f t="shared" si="61"/>
        <v>90</v>
      </c>
      <c r="BA16" s="8">
        <f t="shared" si="62"/>
        <v>0</v>
      </c>
      <c r="BB16" s="8">
        <f t="shared" si="63"/>
        <v>0</v>
      </c>
      <c r="BC16" s="8">
        <f t="shared" si="64"/>
        <v>0</v>
      </c>
      <c r="BD16" s="8">
        <f t="shared" si="65"/>
        <v>0</v>
      </c>
      <c r="BE16" s="8">
        <f t="shared" si="66"/>
        <v>35</v>
      </c>
      <c r="BF16" s="8">
        <f t="shared" si="67"/>
        <v>0</v>
      </c>
      <c r="BG16" s="8">
        <f t="shared" si="68"/>
        <v>0</v>
      </c>
    </row>
    <row r="17" spans="1:61" x14ac:dyDescent="0.15">
      <c r="A17" s="42" t="s">
        <v>449</v>
      </c>
      <c r="B17" s="8">
        <f t="shared" si="0"/>
        <v>143</v>
      </c>
      <c r="G17" s="8" t="s">
        <v>113</v>
      </c>
      <c r="H17" s="8" t="s">
        <v>586</v>
      </c>
      <c r="I17" s="8" t="s">
        <v>243</v>
      </c>
      <c r="J17" s="8" t="s">
        <v>279</v>
      </c>
      <c r="K17" s="8" t="s">
        <v>280</v>
      </c>
      <c r="L17" s="8" t="s">
        <v>244</v>
      </c>
      <c r="M17" s="8" t="s">
        <v>281</v>
      </c>
      <c r="O17" s="35">
        <f>MATCH(H17,装备!$B:$B,0)</f>
        <v>88</v>
      </c>
      <c r="P17" s="35">
        <f>MATCH(I17,装备!$B:$B,0)</f>
        <v>74</v>
      </c>
      <c r="Q17" s="35">
        <f>MATCH(J17,装备!$B:$B,0)</f>
        <v>85</v>
      </c>
      <c r="R17" s="35">
        <f>MATCH(K17,装备!$B:$B,0)</f>
        <v>41</v>
      </c>
      <c r="S17" s="35">
        <f>MATCH(L17,装备!$B:$B,0)</f>
        <v>19</v>
      </c>
      <c r="T17" s="35">
        <f>MATCH(M17,装备!$B:$B,0)</f>
        <v>47</v>
      </c>
      <c r="V17" s="8">
        <f>INDEX(装备!C:C,$O17)+INDEX(装备!C:C,$P17)+INDEX(装备!C:C,$Q17)+INDEX(装备!C:C,$R17)+INDEX(装备!C:C,$S17)+INDEX(装备!C:C,$T17)</f>
        <v>28</v>
      </c>
      <c r="W17" s="8">
        <f>INDEX(装备!D:D,$O17)+INDEX(装备!D:D,$P17)+INDEX(装备!D:D,$Q17)+INDEX(装备!D:D,$R17)+INDEX(装备!D:D,$S17)+INDEX(装备!D:D,$T17)</f>
        <v>12</v>
      </c>
      <c r="X17" s="8">
        <f>INDEX(装备!E:E,$O17)+INDEX(装备!E:E,$P17)+INDEX(装备!E:E,$Q17)+INDEX(装备!E:E,$R17)+INDEX(装备!E:E,$S17)+INDEX(装备!E:E,$T17)</f>
        <v>31</v>
      </c>
      <c r="Y17" s="8">
        <f>INDEX(装备!F:F,$O17)+INDEX(装备!F:F,$P17)+INDEX(装备!F:F,$Q17)+INDEX(装备!F:F,$R17)+INDEX(装备!F:F,$S17)+INDEX(装备!F:F,$T17)</f>
        <v>0</v>
      </c>
      <c r="Z17" s="8">
        <f>INDEX(装备!G:G,$O17)+INDEX(装备!G:G,$P17)+INDEX(装备!G:G,$Q17)+INDEX(装备!G:G,$R17)+INDEX(装备!G:G,$S17)+INDEX(装备!G:G,$T17)</f>
        <v>99</v>
      </c>
      <c r="AA17" s="8">
        <f>INDEX(装备!H:H,$O17)+INDEX(装备!H:H,$P17)+INDEX(装备!H:H,$Q17)+INDEX(装备!H:H,$R17)+INDEX(装备!H:H,$S17)+INDEX(装备!H:H,$T17)</f>
        <v>40</v>
      </c>
      <c r="AB17" s="8">
        <f>INDEX(装备!I:I,$O17)+INDEX(装备!I:I,$P17)+INDEX(装备!I:I,$Q17)+INDEX(装备!I:I,$R17)+INDEX(装备!I:I,$S17)+INDEX(装备!I:I,$T17)</f>
        <v>3</v>
      </c>
      <c r="AC17" s="8">
        <f>INDEX(装备!J:J,$O17)+INDEX(装备!J:J,$P17)+INDEX(装备!J:J,$Q17)+INDEX(装备!J:J,$R17)+INDEX(装备!J:J,$S17)+INDEX(装备!J:J,$T17)</f>
        <v>0</v>
      </c>
      <c r="AD17" s="8">
        <f>INDEX(装备!K:K,$O17)+INDEX(装备!K:K,$P17)+INDEX(装备!K:K,$Q17)+INDEX(装备!K:K,$R17)+INDEX(装备!K:K,$S17)+INDEX(装备!K:K,$T17)</f>
        <v>27</v>
      </c>
      <c r="AE17" s="8">
        <f>INDEX(装备!L:L,$O17)+INDEX(装备!L:L,$P17)+INDEX(装备!L:L,$Q17)+INDEX(装备!L:L,$R17)+INDEX(装备!L:L,$S17)+INDEX(装备!L:L,$T17)</f>
        <v>0</v>
      </c>
      <c r="AF17" s="8">
        <f>INDEX(装备!M:M,$O17)+INDEX(装备!M:M,$P17)+INDEX(装备!M:M,$Q17)+INDEX(装备!M:M,$R17)+INDEX(装备!M:M,$S17)+INDEX(装备!M:M,$T17)</f>
        <v>0</v>
      </c>
      <c r="AG17" s="8">
        <f>INDEX(装备!N:N,$O17)+INDEX(装备!N:N,$P17)+INDEX(装备!N:N,$Q17)+INDEX(装备!N:N,$R17)+INDEX(装备!N:N,$S17)+INDEX(装备!N:N,$T17)</f>
        <v>92</v>
      </c>
      <c r="AH17" s="8">
        <f>INDEX(装备!O:O,$O17)+INDEX(装备!O:O,$P17)+INDEX(装备!O:O,$Q17)+INDEX(装备!O:O,$R17)+INDEX(装备!O:O,$S17)+INDEX(装备!O:O,$T17)</f>
        <v>0</v>
      </c>
      <c r="AI17" s="8">
        <f>INDEX(装备!P:P,$O17)+INDEX(装备!P:P,$P17)+INDEX(装备!P:P,$Q17)+INDEX(装备!P:P,$R17)+INDEX(装备!P:P,$S17)+INDEX(装备!P:P,$T17)</f>
        <v>9</v>
      </c>
      <c r="AJ17" s="8">
        <f>INDEX(装备!Q:Q,$O17)+INDEX(装备!Q:Q,$P17)+INDEX(装备!Q:Q,$Q17)+INDEX(装备!Q:Q,$R17)+INDEX(装备!Q:Q,$S17)+INDEX(装备!Q:Q,$T17)</f>
        <v>0</v>
      </c>
      <c r="AK17" s="8">
        <f>INDEX(装备!R:R,$O17)+INDEX(装备!R:R,$P17)+INDEX(装备!R:R,$Q17)+INDEX(装备!R:R,$R17)+INDEX(装备!R:R,$S17)+INDEX(装备!R:R,$T17)</f>
        <v>0</v>
      </c>
      <c r="AL17" s="8">
        <f>INDEX(装备!S:S,$O17)+INDEX(装备!S:S,$P17)+INDEX(装备!S:S,$Q17)+INDEX(装备!S:S,$R17)+INDEX(装备!S:S,$S17)+INDEX(装备!S:S,$T17)</f>
        <v>0</v>
      </c>
      <c r="AM17" s="8">
        <f>INDEX(装备!T:T,$O17)+INDEX(装备!T:T,$P17)+INDEX(装备!T:T,$Q17)+INDEX(装备!T:T,$R17)+INDEX(装备!T:T,$S17)+INDEX(装备!T:T,$T17)</f>
        <v>0</v>
      </c>
      <c r="AP17" s="8">
        <f t="shared" si="51"/>
        <v>59</v>
      </c>
      <c r="AQ17" s="8">
        <f t="shared" si="52"/>
        <v>43</v>
      </c>
      <c r="AR17" s="8">
        <f t="shared" si="53"/>
        <v>122</v>
      </c>
      <c r="AS17" s="8">
        <f t="shared" si="54"/>
        <v>0</v>
      </c>
      <c r="AT17" s="8">
        <f t="shared" si="55"/>
        <v>246</v>
      </c>
      <c r="AU17" s="8">
        <f t="shared" si="56"/>
        <v>40</v>
      </c>
      <c r="AV17" s="8">
        <f t="shared" si="57"/>
        <v>18</v>
      </c>
      <c r="AW17" s="8">
        <f t="shared" si="58"/>
        <v>0</v>
      </c>
      <c r="AX17" s="8">
        <f t="shared" si="59"/>
        <v>112</v>
      </c>
      <c r="AY17" s="8">
        <f t="shared" si="60"/>
        <v>0</v>
      </c>
      <c r="AZ17" s="8">
        <f t="shared" si="61"/>
        <v>90</v>
      </c>
      <c r="BA17" s="8">
        <f t="shared" si="62"/>
        <v>92</v>
      </c>
      <c r="BB17" s="8">
        <f t="shared" si="63"/>
        <v>0</v>
      </c>
      <c r="BC17" s="8">
        <f t="shared" si="64"/>
        <v>9</v>
      </c>
      <c r="BD17" s="8">
        <f t="shared" si="65"/>
        <v>0</v>
      </c>
      <c r="BE17" s="8">
        <f t="shared" si="66"/>
        <v>35</v>
      </c>
      <c r="BF17" s="8">
        <f t="shared" si="67"/>
        <v>0</v>
      </c>
      <c r="BG17" s="8">
        <f t="shared" si="68"/>
        <v>0</v>
      </c>
    </row>
    <row r="18" spans="1:61" x14ac:dyDescent="0.15">
      <c r="A18" s="42" t="s">
        <v>457</v>
      </c>
      <c r="B18" s="8">
        <f t="shared" si="0"/>
        <v>153</v>
      </c>
      <c r="G18" s="8" t="s">
        <v>114</v>
      </c>
      <c r="H18" s="8" t="s">
        <v>587</v>
      </c>
      <c r="I18" s="8" t="s">
        <v>283</v>
      </c>
      <c r="J18" s="8" t="s">
        <v>273</v>
      </c>
      <c r="K18" s="8" t="s">
        <v>274</v>
      </c>
      <c r="L18" s="8" t="s">
        <v>247</v>
      </c>
      <c r="M18" s="8" t="s">
        <v>276</v>
      </c>
      <c r="O18" s="35">
        <f>MATCH(H18,装备!$B:$B,0)</f>
        <v>94</v>
      </c>
      <c r="P18" s="35">
        <f>MATCH(I18,装备!$B:$B,0)</f>
        <v>92</v>
      </c>
      <c r="Q18" s="35">
        <f>MATCH(J18,装备!$B:$B,0)</f>
        <v>57</v>
      </c>
      <c r="R18" s="35">
        <f>MATCH(K18,装备!$B:$B,0)</f>
        <v>51</v>
      </c>
      <c r="S18" s="35">
        <f>MATCH(L18,装备!$B:$B,0)</f>
        <v>68</v>
      </c>
      <c r="T18" s="35">
        <f>MATCH(M18,装备!$B:$B,0)</f>
        <v>45</v>
      </c>
      <c r="V18" s="8">
        <f>INDEX(装备!C:C,$O18)+INDEX(装备!C:C,$P18)+INDEX(装备!C:C,$Q18)+INDEX(装备!C:C,$R18)+INDEX(装备!C:C,$S18)+INDEX(装备!C:C,$T18)</f>
        <v>16</v>
      </c>
      <c r="W18" s="8">
        <f>INDEX(装备!D:D,$O18)+INDEX(装备!D:D,$P18)+INDEX(装备!D:D,$Q18)+INDEX(装备!D:D,$R18)+INDEX(装备!D:D,$S18)+INDEX(装备!D:D,$T18)</f>
        <v>16</v>
      </c>
      <c r="X18" s="8">
        <f>INDEX(装备!E:E,$O18)+INDEX(装备!E:E,$P18)+INDEX(装备!E:E,$Q18)+INDEX(装备!E:E,$R18)+INDEX(装备!E:E,$S18)+INDEX(装备!E:E,$T18)</f>
        <v>40</v>
      </c>
      <c r="Y18" s="8">
        <f>INDEX(装备!F:F,$O18)+INDEX(装备!F:F,$P18)+INDEX(装备!F:F,$Q18)+INDEX(装备!F:F,$R18)+INDEX(装备!F:F,$S18)+INDEX(装备!F:F,$T18)</f>
        <v>0</v>
      </c>
      <c r="Z18" s="8">
        <f>INDEX(装备!G:G,$O18)+INDEX(装备!G:G,$P18)+INDEX(装备!G:G,$Q18)+INDEX(装备!G:G,$R18)+INDEX(装备!G:G,$S18)+INDEX(装备!G:G,$T18)</f>
        <v>90</v>
      </c>
      <c r="AA18" s="8">
        <f>INDEX(装备!H:H,$O18)+INDEX(装备!H:H,$P18)+INDEX(装备!H:H,$Q18)+INDEX(装备!H:H,$R18)+INDEX(装备!H:H,$S18)+INDEX(装备!H:H,$T18)</f>
        <v>0</v>
      </c>
      <c r="AB18" s="8">
        <f>INDEX(装备!I:I,$O18)+INDEX(装备!I:I,$P18)+INDEX(装备!I:I,$Q18)+INDEX(装备!I:I,$R18)+INDEX(装备!I:I,$S18)+INDEX(装备!I:I,$T18)</f>
        <v>5</v>
      </c>
      <c r="AC18" s="8">
        <f>INDEX(装备!J:J,$O18)+INDEX(装备!J:J,$P18)+INDEX(装备!J:J,$Q18)+INDEX(装备!J:J,$R18)+INDEX(装备!J:J,$S18)+INDEX(装备!J:J,$T18)</f>
        <v>0</v>
      </c>
      <c r="AD18" s="8">
        <f>INDEX(装备!K:K,$O18)+INDEX(装备!K:K,$P18)+INDEX(装备!K:K,$Q18)+INDEX(装备!K:K,$R18)+INDEX(装备!K:K,$S18)+INDEX(装备!K:K,$T18)</f>
        <v>21</v>
      </c>
      <c r="AE18" s="8">
        <f>INDEX(装备!L:L,$O18)+INDEX(装备!L:L,$P18)+INDEX(装备!L:L,$Q18)+INDEX(装备!L:L,$R18)+INDEX(装备!L:L,$S18)+INDEX(装备!L:L,$T18)</f>
        <v>0</v>
      </c>
      <c r="AF18" s="8">
        <f>INDEX(装备!M:M,$O18)+INDEX(装备!M:M,$P18)+INDEX(装备!M:M,$Q18)+INDEX(装备!M:M,$R18)+INDEX(装备!M:M,$S18)+INDEX(装备!M:M,$T18)</f>
        <v>0</v>
      </c>
      <c r="AG18" s="8">
        <f>INDEX(装备!N:N,$O18)+INDEX(装备!N:N,$P18)+INDEX(装备!N:N,$Q18)+INDEX(装备!N:N,$R18)+INDEX(装备!N:N,$S18)+INDEX(装备!N:N,$T18)</f>
        <v>0</v>
      </c>
      <c r="AH18" s="8">
        <f>INDEX(装备!O:O,$O18)+INDEX(装备!O:O,$P18)+INDEX(装备!O:O,$Q18)+INDEX(装备!O:O,$R18)+INDEX(装备!O:O,$S18)+INDEX(装备!O:O,$T18)</f>
        <v>0</v>
      </c>
      <c r="AI18" s="8">
        <f>INDEX(装备!P:P,$O18)+INDEX(装备!P:P,$P18)+INDEX(装备!P:P,$Q18)+INDEX(装备!P:P,$R18)+INDEX(装备!P:P,$S18)+INDEX(装备!P:P,$T18)</f>
        <v>0</v>
      </c>
      <c r="AJ18" s="8">
        <f>INDEX(装备!Q:Q,$O18)+INDEX(装备!Q:Q,$P18)+INDEX(装备!Q:Q,$Q18)+INDEX(装备!Q:Q,$R18)+INDEX(装备!Q:Q,$S18)+INDEX(装备!Q:Q,$T18)</f>
        <v>0</v>
      </c>
      <c r="AK18" s="8">
        <f>INDEX(装备!R:R,$O18)+INDEX(装备!R:R,$P18)+INDEX(装备!R:R,$Q18)+INDEX(装备!R:R,$R18)+INDEX(装备!R:R,$S18)+INDEX(装备!R:R,$T18)</f>
        <v>15</v>
      </c>
      <c r="AL18" s="8">
        <f>INDEX(装备!S:S,$O18)+INDEX(装备!S:S,$P18)+INDEX(装备!S:S,$Q18)+INDEX(装备!S:S,$R18)+INDEX(装备!S:S,$S18)+INDEX(装备!S:S,$T18)</f>
        <v>0</v>
      </c>
      <c r="AM18" s="8">
        <f>INDEX(装备!T:T,$O18)+INDEX(装备!T:T,$P18)+INDEX(装备!T:T,$Q18)+INDEX(装备!T:T,$R18)+INDEX(装备!T:T,$S18)+INDEX(装备!T:T,$T18)</f>
        <v>0</v>
      </c>
      <c r="AP18" s="8">
        <f t="shared" si="51"/>
        <v>75</v>
      </c>
      <c r="AQ18" s="8">
        <f t="shared" si="52"/>
        <v>59</v>
      </c>
      <c r="AR18" s="8">
        <f t="shared" si="53"/>
        <v>162</v>
      </c>
      <c r="AS18" s="8">
        <f t="shared" si="54"/>
        <v>0</v>
      </c>
      <c r="AT18" s="8">
        <f t="shared" si="55"/>
        <v>336</v>
      </c>
      <c r="AU18" s="8">
        <f t="shared" si="56"/>
        <v>40</v>
      </c>
      <c r="AV18" s="8">
        <f t="shared" si="57"/>
        <v>23</v>
      </c>
      <c r="AW18" s="8">
        <f t="shared" si="58"/>
        <v>0</v>
      </c>
      <c r="AX18" s="8">
        <f t="shared" si="59"/>
        <v>133</v>
      </c>
      <c r="AY18" s="8">
        <f t="shared" si="60"/>
        <v>0</v>
      </c>
      <c r="AZ18" s="8">
        <f t="shared" si="61"/>
        <v>90</v>
      </c>
      <c r="BA18" s="8">
        <f t="shared" si="62"/>
        <v>92</v>
      </c>
      <c r="BB18" s="8">
        <f t="shared" si="63"/>
        <v>0</v>
      </c>
      <c r="BC18" s="8">
        <f t="shared" si="64"/>
        <v>9</v>
      </c>
      <c r="BD18" s="8">
        <f t="shared" si="65"/>
        <v>0</v>
      </c>
      <c r="BE18" s="8">
        <f t="shared" si="66"/>
        <v>50</v>
      </c>
      <c r="BF18" s="8">
        <f t="shared" si="67"/>
        <v>0</v>
      </c>
      <c r="BG18" s="8">
        <f t="shared" si="68"/>
        <v>0</v>
      </c>
    </row>
    <row r="19" spans="1:61" x14ac:dyDescent="0.15">
      <c r="A19" s="42" t="s">
        <v>462</v>
      </c>
      <c r="B19" s="8">
        <f t="shared" si="0"/>
        <v>163</v>
      </c>
      <c r="G19" s="8" t="s">
        <v>115</v>
      </c>
      <c r="H19" s="8" t="s">
        <v>588</v>
      </c>
      <c r="I19" s="8" t="s">
        <v>285</v>
      </c>
      <c r="J19" s="8" t="s">
        <v>248</v>
      </c>
      <c r="K19" s="8" t="s">
        <v>286</v>
      </c>
      <c r="L19" s="8" t="s">
        <v>287</v>
      </c>
      <c r="M19" s="8" t="s">
        <v>255</v>
      </c>
      <c r="O19" s="35">
        <f>MATCH(H19,装备!$B:$B,0)</f>
        <v>102</v>
      </c>
      <c r="P19" s="35">
        <f>MATCH(I19,装备!$B:$B,0)</f>
        <v>112</v>
      </c>
      <c r="Q19" s="35">
        <f>MATCH(J19,装备!$B:$B,0)</f>
        <v>84</v>
      </c>
      <c r="R19" s="35">
        <f>MATCH(K19,装备!$B:$B,0)</f>
        <v>62</v>
      </c>
      <c r="S19" s="35">
        <f>MATCH(L19,装备!$B:$B,0)</f>
        <v>61</v>
      </c>
      <c r="T19" s="35">
        <f>MATCH(M19,装备!$B:$B,0)</f>
        <v>72</v>
      </c>
      <c r="V19" s="8">
        <f>INDEX(装备!C:C,$O19)+INDEX(装备!C:C,$P19)+INDEX(装备!C:C,$Q19)+INDEX(装备!C:C,$R19)+INDEX(装备!C:C,$S19)+INDEX(装备!C:C,$T19)</f>
        <v>45</v>
      </c>
      <c r="W19" s="8">
        <f>INDEX(装备!D:D,$O19)+INDEX(装备!D:D,$P19)+INDEX(装备!D:D,$Q19)+INDEX(装备!D:D,$R19)+INDEX(装备!D:D,$S19)+INDEX(装备!D:D,$T19)</f>
        <v>51</v>
      </c>
      <c r="X19" s="8">
        <f>INDEX(装备!E:E,$O19)+INDEX(装备!E:E,$P19)+INDEX(装备!E:E,$Q19)+INDEX(装备!E:E,$R19)+INDEX(装备!E:E,$S19)+INDEX(装备!E:E,$T19)</f>
        <v>35</v>
      </c>
      <c r="Y19" s="8">
        <f>INDEX(装备!F:F,$O19)+INDEX(装备!F:F,$P19)+INDEX(装备!F:F,$Q19)+INDEX(装备!F:F,$R19)+INDEX(装备!F:F,$S19)+INDEX(装备!F:F,$T19)</f>
        <v>250</v>
      </c>
      <c r="Z19" s="8">
        <f>INDEX(装备!G:G,$O19)+INDEX(装备!G:G,$P19)+INDEX(装备!G:G,$Q19)+INDEX(装备!G:G,$R19)+INDEX(装备!G:G,$S19)+INDEX(装备!G:G,$T19)</f>
        <v>151</v>
      </c>
      <c r="AA19" s="8">
        <f>INDEX(装备!H:H,$O19)+INDEX(装备!H:H,$P19)+INDEX(装备!H:H,$Q19)+INDEX(装备!H:H,$R19)+INDEX(装备!H:H,$S19)+INDEX(装备!H:H,$T19)</f>
        <v>0</v>
      </c>
      <c r="AB19" s="8">
        <f>INDEX(装备!I:I,$O19)+INDEX(装备!I:I,$P19)+INDEX(装备!I:I,$Q19)+INDEX(装备!I:I,$R19)+INDEX(装备!I:I,$S19)+INDEX(装备!I:I,$T19)</f>
        <v>0</v>
      </c>
      <c r="AC19" s="8">
        <f>INDEX(装备!J:J,$O19)+INDEX(装备!J:J,$P19)+INDEX(装备!J:J,$Q19)+INDEX(装备!J:J,$R19)+INDEX(装备!J:J,$S19)+INDEX(装备!J:J,$T19)</f>
        <v>10</v>
      </c>
      <c r="AD19" s="8">
        <f>INDEX(装备!K:K,$O19)+INDEX(装备!K:K,$P19)+INDEX(装备!K:K,$Q19)+INDEX(装备!K:K,$R19)+INDEX(装备!K:K,$S19)+INDEX(装备!K:K,$T19)</f>
        <v>31</v>
      </c>
      <c r="AE19" s="8">
        <f>INDEX(装备!L:L,$O19)+INDEX(装备!L:L,$P19)+INDEX(装备!L:L,$Q19)+INDEX(装备!L:L,$R19)+INDEX(装备!L:L,$S19)+INDEX(装备!L:L,$T19)</f>
        <v>0</v>
      </c>
      <c r="AF19" s="8">
        <f>INDEX(装备!M:M,$O19)+INDEX(装备!M:M,$P19)+INDEX(装备!M:M,$Q19)+INDEX(装备!M:M,$R19)+INDEX(装备!M:M,$S19)+INDEX(装备!M:M,$T19)</f>
        <v>0</v>
      </c>
      <c r="AG19" s="8">
        <f>INDEX(装备!N:N,$O19)+INDEX(装备!N:N,$P19)+INDEX(装备!N:N,$Q19)+INDEX(装备!N:N,$R19)+INDEX(装备!N:N,$S19)+INDEX(装备!N:N,$T19)</f>
        <v>0</v>
      </c>
      <c r="AH19" s="8">
        <f>INDEX(装备!O:O,$O19)+INDEX(装备!O:O,$P19)+INDEX(装备!O:O,$Q19)+INDEX(装备!O:O,$R19)+INDEX(装备!O:O,$S19)+INDEX(装备!O:O,$T19)</f>
        <v>0</v>
      </c>
      <c r="AI19" s="8">
        <f>INDEX(装备!P:P,$O19)+INDEX(装备!P:P,$P19)+INDEX(装备!P:P,$Q19)+INDEX(装备!P:P,$R19)+INDEX(装备!P:P,$S19)+INDEX(装备!P:P,$T19)</f>
        <v>10</v>
      </c>
      <c r="AJ19" s="8">
        <f>INDEX(装备!Q:Q,$O19)+INDEX(装备!Q:Q,$P19)+INDEX(装备!Q:Q,$Q19)+INDEX(装备!Q:Q,$R19)+INDEX(装备!Q:Q,$S19)+INDEX(装备!Q:Q,$T19)</f>
        <v>0</v>
      </c>
      <c r="AK19" s="8">
        <f>INDEX(装备!R:R,$O19)+INDEX(装备!R:R,$P19)+INDEX(装备!R:R,$Q19)+INDEX(装备!R:R,$R19)+INDEX(装备!R:R,$S19)+INDEX(装备!R:R,$T19)</f>
        <v>0</v>
      </c>
      <c r="AL19" s="8">
        <f>INDEX(装备!S:S,$O19)+INDEX(装备!S:S,$P19)+INDEX(装备!S:S,$Q19)+INDEX(装备!S:S,$R19)+INDEX(装备!S:S,$S19)+INDEX(装备!S:S,$T19)</f>
        <v>0</v>
      </c>
      <c r="AM19" s="8">
        <f>INDEX(装备!T:T,$O19)+INDEX(装备!T:T,$P19)+INDEX(装备!T:T,$Q19)+INDEX(装备!T:T,$R19)+INDEX(装备!T:T,$S19)+INDEX(装备!T:T,$T19)</f>
        <v>0</v>
      </c>
      <c r="AP19" s="8">
        <f t="shared" si="51"/>
        <v>120</v>
      </c>
      <c r="AQ19" s="8">
        <f t="shared" si="52"/>
        <v>110</v>
      </c>
      <c r="AR19" s="8">
        <f t="shared" si="53"/>
        <v>197</v>
      </c>
      <c r="AS19" s="8">
        <f t="shared" si="54"/>
        <v>250</v>
      </c>
      <c r="AT19" s="8">
        <f t="shared" si="55"/>
        <v>487</v>
      </c>
      <c r="AU19" s="8">
        <f t="shared" si="56"/>
        <v>40</v>
      </c>
      <c r="AV19" s="8">
        <f t="shared" si="57"/>
        <v>23</v>
      </c>
      <c r="AW19" s="8">
        <f t="shared" si="58"/>
        <v>10</v>
      </c>
      <c r="AX19" s="8">
        <f t="shared" si="59"/>
        <v>164</v>
      </c>
      <c r="AY19" s="8">
        <f t="shared" si="60"/>
        <v>0</v>
      </c>
      <c r="AZ19" s="8">
        <f t="shared" si="61"/>
        <v>90</v>
      </c>
      <c r="BA19" s="8">
        <f t="shared" si="62"/>
        <v>92</v>
      </c>
      <c r="BB19" s="8">
        <f t="shared" si="63"/>
        <v>0</v>
      </c>
      <c r="BC19" s="8">
        <f t="shared" si="64"/>
        <v>19</v>
      </c>
      <c r="BD19" s="8">
        <f t="shared" si="65"/>
        <v>0</v>
      </c>
      <c r="BE19" s="8">
        <f t="shared" si="66"/>
        <v>50</v>
      </c>
      <c r="BF19" s="8">
        <f t="shared" si="67"/>
        <v>0</v>
      </c>
      <c r="BG19" s="8">
        <f t="shared" si="68"/>
        <v>0</v>
      </c>
    </row>
    <row r="20" spans="1:61" x14ac:dyDescent="0.15">
      <c r="A20" s="42" t="s">
        <v>463</v>
      </c>
      <c r="B20" s="8">
        <f t="shared" si="0"/>
        <v>173</v>
      </c>
      <c r="G20" s="8" t="s">
        <v>116</v>
      </c>
      <c r="H20" s="8" t="s">
        <v>589</v>
      </c>
      <c r="I20" s="8" t="s">
        <v>282</v>
      </c>
      <c r="J20" s="8" t="s">
        <v>278</v>
      </c>
      <c r="K20" s="8" t="s">
        <v>279</v>
      </c>
      <c r="L20" s="8" t="s">
        <v>288</v>
      </c>
      <c r="M20" s="8" t="s">
        <v>255</v>
      </c>
      <c r="O20" s="35">
        <f>MATCH(H20,装备!$B:$B,0)</f>
        <v>120</v>
      </c>
      <c r="P20" s="35">
        <f>MATCH(I20,装备!$B:$B,0)</f>
        <v>94</v>
      </c>
      <c r="Q20" s="35">
        <f>MATCH(J20,装备!$B:$B,0)</f>
        <v>88</v>
      </c>
      <c r="R20" s="35">
        <f>MATCH(K20,装备!$B:$B,0)</f>
        <v>85</v>
      </c>
      <c r="S20" s="35">
        <f>MATCH(L20,装备!$B:$B,0)</f>
        <v>63</v>
      </c>
      <c r="T20" s="35">
        <f>MATCH(M20,装备!$B:$B,0)</f>
        <v>72</v>
      </c>
      <c r="V20" s="8">
        <f>INDEX(装备!C:C,$O20)+INDEX(装备!C:C,$P20)+INDEX(装备!C:C,$Q20)+INDEX(装备!C:C,$R20)+INDEX(装备!C:C,$S20)+INDEX(装备!C:C,$T20)</f>
        <v>41</v>
      </c>
      <c r="W20" s="8">
        <f>INDEX(装备!D:D,$O20)+INDEX(装备!D:D,$P20)+INDEX(装备!D:D,$Q20)+INDEX(装备!D:D,$R20)+INDEX(装备!D:D,$S20)+INDEX(装备!D:D,$T20)</f>
        <v>25</v>
      </c>
      <c r="X20" s="8">
        <f>INDEX(装备!E:E,$O20)+INDEX(装备!E:E,$P20)+INDEX(装备!E:E,$Q20)+INDEX(装备!E:E,$R20)+INDEX(装备!E:E,$S20)+INDEX(装备!E:E,$T20)</f>
        <v>71</v>
      </c>
      <c r="Y20" s="8">
        <f>INDEX(装备!F:F,$O20)+INDEX(装备!F:F,$P20)+INDEX(装备!F:F,$Q20)+INDEX(装备!F:F,$R20)+INDEX(装备!F:F,$S20)+INDEX(装备!F:F,$T20)</f>
        <v>0</v>
      </c>
      <c r="Z20" s="8">
        <f>INDEX(装备!G:G,$O20)+INDEX(装备!G:G,$P20)+INDEX(装备!G:G,$Q20)+INDEX(装备!G:G,$R20)+INDEX(装备!G:G,$S20)+INDEX(装备!G:G,$T20)</f>
        <v>148</v>
      </c>
      <c r="AA20" s="8">
        <f>INDEX(装备!H:H,$O20)+INDEX(装备!H:H,$P20)+INDEX(装备!H:H,$Q20)+INDEX(装备!H:H,$R20)+INDEX(装备!H:H,$S20)+INDEX(装备!H:H,$T20)</f>
        <v>0</v>
      </c>
      <c r="AB20" s="8">
        <f>INDEX(装备!I:I,$O20)+INDEX(装备!I:I,$P20)+INDEX(装备!I:I,$Q20)+INDEX(装备!I:I,$R20)+INDEX(装备!I:I,$S20)+INDEX(装备!I:I,$T20)</f>
        <v>10</v>
      </c>
      <c r="AC20" s="8">
        <f>INDEX(装备!J:J,$O20)+INDEX(装备!J:J,$P20)+INDEX(装备!J:J,$Q20)+INDEX(装备!J:J,$R20)+INDEX(装备!J:J,$S20)+INDEX(装备!J:J,$T20)</f>
        <v>0</v>
      </c>
      <c r="AD20" s="8">
        <f>INDEX(装备!K:K,$O20)+INDEX(装备!K:K,$P20)+INDEX(装备!K:K,$Q20)+INDEX(装备!K:K,$R20)+INDEX(装备!K:K,$S20)+INDEX(装备!K:K,$T20)</f>
        <v>42</v>
      </c>
      <c r="AE20" s="8">
        <f>INDEX(装备!L:L,$O20)+INDEX(装备!L:L,$P20)+INDEX(装备!L:L,$Q20)+INDEX(装备!L:L,$R20)+INDEX(装备!L:L,$S20)+INDEX(装备!L:L,$T20)</f>
        <v>0</v>
      </c>
      <c r="AF20" s="8">
        <f>INDEX(装备!M:M,$O20)+INDEX(装备!M:M,$P20)+INDEX(装备!M:M,$Q20)+INDEX(装备!M:M,$R20)+INDEX(装备!M:M,$S20)+INDEX(装备!M:M,$T20)</f>
        <v>0</v>
      </c>
      <c r="AG20" s="8">
        <f>INDEX(装备!N:N,$O20)+INDEX(装备!N:N,$P20)+INDEX(装备!N:N,$Q20)+INDEX(装备!N:N,$R20)+INDEX(装备!N:N,$S20)+INDEX(装备!N:N,$T20)</f>
        <v>0</v>
      </c>
      <c r="AH20" s="8">
        <f>INDEX(装备!O:O,$O20)+INDEX(装备!O:O,$P20)+INDEX(装备!O:O,$Q20)+INDEX(装备!O:O,$R20)+INDEX(装备!O:O,$S20)+INDEX(装备!O:O,$T20)</f>
        <v>30</v>
      </c>
      <c r="AI20" s="8">
        <f>INDEX(装备!P:P,$O20)+INDEX(装备!P:P,$P20)+INDEX(装备!P:P,$Q20)+INDEX(装备!P:P,$R20)+INDEX(装备!P:P,$S20)+INDEX(装备!P:P,$T20)</f>
        <v>9</v>
      </c>
      <c r="AJ20" s="8">
        <f>INDEX(装备!Q:Q,$O20)+INDEX(装备!Q:Q,$P20)+INDEX(装备!Q:Q,$Q20)+INDEX(装备!Q:Q,$R20)+INDEX(装备!Q:Q,$S20)+INDEX(装备!Q:Q,$T20)</f>
        <v>0</v>
      </c>
      <c r="AK20" s="8">
        <f>INDEX(装备!R:R,$O20)+INDEX(装备!R:R,$P20)+INDEX(装备!R:R,$Q20)+INDEX(装备!R:R,$R20)+INDEX(装备!R:R,$S20)+INDEX(装备!R:R,$T20)</f>
        <v>0</v>
      </c>
      <c r="AL20" s="8">
        <f>INDEX(装备!S:S,$O20)+INDEX(装备!S:S,$P20)+INDEX(装备!S:S,$Q20)+INDEX(装备!S:S,$R20)+INDEX(装备!S:S,$S20)+INDEX(装备!S:S,$T20)</f>
        <v>0</v>
      </c>
      <c r="AM20" s="8">
        <f>INDEX(装备!T:T,$O20)+INDEX(装备!T:T,$P20)+INDEX(装备!T:T,$Q20)+INDEX(装备!T:T,$R20)+INDEX(装备!T:T,$S20)+INDEX(装备!T:T,$T20)</f>
        <v>0</v>
      </c>
      <c r="AP20" s="8">
        <f t="shared" si="51"/>
        <v>161</v>
      </c>
      <c r="AQ20" s="8">
        <f t="shared" si="52"/>
        <v>135</v>
      </c>
      <c r="AR20" s="8">
        <f t="shared" si="53"/>
        <v>268</v>
      </c>
      <c r="AS20" s="8">
        <f t="shared" si="54"/>
        <v>250</v>
      </c>
      <c r="AT20" s="8">
        <f t="shared" si="55"/>
        <v>635</v>
      </c>
      <c r="AU20" s="8">
        <f t="shared" si="56"/>
        <v>40</v>
      </c>
      <c r="AV20" s="8">
        <f t="shared" si="57"/>
        <v>33</v>
      </c>
      <c r="AW20" s="8">
        <f t="shared" si="58"/>
        <v>10</v>
      </c>
      <c r="AX20" s="8">
        <f t="shared" si="59"/>
        <v>206</v>
      </c>
      <c r="AY20" s="8">
        <f t="shared" si="60"/>
        <v>0</v>
      </c>
      <c r="AZ20" s="8">
        <f t="shared" si="61"/>
        <v>90</v>
      </c>
      <c r="BA20" s="8">
        <f t="shared" si="62"/>
        <v>92</v>
      </c>
      <c r="BB20" s="8">
        <f t="shared" si="63"/>
        <v>30</v>
      </c>
      <c r="BC20" s="8">
        <f t="shared" si="64"/>
        <v>28</v>
      </c>
      <c r="BD20" s="8">
        <f t="shared" si="65"/>
        <v>0</v>
      </c>
      <c r="BE20" s="8">
        <f t="shared" si="66"/>
        <v>50</v>
      </c>
      <c r="BF20" s="8">
        <f t="shared" si="67"/>
        <v>0</v>
      </c>
      <c r="BG20" s="8">
        <f t="shared" si="68"/>
        <v>0</v>
      </c>
    </row>
    <row r="21" spans="1:61" x14ac:dyDescent="0.15">
      <c r="A21" s="42" t="s">
        <v>464</v>
      </c>
      <c r="B21" s="8">
        <f t="shared" si="0"/>
        <v>183</v>
      </c>
      <c r="G21" s="8" t="s">
        <v>117</v>
      </c>
      <c r="H21" s="8" t="s">
        <v>590</v>
      </c>
      <c r="I21" s="8" t="s">
        <v>241</v>
      </c>
      <c r="J21" s="8" t="s">
        <v>257</v>
      </c>
      <c r="K21" s="8" t="s">
        <v>248</v>
      </c>
      <c r="L21" s="8" t="s">
        <v>242</v>
      </c>
      <c r="M21" s="8" t="s">
        <v>255</v>
      </c>
      <c r="O21" s="35">
        <f>MATCH(H21,装备!$B:$B,0)</f>
        <v>116</v>
      </c>
      <c r="P21" s="35">
        <f>MATCH(I21,装备!$B:$B,0)</f>
        <v>105</v>
      </c>
      <c r="Q21" s="35">
        <f>MATCH(J21,装备!$B:$B,0)</f>
        <v>69</v>
      </c>
      <c r="R21" s="35">
        <f>MATCH(K21,装备!$B:$B,0)</f>
        <v>84</v>
      </c>
      <c r="S21" s="35">
        <f>MATCH(L21,装备!$B:$B,0)</f>
        <v>64</v>
      </c>
      <c r="T21" s="35">
        <f>MATCH(M21,装备!$B:$B,0)</f>
        <v>72</v>
      </c>
      <c r="V21" s="8">
        <f>INDEX(装备!C:C,$O21)+INDEX(装备!C:C,$P21)+INDEX(装备!C:C,$Q21)+INDEX(装备!C:C,$R21)+INDEX(装备!C:C,$S21)+INDEX(装备!C:C,$T21)</f>
        <v>45</v>
      </c>
      <c r="W21" s="8">
        <f>INDEX(装备!D:D,$O21)+INDEX(装备!D:D,$P21)+INDEX(装备!D:D,$Q21)+INDEX(装备!D:D,$R21)+INDEX(装备!D:D,$S21)+INDEX(装备!D:D,$T21)</f>
        <v>35</v>
      </c>
      <c r="X21" s="8">
        <f>INDEX(装备!E:E,$O21)+INDEX(装备!E:E,$P21)+INDEX(装备!E:E,$Q21)+INDEX(装备!E:E,$R21)+INDEX(装备!E:E,$S21)+INDEX(装备!E:E,$T21)</f>
        <v>65</v>
      </c>
      <c r="Y21" s="8">
        <f>INDEX(装备!F:F,$O21)+INDEX(装备!F:F,$P21)+INDEX(装备!F:F,$Q21)+INDEX(装备!F:F,$R21)+INDEX(装备!F:F,$S21)+INDEX(装备!F:F,$T21)</f>
        <v>0</v>
      </c>
      <c r="Z21" s="8">
        <f>INDEX(装备!G:G,$O21)+INDEX(装备!G:G,$P21)+INDEX(装备!G:G,$Q21)+INDEX(装备!G:G,$R21)+INDEX(装备!G:G,$S21)+INDEX(装备!G:G,$T21)</f>
        <v>78</v>
      </c>
      <c r="AA21" s="8">
        <f>INDEX(装备!H:H,$O21)+INDEX(装备!H:H,$P21)+INDEX(装备!H:H,$Q21)+INDEX(装备!H:H,$R21)+INDEX(装备!H:H,$S21)+INDEX(装备!H:H,$T21)</f>
        <v>15</v>
      </c>
      <c r="AB21" s="8">
        <f>INDEX(装备!I:I,$O21)+INDEX(装备!I:I,$P21)+INDEX(装备!I:I,$Q21)+INDEX(装备!I:I,$R21)+INDEX(装备!I:I,$S21)+INDEX(装备!I:I,$T21)</f>
        <v>15</v>
      </c>
      <c r="AC21" s="8">
        <f>INDEX(装备!J:J,$O21)+INDEX(装备!J:J,$P21)+INDEX(装备!J:J,$Q21)+INDEX(装备!J:J,$R21)+INDEX(装备!J:J,$S21)+INDEX(装备!J:J,$T21)</f>
        <v>10</v>
      </c>
      <c r="AD21" s="8">
        <f>INDEX(装备!K:K,$O21)+INDEX(装备!K:K,$P21)+INDEX(装备!K:K,$Q21)+INDEX(装备!K:K,$R21)+INDEX(装备!K:K,$S21)+INDEX(装备!K:K,$T21)</f>
        <v>65</v>
      </c>
      <c r="AE21" s="8">
        <f>INDEX(装备!L:L,$O21)+INDEX(装备!L:L,$P21)+INDEX(装备!L:L,$Q21)+INDEX(装备!L:L,$R21)+INDEX(装备!L:L,$S21)+INDEX(装备!L:L,$T21)</f>
        <v>30</v>
      </c>
      <c r="AF21" s="8">
        <f>INDEX(装备!M:M,$O21)+INDEX(装备!M:M,$P21)+INDEX(装备!M:M,$Q21)+INDEX(装备!M:M,$R21)+INDEX(装备!M:M,$S21)+INDEX(装备!M:M,$T21)</f>
        <v>0</v>
      </c>
      <c r="AG21" s="8">
        <f>INDEX(装备!N:N,$O21)+INDEX(装备!N:N,$P21)+INDEX(装备!N:N,$Q21)+INDEX(装备!N:N,$R21)+INDEX(装备!N:N,$S21)+INDEX(装备!N:N,$T21)</f>
        <v>0</v>
      </c>
      <c r="AH21" s="8">
        <f>INDEX(装备!O:O,$O21)+INDEX(装备!O:O,$P21)+INDEX(装备!O:O,$Q21)+INDEX(装备!O:O,$R21)+INDEX(装备!O:O,$S21)+INDEX(装备!O:O,$T21)</f>
        <v>0</v>
      </c>
      <c r="AI21" s="8">
        <f>INDEX(装备!P:P,$O21)+INDEX(装备!P:P,$P21)+INDEX(装备!P:P,$Q21)+INDEX(装备!P:P,$R21)+INDEX(装备!P:P,$S21)+INDEX(装备!P:P,$T21)</f>
        <v>5</v>
      </c>
      <c r="AJ21" s="8">
        <f>INDEX(装备!Q:Q,$O21)+INDEX(装备!Q:Q,$P21)+INDEX(装备!Q:Q,$Q21)+INDEX(装备!Q:Q,$R21)+INDEX(装备!Q:Q,$S21)+INDEX(装备!Q:Q,$T21)</f>
        <v>0</v>
      </c>
      <c r="AK21" s="8">
        <f>INDEX(装备!R:R,$O21)+INDEX(装备!R:R,$P21)+INDEX(装备!R:R,$Q21)+INDEX(装备!R:R,$R21)+INDEX(装备!R:R,$S21)+INDEX(装备!R:R,$T21)</f>
        <v>0</v>
      </c>
      <c r="AL21" s="8">
        <f>INDEX(装备!S:S,$O21)+INDEX(装备!S:S,$P21)+INDEX(装备!S:S,$Q21)+INDEX(装备!S:S,$R21)+INDEX(装备!S:S,$S21)+INDEX(装备!S:S,$T21)</f>
        <v>0</v>
      </c>
      <c r="AM21" s="8">
        <f>INDEX(装备!T:T,$O21)+INDEX(装备!T:T,$P21)+INDEX(装备!T:T,$Q21)+INDEX(装备!T:T,$R21)+INDEX(装备!T:T,$S21)+INDEX(装备!T:T,$T21)</f>
        <v>0</v>
      </c>
      <c r="AP21" s="8">
        <f t="shared" si="51"/>
        <v>206</v>
      </c>
      <c r="AQ21" s="8">
        <f t="shared" si="52"/>
        <v>170</v>
      </c>
      <c r="AR21" s="8">
        <f t="shared" si="53"/>
        <v>333</v>
      </c>
      <c r="AS21" s="8">
        <f t="shared" si="54"/>
        <v>250</v>
      </c>
      <c r="AT21" s="8">
        <f t="shared" si="55"/>
        <v>713</v>
      </c>
      <c r="AU21" s="8">
        <f t="shared" si="56"/>
        <v>55</v>
      </c>
      <c r="AV21" s="8">
        <f t="shared" si="57"/>
        <v>48</v>
      </c>
      <c r="AW21" s="8">
        <f t="shared" si="58"/>
        <v>20</v>
      </c>
      <c r="AX21" s="8">
        <f t="shared" si="59"/>
        <v>271</v>
      </c>
      <c r="AY21" s="8">
        <f t="shared" si="60"/>
        <v>30</v>
      </c>
      <c r="AZ21" s="8">
        <f t="shared" si="61"/>
        <v>90</v>
      </c>
      <c r="BA21" s="8">
        <f t="shared" si="62"/>
        <v>92</v>
      </c>
      <c r="BB21" s="8">
        <f t="shared" si="63"/>
        <v>30</v>
      </c>
      <c r="BC21" s="8">
        <f t="shared" si="64"/>
        <v>33</v>
      </c>
      <c r="BD21" s="8">
        <f t="shared" si="65"/>
        <v>0</v>
      </c>
      <c r="BE21" s="8">
        <f t="shared" si="66"/>
        <v>50</v>
      </c>
      <c r="BF21" s="8">
        <f t="shared" si="67"/>
        <v>0</v>
      </c>
      <c r="BG21" s="8">
        <f t="shared" si="68"/>
        <v>0</v>
      </c>
    </row>
    <row r="22" spans="1:61" x14ac:dyDescent="0.15">
      <c r="A22" s="42" t="s">
        <v>467</v>
      </c>
      <c r="B22" s="8">
        <f t="shared" si="0"/>
        <v>193</v>
      </c>
      <c r="G22" s="8" t="s">
        <v>118</v>
      </c>
      <c r="H22" s="8" t="s">
        <v>591</v>
      </c>
      <c r="I22" s="8" t="s">
        <v>284</v>
      </c>
      <c r="J22" s="8" t="s">
        <v>285</v>
      </c>
      <c r="K22" s="8" t="s">
        <v>250</v>
      </c>
      <c r="L22" s="8" t="s">
        <v>277</v>
      </c>
      <c r="M22" s="8" t="s">
        <v>255</v>
      </c>
      <c r="O22" s="35">
        <f>MATCH(H22,装备!$B:$B,0)</f>
        <v>119</v>
      </c>
      <c r="P22" s="35">
        <f>MATCH(I22,装备!$B:$B,0)</f>
        <v>102</v>
      </c>
      <c r="Q22" s="35">
        <f>MATCH(J22,装备!$B:$B,0)</f>
        <v>112</v>
      </c>
      <c r="R22" s="35">
        <f>MATCH(K22,装备!$B:$B,0)</f>
        <v>106</v>
      </c>
      <c r="S22" s="35">
        <f>MATCH(L22,装备!$B:$B,0)</f>
        <v>79</v>
      </c>
      <c r="T22" s="35">
        <f>MATCH(M22,装备!$B:$B,0)</f>
        <v>72</v>
      </c>
      <c r="V22" s="8">
        <f>INDEX(装备!C:C,$O22)+INDEX(装备!C:C,$P22)+INDEX(装备!C:C,$Q22)+INDEX(装备!C:C,$R22)+INDEX(装备!C:C,$S22)+INDEX(装备!C:C,$T22)</f>
        <v>35</v>
      </c>
      <c r="W22" s="8">
        <f>INDEX(装备!D:D,$O22)+INDEX(装备!D:D,$P22)+INDEX(装备!D:D,$Q22)+INDEX(装备!D:D,$R22)+INDEX(装备!D:D,$S22)+INDEX(装备!D:D,$T22)</f>
        <v>51</v>
      </c>
      <c r="X22" s="8">
        <f>INDEX(装备!E:E,$O22)+INDEX(装备!E:E,$P22)+INDEX(装备!E:E,$Q22)+INDEX(装备!E:E,$R22)+INDEX(装备!E:E,$S22)+INDEX(装备!E:E,$T22)</f>
        <v>35</v>
      </c>
      <c r="Y22" s="8">
        <f>INDEX(装备!F:F,$O22)+INDEX(装备!F:F,$P22)+INDEX(装备!F:F,$Q22)+INDEX(装备!F:F,$R22)+INDEX(装备!F:F,$S22)+INDEX(装备!F:F,$T22)</f>
        <v>250</v>
      </c>
      <c r="Z22" s="8">
        <f>INDEX(装备!G:G,$O22)+INDEX(装备!G:G,$P22)+INDEX(装备!G:G,$Q22)+INDEX(装备!G:G,$R22)+INDEX(装备!G:G,$S22)+INDEX(装备!G:G,$T22)</f>
        <v>247</v>
      </c>
      <c r="AA22" s="8">
        <f>INDEX(装备!H:H,$O22)+INDEX(装备!H:H,$P22)+INDEX(装备!H:H,$Q22)+INDEX(装备!H:H,$R22)+INDEX(装备!H:H,$S22)+INDEX(装备!H:H,$T22)</f>
        <v>0</v>
      </c>
      <c r="AB22" s="8">
        <f>INDEX(装备!I:I,$O22)+INDEX(装备!I:I,$P22)+INDEX(装备!I:I,$Q22)+INDEX(装备!I:I,$R22)+INDEX(装备!I:I,$S22)+INDEX(装备!I:I,$T22)</f>
        <v>0</v>
      </c>
      <c r="AC22" s="8">
        <f>INDEX(装备!J:J,$O22)+INDEX(装备!J:J,$P22)+INDEX(装备!J:J,$Q22)+INDEX(装备!J:J,$R22)+INDEX(装备!J:J,$S22)+INDEX(装备!J:J,$T22)</f>
        <v>0</v>
      </c>
      <c r="AD22" s="8">
        <f>INDEX(装备!K:K,$O22)+INDEX(装备!K:K,$P22)+INDEX(装备!K:K,$Q22)+INDEX(装备!K:K,$R22)+INDEX(装备!K:K,$S22)+INDEX(装备!K:K,$T22)</f>
        <v>136</v>
      </c>
      <c r="AE22" s="8">
        <f>INDEX(装备!L:L,$O22)+INDEX(装备!L:L,$P22)+INDEX(装备!L:L,$Q22)+INDEX(装备!L:L,$R22)+INDEX(装备!L:L,$S22)+INDEX(装备!L:L,$T22)</f>
        <v>0</v>
      </c>
      <c r="AF22" s="8">
        <f>INDEX(装备!M:M,$O22)+INDEX(装备!M:M,$P22)+INDEX(装备!M:M,$Q22)+INDEX(装备!M:M,$R22)+INDEX(装备!M:M,$S22)+INDEX(装备!M:M,$T22)</f>
        <v>0</v>
      </c>
      <c r="AG22" s="8">
        <f>INDEX(装备!N:N,$O22)+INDEX(装备!N:N,$P22)+INDEX(装备!N:N,$Q22)+INDEX(装备!N:N,$R22)+INDEX(装备!N:N,$S22)+INDEX(装备!N:N,$T22)</f>
        <v>0</v>
      </c>
      <c r="AH22" s="8">
        <f>INDEX(装备!O:O,$O22)+INDEX(装备!O:O,$P22)+INDEX(装备!O:O,$Q22)+INDEX(装备!O:O,$R22)+INDEX(装备!O:O,$S22)+INDEX(装备!O:O,$T22)</f>
        <v>0</v>
      </c>
      <c r="AI22" s="8">
        <f>INDEX(装备!P:P,$O22)+INDEX(装备!P:P,$P22)+INDEX(装备!P:P,$Q22)+INDEX(装备!P:P,$R22)+INDEX(装备!P:P,$S22)+INDEX(装备!P:P,$T22)</f>
        <v>10</v>
      </c>
      <c r="AJ22" s="8">
        <f>INDEX(装备!Q:Q,$O22)+INDEX(装备!Q:Q,$P22)+INDEX(装备!Q:Q,$Q22)+INDEX(装备!Q:Q,$R22)+INDEX(装备!Q:Q,$S22)+INDEX(装备!Q:Q,$T22)</f>
        <v>0</v>
      </c>
      <c r="AK22" s="8">
        <f>INDEX(装备!R:R,$O22)+INDEX(装备!R:R,$P22)+INDEX(装备!R:R,$Q22)+INDEX(装备!R:R,$R22)+INDEX(装备!R:R,$S22)+INDEX(装备!R:R,$T22)</f>
        <v>0</v>
      </c>
      <c r="AL22" s="8">
        <f>INDEX(装备!S:S,$O22)+INDEX(装备!S:S,$P22)+INDEX(装备!S:S,$Q22)+INDEX(装备!S:S,$R22)+INDEX(装备!S:S,$S22)+INDEX(装备!S:S,$T22)</f>
        <v>0</v>
      </c>
      <c r="AM22" s="8">
        <f>INDEX(装备!T:T,$O22)+INDEX(装备!T:T,$P22)+INDEX(装备!T:T,$Q22)+INDEX(装备!T:T,$R22)+INDEX(装备!T:T,$S22)+INDEX(装备!T:T,$T22)</f>
        <v>0</v>
      </c>
      <c r="AP22" s="8">
        <f t="shared" si="51"/>
        <v>241</v>
      </c>
      <c r="AQ22" s="8">
        <f t="shared" si="52"/>
        <v>221</v>
      </c>
      <c r="AR22" s="8">
        <f t="shared" si="53"/>
        <v>368</v>
      </c>
      <c r="AS22" s="8">
        <f t="shared" si="54"/>
        <v>500</v>
      </c>
      <c r="AT22" s="8">
        <f t="shared" si="55"/>
        <v>960</v>
      </c>
      <c r="AU22" s="8">
        <f t="shared" si="56"/>
        <v>55</v>
      </c>
      <c r="AV22" s="8">
        <f t="shared" si="57"/>
        <v>48</v>
      </c>
      <c r="AW22" s="8">
        <f t="shared" si="58"/>
        <v>20</v>
      </c>
      <c r="AX22" s="8">
        <f t="shared" si="59"/>
        <v>407</v>
      </c>
      <c r="AY22" s="8">
        <f t="shared" si="60"/>
        <v>30</v>
      </c>
      <c r="AZ22" s="8">
        <f t="shared" si="61"/>
        <v>90</v>
      </c>
      <c r="BA22" s="8">
        <f t="shared" si="62"/>
        <v>92</v>
      </c>
      <c r="BB22" s="8">
        <f t="shared" si="63"/>
        <v>30</v>
      </c>
      <c r="BC22" s="8">
        <f t="shared" si="64"/>
        <v>43</v>
      </c>
      <c r="BD22" s="8">
        <f t="shared" si="65"/>
        <v>0</v>
      </c>
      <c r="BE22" s="8">
        <f t="shared" si="66"/>
        <v>50</v>
      </c>
      <c r="BF22" s="8">
        <f t="shared" si="67"/>
        <v>0</v>
      </c>
      <c r="BG22" s="8">
        <f t="shared" si="68"/>
        <v>0</v>
      </c>
    </row>
    <row r="23" spans="1:61" x14ac:dyDescent="0.15">
      <c r="A23" s="42" t="s">
        <v>470</v>
      </c>
      <c r="B23" s="8">
        <f t="shared" si="0"/>
        <v>203</v>
      </c>
      <c r="E23" s="38"/>
      <c r="F23" s="38" t="s">
        <v>289</v>
      </c>
      <c r="G23" s="39" t="s">
        <v>290</v>
      </c>
      <c r="H23" s="39" t="s">
        <v>592</v>
      </c>
      <c r="I23" s="39" t="s">
        <v>291</v>
      </c>
      <c r="J23" s="39" t="s">
        <v>292</v>
      </c>
      <c r="K23" s="39" t="s">
        <v>292</v>
      </c>
      <c r="L23" s="39" t="s">
        <v>293</v>
      </c>
      <c r="M23" s="39" t="s">
        <v>293</v>
      </c>
      <c r="N23" s="38"/>
      <c r="O23" s="35">
        <f>MATCH(H23,装备!$B:$B,0)</f>
        <v>2</v>
      </c>
      <c r="P23" s="35">
        <f>MATCH(I23,装备!$B:$B,0)</f>
        <v>2</v>
      </c>
      <c r="Q23" s="35">
        <f>MATCH(J23,装备!$B:$B,0)</f>
        <v>10</v>
      </c>
      <c r="R23" s="35">
        <f>MATCH(K23,装备!$B:$B,0)</f>
        <v>10</v>
      </c>
      <c r="S23" s="35">
        <f>MATCH(L23,装备!$B:$B,0)</f>
        <v>14</v>
      </c>
      <c r="T23" s="35">
        <f>MATCH(M23,装备!$B:$B,0)</f>
        <v>14</v>
      </c>
      <c r="U23" s="38"/>
      <c r="V23" s="8">
        <f>INDEX(装备!C:C,$O23)+INDEX(装备!C:C,$P23)+INDEX(装备!C:C,$Q23)+INDEX(装备!C:C,$R23)+INDEX(装备!C:C,$S23)+INDEX(装备!C:C,$T23)</f>
        <v>6</v>
      </c>
      <c r="W23" s="8">
        <f>INDEX(装备!D:D,$O23)+INDEX(装备!D:D,$P23)+INDEX(装备!D:D,$Q23)+INDEX(装备!D:D,$R23)+INDEX(装备!D:D,$S23)+INDEX(装备!D:D,$T23)</f>
        <v>6</v>
      </c>
      <c r="X23" s="8">
        <f>INDEX(装备!E:E,$O23)+INDEX(装备!E:E,$P23)+INDEX(装备!E:E,$Q23)+INDEX(装备!E:E,$R23)+INDEX(装备!E:E,$S23)+INDEX(装备!E:E,$T23)</f>
        <v>12</v>
      </c>
      <c r="Y23" s="8">
        <f>INDEX(装备!F:F,$O23)+INDEX(装备!F:F,$P23)+INDEX(装备!F:F,$Q23)+INDEX(装备!F:F,$R23)+INDEX(装备!F:F,$S23)+INDEX(装备!F:F,$T23)</f>
        <v>0</v>
      </c>
      <c r="Z23" s="8">
        <f>INDEX(装备!G:G,$O23)+INDEX(装备!G:G,$P23)+INDEX(装备!G:G,$Q23)+INDEX(装备!G:G,$R23)+INDEX(装备!G:G,$S23)+INDEX(装备!G:G,$T23)</f>
        <v>0</v>
      </c>
      <c r="AA23" s="8">
        <f>INDEX(装备!H:H,$O23)+INDEX(装备!H:H,$P23)+INDEX(装备!H:H,$Q23)+INDEX(装备!H:H,$R23)+INDEX(装备!H:H,$S23)+INDEX(装备!H:H,$T23)</f>
        <v>0</v>
      </c>
      <c r="AB23" s="8">
        <f>INDEX(装备!I:I,$O23)+INDEX(装备!I:I,$P23)+INDEX(装备!I:I,$Q23)+INDEX(装备!I:I,$R23)+INDEX(装备!I:I,$S23)+INDEX(装备!I:I,$T23)</f>
        <v>0</v>
      </c>
      <c r="AC23" s="8">
        <f>INDEX(装备!J:J,$O23)+INDEX(装备!J:J,$P23)+INDEX(装备!J:J,$Q23)+INDEX(装备!J:J,$R23)+INDEX(装备!J:J,$S23)+INDEX(装备!J:J,$T23)</f>
        <v>0</v>
      </c>
      <c r="AD23" s="8">
        <f>INDEX(装备!K:K,$O23)+INDEX(装备!K:K,$P23)+INDEX(装备!K:K,$Q23)+INDEX(装备!K:K,$R23)+INDEX(装备!K:K,$S23)+INDEX(装备!K:K,$T23)</f>
        <v>0</v>
      </c>
      <c r="AE23" s="8">
        <f>INDEX(装备!L:L,$O23)+INDEX(装备!L:L,$P23)+INDEX(装备!L:L,$Q23)+INDEX(装备!L:L,$R23)+INDEX(装备!L:L,$S23)+INDEX(装备!L:L,$T23)</f>
        <v>0</v>
      </c>
      <c r="AF23" s="8">
        <f>INDEX(装备!M:M,$O23)+INDEX(装备!M:M,$P23)+INDEX(装备!M:M,$Q23)+INDEX(装备!M:M,$R23)+INDEX(装备!M:M,$S23)+INDEX(装备!M:M,$T23)</f>
        <v>0</v>
      </c>
      <c r="AG23" s="8">
        <f>INDEX(装备!N:N,$O23)+INDEX(装备!N:N,$P23)+INDEX(装备!N:N,$Q23)+INDEX(装备!N:N,$R23)+INDEX(装备!N:N,$S23)+INDEX(装备!N:N,$T23)</f>
        <v>0</v>
      </c>
      <c r="AH23" s="8">
        <f>INDEX(装备!O:O,$O23)+INDEX(装备!O:O,$P23)+INDEX(装备!O:O,$Q23)+INDEX(装备!O:O,$R23)+INDEX(装备!O:O,$S23)+INDEX(装备!O:O,$T23)</f>
        <v>0</v>
      </c>
      <c r="AI23" s="8">
        <f>INDEX(装备!P:P,$O23)+INDEX(装备!P:P,$P23)+INDEX(装备!P:P,$Q23)+INDEX(装备!P:P,$R23)+INDEX(装备!P:P,$S23)+INDEX(装备!P:P,$T23)</f>
        <v>0</v>
      </c>
      <c r="AJ23" s="8">
        <f>INDEX(装备!Q:Q,$O23)+INDEX(装备!Q:Q,$P23)+INDEX(装备!Q:Q,$Q23)+INDEX(装备!Q:Q,$R23)+INDEX(装备!Q:Q,$S23)+INDEX(装备!Q:Q,$T23)</f>
        <v>0</v>
      </c>
      <c r="AK23" s="8">
        <f>INDEX(装备!R:R,$O23)+INDEX(装备!R:R,$P23)+INDEX(装备!R:R,$Q23)+INDEX(装备!R:R,$R23)+INDEX(装备!R:R,$S23)+INDEX(装备!R:R,$T23)</f>
        <v>0</v>
      </c>
      <c r="AL23" s="8">
        <f>INDEX(装备!S:S,$O23)+INDEX(装备!S:S,$P23)+INDEX(装备!S:S,$Q23)+INDEX(装备!S:S,$R23)+INDEX(装备!S:S,$S23)+INDEX(装备!S:S,$T23)</f>
        <v>0</v>
      </c>
      <c r="AM23" s="8">
        <f>INDEX(装备!T:T,$O23)+INDEX(装备!T:T,$P23)+INDEX(装备!T:T,$Q23)+INDEX(装备!T:T,$R23)+INDEX(装备!T:T,$S23)+INDEX(装备!T:T,$T23)</f>
        <v>0</v>
      </c>
      <c r="AN23" s="38"/>
      <c r="AO23" s="38"/>
      <c r="AP23" s="39">
        <f t="shared" ref="AP23:BG23" si="69">V23</f>
        <v>6</v>
      </c>
      <c r="AQ23" s="39">
        <f t="shared" si="69"/>
        <v>6</v>
      </c>
      <c r="AR23" s="39">
        <f t="shared" si="69"/>
        <v>12</v>
      </c>
      <c r="AS23" s="39">
        <f t="shared" si="69"/>
        <v>0</v>
      </c>
      <c r="AT23" s="39">
        <f t="shared" si="69"/>
        <v>0</v>
      </c>
      <c r="AU23" s="39">
        <f t="shared" si="69"/>
        <v>0</v>
      </c>
      <c r="AV23" s="39">
        <f t="shared" si="69"/>
        <v>0</v>
      </c>
      <c r="AW23" s="39">
        <f t="shared" si="69"/>
        <v>0</v>
      </c>
      <c r="AX23" s="39">
        <f t="shared" si="69"/>
        <v>0</v>
      </c>
      <c r="AY23" s="39">
        <f t="shared" si="69"/>
        <v>0</v>
      </c>
      <c r="AZ23" s="39">
        <f t="shared" si="69"/>
        <v>0</v>
      </c>
      <c r="BA23" s="39">
        <f t="shared" si="69"/>
        <v>0</v>
      </c>
      <c r="BB23" s="39">
        <f t="shared" si="69"/>
        <v>0</v>
      </c>
      <c r="BC23" s="39">
        <f t="shared" si="69"/>
        <v>0</v>
      </c>
      <c r="BD23" s="39">
        <f t="shared" si="69"/>
        <v>0</v>
      </c>
      <c r="BE23" s="39">
        <f t="shared" si="69"/>
        <v>0</v>
      </c>
      <c r="BF23" s="39">
        <f t="shared" si="69"/>
        <v>0</v>
      </c>
      <c r="BG23" s="39">
        <f t="shared" si="69"/>
        <v>0</v>
      </c>
      <c r="BH23" s="38"/>
      <c r="BI23" s="38"/>
    </row>
    <row r="24" spans="1:61" x14ac:dyDescent="0.15">
      <c r="A24" s="42" t="s">
        <v>471</v>
      </c>
      <c r="B24" s="8">
        <f t="shared" si="0"/>
        <v>213</v>
      </c>
      <c r="E24" s="38"/>
      <c r="F24" s="38"/>
      <c r="G24" s="39" t="s">
        <v>294</v>
      </c>
      <c r="H24" s="39" t="s">
        <v>593</v>
      </c>
      <c r="I24" s="39" t="s">
        <v>295</v>
      </c>
      <c r="J24" s="39" t="s">
        <v>296</v>
      </c>
      <c r="K24" s="39" t="s">
        <v>296</v>
      </c>
      <c r="L24" s="39" t="s">
        <v>297</v>
      </c>
      <c r="M24" s="39" t="s">
        <v>298</v>
      </c>
      <c r="N24" s="38"/>
      <c r="O24" s="35">
        <f>MATCH(H24,装备!$B:$B,0)</f>
        <v>23</v>
      </c>
      <c r="P24" s="35">
        <f>MATCH(I24,装备!$B:$B,0)</f>
        <v>17</v>
      </c>
      <c r="Q24" s="35">
        <f>MATCH(J24,装备!$B:$B,0)</f>
        <v>19</v>
      </c>
      <c r="R24" s="35">
        <f>MATCH(K24,装备!$B:$B,0)</f>
        <v>19</v>
      </c>
      <c r="S24" s="35">
        <f>MATCH(L24,装备!$B:$B,0)</f>
        <v>25</v>
      </c>
      <c r="T24" s="35">
        <f>MATCH(M24,装备!$B:$B,0)</f>
        <v>4</v>
      </c>
      <c r="U24" s="38"/>
      <c r="V24" s="8">
        <f>INDEX(装备!C:C,$O24)+INDEX(装备!C:C,$P24)+INDEX(装备!C:C,$Q24)+INDEX(装备!C:C,$R24)+INDEX(装备!C:C,$S24)+INDEX(装备!C:C,$T24)</f>
        <v>11</v>
      </c>
      <c r="W24" s="8">
        <f>INDEX(装备!D:D,$O24)+INDEX(装备!D:D,$P24)+INDEX(装备!D:D,$Q24)+INDEX(装备!D:D,$R24)+INDEX(装备!D:D,$S24)+INDEX(装备!D:D,$T24)</f>
        <v>11</v>
      </c>
      <c r="X24" s="8">
        <f>INDEX(装备!E:E,$O24)+INDEX(装备!E:E,$P24)+INDEX(装备!E:E,$Q24)+INDEX(装备!E:E,$R24)+INDEX(装备!E:E,$S24)+INDEX(装备!E:E,$T24)</f>
        <v>23</v>
      </c>
      <c r="Y24" s="8">
        <f>INDEX(装备!F:F,$O24)+INDEX(装备!F:F,$P24)+INDEX(装备!F:F,$Q24)+INDEX(装备!F:F,$R24)+INDEX(装备!F:F,$S24)+INDEX(装备!F:F,$T24)</f>
        <v>0</v>
      </c>
      <c r="Z24" s="8">
        <f>INDEX(装备!G:G,$O24)+INDEX(装备!G:G,$P24)+INDEX(装备!G:G,$Q24)+INDEX(装备!G:G,$R24)+INDEX(装备!G:G,$S24)+INDEX(装备!G:G,$T24)</f>
        <v>6</v>
      </c>
      <c r="AA24" s="8">
        <f>INDEX(装备!H:H,$O24)+INDEX(装备!H:H,$P24)+INDEX(装备!H:H,$Q24)+INDEX(装备!H:H,$R24)+INDEX(装备!H:H,$S24)+INDEX(装备!H:H,$T24)</f>
        <v>0</v>
      </c>
      <c r="AB24" s="8">
        <f>INDEX(装备!I:I,$O24)+INDEX(装备!I:I,$P24)+INDEX(装备!I:I,$Q24)+INDEX(装备!I:I,$R24)+INDEX(装备!I:I,$S24)+INDEX(装备!I:I,$T24)</f>
        <v>2</v>
      </c>
      <c r="AC24" s="8">
        <f>INDEX(装备!J:J,$O24)+INDEX(装备!J:J,$P24)+INDEX(装备!J:J,$Q24)+INDEX(装备!J:J,$R24)+INDEX(装备!J:J,$S24)+INDEX(装备!J:J,$T24)</f>
        <v>0</v>
      </c>
      <c r="AD24" s="8">
        <f>INDEX(装备!K:K,$O24)+INDEX(装备!K:K,$P24)+INDEX(装备!K:K,$Q24)+INDEX(装备!K:K,$R24)+INDEX(装备!K:K,$S24)+INDEX(装备!K:K,$T24)</f>
        <v>7.5</v>
      </c>
      <c r="AE24" s="8">
        <f>INDEX(装备!L:L,$O24)+INDEX(装备!L:L,$P24)+INDEX(装备!L:L,$Q24)+INDEX(装备!L:L,$R24)+INDEX(装备!L:L,$S24)+INDEX(装备!L:L,$T24)</f>
        <v>0</v>
      </c>
      <c r="AF24" s="8">
        <f>INDEX(装备!M:M,$O24)+INDEX(装备!M:M,$P24)+INDEX(装备!M:M,$Q24)+INDEX(装备!M:M,$R24)+INDEX(装备!M:M,$S24)+INDEX(装备!M:M,$T24)</f>
        <v>0</v>
      </c>
      <c r="AG24" s="8">
        <f>INDEX(装备!N:N,$O24)+INDEX(装备!N:N,$P24)+INDEX(装备!N:N,$Q24)+INDEX(装备!N:N,$R24)+INDEX(装备!N:N,$S24)+INDEX(装备!N:N,$T24)</f>
        <v>30</v>
      </c>
      <c r="AH24" s="8">
        <f>INDEX(装备!O:O,$O24)+INDEX(装备!O:O,$P24)+INDEX(装备!O:O,$Q24)+INDEX(装备!O:O,$R24)+INDEX(装备!O:O,$S24)+INDEX(装备!O:O,$T24)</f>
        <v>0</v>
      </c>
      <c r="AI24" s="8">
        <f>INDEX(装备!P:P,$O24)+INDEX(装备!P:P,$P24)+INDEX(装备!P:P,$Q24)+INDEX(装备!P:P,$R24)+INDEX(装备!P:P,$S24)+INDEX(装备!P:P,$T24)</f>
        <v>0</v>
      </c>
      <c r="AJ24" s="8">
        <f>INDEX(装备!Q:Q,$O24)+INDEX(装备!Q:Q,$P24)+INDEX(装备!Q:Q,$Q24)+INDEX(装备!Q:Q,$R24)+INDEX(装备!Q:Q,$S24)+INDEX(装备!Q:Q,$T24)</f>
        <v>0</v>
      </c>
      <c r="AK24" s="8">
        <f>INDEX(装备!R:R,$O24)+INDEX(装备!R:R,$P24)+INDEX(装备!R:R,$Q24)+INDEX(装备!R:R,$R24)+INDEX(装备!R:R,$S24)+INDEX(装备!R:R,$T24)</f>
        <v>0</v>
      </c>
      <c r="AL24" s="8">
        <f>INDEX(装备!S:S,$O24)+INDEX(装备!S:S,$P24)+INDEX(装备!S:S,$Q24)+INDEX(装备!S:S,$R24)+INDEX(装备!S:S,$S24)+INDEX(装备!S:S,$T24)</f>
        <v>0</v>
      </c>
      <c r="AM24" s="8">
        <f>INDEX(装备!T:T,$O24)+INDEX(装备!T:T,$P24)+INDEX(装备!T:T,$Q24)+INDEX(装备!T:T,$R24)+INDEX(装备!T:T,$S24)+INDEX(装备!T:T,$T24)</f>
        <v>0</v>
      </c>
      <c r="AN24" s="38"/>
      <c r="AO24" s="38"/>
      <c r="AP24" s="39">
        <f t="shared" ref="AP24:BG32" si="70">AP23+V24</f>
        <v>17</v>
      </c>
      <c r="AQ24" s="39">
        <f t="shared" si="70"/>
        <v>17</v>
      </c>
      <c r="AR24" s="39">
        <f t="shared" si="70"/>
        <v>35</v>
      </c>
      <c r="AS24" s="39">
        <f t="shared" si="70"/>
        <v>0</v>
      </c>
      <c r="AT24" s="39">
        <f t="shared" si="70"/>
        <v>6</v>
      </c>
      <c r="AU24" s="39">
        <f t="shared" si="70"/>
        <v>0</v>
      </c>
      <c r="AV24" s="39">
        <f t="shared" si="70"/>
        <v>2</v>
      </c>
      <c r="AW24" s="39">
        <f t="shared" si="70"/>
        <v>0</v>
      </c>
      <c r="AX24" s="39">
        <f t="shared" si="70"/>
        <v>7.5</v>
      </c>
      <c r="AY24" s="39">
        <f t="shared" si="70"/>
        <v>0</v>
      </c>
      <c r="AZ24" s="39">
        <f t="shared" si="70"/>
        <v>0</v>
      </c>
      <c r="BA24" s="39">
        <f t="shared" si="70"/>
        <v>30</v>
      </c>
      <c r="BB24" s="39">
        <f t="shared" si="70"/>
        <v>0</v>
      </c>
      <c r="BC24" s="39">
        <f t="shared" si="70"/>
        <v>0</v>
      </c>
      <c r="BD24" s="39">
        <f t="shared" si="70"/>
        <v>0</v>
      </c>
      <c r="BE24" s="39">
        <f t="shared" si="70"/>
        <v>0</v>
      </c>
      <c r="BF24" s="39">
        <f t="shared" si="70"/>
        <v>0</v>
      </c>
      <c r="BG24" s="39">
        <f t="shared" si="70"/>
        <v>0</v>
      </c>
      <c r="BH24" s="38"/>
      <c r="BI24" s="38"/>
    </row>
    <row r="25" spans="1:61" x14ac:dyDescent="0.15">
      <c r="A25" s="42" t="s">
        <v>472</v>
      </c>
      <c r="B25" s="8">
        <f t="shared" si="0"/>
        <v>223</v>
      </c>
      <c r="E25" s="38"/>
      <c r="F25" s="38"/>
      <c r="G25" s="39" t="s">
        <v>299</v>
      </c>
      <c r="H25" s="39" t="s">
        <v>594</v>
      </c>
      <c r="I25" s="39" t="s">
        <v>301</v>
      </c>
      <c r="J25" s="39" t="s">
        <v>302</v>
      </c>
      <c r="K25" s="39" t="s">
        <v>303</v>
      </c>
      <c r="L25" s="39" t="s">
        <v>296</v>
      </c>
      <c r="M25" s="39" t="s">
        <v>298</v>
      </c>
      <c r="N25" s="38"/>
      <c r="O25" s="35">
        <f>MATCH(H25,装备!$B:$B,0)</f>
        <v>57</v>
      </c>
      <c r="P25" s="35">
        <f>MATCH(I25,装备!$B:$B,0)</f>
        <v>59</v>
      </c>
      <c r="Q25" s="35">
        <f>MATCH(J25,装备!$B:$B,0)</f>
        <v>36</v>
      </c>
      <c r="R25" s="35">
        <f>MATCH(K25,装备!$B:$B,0)</f>
        <v>30</v>
      </c>
      <c r="S25" s="35">
        <f>MATCH(L25,装备!$B:$B,0)</f>
        <v>19</v>
      </c>
      <c r="T25" s="35">
        <f>MATCH(M25,装备!$B:$B,0)</f>
        <v>4</v>
      </c>
      <c r="U25" s="38"/>
      <c r="V25" s="8">
        <f>INDEX(装备!C:C,$O25)+INDEX(装备!C:C,$P25)+INDEX(装备!C:C,$Q25)+INDEX(装备!C:C,$R25)+INDEX(装备!C:C,$S25)+INDEX(装备!C:C,$T25)</f>
        <v>11</v>
      </c>
      <c r="W25" s="8">
        <f>INDEX(装备!D:D,$O25)+INDEX(装备!D:D,$P25)+INDEX(装备!D:D,$Q25)+INDEX(装备!D:D,$R25)+INDEX(装备!D:D,$S25)+INDEX(装备!D:D,$T25)</f>
        <v>11</v>
      </c>
      <c r="X25" s="8">
        <f>INDEX(装备!E:E,$O25)+INDEX(装备!E:E,$P25)+INDEX(装备!E:E,$Q25)+INDEX(装备!E:E,$R25)+INDEX(装备!E:E,$S25)+INDEX(装备!E:E,$T25)</f>
        <v>24</v>
      </c>
      <c r="Y25" s="8">
        <f>INDEX(装备!F:F,$O25)+INDEX(装备!F:F,$P25)+INDEX(装备!F:F,$Q25)+INDEX(装备!F:F,$R25)+INDEX(装备!F:F,$S25)+INDEX(装备!F:F,$T25)</f>
        <v>0</v>
      </c>
      <c r="Z25" s="8">
        <f>INDEX(装备!G:G,$O25)+INDEX(装备!G:G,$P25)+INDEX(装备!G:G,$Q25)+INDEX(装备!G:G,$R25)+INDEX(装备!G:G,$S25)+INDEX(装备!G:G,$T25)</f>
        <v>27</v>
      </c>
      <c r="AA25" s="8">
        <f>INDEX(装备!H:H,$O25)+INDEX(装备!H:H,$P25)+INDEX(装备!H:H,$Q25)+INDEX(装备!H:H,$R25)+INDEX(装备!H:H,$S25)+INDEX(装备!H:H,$T25)</f>
        <v>0</v>
      </c>
      <c r="AB25" s="8">
        <f>INDEX(装备!I:I,$O25)+INDEX(装备!I:I,$P25)+INDEX(装备!I:I,$Q25)+INDEX(装备!I:I,$R25)+INDEX(装备!I:I,$S25)+INDEX(装备!I:I,$T25)</f>
        <v>0</v>
      </c>
      <c r="AC25" s="8">
        <f>INDEX(装备!J:J,$O25)+INDEX(装备!J:J,$P25)+INDEX(装备!J:J,$Q25)+INDEX(装备!J:J,$R25)+INDEX(装备!J:J,$S25)+INDEX(装备!J:J,$T25)</f>
        <v>0</v>
      </c>
      <c r="AD25" s="8">
        <f>INDEX(装备!K:K,$O25)+INDEX(装备!K:K,$P25)+INDEX(装备!K:K,$Q25)+INDEX(装备!K:K,$R25)+INDEX(装备!K:K,$S25)+INDEX(装备!K:K,$T25)</f>
        <v>0</v>
      </c>
      <c r="AE25" s="8">
        <f>INDEX(装备!L:L,$O25)+INDEX(装备!L:L,$P25)+INDEX(装备!L:L,$Q25)+INDEX(装备!L:L,$R25)+INDEX(装备!L:L,$S25)+INDEX(装备!L:L,$T25)</f>
        <v>0</v>
      </c>
      <c r="AF25" s="8">
        <f>INDEX(装备!M:M,$O25)+INDEX(装备!M:M,$P25)+INDEX(装备!M:M,$Q25)+INDEX(装备!M:M,$R25)+INDEX(装备!M:M,$S25)+INDEX(装备!M:M,$T25)</f>
        <v>15</v>
      </c>
      <c r="AG25" s="8">
        <f>INDEX(装备!N:N,$O25)+INDEX(装备!N:N,$P25)+INDEX(装备!N:N,$Q25)+INDEX(装备!N:N,$R25)+INDEX(装备!N:N,$S25)+INDEX(装备!N:N,$T25)</f>
        <v>15</v>
      </c>
      <c r="AH25" s="8">
        <f>INDEX(装备!O:O,$O25)+INDEX(装备!O:O,$P25)+INDEX(装备!O:O,$Q25)+INDEX(装备!O:O,$R25)+INDEX(装备!O:O,$S25)+INDEX(装备!O:O,$T25)</f>
        <v>0</v>
      </c>
      <c r="AI25" s="8">
        <f>INDEX(装备!P:P,$O25)+INDEX(装备!P:P,$P25)+INDEX(装备!P:P,$Q25)+INDEX(装备!P:P,$R25)+INDEX(装备!P:P,$S25)+INDEX(装备!P:P,$T25)</f>
        <v>0</v>
      </c>
      <c r="AJ25" s="8">
        <f>INDEX(装备!Q:Q,$O25)+INDEX(装备!Q:Q,$P25)+INDEX(装备!Q:Q,$Q25)+INDEX(装备!Q:Q,$R25)+INDEX(装备!Q:Q,$S25)+INDEX(装备!Q:Q,$T25)</f>
        <v>0</v>
      </c>
      <c r="AK25" s="8">
        <f>INDEX(装备!R:R,$O25)+INDEX(装备!R:R,$P25)+INDEX(装备!R:R,$Q25)+INDEX(装备!R:R,$R25)+INDEX(装备!R:R,$S25)+INDEX(装备!R:R,$T25)</f>
        <v>15</v>
      </c>
      <c r="AL25" s="8">
        <f>INDEX(装备!S:S,$O25)+INDEX(装备!S:S,$P25)+INDEX(装备!S:S,$Q25)+INDEX(装备!S:S,$R25)+INDEX(装备!S:S,$S25)+INDEX(装备!S:S,$T25)</f>
        <v>0</v>
      </c>
      <c r="AM25" s="8">
        <f>INDEX(装备!T:T,$O25)+INDEX(装备!T:T,$P25)+INDEX(装备!T:T,$Q25)+INDEX(装备!T:T,$R25)+INDEX(装备!T:T,$S25)+INDEX(装备!T:T,$T25)</f>
        <v>0</v>
      </c>
      <c r="AN25" s="38"/>
      <c r="AO25" s="38"/>
      <c r="AP25" s="39">
        <f t="shared" si="70"/>
        <v>28</v>
      </c>
      <c r="AQ25" s="39">
        <f t="shared" si="70"/>
        <v>28</v>
      </c>
      <c r="AR25" s="39">
        <f t="shared" si="70"/>
        <v>59</v>
      </c>
      <c r="AS25" s="39">
        <f t="shared" si="70"/>
        <v>0</v>
      </c>
      <c r="AT25" s="39">
        <f t="shared" si="70"/>
        <v>33</v>
      </c>
      <c r="AU25" s="39">
        <f t="shared" si="70"/>
        <v>0</v>
      </c>
      <c r="AV25" s="39">
        <f t="shared" si="70"/>
        <v>2</v>
      </c>
      <c r="AW25" s="39">
        <f t="shared" si="70"/>
        <v>0</v>
      </c>
      <c r="AX25" s="39">
        <f t="shared" si="70"/>
        <v>7.5</v>
      </c>
      <c r="AY25" s="39">
        <f t="shared" si="70"/>
        <v>0</v>
      </c>
      <c r="AZ25" s="39">
        <f t="shared" si="70"/>
        <v>15</v>
      </c>
      <c r="BA25" s="39">
        <f t="shared" si="70"/>
        <v>45</v>
      </c>
      <c r="BB25" s="39">
        <f t="shared" si="70"/>
        <v>0</v>
      </c>
      <c r="BC25" s="39">
        <f t="shared" si="70"/>
        <v>0</v>
      </c>
      <c r="BD25" s="39">
        <f t="shared" si="70"/>
        <v>0</v>
      </c>
      <c r="BE25" s="39">
        <f t="shared" si="70"/>
        <v>15</v>
      </c>
      <c r="BF25" s="39">
        <f t="shared" si="70"/>
        <v>0</v>
      </c>
      <c r="BG25" s="39">
        <f t="shared" si="70"/>
        <v>0</v>
      </c>
      <c r="BH25" s="38"/>
      <c r="BI25" s="38"/>
    </row>
    <row r="26" spans="1:61" x14ac:dyDescent="0.15">
      <c r="A26" s="42" t="s">
        <v>473</v>
      </c>
      <c r="B26" s="8">
        <f t="shared" si="0"/>
        <v>233</v>
      </c>
      <c r="E26" s="38"/>
      <c r="F26" s="38"/>
      <c r="G26" s="39" t="s">
        <v>304</v>
      </c>
      <c r="H26" s="39" t="s">
        <v>595</v>
      </c>
      <c r="I26" s="39" t="s">
        <v>306</v>
      </c>
      <c r="J26" s="39" t="s">
        <v>307</v>
      </c>
      <c r="K26" s="39" t="s">
        <v>308</v>
      </c>
      <c r="L26" s="39" t="s">
        <v>309</v>
      </c>
      <c r="M26" s="39" t="s">
        <v>310</v>
      </c>
      <c r="N26" s="38"/>
      <c r="O26" s="35">
        <f>MATCH(H26,装备!$B:$B,0)</f>
        <v>79</v>
      </c>
      <c r="P26" s="35">
        <f>MATCH(I26,装备!$B:$B,0)</f>
        <v>61</v>
      </c>
      <c r="Q26" s="35">
        <f>MATCH(J26,装备!$B:$B,0)</f>
        <v>68</v>
      </c>
      <c r="R26" s="35">
        <f>MATCH(K26,装备!$B:$B,0)</f>
        <v>51</v>
      </c>
      <c r="S26" s="35">
        <f>MATCH(L26,装备!$B:$B,0)</f>
        <v>26</v>
      </c>
      <c r="T26" s="35">
        <f>MATCH(M26,装备!$B:$B,0)</f>
        <v>45</v>
      </c>
      <c r="U26" s="38"/>
      <c r="V26" s="8">
        <f>INDEX(装备!C:C,$O26)+INDEX(装备!C:C,$P26)+INDEX(装备!C:C,$Q26)+INDEX(装备!C:C,$R26)+INDEX(装备!C:C,$S26)+INDEX(装备!C:C,$T26)</f>
        <v>6</v>
      </c>
      <c r="W26" s="8">
        <f>INDEX(装备!D:D,$O26)+INDEX(装备!D:D,$P26)+INDEX(装备!D:D,$Q26)+INDEX(装备!D:D,$R26)+INDEX(装备!D:D,$S26)+INDEX(装备!D:D,$T26)</f>
        <v>6</v>
      </c>
      <c r="X26" s="8">
        <f>INDEX(装备!E:E,$O26)+INDEX(装备!E:E,$P26)+INDEX(装备!E:E,$Q26)+INDEX(装备!E:E,$R26)+INDEX(装备!E:E,$S26)+INDEX(装备!E:E,$T26)</f>
        <v>30</v>
      </c>
      <c r="Y26" s="8">
        <f>INDEX(装备!F:F,$O26)+INDEX(装备!F:F,$P26)+INDEX(装备!F:F,$Q26)+INDEX(装备!F:F,$R26)+INDEX(装备!F:F,$S26)+INDEX(装备!F:F,$T26)</f>
        <v>0</v>
      </c>
      <c r="Z26" s="8">
        <f>INDEX(装备!G:G,$O26)+INDEX(装备!G:G,$P26)+INDEX(装备!G:G,$Q26)+INDEX(装备!G:G,$R26)+INDEX(装备!G:G,$S26)+INDEX(装备!G:G,$T26)</f>
        <v>68</v>
      </c>
      <c r="AA26" s="8">
        <f>INDEX(装备!H:H,$O26)+INDEX(装备!H:H,$P26)+INDEX(装备!H:H,$Q26)+INDEX(装备!H:H,$R26)+INDEX(装备!H:H,$S26)+INDEX(装备!H:H,$T26)</f>
        <v>0</v>
      </c>
      <c r="AB26" s="8">
        <f>INDEX(装备!I:I,$O26)+INDEX(装备!I:I,$P26)+INDEX(装备!I:I,$Q26)+INDEX(装备!I:I,$R26)+INDEX(装备!I:I,$S26)+INDEX(装备!I:I,$T26)</f>
        <v>10</v>
      </c>
      <c r="AC26" s="8">
        <f>INDEX(装备!J:J,$O26)+INDEX(装备!J:J,$P26)+INDEX(装备!J:J,$Q26)+INDEX(装备!J:J,$R26)+INDEX(装备!J:J,$S26)+INDEX(装备!J:J,$T26)</f>
        <v>0</v>
      </c>
      <c r="AD26" s="8">
        <f>INDEX(装备!K:K,$O26)+INDEX(装备!K:K,$P26)+INDEX(装备!K:K,$Q26)+INDEX(装备!K:K,$R26)+INDEX(装备!K:K,$S26)+INDEX(装备!K:K,$T26)</f>
        <v>36</v>
      </c>
      <c r="AE26" s="8">
        <f>INDEX(装备!L:L,$O26)+INDEX(装备!L:L,$P26)+INDEX(装备!L:L,$Q26)+INDEX(装备!L:L,$R26)+INDEX(装备!L:L,$S26)+INDEX(装备!L:L,$T26)</f>
        <v>0</v>
      </c>
      <c r="AF26" s="8">
        <f>INDEX(装备!M:M,$O26)+INDEX(装备!M:M,$P26)+INDEX(装备!M:M,$Q26)+INDEX(装备!M:M,$R26)+INDEX(装备!M:M,$S26)+INDEX(装备!M:M,$T26)</f>
        <v>0</v>
      </c>
      <c r="AG26" s="8">
        <f>INDEX(装备!N:N,$O26)+INDEX(装备!N:N,$P26)+INDEX(装备!N:N,$Q26)+INDEX(装备!N:N,$R26)+INDEX(装备!N:N,$S26)+INDEX(装备!N:N,$T26)</f>
        <v>0</v>
      </c>
      <c r="AH26" s="8">
        <f>INDEX(装备!O:O,$O26)+INDEX(装备!O:O,$P26)+INDEX(装备!O:O,$Q26)+INDEX(装备!O:O,$R26)+INDEX(装备!O:O,$S26)+INDEX(装备!O:O,$T26)</f>
        <v>0</v>
      </c>
      <c r="AI26" s="8">
        <f>INDEX(装备!P:P,$O26)+INDEX(装备!P:P,$P26)+INDEX(装备!P:P,$Q26)+INDEX(装备!P:P,$R26)+INDEX(装备!P:P,$S26)+INDEX(装备!P:P,$T26)</f>
        <v>0</v>
      </c>
      <c r="AJ26" s="8">
        <f>INDEX(装备!Q:Q,$O26)+INDEX(装备!Q:Q,$P26)+INDEX(装备!Q:Q,$Q26)+INDEX(装备!Q:Q,$R26)+INDEX(装备!Q:Q,$S26)+INDEX(装备!Q:Q,$T26)</f>
        <v>0</v>
      </c>
      <c r="AK26" s="8">
        <f>INDEX(装备!R:R,$O26)+INDEX(装备!R:R,$P26)+INDEX(装备!R:R,$Q26)+INDEX(装备!R:R,$R26)+INDEX(装备!R:R,$S26)+INDEX(装备!R:R,$T26)</f>
        <v>15</v>
      </c>
      <c r="AL26" s="8">
        <f>INDEX(装备!S:S,$O26)+INDEX(装备!S:S,$P26)+INDEX(装备!S:S,$Q26)+INDEX(装备!S:S,$R26)+INDEX(装备!S:S,$S26)+INDEX(装备!S:S,$T26)</f>
        <v>0</v>
      </c>
      <c r="AM26" s="8">
        <f>INDEX(装备!T:T,$O26)+INDEX(装备!T:T,$P26)+INDEX(装备!T:T,$Q26)+INDEX(装备!T:T,$R26)+INDEX(装备!T:T,$S26)+INDEX(装备!T:T,$T26)</f>
        <v>0</v>
      </c>
      <c r="AN26" s="38"/>
      <c r="AO26" s="38"/>
      <c r="AP26" s="39">
        <f t="shared" si="70"/>
        <v>34</v>
      </c>
      <c r="AQ26" s="39">
        <f t="shared" si="70"/>
        <v>34</v>
      </c>
      <c r="AR26" s="39">
        <f t="shared" si="70"/>
        <v>89</v>
      </c>
      <c r="AS26" s="39">
        <f t="shared" si="70"/>
        <v>0</v>
      </c>
      <c r="AT26" s="39">
        <f t="shared" si="70"/>
        <v>101</v>
      </c>
      <c r="AU26" s="39">
        <f t="shared" si="70"/>
        <v>0</v>
      </c>
      <c r="AV26" s="39">
        <f t="shared" si="70"/>
        <v>12</v>
      </c>
      <c r="AW26" s="39">
        <f t="shared" si="70"/>
        <v>0</v>
      </c>
      <c r="AX26" s="39">
        <f t="shared" si="70"/>
        <v>43.5</v>
      </c>
      <c r="AY26" s="39">
        <f t="shared" si="70"/>
        <v>0</v>
      </c>
      <c r="AZ26" s="39">
        <f t="shared" si="70"/>
        <v>15</v>
      </c>
      <c r="BA26" s="39">
        <f t="shared" si="70"/>
        <v>45</v>
      </c>
      <c r="BB26" s="39">
        <f t="shared" si="70"/>
        <v>0</v>
      </c>
      <c r="BC26" s="39">
        <f t="shared" si="70"/>
        <v>0</v>
      </c>
      <c r="BD26" s="39">
        <f t="shared" si="70"/>
        <v>0</v>
      </c>
      <c r="BE26" s="39">
        <f t="shared" si="70"/>
        <v>30</v>
      </c>
      <c r="BF26" s="39">
        <f t="shared" si="70"/>
        <v>0</v>
      </c>
      <c r="BG26" s="39">
        <f t="shared" si="70"/>
        <v>0</v>
      </c>
      <c r="BH26" s="38"/>
      <c r="BI26" s="38"/>
    </row>
    <row r="27" spans="1:61" x14ac:dyDescent="0.15">
      <c r="A27" s="42" t="s">
        <v>474</v>
      </c>
      <c r="B27" s="8">
        <f t="shared" si="0"/>
        <v>243</v>
      </c>
      <c r="E27" s="38"/>
      <c r="F27" s="38"/>
      <c r="G27" s="39" t="s">
        <v>311</v>
      </c>
      <c r="H27" s="39" t="s">
        <v>596</v>
      </c>
      <c r="I27" s="39" t="s">
        <v>313</v>
      </c>
      <c r="J27" s="39" t="s">
        <v>314</v>
      </c>
      <c r="K27" s="39" t="s">
        <v>315</v>
      </c>
      <c r="L27" s="39" t="s">
        <v>296</v>
      </c>
      <c r="M27" s="39" t="s">
        <v>310</v>
      </c>
      <c r="N27" s="38"/>
      <c r="O27" s="35">
        <f>MATCH(H27,装备!$B:$B,0)</f>
        <v>69</v>
      </c>
      <c r="P27" s="35">
        <f>MATCH(I27,装备!$B:$B,0)</f>
        <v>84</v>
      </c>
      <c r="Q27" s="35">
        <f>MATCH(J27,装备!$B:$B,0)</f>
        <v>88</v>
      </c>
      <c r="R27" s="35">
        <f>MATCH(K27,装备!$B:$B,0)</f>
        <v>23</v>
      </c>
      <c r="S27" s="35">
        <f>MATCH(L27,装备!$B:$B,0)</f>
        <v>19</v>
      </c>
      <c r="T27" s="35">
        <f>MATCH(M27,装备!$B:$B,0)</f>
        <v>45</v>
      </c>
      <c r="U27" s="38"/>
      <c r="V27" s="8">
        <f>INDEX(装备!C:C,$O27)+INDEX(装备!C:C,$P27)+INDEX(装备!C:C,$Q27)+INDEX(装备!C:C,$R27)+INDEX(装备!C:C,$S27)+INDEX(装备!C:C,$T27)</f>
        <v>19</v>
      </c>
      <c r="W27" s="8">
        <f>INDEX(装备!D:D,$O27)+INDEX(装备!D:D,$P27)+INDEX(装备!D:D,$Q27)+INDEX(装备!D:D,$R27)+INDEX(装备!D:D,$S27)+INDEX(装备!D:D,$T27)</f>
        <v>9</v>
      </c>
      <c r="X27" s="8">
        <f>INDEX(装备!E:E,$O27)+INDEX(装备!E:E,$P27)+INDEX(装备!E:E,$Q27)+INDEX(装备!E:E,$R27)+INDEX(装备!E:E,$S27)+INDEX(装备!E:E,$T27)</f>
        <v>26</v>
      </c>
      <c r="Y27" s="8">
        <f>INDEX(装备!F:F,$O27)+INDEX(装备!F:F,$P27)+INDEX(装备!F:F,$Q27)+INDEX(装备!F:F,$R27)+INDEX(装备!F:F,$S27)+INDEX(装备!F:F,$T27)</f>
        <v>0</v>
      </c>
      <c r="Z27" s="8">
        <f>INDEX(装备!G:G,$O27)+INDEX(装备!G:G,$P27)+INDEX(装备!G:G,$Q27)+INDEX(装备!G:G,$R27)+INDEX(装备!G:G,$S27)+INDEX(装备!G:G,$T27)</f>
        <v>117</v>
      </c>
      <c r="AA27" s="8">
        <f>INDEX(装备!H:H,$O27)+INDEX(装备!H:H,$P27)+INDEX(装备!H:H,$Q27)+INDEX(装备!H:H,$R27)+INDEX(装备!H:H,$S27)+INDEX(装备!H:H,$T27)</f>
        <v>0</v>
      </c>
      <c r="AB27" s="8">
        <f>INDEX(装备!I:I,$O27)+INDEX(装备!I:I,$P27)+INDEX(装备!I:I,$Q27)+INDEX(装备!I:I,$R27)+INDEX(装备!I:I,$S27)+INDEX(装备!I:I,$T27)</f>
        <v>0</v>
      </c>
      <c r="AC27" s="8">
        <f>INDEX(装备!J:J,$O27)+INDEX(装备!J:J,$P27)+INDEX(装备!J:J,$Q27)+INDEX(装备!J:J,$R27)+INDEX(装备!J:J,$S27)+INDEX(装备!J:J,$T27)</f>
        <v>10</v>
      </c>
      <c r="AD27" s="8">
        <f>INDEX(装备!K:K,$O27)+INDEX(装备!K:K,$P27)+INDEX(装备!K:K,$Q27)+INDEX(装备!K:K,$R27)+INDEX(装备!K:K,$S27)+INDEX(装备!K:K,$T27)</f>
        <v>45</v>
      </c>
      <c r="AE27" s="8">
        <f>INDEX(装备!L:L,$O27)+INDEX(装备!L:L,$P27)+INDEX(装备!L:L,$Q27)+INDEX(装备!L:L,$R27)+INDEX(装备!L:L,$S27)+INDEX(装备!L:L,$T27)</f>
        <v>0</v>
      </c>
      <c r="AF27" s="8">
        <f>INDEX(装备!M:M,$O27)+INDEX(装备!M:M,$P27)+INDEX(装备!M:M,$Q27)+INDEX(装备!M:M,$R27)+INDEX(装备!M:M,$S27)+INDEX(装备!M:M,$T27)</f>
        <v>0</v>
      </c>
      <c r="AG27" s="8">
        <f>INDEX(装备!N:N,$O27)+INDEX(装备!N:N,$P27)+INDEX(装备!N:N,$Q27)+INDEX(装备!N:N,$R27)+INDEX(装备!N:N,$S27)+INDEX(装备!N:N,$T27)</f>
        <v>0</v>
      </c>
      <c r="AH27" s="8">
        <f>INDEX(装备!O:O,$O27)+INDEX(装备!O:O,$P27)+INDEX(装备!O:O,$Q27)+INDEX(装备!O:O,$R27)+INDEX(装备!O:O,$S27)+INDEX(装备!O:O,$T27)</f>
        <v>0</v>
      </c>
      <c r="AI27" s="8">
        <f>INDEX(装备!P:P,$O27)+INDEX(装备!P:P,$P27)+INDEX(装备!P:P,$Q27)+INDEX(装备!P:P,$R27)+INDEX(装备!P:P,$S27)+INDEX(装备!P:P,$T27)</f>
        <v>9</v>
      </c>
      <c r="AJ27" s="8">
        <f>INDEX(装备!Q:Q,$O27)+INDEX(装备!Q:Q,$P27)+INDEX(装备!Q:Q,$Q27)+INDEX(装备!Q:Q,$R27)+INDEX(装备!Q:Q,$S27)+INDEX(装备!Q:Q,$T27)</f>
        <v>0</v>
      </c>
      <c r="AK27" s="8">
        <f>INDEX(装备!R:R,$O27)+INDEX(装备!R:R,$P27)+INDEX(装备!R:R,$Q27)+INDEX(装备!R:R,$R27)+INDEX(装备!R:R,$S27)+INDEX(装备!R:R,$T27)</f>
        <v>0</v>
      </c>
      <c r="AL27" s="8">
        <f>INDEX(装备!S:S,$O27)+INDEX(装备!S:S,$P27)+INDEX(装备!S:S,$Q27)+INDEX(装备!S:S,$R27)+INDEX(装备!S:S,$S27)+INDEX(装备!S:S,$T27)</f>
        <v>0</v>
      </c>
      <c r="AM27" s="8">
        <f>INDEX(装备!T:T,$O27)+INDEX(装备!T:T,$P27)+INDEX(装备!T:T,$Q27)+INDEX(装备!T:T,$R27)+INDEX(装备!T:T,$S27)+INDEX(装备!T:T,$T27)</f>
        <v>0</v>
      </c>
      <c r="AN27" s="38"/>
      <c r="AO27" s="38"/>
      <c r="AP27" s="39">
        <f t="shared" si="70"/>
        <v>53</v>
      </c>
      <c r="AQ27" s="39">
        <f t="shared" si="70"/>
        <v>43</v>
      </c>
      <c r="AR27" s="39">
        <f t="shared" si="70"/>
        <v>115</v>
      </c>
      <c r="AS27" s="39">
        <f t="shared" si="70"/>
        <v>0</v>
      </c>
      <c r="AT27" s="39">
        <f t="shared" si="70"/>
        <v>218</v>
      </c>
      <c r="AU27" s="39">
        <f t="shared" si="70"/>
        <v>0</v>
      </c>
      <c r="AV27" s="39">
        <f t="shared" si="70"/>
        <v>12</v>
      </c>
      <c r="AW27" s="39">
        <f t="shared" si="70"/>
        <v>10</v>
      </c>
      <c r="AX27" s="39">
        <f t="shared" si="70"/>
        <v>88.5</v>
      </c>
      <c r="AY27" s="39">
        <f t="shared" si="70"/>
        <v>0</v>
      </c>
      <c r="AZ27" s="39">
        <f t="shared" si="70"/>
        <v>15</v>
      </c>
      <c r="BA27" s="39">
        <f t="shared" si="70"/>
        <v>45</v>
      </c>
      <c r="BB27" s="39">
        <f t="shared" si="70"/>
        <v>0</v>
      </c>
      <c r="BC27" s="39">
        <f t="shared" si="70"/>
        <v>9</v>
      </c>
      <c r="BD27" s="39">
        <f t="shared" si="70"/>
        <v>0</v>
      </c>
      <c r="BE27" s="39">
        <f t="shared" si="70"/>
        <v>30</v>
      </c>
      <c r="BF27" s="39">
        <f t="shared" si="70"/>
        <v>0</v>
      </c>
      <c r="BG27" s="39">
        <f t="shared" si="70"/>
        <v>0</v>
      </c>
      <c r="BH27" s="38"/>
      <c r="BI27" s="38"/>
    </row>
    <row r="28" spans="1:61" x14ac:dyDescent="0.15">
      <c r="A28" s="42" t="s">
        <v>475</v>
      </c>
      <c r="B28" s="8">
        <f t="shared" si="0"/>
        <v>253</v>
      </c>
      <c r="E28" s="38"/>
      <c r="F28" s="38"/>
      <c r="G28" s="39" t="s">
        <v>316</v>
      </c>
      <c r="H28" s="39" t="s">
        <v>597</v>
      </c>
      <c r="I28" s="39" t="s">
        <v>318</v>
      </c>
      <c r="J28" s="39" t="s">
        <v>319</v>
      </c>
      <c r="K28" s="39" t="s">
        <v>320</v>
      </c>
      <c r="L28" s="39" t="s">
        <v>309</v>
      </c>
      <c r="M28" s="39" t="s">
        <v>310</v>
      </c>
      <c r="N28" s="38"/>
      <c r="O28" s="35">
        <f>MATCH(H28,装备!$B:$B,0)</f>
        <v>102</v>
      </c>
      <c r="P28" s="35">
        <f>MATCH(I28,装备!$B:$B,0)</f>
        <v>74</v>
      </c>
      <c r="Q28" s="35">
        <f>MATCH(J28,装备!$B:$B,0)</f>
        <v>83</v>
      </c>
      <c r="R28" s="35">
        <f>MATCH(K28,装备!$B:$B,0)</f>
        <v>41</v>
      </c>
      <c r="S28" s="35">
        <f>MATCH(L28,装备!$B:$B,0)</f>
        <v>26</v>
      </c>
      <c r="T28" s="35">
        <f>MATCH(M28,装备!$B:$B,0)</f>
        <v>45</v>
      </c>
      <c r="U28" s="38"/>
      <c r="V28" s="8">
        <f>INDEX(装备!C:C,$O28)+INDEX(装备!C:C,$P28)+INDEX(装备!C:C,$Q28)+INDEX(装备!C:C,$R28)+INDEX(装备!C:C,$S28)+INDEX(装备!C:C,$T28)</f>
        <v>19</v>
      </c>
      <c r="W28" s="8">
        <f>INDEX(装备!D:D,$O28)+INDEX(装备!D:D,$P28)+INDEX(装备!D:D,$Q28)+INDEX(装备!D:D,$R28)+INDEX(装备!D:D,$S28)+INDEX(装备!D:D,$T28)</f>
        <v>39</v>
      </c>
      <c r="X28" s="8">
        <f>INDEX(装备!E:E,$O28)+INDEX(装备!E:E,$P28)+INDEX(装备!E:E,$Q28)+INDEX(装备!E:E,$R28)+INDEX(装备!E:E,$S28)+INDEX(装备!E:E,$T28)</f>
        <v>49</v>
      </c>
      <c r="Y28" s="8">
        <f>INDEX(装备!F:F,$O28)+INDEX(装备!F:F,$P28)+INDEX(装备!F:F,$Q28)+INDEX(装备!F:F,$R28)+INDEX(装备!F:F,$S28)+INDEX(装备!F:F,$T28)</f>
        <v>250</v>
      </c>
      <c r="Z28" s="8">
        <f>INDEX(装备!G:G,$O28)+INDEX(装备!G:G,$P28)+INDEX(装备!G:G,$Q28)+INDEX(装备!G:G,$R28)+INDEX(装备!G:G,$S28)+INDEX(装备!G:G,$T28)</f>
        <v>44</v>
      </c>
      <c r="AA28" s="8">
        <f>INDEX(装备!H:H,$O28)+INDEX(装备!H:H,$P28)+INDEX(装备!H:H,$Q28)+INDEX(装备!H:H,$R28)+INDEX(装备!H:H,$S28)+INDEX(装备!H:H,$T28)</f>
        <v>0</v>
      </c>
      <c r="AB28" s="8">
        <f>INDEX(装备!I:I,$O28)+INDEX(装备!I:I,$P28)+INDEX(装备!I:I,$Q28)+INDEX(装备!I:I,$R28)+INDEX(装备!I:I,$S28)+INDEX(装备!I:I,$T28)</f>
        <v>8</v>
      </c>
      <c r="AC28" s="8">
        <f>INDEX(装备!J:J,$O28)+INDEX(装备!J:J,$P28)+INDEX(装备!J:J,$Q28)+INDEX(装备!J:J,$R28)+INDEX(装备!J:J,$S28)+INDEX(装备!J:J,$T28)</f>
        <v>0</v>
      </c>
      <c r="AD28" s="8">
        <f>INDEX(装备!K:K,$O28)+INDEX(装备!K:K,$P28)+INDEX(装备!K:K,$Q28)+INDEX(装备!K:K,$R28)+INDEX(装备!K:K,$S28)+INDEX(装备!K:K,$T28)</f>
        <v>46</v>
      </c>
      <c r="AE28" s="8">
        <f>INDEX(装备!L:L,$O28)+INDEX(装备!L:L,$P28)+INDEX(装备!L:L,$Q28)+INDEX(装备!L:L,$R28)+INDEX(装备!L:L,$S28)+INDEX(装备!L:L,$T28)</f>
        <v>0</v>
      </c>
      <c r="AF28" s="8">
        <f>INDEX(装备!M:M,$O28)+INDEX(装备!M:M,$P28)+INDEX(装备!M:M,$Q28)+INDEX(装备!M:M,$R28)+INDEX(装备!M:M,$S28)+INDEX(装备!M:M,$T28)</f>
        <v>0</v>
      </c>
      <c r="AG28" s="8">
        <f>INDEX(装备!N:N,$O28)+INDEX(装备!N:N,$P28)+INDEX(装备!N:N,$Q28)+INDEX(装备!N:N,$R28)+INDEX(装备!N:N,$S28)+INDEX(装备!N:N,$T28)</f>
        <v>32</v>
      </c>
      <c r="AH28" s="8">
        <f>INDEX(装备!O:O,$O28)+INDEX(装备!O:O,$P28)+INDEX(装备!O:O,$Q28)+INDEX(装备!O:O,$R28)+INDEX(装备!O:O,$S28)+INDEX(装备!O:O,$T28)</f>
        <v>0</v>
      </c>
      <c r="AI28" s="8">
        <f>INDEX(装备!P:P,$O28)+INDEX(装备!P:P,$P28)+INDEX(装备!P:P,$Q28)+INDEX(装备!P:P,$R28)+INDEX(装备!P:P,$S28)+INDEX(装备!P:P,$T28)</f>
        <v>0</v>
      </c>
      <c r="AJ28" s="8">
        <f>INDEX(装备!Q:Q,$O28)+INDEX(装备!Q:Q,$P28)+INDEX(装备!Q:Q,$Q28)+INDEX(装备!Q:Q,$R28)+INDEX(装备!Q:Q,$S28)+INDEX(装备!Q:Q,$T28)</f>
        <v>0</v>
      </c>
      <c r="AK28" s="8">
        <f>INDEX(装备!R:R,$O28)+INDEX(装备!R:R,$P28)+INDEX(装备!R:R,$Q28)+INDEX(装备!R:R,$R28)+INDEX(装备!R:R,$S28)+INDEX(装备!R:R,$T28)</f>
        <v>0</v>
      </c>
      <c r="AL28" s="8">
        <f>INDEX(装备!S:S,$O28)+INDEX(装备!S:S,$P28)+INDEX(装备!S:S,$Q28)+INDEX(装备!S:S,$R28)+INDEX(装备!S:S,$S28)+INDEX(装备!S:S,$T28)</f>
        <v>0</v>
      </c>
      <c r="AM28" s="8">
        <f>INDEX(装备!T:T,$O28)+INDEX(装备!T:T,$P28)+INDEX(装备!T:T,$Q28)+INDEX(装备!T:T,$R28)+INDEX(装备!T:T,$S28)+INDEX(装备!T:T,$T28)</f>
        <v>0</v>
      </c>
      <c r="AN28" s="38"/>
      <c r="AO28" s="38"/>
      <c r="AP28" s="39">
        <f t="shared" si="70"/>
        <v>72</v>
      </c>
      <c r="AQ28" s="39">
        <f t="shared" si="70"/>
        <v>82</v>
      </c>
      <c r="AR28" s="39">
        <f t="shared" si="70"/>
        <v>164</v>
      </c>
      <c r="AS28" s="39">
        <f t="shared" si="70"/>
        <v>250</v>
      </c>
      <c r="AT28" s="39">
        <f t="shared" si="70"/>
        <v>262</v>
      </c>
      <c r="AU28" s="39">
        <f t="shared" si="70"/>
        <v>0</v>
      </c>
      <c r="AV28" s="39">
        <f t="shared" si="70"/>
        <v>20</v>
      </c>
      <c r="AW28" s="39">
        <f t="shared" si="70"/>
        <v>10</v>
      </c>
      <c r="AX28" s="39">
        <f t="shared" si="70"/>
        <v>134.5</v>
      </c>
      <c r="AY28" s="39">
        <f t="shared" si="70"/>
        <v>0</v>
      </c>
      <c r="AZ28" s="39">
        <f t="shared" si="70"/>
        <v>15</v>
      </c>
      <c r="BA28" s="39">
        <f t="shared" si="70"/>
        <v>77</v>
      </c>
      <c r="BB28" s="39">
        <f t="shared" si="70"/>
        <v>0</v>
      </c>
      <c r="BC28" s="39">
        <f t="shared" si="70"/>
        <v>9</v>
      </c>
      <c r="BD28" s="39">
        <f t="shared" si="70"/>
        <v>0</v>
      </c>
      <c r="BE28" s="39">
        <f t="shared" si="70"/>
        <v>30</v>
      </c>
      <c r="BF28" s="39">
        <f t="shared" si="70"/>
        <v>0</v>
      </c>
      <c r="BG28" s="39">
        <f t="shared" si="70"/>
        <v>0</v>
      </c>
      <c r="BH28" s="38"/>
      <c r="BI28" s="38"/>
    </row>
    <row r="29" spans="1:61" x14ac:dyDescent="0.15">
      <c r="A29" s="42" t="s">
        <v>476</v>
      </c>
      <c r="B29" s="8">
        <f t="shared" si="0"/>
        <v>263</v>
      </c>
      <c r="E29" s="38"/>
      <c r="F29" s="38"/>
      <c r="G29" s="39" t="s">
        <v>321</v>
      </c>
      <c r="H29" s="39" t="s">
        <v>598</v>
      </c>
      <c r="I29" s="39" t="s">
        <v>323</v>
      </c>
      <c r="J29" s="39" t="s">
        <v>324</v>
      </c>
      <c r="K29" s="39" t="s">
        <v>325</v>
      </c>
      <c r="L29" s="39" t="s">
        <v>326</v>
      </c>
      <c r="M29" s="39" t="s">
        <v>327</v>
      </c>
      <c r="N29" s="38"/>
      <c r="O29" s="35">
        <f>MATCH(H29,装备!$B:$B,0)</f>
        <v>106</v>
      </c>
      <c r="P29" s="35">
        <f>MATCH(I29,装备!$B:$B,0)</f>
        <v>105</v>
      </c>
      <c r="Q29" s="35">
        <f>MATCH(J29,装备!$B:$B,0)</f>
        <v>94</v>
      </c>
      <c r="R29" s="35">
        <f>MATCH(K29,装备!$B:$B,0)</f>
        <v>52</v>
      </c>
      <c r="S29" s="35">
        <f>MATCH(L29,装备!$B:$B,0)</f>
        <v>31</v>
      </c>
      <c r="T29" s="35">
        <f>MATCH(M29,装备!$B:$B,0)</f>
        <v>72</v>
      </c>
      <c r="U29" s="38"/>
      <c r="V29" s="8">
        <f>INDEX(装备!C:C,$O29)+INDEX(装备!C:C,$P29)+INDEX(装备!C:C,$Q29)+INDEX(装备!C:C,$R29)+INDEX(装备!C:C,$S29)+INDEX(装备!C:C,$T29)</f>
        <v>25</v>
      </c>
      <c r="W29" s="8">
        <f>INDEX(装备!D:D,$O29)+INDEX(装备!D:D,$P29)+INDEX(装备!D:D,$Q29)+INDEX(装备!D:D,$R29)+INDEX(装备!D:D,$S29)+INDEX(装备!D:D,$T29)</f>
        <v>25</v>
      </c>
      <c r="X29" s="8">
        <f>INDEX(装备!E:E,$O29)+INDEX(装备!E:E,$P29)+INDEX(装备!E:E,$Q29)+INDEX(装备!E:E,$R29)+INDEX(装备!E:E,$S29)+INDEX(装备!E:E,$T29)</f>
        <v>25</v>
      </c>
      <c r="Y29" s="8">
        <f>INDEX(装备!F:F,$O29)+INDEX(装备!F:F,$P29)+INDEX(装备!F:F,$Q29)+INDEX(装备!F:F,$R29)+INDEX(装备!F:F,$S29)+INDEX(装备!F:F,$T29)</f>
        <v>0</v>
      </c>
      <c r="Z29" s="8">
        <f>INDEX(装备!G:G,$O29)+INDEX(装备!G:G,$P29)+INDEX(装备!G:G,$Q29)+INDEX(装备!G:G,$R29)+INDEX(装备!G:G,$S29)+INDEX(装备!G:G,$T29)</f>
        <v>104</v>
      </c>
      <c r="AA29" s="8">
        <f>INDEX(装备!H:H,$O29)+INDEX(装备!H:H,$P29)+INDEX(装备!H:H,$Q29)+INDEX(装备!H:H,$R29)+INDEX(装备!H:H,$S29)+INDEX(装备!H:H,$T29)</f>
        <v>0</v>
      </c>
      <c r="AB29" s="8">
        <f>INDEX(装备!I:I,$O29)+INDEX(装备!I:I,$P29)+INDEX(装备!I:I,$Q29)+INDEX(装备!I:I,$R29)+INDEX(装备!I:I,$S29)+INDEX(装备!I:I,$T29)</f>
        <v>15</v>
      </c>
      <c r="AC29" s="8">
        <f>INDEX(装备!J:J,$O29)+INDEX(装备!J:J,$P29)+INDEX(装备!J:J,$Q29)+INDEX(装备!J:J,$R29)+INDEX(装备!J:J,$S29)+INDEX(装备!J:J,$T29)</f>
        <v>0</v>
      </c>
      <c r="AD29" s="8">
        <f>INDEX(装备!K:K,$O29)+INDEX(装备!K:K,$P29)+INDEX(装备!K:K,$Q29)+INDEX(装备!K:K,$R29)+INDEX(装备!K:K,$S29)+INDEX(装备!K:K,$T29)</f>
        <v>100</v>
      </c>
      <c r="AE29" s="8">
        <f>INDEX(装备!L:L,$O29)+INDEX(装备!L:L,$P29)+INDEX(装备!L:L,$Q29)+INDEX(装备!L:L,$R29)+INDEX(装备!L:L,$S29)+INDEX(装备!L:L,$T29)</f>
        <v>0</v>
      </c>
      <c r="AF29" s="8">
        <f>INDEX(装备!M:M,$O29)+INDEX(装备!M:M,$P29)+INDEX(装备!M:M,$Q29)+INDEX(装备!M:M,$R29)+INDEX(装备!M:M,$S29)+INDEX(装备!M:M,$T29)</f>
        <v>0</v>
      </c>
      <c r="AG29" s="8">
        <f>INDEX(装备!N:N,$O29)+INDEX(装备!N:N,$P29)+INDEX(装备!N:N,$Q29)+INDEX(装备!N:N,$R29)+INDEX(装备!N:N,$S29)+INDEX(装备!N:N,$T29)</f>
        <v>0</v>
      </c>
      <c r="AH29" s="8">
        <f>INDEX(装备!O:O,$O29)+INDEX(装备!O:O,$P29)+INDEX(装备!O:O,$Q29)+INDEX(装备!O:O,$R29)+INDEX(装备!O:O,$S29)+INDEX(装备!O:O,$T29)</f>
        <v>0</v>
      </c>
      <c r="AI29" s="8">
        <f>INDEX(装备!P:P,$O29)+INDEX(装备!P:P,$P29)+INDEX(装备!P:P,$Q29)+INDEX(装备!P:P,$R29)+INDEX(装备!P:P,$S29)+INDEX(装备!P:P,$T29)</f>
        <v>5</v>
      </c>
      <c r="AJ29" s="8">
        <f>INDEX(装备!Q:Q,$O29)+INDEX(装备!Q:Q,$P29)+INDEX(装备!Q:Q,$Q29)+INDEX(装备!Q:Q,$R29)+INDEX(装备!Q:Q,$S29)+INDEX(装备!Q:Q,$T29)</f>
        <v>0</v>
      </c>
      <c r="AK29" s="8">
        <f>INDEX(装备!R:R,$O29)+INDEX(装备!R:R,$P29)+INDEX(装备!R:R,$Q29)+INDEX(装备!R:R,$R29)+INDEX(装备!R:R,$S29)+INDEX(装备!R:R,$T29)</f>
        <v>20</v>
      </c>
      <c r="AL29" s="8">
        <f>INDEX(装备!S:S,$O29)+INDEX(装备!S:S,$P29)+INDEX(装备!S:S,$Q29)+INDEX(装备!S:S,$R29)+INDEX(装备!S:S,$S29)+INDEX(装备!S:S,$T29)</f>
        <v>0</v>
      </c>
      <c r="AM29" s="8">
        <f>INDEX(装备!T:T,$O29)+INDEX(装备!T:T,$P29)+INDEX(装备!T:T,$Q29)+INDEX(装备!T:T,$R29)+INDEX(装备!T:T,$S29)+INDEX(装备!T:T,$T29)</f>
        <v>0</v>
      </c>
      <c r="AN29" s="38"/>
      <c r="AO29" s="38"/>
      <c r="AP29" s="39">
        <f t="shared" si="70"/>
        <v>97</v>
      </c>
      <c r="AQ29" s="39">
        <f t="shared" si="70"/>
        <v>107</v>
      </c>
      <c r="AR29" s="39">
        <f t="shared" si="70"/>
        <v>189</v>
      </c>
      <c r="AS29" s="39">
        <f t="shared" si="70"/>
        <v>250</v>
      </c>
      <c r="AT29" s="39">
        <f t="shared" si="70"/>
        <v>366</v>
      </c>
      <c r="AU29" s="39">
        <f t="shared" si="70"/>
        <v>0</v>
      </c>
      <c r="AV29" s="39">
        <f t="shared" si="70"/>
        <v>35</v>
      </c>
      <c r="AW29" s="39">
        <f t="shared" si="70"/>
        <v>10</v>
      </c>
      <c r="AX29" s="39">
        <f t="shared" si="70"/>
        <v>234.5</v>
      </c>
      <c r="AY29" s="39">
        <f t="shared" si="70"/>
        <v>0</v>
      </c>
      <c r="AZ29" s="39">
        <f t="shared" si="70"/>
        <v>15</v>
      </c>
      <c r="BA29" s="39">
        <f t="shared" si="70"/>
        <v>77</v>
      </c>
      <c r="BB29" s="39">
        <f t="shared" si="70"/>
        <v>0</v>
      </c>
      <c r="BC29" s="39">
        <f t="shared" si="70"/>
        <v>14</v>
      </c>
      <c r="BD29" s="39">
        <f t="shared" si="70"/>
        <v>0</v>
      </c>
      <c r="BE29" s="39">
        <f t="shared" si="70"/>
        <v>50</v>
      </c>
      <c r="BF29" s="39">
        <f t="shared" si="70"/>
        <v>0</v>
      </c>
      <c r="BG29" s="39">
        <f t="shared" si="70"/>
        <v>0</v>
      </c>
      <c r="BH29" s="38"/>
      <c r="BI29" s="38"/>
    </row>
    <row r="30" spans="1:61" x14ac:dyDescent="0.15">
      <c r="A30" s="42" t="s">
        <v>477</v>
      </c>
      <c r="B30" s="8">
        <f t="shared" si="0"/>
        <v>273</v>
      </c>
      <c r="E30" s="38"/>
      <c r="F30" s="38"/>
      <c r="G30" s="39" t="s">
        <v>328</v>
      </c>
      <c r="H30" s="39" t="s">
        <v>599</v>
      </c>
      <c r="I30" s="39" t="s">
        <v>330</v>
      </c>
      <c r="J30" s="39" t="s">
        <v>331</v>
      </c>
      <c r="K30" s="39" t="s">
        <v>332</v>
      </c>
      <c r="L30" s="39" t="s">
        <v>308</v>
      </c>
      <c r="M30" s="39" t="s">
        <v>327</v>
      </c>
      <c r="N30" s="38"/>
      <c r="O30" s="35">
        <f>MATCH(H30,装备!$B:$B,0)</f>
        <v>120</v>
      </c>
      <c r="P30" s="35">
        <f>MATCH(I30,装备!$B:$B,0)</f>
        <v>109</v>
      </c>
      <c r="Q30" s="35">
        <f>MATCH(J30,装备!$B:$B,0)</f>
        <v>62</v>
      </c>
      <c r="R30" s="35">
        <f>MATCH(K30,装备!$B:$B,0)</f>
        <v>63</v>
      </c>
      <c r="S30" s="35">
        <f>MATCH(L30,装备!$B:$B,0)</f>
        <v>51</v>
      </c>
      <c r="T30" s="35">
        <f>MATCH(M30,装备!$B:$B,0)</f>
        <v>72</v>
      </c>
      <c r="U30" s="38"/>
      <c r="V30" s="8">
        <f>INDEX(装备!C:C,$O30)+INDEX(装备!C:C,$P30)+INDEX(装备!C:C,$Q30)+INDEX(装备!C:C,$R30)+INDEX(装备!C:C,$S30)+INDEX(装备!C:C,$T30)</f>
        <v>50</v>
      </c>
      <c r="W30" s="8">
        <f>INDEX(装备!D:D,$O30)+INDEX(装备!D:D,$P30)+INDEX(装备!D:D,$Q30)+INDEX(装备!D:D,$R30)+INDEX(装备!D:D,$S30)+INDEX(装备!D:D,$T30)</f>
        <v>50</v>
      </c>
      <c r="X30" s="8">
        <f>INDEX(装备!E:E,$O30)+INDEX(装备!E:E,$P30)+INDEX(装备!E:E,$Q30)+INDEX(装备!E:E,$R30)+INDEX(装备!E:E,$S30)+INDEX(装备!E:E,$T30)</f>
        <v>80</v>
      </c>
      <c r="Y30" s="8">
        <f>INDEX(装备!F:F,$O30)+INDEX(装备!F:F,$P30)+INDEX(装备!F:F,$Q30)+INDEX(装备!F:F,$R30)+INDEX(装备!F:F,$S30)+INDEX(装备!F:F,$T30)</f>
        <v>250</v>
      </c>
      <c r="Z30" s="8">
        <f>INDEX(装备!G:G,$O30)+INDEX(装备!G:G,$P30)+INDEX(装备!G:G,$Q30)+INDEX(装备!G:G,$R30)+INDEX(装备!G:G,$S30)+INDEX(装备!G:G,$T30)</f>
        <v>101</v>
      </c>
      <c r="AA30" s="8">
        <f>INDEX(装备!H:H,$O30)+INDEX(装备!H:H,$P30)+INDEX(装备!H:H,$Q30)+INDEX(装备!H:H,$R30)+INDEX(装备!H:H,$S30)+INDEX(装备!H:H,$T30)</f>
        <v>60</v>
      </c>
      <c r="AB30" s="8">
        <f>INDEX(装备!I:I,$O30)+INDEX(装备!I:I,$P30)+INDEX(装备!I:I,$Q30)+INDEX(装备!I:I,$R30)+INDEX(装备!I:I,$S30)+INDEX(装备!I:I,$T30)</f>
        <v>15</v>
      </c>
      <c r="AC30" s="8">
        <f>INDEX(装备!J:J,$O30)+INDEX(装备!J:J,$P30)+INDEX(装备!J:J,$Q30)+INDEX(装备!J:J,$R30)+INDEX(装备!J:J,$S30)+INDEX(装备!J:J,$T30)</f>
        <v>0</v>
      </c>
      <c r="AD30" s="8">
        <f>INDEX(装备!K:K,$O30)+INDEX(装备!K:K,$P30)+INDEX(装备!K:K,$Q30)+INDEX(装备!K:K,$R30)+INDEX(装备!K:K,$S30)+INDEX(装备!K:K,$T30)</f>
        <v>30</v>
      </c>
      <c r="AE30" s="8">
        <f>INDEX(装备!L:L,$O30)+INDEX(装备!L:L,$P30)+INDEX(装备!L:L,$Q30)+INDEX(装备!L:L,$R30)+INDEX(装备!L:L,$S30)+INDEX(装备!L:L,$T30)</f>
        <v>0</v>
      </c>
      <c r="AF30" s="8">
        <f>INDEX(装备!M:M,$O30)+INDEX(装备!M:M,$P30)+INDEX(装备!M:M,$Q30)+INDEX(装备!M:M,$R30)+INDEX(装备!M:M,$S30)+INDEX(装备!M:M,$T30)</f>
        <v>0</v>
      </c>
      <c r="AG30" s="8">
        <f>INDEX(装备!N:N,$O30)+INDEX(装备!N:N,$P30)+INDEX(装备!N:N,$Q30)+INDEX(装备!N:N,$R30)+INDEX(装备!N:N,$S30)+INDEX(装备!N:N,$T30)</f>
        <v>0</v>
      </c>
      <c r="AH30" s="8">
        <f>INDEX(装备!O:O,$O30)+INDEX(装备!O:O,$P30)+INDEX(装备!O:O,$Q30)+INDEX(装备!O:O,$R30)+INDEX(装备!O:O,$S30)+INDEX(装备!O:O,$T30)</f>
        <v>30</v>
      </c>
      <c r="AI30" s="8">
        <f>INDEX(装备!P:P,$O30)+INDEX(装备!P:P,$P30)+INDEX(装备!P:P,$Q30)+INDEX(装备!P:P,$R30)+INDEX(装备!P:P,$S30)+INDEX(装备!P:P,$T30)</f>
        <v>0</v>
      </c>
      <c r="AJ30" s="8">
        <f>INDEX(装备!Q:Q,$O30)+INDEX(装备!Q:Q,$P30)+INDEX(装备!Q:Q,$Q30)+INDEX(装备!Q:Q,$R30)+INDEX(装备!Q:Q,$S30)+INDEX(装备!Q:Q,$T30)</f>
        <v>0</v>
      </c>
      <c r="AK30" s="8">
        <f>INDEX(装备!R:R,$O30)+INDEX(装备!R:R,$P30)+INDEX(装备!R:R,$Q30)+INDEX(装备!R:R,$R30)+INDEX(装备!R:R,$S30)+INDEX(装备!R:R,$T30)</f>
        <v>15</v>
      </c>
      <c r="AL30" s="8">
        <f>INDEX(装备!S:S,$O30)+INDEX(装备!S:S,$P30)+INDEX(装备!S:S,$Q30)+INDEX(装备!S:S,$R30)+INDEX(装备!S:S,$S30)+INDEX(装备!S:S,$T30)</f>
        <v>0</v>
      </c>
      <c r="AM30" s="8">
        <f>INDEX(装备!T:T,$O30)+INDEX(装备!T:T,$P30)+INDEX(装备!T:T,$Q30)+INDEX(装备!T:T,$R30)+INDEX(装备!T:T,$S30)+INDEX(装备!T:T,$T30)</f>
        <v>0</v>
      </c>
      <c r="AN30" s="38"/>
      <c r="AO30" s="38"/>
      <c r="AP30" s="39">
        <f t="shared" si="70"/>
        <v>147</v>
      </c>
      <c r="AQ30" s="39">
        <f t="shared" si="70"/>
        <v>157</v>
      </c>
      <c r="AR30" s="39">
        <f t="shared" si="70"/>
        <v>269</v>
      </c>
      <c r="AS30" s="39">
        <f t="shared" si="70"/>
        <v>500</v>
      </c>
      <c r="AT30" s="39">
        <f t="shared" si="70"/>
        <v>467</v>
      </c>
      <c r="AU30" s="39">
        <f t="shared" si="70"/>
        <v>60</v>
      </c>
      <c r="AV30" s="39">
        <f t="shared" si="70"/>
        <v>50</v>
      </c>
      <c r="AW30" s="39">
        <f t="shared" si="70"/>
        <v>10</v>
      </c>
      <c r="AX30" s="39">
        <f t="shared" si="70"/>
        <v>264.5</v>
      </c>
      <c r="AY30" s="39">
        <f t="shared" si="70"/>
        <v>0</v>
      </c>
      <c r="AZ30" s="39">
        <f t="shared" si="70"/>
        <v>15</v>
      </c>
      <c r="BA30" s="39">
        <f t="shared" si="70"/>
        <v>77</v>
      </c>
      <c r="BB30" s="39">
        <f t="shared" si="70"/>
        <v>30</v>
      </c>
      <c r="BC30" s="39">
        <f t="shared" si="70"/>
        <v>14</v>
      </c>
      <c r="BD30" s="39">
        <f t="shared" si="70"/>
        <v>0</v>
      </c>
      <c r="BE30" s="39">
        <f t="shared" si="70"/>
        <v>65</v>
      </c>
      <c r="BF30" s="39">
        <f t="shared" si="70"/>
        <v>0</v>
      </c>
      <c r="BG30" s="39">
        <f t="shared" si="70"/>
        <v>0</v>
      </c>
      <c r="BH30" s="38"/>
      <c r="BI30" s="38"/>
    </row>
    <row r="31" spans="1:61" x14ac:dyDescent="0.15">
      <c r="A31" s="42" t="s">
        <v>478</v>
      </c>
      <c r="B31" s="8">
        <f t="shared" si="0"/>
        <v>283</v>
      </c>
      <c r="E31" s="38"/>
      <c r="F31" s="38"/>
      <c r="G31" s="39" t="s">
        <v>333</v>
      </c>
      <c r="H31" s="39" t="s">
        <v>600</v>
      </c>
      <c r="I31" s="39" t="s">
        <v>335</v>
      </c>
      <c r="J31" s="39" t="s">
        <v>336</v>
      </c>
      <c r="K31" s="39" t="s">
        <v>312</v>
      </c>
      <c r="L31" s="39" t="s">
        <v>326</v>
      </c>
      <c r="M31" s="39" t="s">
        <v>327</v>
      </c>
      <c r="N31" s="38"/>
      <c r="O31" s="35">
        <f>MATCH(H31,装备!$B:$B,0)</f>
        <v>121</v>
      </c>
      <c r="P31" s="35">
        <f>MATCH(I31,装备!$B:$B,0)</f>
        <v>116</v>
      </c>
      <c r="Q31" s="35">
        <f>MATCH(J31,装备!$B:$B,0)</f>
        <v>78</v>
      </c>
      <c r="R31" s="35">
        <f>MATCH(K31,装备!$B:$B,0)</f>
        <v>69</v>
      </c>
      <c r="S31" s="35">
        <f>MATCH(L31,装备!$B:$B,0)</f>
        <v>31</v>
      </c>
      <c r="T31" s="35">
        <f>MATCH(M31,装备!$B:$B,0)</f>
        <v>72</v>
      </c>
      <c r="U31" s="38"/>
      <c r="V31" s="8">
        <f>INDEX(装备!C:C,$O31)+INDEX(装备!C:C,$P31)+INDEX(装备!C:C,$Q31)+INDEX(装备!C:C,$R31)+INDEX(装备!C:C,$S31)+INDEX(装备!C:C,$T31)</f>
        <v>63</v>
      </c>
      <c r="W31" s="8">
        <f>INDEX(装备!D:D,$O31)+INDEX(装备!D:D,$P31)+INDEX(装备!D:D,$Q31)+INDEX(装备!D:D,$R31)+INDEX(装备!D:D,$S31)+INDEX(装备!D:D,$T31)</f>
        <v>35</v>
      </c>
      <c r="X31" s="8">
        <f>INDEX(装备!E:E,$O31)+INDEX(装备!E:E,$P31)+INDEX(装备!E:E,$Q31)+INDEX(装备!E:E,$R31)+INDEX(装备!E:E,$S31)+INDEX(装备!E:E,$T31)</f>
        <v>65</v>
      </c>
      <c r="Y31" s="8">
        <f>INDEX(装备!F:F,$O31)+INDEX(装备!F:F,$P31)+INDEX(装备!F:F,$Q31)+INDEX(装备!F:F,$R31)+INDEX(装备!F:F,$S31)+INDEX(装备!F:F,$T31)</f>
        <v>0</v>
      </c>
      <c r="Z31" s="8">
        <f>INDEX(装备!G:G,$O31)+INDEX(装备!G:G,$P31)+INDEX(装备!G:G,$Q31)+INDEX(装备!G:G,$R31)+INDEX(装备!G:G,$S31)+INDEX(装备!G:G,$T31)</f>
        <v>130</v>
      </c>
      <c r="AA31" s="8">
        <f>INDEX(装备!H:H,$O31)+INDEX(装备!H:H,$P31)+INDEX(装备!H:H,$Q31)+INDEX(装备!H:H,$R31)+INDEX(装备!H:H,$S31)+INDEX(装备!H:H,$T31)</f>
        <v>15</v>
      </c>
      <c r="AB31" s="8">
        <f>INDEX(装备!I:I,$O31)+INDEX(装备!I:I,$P31)+INDEX(装备!I:I,$Q31)+INDEX(装备!I:I,$R31)+INDEX(装备!I:I,$S31)+INDEX(装备!I:I,$T31)</f>
        <v>15</v>
      </c>
      <c r="AC31" s="8">
        <f>INDEX(装备!J:J,$O31)+INDEX(装备!J:J,$P31)+INDEX(装备!J:J,$Q31)+INDEX(装备!J:J,$R31)+INDEX(装备!J:J,$S31)+INDEX(装备!J:J,$T31)</f>
        <v>0</v>
      </c>
      <c r="AD31" s="8">
        <f>INDEX(装备!K:K,$O31)+INDEX(装备!K:K,$P31)+INDEX(装备!K:K,$Q31)+INDEX(装备!K:K,$R31)+INDEX(装备!K:K,$S31)+INDEX(装备!K:K,$T31)</f>
        <v>45</v>
      </c>
      <c r="AE31" s="8">
        <f>INDEX(装备!L:L,$O31)+INDEX(装备!L:L,$P31)+INDEX(装备!L:L,$Q31)+INDEX(装备!L:L,$R31)+INDEX(装备!L:L,$S31)+INDEX(装备!L:L,$T31)</f>
        <v>30</v>
      </c>
      <c r="AF31" s="8">
        <f>INDEX(装备!M:M,$O31)+INDEX(装备!M:M,$P31)+INDEX(装备!M:M,$Q31)+INDEX(装备!M:M,$R31)+INDEX(装备!M:M,$S31)+INDEX(装备!M:M,$T31)</f>
        <v>0</v>
      </c>
      <c r="AG31" s="8">
        <f>INDEX(装备!N:N,$O31)+INDEX(装备!N:N,$P31)+INDEX(装备!N:N,$Q31)+INDEX(装备!N:N,$R31)+INDEX(装备!N:N,$S31)+INDEX(装备!N:N,$T31)</f>
        <v>0</v>
      </c>
      <c r="AH31" s="8">
        <f>INDEX(装备!O:O,$O31)+INDEX(装备!O:O,$P31)+INDEX(装备!O:O,$Q31)+INDEX(装备!O:O,$R31)+INDEX(装备!O:O,$S31)+INDEX(装备!O:O,$T31)</f>
        <v>0</v>
      </c>
      <c r="AI31" s="8">
        <f>INDEX(装备!P:P,$O31)+INDEX(装备!P:P,$P31)+INDEX(装备!P:P,$Q31)+INDEX(装备!P:P,$R31)+INDEX(装备!P:P,$S31)+INDEX(装备!P:P,$T31)</f>
        <v>0</v>
      </c>
      <c r="AJ31" s="8">
        <f>INDEX(装备!Q:Q,$O31)+INDEX(装备!Q:Q,$P31)+INDEX(装备!Q:Q,$Q31)+INDEX(装备!Q:Q,$R31)+INDEX(装备!Q:Q,$S31)+INDEX(装备!Q:Q,$T31)</f>
        <v>0</v>
      </c>
      <c r="AK31" s="8">
        <f>INDEX(装备!R:R,$O31)+INDEX(装备!R:R,$P31)+INDEX(装备!R:R,$Q31)+INDEX(装备!R:R,$R31)+INDEX(装备!R:R,$S31)+INDEX(装备!R:R,$T31)</f>
        <v>25</v>
      </c>
      <c r="AL31" s="8">
        <f>INDEX(装备!S:S,$O31)+INDEX(装备!S:S,$P31)+INDEX(装备!S:S,$Q31)+INDEX(装备!S:S,$R31)+INDEX(装备!S:S,$S31)+INDEX(装备!S:S,$T31)</f>
        <v>0</v>
      </c>
      <c r="AM31" s="8">
        <f>INDEX(装备!T:T,$O31)+INDEX(装备!T:T,$P31)+INDEX(装备!T:T,$Q31)+INDEX(装备!T:T,$R31)+INDEX(装备!T:T,$S31)+INDEX(装备!T:T,$T31)</f>
        <v>0</v>
      </c>
      <c r="AN31" s="38"/>
      <c r="AO31" s="38"/>
      <c r="AP31" s="39">
        <f t="shared" si="70"/>
        <v>210</v>
      </c>
      <c r="AQ31" s="39">
        <f t="shared" si="70"/>
        <v>192</v>
      </c>
      <c r="AR31" s="39">
        <f t="shared" si="70"/>
        <v>334</v>
      </c>
      <c r="AS31" s="39">
        <f t="shared" si="70"/>
        <v>500</v>
      </c>
      <c r="AT31" s="39">
        <f t="shared" si="70"/>
        <v>597</v>
      </c>
      <c r="AU31" s="39">
        <f t="shared" si="70"/>
        <v>75</v>
      </c>
      <c r="AV31" s="39">
        <f t="shared" si="70"/>
        <v>65</v>
      </c>
      <c r="AW31" s="39">
        <f t="shared" si="70"/>
        <v>10</v>
      </c>
      <c r="AX31" s="39">
        <f t="shared" si="70"/>
        <v>309.5</v>
      </c>
      <c r="AY31" s="39">
        <f t="shared" si="70"/>
        <v>30</v>
      </c>
      <c r="AZ31" s="39">
        <f t="shared" si="70"/>
        <v>15</v>
      </c>
      <c r="BA31" s="39">
        <f t="shared" si="70"/>
        <v>77</v>
      </c>
      <c r="BB31" s="39">
        <f t="shared" si="70"/>
        <v>30</v>
      </c>
      <c r="BC31" s="39">
        <f t="shared" si="70"/>
        <v>14</v>
      </c>
      <c r="BD31" s="39">
        <f t="shared" si="70"/>
        <v>0</v>
      </c>
      <c r="BE31" s="39">
        <f t="shared" si="70"/>
        <v>90</v>
      </c>
      <c r="BF31" s="39">
        <f t="shared" si="70"/>
        <v>0</v>
      </c>
      <c r="BG31" s="39">
        <f t="shared" si="70"/>
        <v>0</v>
      </c>
      <c r="BH31" s="38"/>
      <c r="BI31" s="38"/>
    </row>
    <row r="32" spans="1:61" x14ac:dyDescent="0.15">
      <c r="A32" s="42" t="s">
        <v>479</v>
      </c>
      <c r="B32" s="8">
        <f t="shared" si="0"/>
        <v>293</v>
      </c>
      <c r="E32" s="38"/>
      <c r="F32" s="38"/>
      <c r="G32" s="39" t="s">
        <v>337</v>
      </c>
      <c r="H32" s="39" t="s">
        <v>601</v>
      </c>
      <c r="I32" s="39" t="s">
        <v>339</v>
      </c>
      <c r="J32" s="39" t="s">
        <v>340</v>
      </c>
      <c r="K32" s="39" t="s">
        <v>305</v>
      </c>
      <c r="L32" s="39" t="s">
        <v>313</v>
      </c>
      <c r="M32" s="39" t="s">
        <v>327</v>
      </c>
      <c r="N32" s="38"/>
      <c r="O32" s="35">
        <f>MATCH(H32,装备!$B:$B,0)</f>
        <v>119</v>
      </c>
      <c r="P32" s="35">
        <f>MATCH(I32,装备!$B:$B,0)</f>
        <v>122</v>
      </c>
      <c r="Q32" s="35">
        <f>MATCH(J32,装备!$B:$B,0)</f>
        <v>104</v>
      </c>
      <c r="R32" s="35">
        <f>MATCH(K32,装备!$B:$B,0)</f>
        <v>79</v>
      </c>
      <c r="S32" s="35">
        <f>MATCH(L32,装备!$B:$B,0)</f>
        <v>84</v>
      </c>
      <c r="T32" s="35">
        <f>MATCH(M32,装备!$B:$B,0)</f>
        <v>72</v>
      </c>
      <c r="U32" s="38"/>
      <c r="V32" s="8">
        <f>INDEX(装备!C:C,$O32)+INDEX(装备!C:C,$P32)+INDEX(装备!C:C,$Q32)+INDEX(装备!C:C,$R32)+INDEX(装备!C:C,$S32)+INDEX(装备!C:C,$T32)</f>
        <v>45</v>
      </c>
      <c r="W32" s="8">
        <f>INDEX(装备!D:D,$O32)+INDEX(装备!D:D,$P32)+INDEX(装备!D:D,$Q32)+INDEX(装备!D:D,$R32)+INDEX(装备!D:D,$S32)+INDEX(装备!D:D,$T32)</f>
        <v>31</v>
      </c>
      <c r="X32" s="8">
        <f>INDEX(装备!E:E,$O32)+INDEX(装备!E:E,$P32)+INDEX(装备!E:E,$Q32)+INDEX(装备!E:E,$R32)+INDEX(装备!E:E,$S32)+INDEX(装备!E:E,$T32)</f>
        <v>25</v>
      </c>
      <c r="Y32" s="8">
        <f>INDEX(装备!F:F,$O32)+INDEX(装备!F:F,$P32)+INDEX(装备!F:F,$Q32)+INDEX(装备!F:F,$R32)+INDEX(装备!F:F,$S32)+INDEX(装备!F:F,$T32)</f>
        <v>0</v>
      </c>
      <c r="Z32" s="8">
        <f>INDEX(装备!G:G,$O32)+INDEX(装备!G:G,$P32)+INDEX(装备!G:G,$Q32)+INDEX(装备!G:G,$R32)+INDEX(装备!G:G,$S32)+INDEX(装备!G:G,$T32)</f>
        <v>275</v>
      </c>
      <c r="AA32" s="8">
        <f>INDEX(装备!H:H,$O32)+INDEX(装备!H:H,$P32)+INDEX(装备!H:H,$Q32)+INDEX(装备!H:H,$R32)+INDEX(装备!H:H,$S32)+INDEX(装备!H:H,$T32)</f>
        <v>0</v>
      </c>
      <c r="AB32" s="8">
        <f>INDEX(装备!I:I,$O32)+INDEX(装备!I:I,$P32)+INDEX(装备!I:I,$Q32)+INDEX(装备!I:I,$R32)+INDEX(装备!I:I,$S32)+INDEX(装备!I:I,$T32)</f>
        <v>0</v>
      </c>
      <c r="AC32" s="8">
        <f>INDEX(装备!J:J,$O32)+INDEX(装备!J:J,$P32)+INDEX(装备!J:J,$Q32)+INDEX(装备!J:J,$R32)+INDEX(装备!J:J,$S32)+INDEX(装备!J:J,$T32)</f>
        <v>10</v>
      </c>
      <c r="AD32" s="8">
        <f>INDEX(装备!K:K,$O32)+INDEX(装备!K:K,$P32)+INDEX(装备!K:K,$Q32)+INDEX(装备!K:K,$R32)+INDEX(装备!K:K,$S32)+INDEX(装备!K:K,$T32)</f>
        <v>95</v>
      </c>
      <c r="AE32" s="8">
        <f>INDEX(装备!L:L,$O32)+INDEX(装备!L:L,$P32)+INDEX(装备!L:L,$Q32)+INDEX(装备!L:L,$R32)+INDEX(装备!L:L,$S32)+INDEX(装备!L:L,$T32)</f>
        <v>0</v>
      </c>
      <c r="AF32" s="8">
        <f>INDEX(装备!M:M,$O32)+INDEX(装备!M:M,$P32)+INDEX(装备!M:M,$Q32)+INDEX(装备!M:M,$R32)+INDEX(装备!M:M,$S32)+INDEX(装备!M:M,$T32)</f>
        <v>200</v>
      </c>
      <c r="AG32" s="8">
        <f>INDEX(装备!N:N,$O32)+INDEX(装备!N:N,$P32)+INDEX(装备!N:N,$Q32)+INDEX(装备!N:N,$R32)+INDEX(装备!N:N,$S32)+INDEX(装备!N:N,$T32)</f>
        <v>100</v>
      </c>
      <c r="AH32" s="8">
        <f>INDEX(装备!O:O,$O32)+INDEX(装备!O:O,$P32)+INDEX(装备!O:O,$Q32)+INDEX(装备!O:O,$R32)+INDEX(装备!O:O,$S32)+INDEX(装备!O:O,$T32)</f>
        <v>0</v>
      </c>
      <c r="AI32" s="8">
        <f>INDEX(装备!P:P,$O32)+INDEX(装备!P:P,$P32)+INDEX(装备!P:P,$Q32)+INDEX(装备!P:P,$R32)+INDEX(装备!P:P,$S32)+INDEX(装备!P:P,$T32)</f>
        <v>0</v>
      </c>
      <c r="AJ32" s="8">
        <f>INDEX(装备!Q:Q,$O32)+INDEX(装备!Q:Q,$P32)+INDEX(装备!Q:Q,$Q32)+INDEX(装备!Q:Q,$R32)+INDEX(装备!Q:Q,$S32)+INDEX(装备!Q:Q,$T32)</f>
        <v>0</v>
      </c>
      <c r="AK32" s="8">
        <f>INDEX(装备!R:R,$O32)+INDEX(装备!R:R,$P32)+INDEX(装备!R:R,$Q32)+INDEX(装备!R:R,$R32)+INDEX(装备!R:R,$S32)+INDEX(装备!R:R,$T32)</f>
        <v>0</v>
      </c>
      <c r="AL32" s="8">
        <f>INDEX(装备!S:S,$O32)+INDEX(装备!S:S,$P32)+INDEX(装备!S:S,$Q32)+INDEX(装备!S:S,$R32)+INDEX(装备!S:S,$S32)+INDEX(装备!S:S,$T32)</f>
        <v>0</v>
      </c>
      <c r="AM32" s="8">
        <f>INDEX(装备!T:T,$O32)+INDEX(装备!T:T,$P32)+INDEX(装备!T:T,$Q32)+INDEX(装备!T:T,$R32)+INDEX(装备!T:T,$S32)+INDEX(装备!T:T,$T32)</f>
        <v>15</v>
      </c>
      <c r="AN32" s="38"/>
      <c r="AO32" s="38"/>
      <c r="AP32" s="39">
        <f t="shared" si="70"/>
        <v>255</v>
      </c>
      <c r="AQ32" s="39">
        <f t="shared" si="70"/>
        <v>223</v>
      </c>
      <c r="AR32" s="39">
        <f t="shared" si="70"/>
        <v>359</v>
      </c>
      <c r="AS32" s="39">
        <f t="shared" si="70"/>
        <v>500</v>
      </c>
      <c r="AT32" s="39">
        <f t="shared" si="70"/>
        <v>872</v>
      </c>
      <c r="AU32" s="39">
        <f t="shared" si="70"/>
        <v>75</v>
      </c>
      <c r="AV32" s="39">
        <f t="shared" si="70"/>
        <v>65</v>
      </c>
      <c r="AW32" s="39">
        <f t="shared" si="70"/>
        <v>20</v>
      </c>
      <c r="AX32" s="39">
        <f t="shared" si="70"/>
        <v>404.5</v>
      </c>
      <c r="AY32" s="39">
        <f t="shared" si="70"/>
        <v>30</v>
      </c>
      <c r="AZ32" s="39">
        <f t="shared" si="70"/>
        <v>215</v>
      </c>
      <c r="BA32" s="39">
        <f t="shared" si="70"/>
        <v>177</v>
      </c>
      <c r="BB32" s="39">
        <f t="shared" si="70"/>
        <v>30</v>
      </c>
      <c r="BC32" s="39">
        <f t="shared" si="70"/>
        <v>14</v>
      </c>
      <c r="BD32" s="39">
        <f t="shared" si="70"/>
        <v>0</v>
      </c>
      <c r="BE32" s="39">
        <f t="shared" si="70"/>
        <v>90</v>
      </c>
      <c r="BF32" s="39">
        <f t="shared" si="70"/>
        <v>0</v>
      </c>
      <c r="BG32" s="39">
        <f t="shared" si="70"/>
        <v>15</v>
      </c>
      <c r="BH32" s="38"/>
      <c r="BI32" s="38"/>
    </row>
    <row r="33" spans="1:59" s="38" customFormat="1" x14ac:dyDescent="0.15">
      <c r="A33" s="44" t="s">
        <v>480</v>
      </c>
      <c r="B33" s="8">
        <f t="shared" si="0"/>
        <v>303</v>
      </c>
      <c r="F33" s="38" t="s">
        <v>341</v>
      </c>
      <c r="G33" s="39" t="s">
        <v>342</v>
      </c>
      <c r="H33" s="39" t="s">
        <v>592</v>
      </c>
      <c r="I33" s="39" t="s">
        <v>343</v>
      </c>
      <c r="J33" s="39" t="s">
        <v>344</v>
      </c>
      <c r="K33" s="39" t="s">
        <v>344</v>
      </c>
      <c r="L33" s="39" t="s">
        <v>345</v>
      </c>
      <c r="M33" s="39" t="s">
        <v>346</v>
      </c>
      <c r="O33" s="35">
        <f>MATCH(H33,装备!$B:$B,0)</f>
        <v>2</v>
      </c>
      <c r="P33" s="35">
        <f>MATCH(I33,装备!$B:$B,0)</f>
        <v>2</v>
      </c>
      <c r="Q33" s="35">
        <f>MATCH(J33,装备!$B:$B,0)</f>
        <v>14</v>
      </c>
      <c r="R33" s="35">
        <f>MATCH(K33,装备!$B:$B,0)</f>
        <v>14</v>
      </c>
      <c r="S33" s="35">
        <f>MATCH(L33,装备!$B:$B,0)</f>
        <v>5</v>
      </c>
      <c r="T33" s="35">
        <f>MATCH(M33,装备!$B:$B,0)</f>
        <v>6</v>
      </c>
      <c r="V33" s="8">
        <f>INDEX(装备!C:C,$O33)+INDEX(装备!C:C,$P33)+INDEX(装备!C:C,$Q33)+INDEX(装备!C:C,$R33)+INDEX(装备!C:C,$S33)+INDEX(装备!C:C,$T33)</f>
        <v>2</v>
      </c>
      <c r="W33" s="8">
        <f>INDEX(装备!D:D,$O33)+INDEX(装备!D:D,$P33)+INDEX(装备!D:D,$Q33)+INDEX(装备!D:D,$R33)+INDEX(装备!D:D,$S33)+INDEX(装备!D:D,$T33)</f>
        <v>2</v>
      </c>
      <c r="X33" s="8">
        <f>INDEX(装备!E:E,$O33)+INDEX(装备!E:E,$P33)+INDEX(装备!E:E,$Q33)+INDEX(装备!E:E,$R33)+INDEX(装备!E:E,$S33)+INDEX(装备!E:E,$T33)</f>
        <v>8</v>
      </c>
      <c r="Y33" s="8">
        <f>INDEX(装备!F:F,$O33)+INDEX(装备!F:F,$P33)+INDEX(装备!F:F,$Q33)+INDEX(装备!F:F,$R33)+INDEX(装备!F:F,$S33)+INDEX(装备!F:F,$T33)</f>
        <v>0</v>
      </c>
      <c r="Z33" s="8">
        <f>INDEX(装备!G:G,$O33)+INDEX(装备!G:G,$P33)+INDEX(装备!G:G,$Q33)+INDEX(装备!G:G,$R33)+INDEX(装备!G:G,$S33)+INDEX(装备!G:G,$T33)</f>
        <v>0</v>
      </c>
      <c r="AA33" s="8">
        <f>INDEX(装备!H:H,$O33)+INDEX(装备!H:H,$P33)+INDEX(装备!H:H,$Q33)+INDEX(装备!H:H,$R33)+INDEX(装备!H:H,$S33)+INDEX(装备!H:H,$T33)</f>
        <v>0</v>
      </c>
      <c r="AB33" s="8">
        <f>INDEX(装备!I:I,$O33)+INDEX(装备!I:I,$P33)+INDEX(装备!I:I,$Q33)+INDEX(装备!I:I,$R33)+INDEX(装备!I:I,$S33)+INDEX(装备!I:I,$T33)</f>
        <v>0</v>
      </c>
      <c r="AC33" s="8">
        <f>INDEX(装备!J:J,$O33)+INDEX(装备!J:J,$P33)+INDEX(装备!J:J,$Q33)+INDEX(装备!J:J,$R33)+INDEX(装备!J:J,$S33)+INDEX(装备!J:J,$T33)</f>
        <v>0</v>
      </c>
      <c r="AD33" s="8">
        <f>INDEX(装备!K:K,$O33)+INDEX(装备!K:K,$P33)+INDEX(装备!K:K,$Q33)+INDEX(装备!K:K,$R33)+INDEX(装备!K:K,$S33)+INDEX(装备!K:K,$T33)</f>
        <v>0</v>
      </c>
      <c r="AE33" s="8">
        <f>INDEX(装备!L:L,$O33)+INDEX(装备!L:L,$P33)+INDEX(装备!L:L,$Q33)+INDEX(装备!L:L,$R33)+INDEX(装备!L:L,$S33)+INDEX(装备!L:L,$T33)</f>
        <v>0</v>
      </c>
      <c r="AF33" s="8">
        <f>INDEX(装备!M:M,$O33)+INDEX(装备!M:M,$P33)+INDEX(装备!M:M,$Q33)+INDEX(装备!M:M,$R33)+INDEX(装备!M:M,$S33)+INDEX(装备!M:M,$T33)</f>
        <v>80</v>
      </c>
      <c r="AG33" s="8">
        <f>INDEX(装备!N:N,$O33)+INDEX(装备!N:N,$P33)+INDEX(装备!N:N,$Q33)+INDEX(装备!N:N,$R33)+INDEX(装备!N:N,$S33)+INDEX(装备!N:N,$T33)</f>
        <v>30</v>
      </c>
      <c r="AH33" s="8">
        <f>INDEX(装备!O:O,$O33)+INDEX(装备!O:O,$P33)+INDEX(装备!O:O,$Q33)+INDEX(装备!O:O,$R33)+INDEX(装备!O:O,$S33)+INDEX(装备!O:O,$T33)</f>
        <v>0</v>
      </c>
      <c r="AI33" s="8">
        <f>INDEX(装备!P:P,$O33)+INDEX(装备!P:P,$P33)+INDEX(装备!P:P,$Q33)+INDEX(装备!P:P,$R33)+INDEX(装备!P:P,$S33)+INDEX(装备!P:P,$T33)</f>
        <v>0</v>
      </c>
      <c r="AJ33" s="8">
        <f>INDEX(装备!Q:Q,$O33)+INDEX(装备!Q:Q,$P33)+INDEX(装备!Q:Q,$Q33)+INDEX(装备!Q:Q,$R33)+INDEX(装备!Q:Q,$S33)+INDEX(装备!Q:Q,$T33)</f>
        <v>0</v>
      </c>
      <c r="AK33" s="8">
        <f>INDEX(装备!R:R,$O33)+INDEX(装备!R:R,$P33)+INDEX(装备!R:R,$Q33)+INDEX(装备!R:R,$R33)+INDEX(装备!R:R,$S33)+INDEX(装备!R:R,$T33)</f>
        <v>0</v>
      </c>
      <c r="AL33" s="8">
        <f>INDEX(装备!S:S,$O33)+INDEX(装备!S:S,$P33)+INDEX(装备!S:S,$Q33)+INDEX(装备!S:S,$R33)+INDEX(装备!S:S,$S33)+INDEX(装备!S:S,$T33)</f>
        <v>0</v>
      </c>
      <c r="AM33" s="8">
        <f>INDEX(装备!T:T,$O33)+INDEX(装备!T:T,$P33)+INDEX(装备!T:T,$Q33)+INDEX(装备!T:T,$R33)+INDEX(装备!T:T,$S33)+INDEX(装备!T:T,$T33)</f>
        <v>0</v>
      </c>
      <c r="AP33" s="39">
        <f t="shared" ref="AP33:BG33" si="71">V33</f>
        <v>2</v>
      </c>
      <c r="AQ33" s="39">
        <f t="shared" si="71"/>
        <v>2</v>
      </c>
      <c r="AR33" s="39">
        <f t="shared" si="71"/>
        <v>8</v>
      </c>
      <c r="AS33" s="39">
        <f t="shared" si="71"/>
        <v>0</v>
      </c>
      <c r="AT33" s="39">
        <f t="shared" si="71"/>
        <v>0</v>
      </c>
      <c r="AU33" s="39">
        <f t="shared" si="71"/>
        <v>0</v>
      </c>
      <c r="AV33" s="39">
        <f t="shared" si="71"/>
        <v>0</v>
      </c>
      <c r="AW33" s="39">
        <f t="shared" si="71"/>
        <v>0</v>
      </c>
      <c r="AX33" s="39">
        <f t="shared" si="71"/>
        <v>0</v>
      </c>
      <c r="AY33" s="39">
        <f t="shared" si="71"/>
        <v>0</v>
      </c>
      <c r="AZ33" s="39">
        <f t="shared" si="71"/>
        <v>80</v>
      </c>
      <c r="BA33" s="39">
        <f t="shared" si="71"/>
        <v>30</v>
      </c>
      <c r="BB33" s="39">
        <f t="shared" si="71"/>
        <v>0</v>
      </c>
      <c r="BC33" s="39">
        <f t="shared" si="71"/>
        <v>0</v>
      </c>
      <c r="BD33" s="39">
        <f t="shared" si="71"/>
        <v>0</v>
      </c>
      <c r="BE33" s="39">
        <f t="shared" si="71"/>
        <v>0</v>
      </c>
      <c r="BF33" s="39">
        <f t="shared" si="71"/>
        <v>0</v>
      </c>
      <c r="BG33" s="39">
        <f t="shared" si="71"/>
        <v>0</v>
      </c>
    </row>
    <row r="34" spans="1:59" s="38" customFormat="1" x14ac:dyDescent="0.15">
      <c r="A34" s="44" t="s">
        <v>483</v>
      </c>
      <c r="B34" s="8">
        <f t="shared" si="0"/>
        <v>313</v>
      </c>
      <c r="G34" s="39" t="s">
        <v>347</v>
      </c>
      <c r="H34" s="39" t="s">
        <v>602</v>
      </c>
      <c r="I34" s="39" t="s">
        <v>296</v>
      </c>
      <c r="J34" s="39" t="s">
        <v>326</v>
      </c>
      <c r="K34" s="39" t="s">
        <v>348</v>
      </c>
      <c r="L34" s="39" t="s">
        <v>349</v>
      </c>
      <c r="M34" s="39" t="s">
        <v>298</v>
      </c>
      <c r="O34" s="35">
        <f>MATCH(H34,装备!$B:$B,0)</f>
        <v>19</v>
      </c>
      <c r="P34" s="35">
        <f>MATCH(I34,装备!$B:$B,0)</f>
        <v>19</v>
      </c>
      <c r="Q34" s="35">
        <f>MATCH(J34,装备!$B:$B,0)</f>
        <v>31</v>
      </c>
      <c r="R34" s="35">
        <f>MATCH(K34,装备!$B:$B,0)</f>
        <v>9</v>
      </c>
      <c r="S34" s="35">
        <f>MATCH(L34,装备!$B:$B,0)</f>
        <v>37</v>
      </c>
      <c r="T34" s="35">
        <f>MATCH(M34,装备!$B:$B,0)</f>
        <v>4</v>
      </c>
      <c r="V34" s="8">
        <f>INDEX(装备!C:C,$O34)+INDEX(装备!C:C,$P34)+INDEX(装备!C:C,$Q34)+INDEX(装备!C:C,$R34)+INDEX(装备!C:C,$S34)+INDEX(装备!C:C,$T34)</f>
        <v>11</v>
      </c>
      <c r="W34" s="8">
        <f>INDEX(装备!D:D,$O34)+INDEX(装备!D:D,$P34)+INDEX(装备!D:D,$Q34)+INDEX(装备!D:D,$R34)+INDEX(装备!D:D,$S34)+INDEX(装备!D:D,$T34)</f>
        <v>11</v>
      </c>
      <c r="X34" s="8">
        <f>INDEX(装备!E:E,$O34)+INDEX(装备!E:E,$P34)+INDEX(装备!E:E,$Q34)+INDEX(装备!E:E,$R34)+INDEX(装备!E:E,$S34)+INDEX(装备!E:E,$T34)</f>
        <v>17</v>
      </c>
      <c r="Y34" s="8">
        <f>INDEX(装备!F:F,$O34)+INDEX(装备!F:F,$P34)+INDEX(装备!F:F,$Q34)+INDEX(装备!F:F,$R34)+INDEX(装备!F:F,$S34)+INDEX(装备!F:F,$T34)</f>
        <v>0</v>
      </c>
      <c r="Z34" s="8">
        <f>INDEX(装备!G:G,$O34)+INDEX(装备!G:G,$P34)+INDEX(装备!G:G,$Q34)+INDEX(装备!G:G,$R34)+INDEX(装备!G:G,$S34)+INDEX(装备!G:G,$T34)</f>
        <v>16</v>
      </c>
      <c r="AA34" s="8">
        <f>INDEX(装备!H:H,$O34)+INDEX(装备!H:H,$P34)+INDEX(装备!H:H,$Q34)+INDEX(装备!H:H,$R34)+INDEX(装备!H:H,$S34)+INDEX(装备!H:H,$T34)</f>
        <v>12</v>
      </c>
      <c r="AB34" s="8">
        <f>INDEX(装备!I:I,$O34)+INDEX(装备!I:I,$P34)+INDEX(装备!I:I,$Q34)+INDEX(装备!I:I,$R34)+INDEX(装备!I:I,$S34)+INDEX(装备!I:I,$T34)</f>
        <v>0</v>
      </c>
      <c r="AC34" s="8">
        <f>INDEX(装备!J:J,$O34)+INDEX(装备!J:J,$P34)+INDEX(装备!J:J,$Q34)+INDEX(装备!J:J,$R34)+INDEX(装备!J:J,$S34)+INDEX(装备!J:J,$T34)</f>
        <v>0</v>
      </c>
      <c r="AD34" s="8">
        <f>INDEX(装备!K:K,$O34)+INDEX(装备!K:K,$P34)+INDEX(装备!K:K,$Q34)+INDEX(装备!K:K,$R34)+INDEX(装备!K:K,$S34)+INDEX(装备!K:K,$T34)</f>
        <v>5</v>
      </c>
      <c r="AE34" s="8">
        <f>INDEX(装备!L:L,$O34)+INDEX(装备!L:L,$P34)+INDEX(装备!L:L,$Q34)+INDEX(装备!L:L,$R34)+INDEX(装备!L:L,$S34)+INDEX(装备!L:L,$T34)</f>
        <v>0</v>
      </c>
      <c r="AF34" s="8">
        <f>INDEX(装备!M:M,$O34)+INDEX(装备!M:M,$P34)+INDEX(装备!M:M,$Q34)+INDEX(装备!M:M,$R34)+INDEX(装备!M:M,$S34)+INDEX(装备!M:M,$T34)</f>
        <v>135</v>
      </c>
      <c r="AG34" s="8">
        <f>INDEX(装备!N:N,$O34)+INDEX(装备!N:N,$P34)+INDEX(装备!N:N,$Q34)+INDEX(装备!N:N,$R34)+INDEX(装备!N:N,$S34)+INDEX(装备!N:N,$T34)</f>
        <v>45</v>
      </c>
      <c r="AH34" s="8">
        <f>INDEX(装备!O:O,$O34)+INDEX(装备!O:O,$P34)+INDEX(装备!O:O,$Q34)+INDEX(装备!O:O,$R34)+INDEX(装备!O:O,$S34)+INDEX(装备!O:O,$T34)</f>
        <v>0</v>
      </c>
      <c r="AI34" s="8">
        <f>INDEX(装备!P:P,$O34)+INDEX(装备!P:P,$P34)+INDEX(装备!P:P,$Q34)+INDEX(装备!P:P,$R34)+INDEX(装备!P:P,$S34)+INDEX(装备!P:P,$T34)</f>
        <v>0</v>
      </c>
      <c r="AJ34" s="8">
        <f>INDEX(装备!Q:Q,$O34)+INDEX(装备!Q:Q,$P34)+INDEX(装备!Q:Q,$Q34)+INDEX(装备!Q:Q,$R34)+INDEX(装备!Q:Q,$S34)+INDEX(装备!Q:Q,$T34)</f>
        <v>0</v>
      </c>
      <c r="AK34" s="8">
        <f>INDEX(装备!R:R,$O34)+INDEX(装备!R:R,$P34)+INDEX(装备!R:R,$Q34)+INDEX(装备!R:R,$R34)+INDEX(装备!R:R,$S34)+INDEX(装备!R:R,$T34)</f>
        <v>0</v>
      </c>
      <c r="AL34" s="8">
        <f>INDEX(装备!S:S,$O34)+INDEX(装备!S:S,$P34)+INDEX(装备!S:S,$Q34)+INDEX(装备!S:S,$R34)+INDEX(装备!S:S,$S34)+INDEX(装备!S:S,$T34)</f>
        <v>0</v>
      </c>
      <c r="AM34" s="8">
        <f>INDEX(装备!T:T,$O34)+INDEX(装备!T:T,$P34)+INDEX(装备!T:T,$Q34)+INDEX(装备!T:T,$R34)+INDEX(装备!T:T,$S34)+INDEX(装备!T:T,$T34)</f>
        <v>0</v>
      </c>
      <c r="AP34" s="39">
        <f t="shared" ref="AP34:BG42" si="72">AP33+V34</f>
        <v>13</v>
      </c>
      <c r="AQ34" s="39">
        <f t="shared" si="72"/>
        <v>13</v>
      </c>
      <c r="AR34" s="39">
        <f t="shared" si="72"/>
        <v>25</v>
      </c>
      <c r="AS34" s="39">
        <f t="shared" si="72"/>
        <v>0</v>
      </c>
      <c r="AT34" s="39">
        <f t="shared" si="72"/>
        <v>16</v>
      </c>
      <c r="AU34" s="39">
        <f t="shared" si="72"/>
        <v>12</v>
      </c>
      <c r="AV34" s="39">
        <f t="shared" si="72"/>
        <v>0</v>
      </c>
      <c r="AW34" s="39">
        <f t="shared" si="72"/>
        <v>0</v>
      </c>
      <c r="AX34" s="39">
        <f t="shared" si="72"/>
        <v>5</v>
      </c>
      <c r="AY34" s="39">
        <f t="shared" si="72"/>
        <v>0</v>
      </c>
      <c r="AZ34" s="39">
        <f t="shared" si="72"/>
        <v>215</v>
      </c>
      <c r="BA34" s="39">
        <f t="shared" si="72"/>
        <v>75</v>
      </c>
      <c r="BB34" s="39">
        <f t="shared" si="72"/>
        <v>0</v>
      </c>
      <c r="BC34" s="39">
        <f t="shared" si="72"/>
        <v>0</v>
      </c>
      <c r="BD34" s="39">
        <f t="shared" si="72"/>
        <v>0</v>
      </c>
      <c r="BE34" s="39">
        <f t="shared" si="72"/>
        <v>0</v>
      </c>
      <c r="BF34" s="39">
        <f t="shared" si="72"/>
        <v>0</v>
      </c>
      <c r="BG34" s="39">
        <f t="shared" si="72"/>
        <v>0</v>
      </c>
    </row>
    <row r="35" spans="1:59" s="38" customFormat="1" x14ac:dyDescent="0.15">
      <c r="A35" s="44" t="s">
        <v>487</v>
      </c>
      <c r="B35" s="8">
        <f t="shared" si="0"/>
        <v>323</v>
      </c>
      <c r="G35" s="39" t="s">
        <v>299</v>
      </c>
      <c r="H35" s="39" t="s">
        <v>603</v>
      </c>
      <c r="I35" s="39" t="s">
        <v>351</v>
      </c>
      <c r="J35" s="39" t="s">
        <v>302</v>
      </c>
      <c r="K35" s="39" t="s">
        <v>326</v>
      </c>
      <c r="L35" s="39" t="s">
        <v>349</v>
      </c>
      <c r="M35" s="39" t="s">
        <v>310</v>
      </c>
      <c r="O35" s="35">
        <f>MATCH(H35,装备!$B:$B,0)</f>
        <v>64</v>
      </c>
      <c r="P35" s="35">
        <f>MATCH(I35,装备!$B:$B,0)</f>
        <v>48</v>
      </c>
      <c r="Q35" s="35">
        <f>MATCH(J35,装备!$B:$B,0)</f>
        <v>36</v>
      </c>
      <c r="R35" s="35">
        <f>MATCH(K35,装备!$B:$B,0)</f>
        <v>31</v>
      </c>
      <c r="S35" s="35">
        <f>MATCH(L35,装备!$B:$B,0)</f>
        <v>37</v>
      </c>
      <c r="T35" s="35">
        <f>MATCH(M35,装备!$B:$B,0)</f>
        <v>45</v>
      </c>
      <c r="V35" s="8">
        <f>INDEX(装备!C:C,$O35)+INDEX(装备!C:C,$P35)+INDEX(装备!C:C,$Q35)+INDEX(装备!C:C,$R35)+INDEX(装备!C:C,$S35)+INDEX(装备!C:C,$T35)</f>
        <v>9</v>
      </c>
      <c r="W35" s="8">
        <f>INDEX(装备!D:D,$O35)+INDEX(装备!D:D,$P35)+INDEX(装备!D:D,$Q35)+INDEX(装备!D:D,$R35)+INDEX(装备!D:D,$S35)+INDEX(装备!D:D,$T35)</f>
        <v>15</v>
      </c>
      <c r="X35" s="8">
        <f>INDEX(装备!E:E,$O35)+INDEX(装备!E:E,$P35)+INDEX(装备!E:E,$Q35)+INDEX(装备!E:E,$R35)+INDEX(装备!E:E,$S35)+INDEX(装备!E:E,$T35)</f>
        <v>17</v>
      </c>
      <c r="Y35" s="8">
        <f>INDEX(装备!F:F,$O35)+INDEX(装备!F:F,$P35)+INDEX(装备!F:F,$Q35)+INDEX(装备!F:F,$R35)+INDEX(装备!F:F,$S35)+INDEX(装备!F:F,$T35)</f>
        <v>0</v>
      </c>
      <c r="Z35" s="8">
        <f>INDEX(装备!G:G,$O35)+INDEX(装备!G:G,$P35)+INDEX(装备!G:G,$Q35)+INDEX(装备!G:G,$R35)+INDEX(装备!G:G,$S35)+INDEX(装备!G:G,$T35)</f>
        <v>49</v>
      </c>
      <c r="AA35" s="8">
        <f>INDEX(装备!H:H,$O35)+INDEX(装备!H:H,$P35)+INDEX(装备!H:H,$Q35)+INDEX(装备!H:H,$R35)+INDEX(装备!H:H,$S35)+INDEX(装备!H:H,$T35)</f>
        <v>12</v>
      </c>
      <c r="AB35" s="8">
        <f>INDEX(装备!I:I,$O35)+INDEX(装备!I:I,$P35)+INDEX(装备!I:I,$Q35)+INDEX(装备!I:I,$R35)+INDEX(装备!I:I,$S35)+INDEX(装备!I:I,$T35)</f>
        <v>0</v>
      </c>
      <c r="AC35" s="8">
        <f>INDEX(装备!J:J,$O35)+INDEX(装备!J:J,$P35)+INDEX(装备!J:J,$Q35)+INDEX(装备!J:J,$R35)+INDEX(装备!J:J,$S35)+INDEX(装备!J:J,$T35)</f>
        <v>0</v>
      </c>
      <c r="AD35" s="8">
        <f>INDEX(装备!K:K,$O35)+INDEX(装备!K:K,$P35)+INDEX(装备!K:K,$Q35)+INDEX(装备!K:K,$R35)+INDEX(装备!K:K,$S35)+INDEX(装备!K:K,$T35)</f>
        <v>25</v>
      </c>
      <c r="AE35" s="8">
        <f>INDEX(装备!L:L,$O35)+INDEX(装备!L:L,$P35)+INDEX(装备!L:L,$Q35)+INDEX(装备!L:L,$R35)+INDEX(装备!L:L,$S35)+INDEX(装备!L:L,$T35)</f>
        <v>0</v>
      </c>
      <c r="AF35" s="8">
        <f>INDEX(装备!M:M,$O35)+INDEX(装备!M:M,$P35)+INDEX(装备!M:M,$Q35)+INDEX(装备!M:M,$R35)+INDEX(装备!M:M,$S35)+INDEX(装备!M:M,$T35)</f>
        <v>135</v>
      </c>
      <c r="AG35" s="8">
        <f>INDEX(装备!N:N,$O35)+INDEX(装备!N:N,$P35)+INDEX(装备!N:N,$Q35)+INDEX(装备!N:N,$R35)+INDEX(装备!N:N,$S35)+INDEX(装备!N:N,$T35)</f>
        <v>85</v>
      </c>
      <c r="AH35" s="8">
        <f>INDEX(装备!O:O,$O35)+INDEX(装备!O:O,$P35)+INDEX(装备!O:O,$Q35)+INDEX(装备!O:O,$R35)+INDEX(装备!O:O,$S35)+INDEX(装备!O:O,$T35)</f>
        <v>0</v>
      </c>
      <c r="AI35" s="8">
        <f>INDEX(装备!P:P,$O35)+INDEX(装备!P:P,$P35)+INDEX(装备!P:P,$Q35)+INDEX(装备!P:P,$R35)+INDEX(装备!P:P,$S35)+INDEX(装备!P:P,$T35)</f>
        <v>0</v>
      </c>
      <c r="AJ35" s="8">
        <f>INDEX(装备!Q:Q,$O35)+INDEX(装备!Q:Q,$P35)+INDEX(装备!Q:Q,$Q35)+INDEX(装备!Q:Q,$R35)+INDEX(装备!Q:Q,$S35)+INDEX(装备!Q:Q,$T35)</f>
        <v>0</v>
      </c>
      <c r="AK35" s="8">
        <f>INDEX(装备!R:R,$O35)+INDEX(装备!R:R,$P35)+INDEX(装备!R:R,$Q35)+INDEX(装备!R:R,$R35)+INDEX(装备!R:R,$S35)+INDEX(装备!R:R,$T35)</f>
        <v>0</v>
      </c>
      <c r="AL35" s="8">
        <f>INDEX(装备!S:S,$O35)+INDEX(装备!S:S,$P35)+INDEX(装备!S:S,$Q35)+INDEX(装备!S:S,$R35)+INDEX(装备!S:S,$S35)+INDEX(装备!S:S,$T35)</f>
        <v>0</v>
      </c>
      <c r="AM35" s="8">
        <f>INDEX(装备!T:T,$O35)+INDEX(装备!T:T,$P35)+INDEX(装备!T:T,$Q35)+INDEX(装备!T:T,$R35)+INDEX(装备!T:T,$S35)+INDEX(装备!T:T,$T35)</f>
        <v>0</v>
      </c>
      <c r="AP35" s="39">
        <f t="shared" si="72"/>
        <v>22</v>
      </c>
      <c r="AQ35" s="39">
        <f t="shared" si="72"/>
        <v>28</v>
      </c>
      <c r="AR35" s="39">
        <f t="shared" si="72"/>
        <v>42</v>
      </c>
      <c r="AS35" s="39">
        <f t="shared" si="72"/>
        <v>0</v>
      </c>
      <c r="AT35" s="39">
        <f t="shared" si="72"/>
        <v>65</v>
      </c>
      <c r="AU35" s="39">
        <f t="shared" si="72"/>
        <v>24</v>
      </c>
      <c r="AV35" s="39">
        <f t="shared" si="72"/>
        <v>0</v>
      </c>
      <c r="AW35" s="39">
        <f t="shared" si="72"/>
        <v>0</v>
      </c>
      <c r="AX35" s="39">
        <f t="shared" si="72"/>
        <v>30</v>
      </c>
      <c r="AY35" s="39">
        <f t="shared" si="72"/>
        <v>0</v>
      </c>
      <c r="AZ35" s="39">
        <f t="shared" si="72"/>
        <v>350</v>
      </c>
      <c r="BA35" s="39">
        <f t="shared" si="72"/>
        <v>160</v>
      </c>
      <c r="BB35" s="39">
        <f t="shared" si="72"/>
        <v>0</v>
      </c>
      <c r="BC35" s="39">
        <f t="shared" si="72"/>
        <v>0</v>
      </c>
      <c r="BD35" s="39">
        <f t="shared" si="72"/>
        <v>0</v>
      </c>
      <c r="BE35" s="39">
        <f t="shared" si="72"/>
        <v>0</v>
      </c>
      <c r="BF35" s="39">
        <f t="shared" si="72"/>
        <v>0</v>
      </c>
      <c r="BG35" s="39">
        <f t="shared" si="72"/>
        <v>0</v>
      </c>
    </row>
    <row r="36" spans="1:59" s="38" customFormat="1" x14ac:dyDescent="0.15">
      <c r="A36" s="44" t="s">
        <v>488</v>
      </c>
      <c r="B36" s="8">
        <f t="shared" si="0"/>
        <v>333</v>
      </c>
      <c r="G36" s="39" t="s">
        <v>304</v>
      </c>
      <c r="H36" s="39" t="s">
        <v>596</v>
      </c>
      <c r="I36" s="39" t="s">
        <v>351</v>
      </c>
      <c r="J36" s="39" t="s">
        <v>325</v>
      </c>
      <c r="K36" s="39" t="s">
        <v>326</v>
      </c>
      <c r="L36" s="39" t="s">
        <v>296</v>
      </c>
      <c r="M36" s="39" t="s">
        <v>310</v>
      </c>
      <c r="O36" s="35">
        <f>MATCH(H36,装备!$B:$B,0)</f>
        <v>69</v>
      </c>
      <c r="P36" s="35">
        <f>MATCH(I36,装备!$B:$B,0)</f>
        <v>48</v>
      </c>
      <c r="Q36" s="35">
        <f>MATCH(J36,装备!$B:$B,0)</f>
        <v>52</v>
      </c>
      <c r="R36" s="35">
        <f>MATCH(K36,装备!$B:$B,0)</f>
        <v>31</v>
      </c>
      <c r="S36" s="35">
        <f>MATCH(L36,装备!$B:$B,0)</f>
        <v>19</v>
      </c>
      <c r="T36" s="35">
        <f>MATCH(M36,装备!$B:$B,0)</f>
        <v>45</v>
      </c>
      <c r="V36" s="8">
        <f>INDEX(装备!C:C,$O36)+INDEX(装备!C:C,$P36)+INDEX(装备!C:C,$Q36)+INDEX(装备!C:C,$R36)+INDEX(装备!C:C,$S36)+INDEX(装备!C:C,$T36)</f>
        <v>9</v>
      </c>
      <c r="W36" s="8">
        <f>INDEX(装备!D:D,$O36)+INDEX(装备!D:D,$P36)+INDEX(装备!D:D,$Q36)+INDEX(装备!D:D,$R36)+INDEX(装备!D:D,$S36)+INDEX(装备!D:D,$T36)</f>
        <v>15</v>
      </c>
      <c r="X36" s="8">
        <f>INDEX(装备!E:E,$O36)+INDEX(装备!E:E,$P36)+INDEX(装备!E:E,$Q36)+INDEX(装备!E:E,$R36)+INDEX(装备!E:E,$S36)+INDEX(装备!E:E,$T36)</f>
        <v>20</v>
      </c>
      <c r="Y36" s="8">
        <f>INDEX(装备!F:F,$O36)+INDEX(装备!F:F,$P36)+INDEX(装备!F:F,$Q36)+INDEX(装备!F:F,$R36)+INDEX(装备!F:F,$S36)+INDEX(装备!F:F,$T36)</f>
        <v>0</v>
      </c>
      <c r="Z36" s="8">
        <f>INDEX(装备!G:G,$O36)+INDEX(装备!G:G,$P36)+INDEX(装备!G:G,$Q36)+INDEX(装备!G:G,$R36)+INDEX(装备!G:G,$S36)+INDEX(装备!G:G,$T36)</f>
        <v>58</v>
      </c>
      <c r="AA36" s="8">
        <f>INDEX(装备!H:H,$O36)+INDEX(装备!H:H,$P36)+INDEX(装备!H:H,$Q36)+INDEX(装备!H:H,$R36)+INDEX(装备!H:H,$S36)+INDEX(装备!H:H,$T36)</f>
        <v>0</v>
      </c>
      <c r="AB36" s="8">
        <f>INDEX(装备!I:I,$O36)+INDEX(装备!I:I,$P36)+INDEX(装备!I:I,$Q36)+INDEX(装备!I:I,$R36)+INDEX(装备!I:I,$S36)+INDEX(装备!I:I,$T36)</f>
        <v>0</v>
      </c>
      <c r="AC36" s="8">
        <f>INDEX(装备!J:J,$O36)+INDEX(装备!J:J,$P36)+INDEX(装备!J:J,$Q36)+INDEX(装备!J:J,$R36)+INDEX(装备!J:J,$S36)+INDEX(装备!J:J,$T36)</f>
        <v>0</v>
      </c>
      <c r="AD36" s="8">
        <f>INDEX(装备!K:K,$O36)+INDEX(装备!K:K,$P36)+INDEX(装备!K:K,$Q36)+INDEX(装备!K:K,$R36)+INDEX(装备!K:K,$S36)+INDEX(装备!K:K,$T36)</f>
        <v>75</v>
      </c>
      <c r="AE36" s="8">
        <f>INDEX(装备!L:L,$O36)+INDEX(装备!L:L,$P36)+INDEX(装备!L:L,$Q36)+INDEX(装备!L:L,$R36)+INDEX(装备!L:L,$S36)+INDEX(装备!L:L,$T36)</f>
        <v>0</v>
      </c>
      <c r="AF36" s="8">
        <f>INDEX(装备!M:M,$O36)+INDEX(装备!M:M,$P36)+INDEX(装备!M:M,$Q36)+INDEX(装备!M:M,$R36)+INDEX(装备!M:M,$S36)+INDEX(装备!M:M,$T36)</f>
        <v>0</v>
      </c>
      <c r="AG36" s="8">
        <f>INDEX(装备!N:N,$O36)+INDEX(装备!N:N,$P36)+INDEX(装备!N:N,$Q36)+INDEX(装备!N:N,$R36)+INDEX(装备!N:N,$S36)+INDEX(装备!N:N,$T36)</f>
        <v>40</v>
      </c>
      <c r="AH36" s="8">
        <f>INDEX(装备!O:O,$O36)+INDEX(装备!O:O,$P36)+INDEX(装备!O:O,$Q36)+INDEX(装备!O:O,$R36)+INDEX(装备!O:O,$S36)+INDEX(装备!O:O,$T36)</f>
        <v>0</v>
      </c>
      <c r="AI36" s="8">
        <f>INDEX(装备!P:P,$O36)+INDEX(装备!P:P,$P36)+INDEX(装备!P:P,$Q36)+INDEX(装备!P:P,$R36)+INDEX(装备!P:P,$S36)+INDEX(装备!P:P,$T36)</f>
        <v>0</v>
      </c>
      <c r="AJ36" s="8">
        <f>INDEX(装备!Q:Q,$O36)+INDEX(装备!Q:Q,$P36)+INDEX(装备!Q:Q,$Q36)+INDEX(装备!Q:Q,$R36)+INDEX(装备!Q:Q,$S36)+INDEX(装备!Q:Q,$T36)</f>
        <v>0</v>
      </c>
      <c r="AK36" s="8">
        <f>INDEX(装备!R:R,$O36)+INDEX(装备!R:R,$P36)+INDEX(装备!R:R,$Q36)+INDEX(装备!R:R,$R36)+INDEX(装备!R:R,$S36)+INDEX(装备!R:R,$T36)</f>
        <v>20</v>
      </c>
      <c r="AL36" s="8">
        <f>INDEX(装备!S:S,$O36)+INDEX(装备!S:S,$P36)+INDEX(装备!S:S,$Q36)+INDEX(装备!S:S,$R36)+INDEX(装备!S:S,$S36)+INDEX(装备!S:S,$T36)</f>
        <v>0</v>
      </c>
      <c r="AM36" s="8">
        <f>INDEX(装备!T:T,$O36)+INDEX(装备!T:T,$P36)+INDEX(装备!T:T,$Q36)+INDEX(装备!T:T,$R36)+INDEX(装备!T:T,$S36)+INDEX(装备!T:T,$T36)</f>
        <v>0</v>
      </c>
      <c r="AP36" s="39">
        <f t="shared" si="72"/>
        <v>31</v>
      </c>
      <c r="AQ36" s="39">
        <f t="shared" si="72"/>
        <v>43</v>
      </c>
      <c r="AR36" s="39">
        <f t="shared" si="72"/>
        <v>62</v>
      </c>
      <c r="AS36" s="39">
        <f t="shared" si="72"/>
        <v>0</v>
      </c>
      <c r="AT36" s="39">
        <f t="shared" si="72"/>
        <v>123</v>
      </c>
      <c r="AU36" s="39">
        <f t="shared" si="72"/>
        <v>24</v>
      </c>
      <c r="AV36" s="39">
        <f t="shared" si="72"/>
        <v>0</v>
      </c>
      <c r="AW36" s="39">
        <f t="shared" si="72"/>
        <v>0</v>
      </c>
      <c r="AX36" s="39">
        <f t="shared" si="72"/>
        <v>105</v>
      </c>
      <c r="AY36" s="39">
        <f t="shared" si="72"/>
        <v>0</v>
      </c>
      <c r="AZ36" s="39">
        <f t="shared" si="72"/>
        <v>350</v>
      </c>
      <c r="BA36" s="39">
        <f t="shared" si="72"/>
        <v>200</v>
      </c>
      <c r="BB36" s="39">
        <f t="shared" si="72"/>
        <v>0</v>
      </c>
      <c r="BC36" s="39">
        <f t="shared" si="72"/>
        <v>0</v>
      </c>
      <c r="BD36" s="39">
        <f t="shared" si="72"/>
        <v>0</v>
      </c>
      <c r="BE36" s="39">
        <f t="shared" si="72"/>
        <v>20</v>
      </c>
      <c r="BF36" s="39">
        <f t="shared" si="72"/>
        <v>0</v>
      </c>
      <c r="BG36" s="39">
        <f t="shared" si="72"/>
        <v>0</v>
      </c>
    </row>
    <row r="37" spans="1:59" s="38" customFormat="1" x14ac:dyDescent="0.15">
      <c r="A37" s="44" t="s">
        <v>489</v>
      </c>
      <c r="B37" s="8">
        <f t="shared" si="0"/>
        <v>343</v>
      </c>
      <c r="G37" s="39" t="s">
        <v>311</v>
      </c>
      <c r="H37" s="39" t="s">
        <v>604</v>
      </c>
      <c r="I37" s="39" t="s">
        <v>314</v>
      </c>
      <c r="J37" s="39" t="s">
        <v>351</v>
      </c>
      <c r="K37" s="39" t="s">
        <v>352</v>
      </c>
      <c r="L37" s="39" t="s">
        <v>296</v>
      </c>
      <c r="M37" s="39" t="s">
        <v>310</v>
      </c>
      <c r="O37" s="35">
        <f>MATCH(H37,装备!$B:$B,0)</f>
        <v>84</v>
      </c>
      <c r="P37" s="35">
        <f>MATCH(I37,装备!$B:$B,0)</f>
        <v>88</v>
      </c>
      <c r="Q37" s="35">
        <f>MATCH(J37,装备!$B:$B,0)</f>
        <v>48</v>
      </c>
      <c r="R37" s="35">
        <f>MATCH(K37,装备!$B:$B,0)</f>
        <v>42</v>
      </c>
      <c r="S37" s="35">
        <f>MATCH(L37,装备!$B:$B,0)</f>
        <v>19</v>
      </c>
      <c r="T37" s="35">
        <f>MATCH(M37,装备!$B:$B,0)</f>
        <v>45</v>
      </c>
      <c r="V37" s="8">
        <f>INDEX(装备!C:C,$O37)+INDEX(装备!C:C,$P37)+INDEX(装备!C:C,$Q37)+INDEX(装备!C:C,$R37)+INDEX(装备!C:C,$S37)+INDEX(装备!C:C,$T37)</f>
        <v>19</v>
      </c>
      <c r="W37" s="8">
        <f>INDEX(装备!D:D,$O37)+INDEX(装备!D:D,$P37)+INDEX(装备!D:D,$Q37)+INDEX(装备!D:D,$R37)+INDEX(装备!D:D,$S37)+INDEX(装备!D:D,$T37)</f>
        <v>15</v>
      </c>
      <c r="X37" s="8">
        <f>INDEX(装备!E:E,$O37)+INDEX(装备!E:E,$P37)+INDEX(装备!E:E,$Q37)+INDEX(装备!E:E,$R37)+INDEX(装备!E:E,$S37)+INDEX(装备!E:E,$T37)</f>
        <v>20</v>
      </c>
      <c r="Y37" s="8">
        <f>INDEX(装备!F:F,$O37)+INDEX(装备!F:F,$P37)+INDEX(装备!F:F,$Q37)+INDEX(装备!F:F,$R37)+INDEX(装备!F:F,$S37)+INDEX(装备!F:F,$T37)</f>
        <v>0</v>
      </c>
      <c r="Z37" s="8">
        <f>INDEX(装备!G:G,$O37)+INDEX(装备!G:G,$P37)+INDEX(装备!G:G,$Q37)+INDEX(装备!G:G,$R37)+INDEX(装备!G:G,$S37)+INDEX(装备!G:G,$T37)</f>
        <v>102</v>
      </c>
      <c r="AA37" s="8">
        <f>INDEX(装备!H:H,$O37)+INDEX(装备!H:H,$P37)+INDEX(装备!H:H,$Q37)+INDEX(装备!H:H,$R37)+INDEX(装备!H:H,$S37)+INDEX(装备!H:H,$T37)</f>
        <v>0</v>
      </c>
      <c r="AB37" s="8">
        <f>INDEX(装备!I:I,$O37)+INDEX(装备!I:I,$P37)+INDEX(装备!I:I,$Q37)+INDEX(装备!I:I,$R37)+INDEX(装备!I:I,$S37)+INDEX(装备!I:I,$T37)</f>
        <v>0</v>
      </c>
      <c r="AC37" s="8">
        <f>INDEX(装备!J:J,$O37)+INDEX(装备!J:J,$P37)+INDEX(装备!J:J,$Q37)+INDEX(装备!J:J,$R37)+INDEX(装备!J:J,$S37)+INDEX(装备!J:J,$T37)</f>
        <v>10</v>
      </c>
      <c r="AD37" s="8">
        <f>INDEX(装备!K:K,$O37)+INDEX(装备!K:K,$P37)+INDEX(装备!K:K,$Q37)+INDEX(装备!K:K,$R37)+INDEX(装备!K:K,$S37)+INDEX(装备!K:K,$T37)</f>
        <v>20</v>
      </c>
      <c r="AE37" s="8">
        <f>INDEX(装备!L:L,$O37)+INDEX(装备!L:L,$P37)+INDEX(装备!L:L,$Q37)+INDEX(装备!L:L,$R37)+INDEX(装备!L:L,$S37)+INDEX(装备!L:L,$T37)</f>
        <v>0</v>
      </c>
      <c r="AF37" s="8">
        <f>INDEX(装备!M:M,$O37)+INDEX(装备!M:M,$P37)+INDEX(装备!M:M,$Q37)+INDEX(装备!M:M,$R37)+INDEX(装备!M:M,$S37)+INDEX(装备!M:M,$T37)</f>
        <v>0</v>
      </c>
      <c r="AG37" s="8">
        <f>INDEX(装备!N:N,$O37)+INDEX(装备!N:N,$P37)+INDEX(装备!N:N,$Q37)+INDEX(装备!N:N,$R37)+INDEX(装备!N:N,$S37)+INDEX(装备!N:N,$T37)</f>
        <v>90</v>
      </c>
      <c r="AH37" s="8">
        <f>INDEX(装备!O:O,$O37)+INDEX(装备!O:O,$P37)+INDEX(装备!O:O,$Q37)+INDEX(装备!O:O,$R37)+INDEX(装备!O:O,$S37)+INDEX(装备!O:O,$T37)</f>
        <v>0</v>
      </c>
      <c r="AI37" s="8">
        <f>INDEX(装备!P:P,$O37)+INDEX(装备!P:P,$P37)+INDEX(装备!P:P,$Q37)+INDEX(装备!P:P,$R37)+INDEX(装备!P:P,$S37)+INDEX(装备!P:P,$T37)</f>
        <v>15</v>
      </c>
      <c r="AJ37" s="8">
        <f>INDEX(装备!Q:Q,$O37)+INDEX(装备!Q:Q,$P37)+INDEX(装备!Q:Q,$Q37)+INDEX(装备!Q:Q,$R37)+INDEX(装备!Q:Q,$S37)+INDEX(装备!Q:Q,$T37)</f>
        <v>0</v>
      </c>
      <c r="AK37" s="8">
        <f>INDEX(装备!R:R,$O37)+INDEX(装备!R:R,$P37)+INDEX(装备!R:R,$Q37)+INDEX(装备!R:R,$R37)+INDEX(装备!R:R,$S37)+INDEX(装备!R:R,$T37)</f>
        <v>0</v>
      </c>
      <c r="AL37" s="8">
        <f>INDEX(装备!S:S,$O37)+INDEX(装备!S:S,$P37)+INDEX(装备!S:S,$Q37)+INDEX(装备!S:S,$R37)+INDEX(装备!S:S,$S37)+INDEX(装备!S:S,$T37)</f>
        <v>0</v>
      </c>
      <c r="AM37" s="8">
        <f>INDEX(装备!T:T,$O37)+INDEX(装备!T:T,$P37)+INDEX(装备!T:T,$Q37)+INDEX(装备!T:T,$R37)+INDEX(装备!T:T,$S37)+INDEX(装备!T:T,$T37)</f>
        <v>0</v>
      </c>
      <c r="AP37" s="39">
        <f t="shared" si="72"/>
        <v>50</v>
      </c>
      <c r="AQ37" s="39">
        <f t="shared" si="72"/>
        <v>58</v>
      </c>
      <c r="AR37" s="39">
        <f t="shared" si="72"/>
        <v>82</v>
      </c>
      <c r="AS37" s="39">
        <f t="shared" si="72"/>
        <v>0</v>
      </c>
      <c r="AT37" s="39">
        <f t="shared" si="72"/>
        <v>225</v>
      </c>
      <c r="AU37" s="39">
        <f t="shared" si="72"/>
        <v>24</v>
      </c>
      <c r="AV37" s="39">
        <f t="shared" si="72"/>
        <v>0</v>
      </c>
      <c r="AW37" s="39">
        <f t="shared" si="72"/>
        <v>10</v>
      </c>
      <c r="AX37" s="39">
        <f t="shared" si="72"/>
        <v>125</v>
      </c>
      <c r="AY37" s="39">
        <f t="shared" si="72"/>
        <v>0</v>
      </c>
      <c r="AZ37" s="39">
        <f t="shared" si="72"/>
        <v>350</v>
      </c>
      <c r="BA37" s="39">
        <f t="shared" si="72"/>
        <v>290</v>
      </c>
      <c r="BB37" s="39">
        <f t="shared" si="72"/>
        <v>0</v>
      </c>
      <c r="BC37" s="39">
        <f t="shared" si="72"/>
        <v>15</v>
      </c>
      <c r="BD37" s="39">
        <f t="shared" si="72"/>
        <v>0</v>
      </c>
      <c r="BE37" s="39">
        <f t="shared" si="72"/>
        <v>20</v>
      </c>
      <c r="BF37" s="39">
        <f t="shared" si="72"/>
        <v>0</v>
      </c>
      <c r="BG37" s="39">
        <f t="shared" si="72"/>
        <v>0</v>
      </c>
    </row>
    <row r="38" spans="1:59" s="38" customFormat="1" x14ac:dyDescent="0.15">
      <c r="A38" s="44" t="s">
        <v>490</v>
      </c>
      <c r="B38" s="8">
        <f t="shared" si="0"/>
        <v>353</v>
      </c>
      <c r="G38" s="39" t="s">
        <v>316</v>
      </c>
      <c r="H38" s="39" t="s">
        <v>605</v>
      </c>
      <c r="I38" s="39" t="s">
        <v>354</v>
      </c>
      <c r="J38" s="39" t="s">
        <v>300</v>
      </c>
      <c r="K38" s="39" t="s">
        <v>308</v>
      </c>
      <c r="L38" s="39" t="s">
        <v>349</v>
      </c>
      <c r="M38" s="39" t="s">
        <v>310</v>
      </c>
      <c r="O38" s="35">
        <f>MATCH(H38,装备!$B:$B,0)</f>
        <v>101</v>
      </c>
      <c r="P38" s="35">
        <f>MATCH(I38,装备!$B:$B,0)</f>
        <v>92</v>
      </c>
      <c r="Q38" s="35">
        <f>MATCH(J38,装备!$B:$B,0)</f>
        <v>57</v>
      </c>
      <c r="R38" s="35">
        <f>MATCH(K38,装备!$B:$B,0)</f>
        <v>51</v>
      </c>
      <c r="S38" s="35">
        <f>MATCH(L38,装备!$B:$B,0)</f>
        <v>37</v>
      </c>
      <c r="T38" s="35">
        <f>MATCH(M38,装备!$B:$B,0)</f>
        <v>45</v>
      </c>
      <c r="V38" s="8">
        <f>INDEX(装备!C:C,$O38)+INDEX(装备!C:C,$P38)+INDEX(装备!C:C,$Q38)+INDEX(装备!C:C,$R38)+INDEX(装备!C:C,$S38)+INDEX(装备!C:C,$T38)</f>
        <v>16</v>
      </c>
      <c r="W38" s="8">
        <f>INDEX(装备!D:D,$O38)+INDEX(装备!D:D,$P38)+INDEX(装备!D:D,$Q38)+INDEX(装备!D:D,$R38)+INDEX(装备!D:D,$S38)+INDEX(装备!D:D,$T38)</f>
        <v>41</v>
      </c>
      <c r="X38" s="8">
        <f>INDEX(装备!E:E,$O38)+INDEX(装备!E:E,$P38)+INDEX(装备!E:E,$Q38)+INDEX(装备!E:E,$R38)+INDEX(装备!E:E,$S38)+INDEX(装备!E:E,$T38)</f>
        <v>24</v>
      </c>
      <c r="Y38" s="8">
        <f>INDEX(装备!F:F,$O38)+INDEX(装备!F:F,$P38)+INDEX(装备!F:F,$Q38)+INDEX(装备!F:F,$R38)+INDEX(装备!F:F,$S38)+INDEX(装备!F:F,$T38)</f>
        <v>0</v>
      </c>
      <c r="Z38" s="8">
        <f>INDEX(装备!G:G,$O38)+INDEX(装备!G:G,$P38)+INDEX(装备!G:G,$Q38)+INDEX(装备!G:G,$R38)+INDEX(装备!G:G,$S38)+INDEX(装备!G:G,$T38)</f>
        <v>74</v>
      </c>
      <c r="AA38" s="8">
        <f>INDEX(装备!H:H,$O38)+INDEX(装备!H:H,$P38)+INDEX(装备!H:H,$Q38)+INDEX(装备!H:H,$R38)+INDEX(装备!H:H,$S38)+INDEX(装备!H:H,$T38)</f>
        <v>12</v>
      </c>
      <c r="AB38" s="8">
        <f>INDEX(装备!I:I,$O38)+INDEX(装备!I:I,$P38)+INDEX(装备!I:I,$Q38)+INDEX(装备!I:I,$R38)+INDEX(装备!I:I,$S38)+INDEX(装备!I:I,$T38)</f>
        <v>5</v>
      </c>
      <c r="AC38" s="8">
        <f>INDEX(装备!J:J,$O38)+INDEX(装备!J:J,$P38)+INDEX(装备!J:J,$Q38)+INDEX(装备!J:J,$R38)+INDEX(装备!J:J,$S38)+INDEX(装备!J:J,$T38)</f>
        <v>0</v>
      </c>
      <c r="AD38" s="8">
        <f>INDEX(装备!K:K,$O38)+INDEX(装备!K:K,$P38)+INDEX(装备!K:K,$Q38)+INDEX(装备!K:K,$R38)+INDEX(装备!K:K,$S38)+INDEX(装备!K:K,$T38)</f>
        <v>30</v>
      </c>
      <c r="AE38" s="8">
        <f>INDEX(装备!L:L,$O38)+INDEX(装备!L:L,$P38)+INDEX(装备!L:L,$Q38)+INDEX(装备!L:L,$R38)+INDEX(装备!L:L,$S38)+INDEX(装备!L:L,$T38)</f>
        <v>0</v>
      </c>
      <c r="AF38" s="8">
        <f>INDEX(装备!M:M,$O38)+INDEX(装备!M:M,$P38)+INDEX(装备!M:M,$Q38)+INDEX(装备!M:M,$R38)+INDEX(装备!M:M,$S38)+INDEX(装备!M:M,$T38)</f>
        <v>120</v>
      </c>
      <c r="AG38" s="8">
        <f>INDEX(装备!N:N,$O38)+INDEX(装备!N:N,$P38)+INDEX(装备!N:N,$Q38)+INDEX(装备!N:N,$R38)+INDEX(装备!N:N,$S38)+INDEX(装备!N:N,$T38)</f>
        <v>130</v>
      </c>
      <c r="AH38" s="8">
        <f>INDEX(装备!O:O,$O38)+INDEX(装备!O:O,$P38)+INDEX(装备!O:O,$Q38)+INDEX(装备!O:O,$R38)+INDEX(装备!O:O,$S38)+INDEX(装备!O:O,$T38)</f>
        <v>0</v>
      </c>
      <c r="AI38" s="8">
        <f>INDEX(装备!P:P,$O38)+INDEX(装备!P:P,$P38)+INDEX(装备!P:P,$Q38)+INDEX(装备!P:P,$R38)+INDEX(装备!P:P,$S38)+INDEX(装备!P:P,$T38)</f>
        <v>0</v>
      </c>
      <c r="AJ38" s="8">
        <f>INDEX(装备!Q:Q,$O38)+INDEX(装备!Q:Q,$P38)+INDEX(装备!Q:Q,$Q38)+INDEX(装备!Q:Q,$R38)+INDEX(装备!Q:Q,$S38)+INDEX(装备!Q:Q,$T38)</f>
        <v>0</v>
      </c>
      <c r="AK38" s="8">
        <f>INDEX(装备!R:R,$O38)+INDEX(装备!R:R,$P38)+INDEX(装备!R:R,$Q38)+INDEX(装备!R:R,$R38)+INDEX(装备!R:R,$S38)+INDEX(装备!R:R,$T38)</f>
        <v>15</v>
      </c>
      <c r="AL38" s="8">
        <f>INDEX(装备!S:S,$O38)+INDEX(装备!S:S,$P38)+INDEX(装备!S:S,$Q38)+INDEX(装备!S:S,$R38)+INDEX(装备!S:S,$S38)+INDEX(装备!S:S,$T38)</f>
        <v>0</v>
      </c>
      <c r="AM38" s="8">
        <f>INDEX(装备!T:T,$O38)+INDEX(装备!T:T,$P38)+INDEX(装备!T:T,$Q38)+INDEX(装备!T:T,$R38)+INDEX(装备!T:T,$S38)+INDEX(装备!T:T,$T38)</f>
        <v>0</v>
      </c>
      <c r="AP38" s="39">
        <f t="shared" si="72"/>
        <v>66</v>
      </c>
      <c r="AQ38" s="39">
        <f t="shared" si="72"/>
        <v>99</v>
      </c>
      <c r="AR38" s="39">
        <f t="shared" si="72"/>
        <v>106</v>
      </c>
      <c r="AS38" s="39">
        <f t="shared" si="72"/>
        <v>0</v>
      </c>
      <c r="AT38" s="39">
        <f t="shared" si="72"/>
        <v>299</v>
      </c>
      <c r="AU38" s="39">
        <f t="shared" si="72"/>
        <v>36</v>
      </c>
      <c r="AV38" s="39">
        <f t="shared" si="72"/>
        <v>5</v>
      </c>
      <c r="AW38" s="39">
        <f t="shared" si="72"/>
        <v>10</v>
      </c>
      <c r="AX38" s="39">
        <f t="shared" si="72"/>
        <v>155</v>
      </c>
      <c r="AY38" s="39">
        <f t="shared" si="72"/>
        <v>0</v>
      </c>
      <c r="AZ38" s="39">
        <f t="shared" si="72"/>
        <v>470</v>
      </c>
      <c r="BA38" s="39">
        <f t="shared" si="72"/>
        <v>420</v>
      </c>
      <c r="BB38" s="39">
        <f t="shared" si="72"/>
        <v>0</v>
      </c>
      <c r="BC38" s="39">
        <f t="shared" si="72"/>
        <v>15</v>
      </c>
      <c r="BD38" s="39">
        <f t="shared" si="72"/>
        <v>0</v>
      </c>
      <c r="BE38" s="39">
        <f t="shared" si="72"/>
        <v>35</v>
      </c>
      <c r="BF38" s="39">
        <f t="shared" si="72"/>
        <v>0</v>
      </c>
      <c r="BG38" s="39">
        <f t="shared" si="72"/>
        <v>0</v>
      </c>
    </row>
    <row r="39" spans="1:59" s="38" customFormat="1" x14ac:dyDescent="0.15">
      <c r="A39" s="44" t="s">
        <v>491</v>
      </c>
      <c r="B39" s="8">
        <f t="shared" si="0"/>
        <v>363</v>
      </c>
      <c r="G39" s="39" t="s">
        <v>321</v>
      </c>
      <c r="H39" s="39" t="s">
        <v>606</v>
      </c>
      <c r="I39" s="39" t="s">
        <v>355</v>
      </c>
      <c r="J39" s="39" t="s">
        <v>356</v>
      </c>
      <c r="K39" s="39" t="s">
        <v>302</v>
      </c>
      <c r="L39" s="39" t="s">
        <v>296</v>
      </c>
      <c r="M39" s="39" t="s">
        <v>327</v>
      </c>
      <c r="O39" s="35">
        <f>MATCH(H39,装备!$B:$B,0)</f>
        <v>109</v>
      </c>
      <c r="P39" s="35">
        <f>MATCH(I39,装备!$B:$B,0)</f>
        <v>113</v>
      </c>
      <c r="Q39" s="35">
        <f>MATCH(J39,装备!$B:$B,0)</f>
        <v>85</v>
      </c>
      <c r="R39" s="35">
        <f>MATCH(K39,装备!$B:$B,0)</f>
        <v>36</v>
      </c>
      <c r="S39" s="35">
        <f>MATCH(L39,装备!$B:$B,0)</f>
        <v>19</v>
      </c>
      <c r="T39" s="35">
        <f>MATCH(M39,装备!$B:$B,0)</f>
        <v>72</v>
      </c>
      <c r="V39" s="8">
        <f>INDEX(装备!C:C,$O39)+INDEX(装备!C:C,$P39)+INDEX(装备!C:C,$Q39)+INDEX(装备!C:C,$R39)+INDEX(装备!C:C,$S39)+INDEX(装备!C:C,$T39)</f>
        <v>82</v>
      </c>
      <c r="W39" s="8">
        <f>INDEX(装备!D:D,$O39)+INDEX(装备!D:D,$P39)+INDEX(装备!D:D,$Q39)+INDEX(装备!D:D,$R39)+INDEX(装备!D:D,$S39)+INDEX(装备!D:D,$T39)</f>
        <v>91</v>
      </c>
      <c r="X39" s="8">
        <f>INDEX(装备!E:E,$O39)+INDEX(装备!E:E,$P39)+INDEX(装备!E:E,$Q39)+INDEX(装备!E:E,$R39)+INDEX(装备!E:E,$S39)+INDEX(装备!E:E,$T39)</f>
        <v>85</v>
      </c>
      <c r="Y39" s="8">
        <f>INDEX(装备!F:F,$O39)+INDEX(装备!F:F,$P39)+INDEX(装备!F:F,$Q39)+INDEX(装备!F:F,$R39)+INDEX(装备!F:F,$S39)+INDEX(装备!F:F,$T39)</f>
        <v>250</v>
      </c>
      <c r="Z39" s="8">
        <f>INDEX(装备!G:G,$O39)+INDEX(装备!G:G,$P39)+INDEX(装备!G:G,$Q39)+INDEX(装备!G:G,$R39)+INDEX(装备!G:G,$S39)+INDEX(装备!G:G,$T39)</f>
        <v>45</v>
      </c>
      <c r="AA39" s="8">
        <f>INDEX(装备!H:H,$O39)+INDEX(装备!H:H,$P39)+INDEX(装备!H:H,$Q39)+INDEX(装备!H:H,$R39)+INDEX(装备!H:H,$S39)+INDEX(装备!H:H,$T39)</f>
        <v>60</v>
      </c>
      <c r="AB39" s="8">
        <f>INDEX(装备!I:I,$O39)+INDEX(装备!I:I,$P39)+INDEX(装备!I:I,$Q39)+INDEX(装备!I:I,$R39)+INDEX(装备!I:I,$S39)+INDEX(装备!I:I,$T39)</f>
        <v>0</v>
      </c>
      <c r="AC39" s="8">
        <f>INDEX(装备!J:J,$O39)+INDEX(装备!J:J,$P39)+INDEX(装备!J:J,$Q39)+INDEX(装备!J:J,$R39)+INDEX(装备!J:J,$S39)+INDEX(装备!J:J,$T39)</f>
        <v>0</v>
      </c>
      <c r="AD39" s="8">
        <f>INDEX(装备!K:K,$O39)+INDEX(装备!K:K,$P39)+INDEX(装备!K:K,$Q39)+INDEX(装备!K:K,$R39)+INDEX(装备!K:K,$S39)+INDEX(装备!K:K,$T39)</f>
        <v>12</v>
      </c>
      <c r="AE39" s="8">
        <f>INDEX(装备!L:L,$O39)+INDEX(装备!L:L,$P39)+INDEX(装备!L:L,$Q39)+INDEX(装备!L:L,$R39)+INDEX(装备!L:L,$S39)+INDEX(装备!L:L,$T39)</f>
        <v>0</v>
      </c>
      <c r="AF39" s="8">
        <f>INDEX(装备!M:M,$O39)+INDEX(装备!M:M,$P39)+INDEX(装备!M:M,$Q39)+INDEX(装备!M:M,$R39)+INDEX(装备!M:M,$S39)+INDEX(装备!M:M,$T39)</f>
        <v>15</v>
      </c>
      <c r="AG39" s="8">
        <f>INDEX(装备!N:N,$O39)+INDEX(装备!N:N,$P39)+INDEX(装备!N:N,$Q39)+INDEX(装备!N:N,$R39)+INDEX(装备!N:N,$S39)+INDEX(装备!N:N,$T39)</f>
        <v>125</v>
      </c>
      <c r="AH39" s="8">
        <f>INDEX(装备!O:O,$O39)+INDEX(装备!O:O,$P39)+INDEX(装备!O:O,$Q39)+INDEX(装备!O:O,$R39)+INDEX(装备!O:O,$S39)+INDEX(装备!O:O,$T39)</f>
        <v>0</v>
      </c>
      <c r="AI39" s="8">
        <f>INDEX(装备!P:P,$O39)+INDEX(装备!P:P,$P39)+INDEX(装备!P:P,$Q39)+INDEX(装备!P:P,$R39)+INDEX(装备!P:P,$S39)+INDEX(装备!P:P,$T39)</f>
        <v>0</v>
      </c>
      <c r="AJ39" s="8">
        <f>INDEX(装备!Q:Q,$O39)+INDEX(装备!Q:Q,$P39)+INDEX(装备!Q:Q,$Q39)+INDEX(装备!Q:Q,$R39)+INDEX(装备!Q:Q,$S39)+INDEX(装备!Q:Q,$T39)</f>
        <v>20</v>
      </c>
      <c r="AK39" s="8">
        <f>INDEX(装备!R:R,$O39)+INDEX(装备!R:R,$P39)+INDEX(装备!R:R,$Q39)+INDEX(装备!R:R,$R39)+INDEX(装备!R:R,$S39)+INDEX(装备!R:R,$T39)</f>
        <v>0</v>
      </c>
      <c r="AL39" s="8">
        <f>INDEX(装备!S:S,$O39)+INDEX(装备!S:S,$P39)+INDEX(装备!S:S,$Q39)+INDEX(装备!S:S,$R39)+INDEX(装备!S:S,$S39)+INDEX(装备!S:S,$T39)</f>
        <v>0</v>
      </c>
      <c r="AM39" s="8">
        <f>INDEX(装备!T:T,$O39)+INDEX(装备!T:T,$P39)+INDEX(装备!T:T,$Q39)+INDEX(装备!T:T,$R39)+INDEX(装备!T:T,$S39)+INDEX(装备!T:T,$T39)</f>
        <v>0</v>
      </c>
      <c r="AP39" s="39">
        <f t="shared" si="72"/>
        <v>148</v>
      </c>
      <c r="AQ39" s="39">
        <f t="shared" si="72"/>
        <v>190</v>
      </c>
      <c r="AR39" s="39">
        <f t="shared" si="72"/>
        <v>191</v>
      </c>
      <c r="AS39" s="39">
        <f t="shared" si="72"/>
        <v>250</v>
      </c>
      <c r="AT39" s="39">
        <f t="shared" si="72"/>
        <v>344</v>
      </c>
      <c r="AU39" s="39">
        <f t="shared" si="72"/>
        <v>96</v>
      </c>
      <c r="AV39" s="39">
        <f t="shared" si="72"/>
        <v>5</v>
      </c>
      <c r="AW39" s="39">
        <f t="shared" si="72"/>
        <v>10</v>
      </c>
      <c r="AX39" s="39">
        <f t="shared" si="72"/>
        <v>167</v>
      </c>
      <c r="AY39" s="39">
        <f t="shared" si="72"/>
        <v>0</v>
      </c>
      <c r="AZ39" s="39">
        <f t="shared" si="72"/>
        <v>485</v>
      </c>
      <c r="BA39" s="39">
        <f t="shared" si="72"/>
        <v>545</v>
      </c>
      <c r="BB39" s="39">
        <f t="shared" si="72"/>
        <v>0</v>
      </c>
      <c r="BC39" s="39">
        <f t="shared" si="72"/>
        <v>15</v>
      </c>
      <c r="BD39" s="39">
        <f t="shared" si="72"/>
        <v>20</v>
      </c>
      <c r="BE39" s="39">
        <f t="shared" si="72"/>
        <v>35</v>
      </c>
      <c r="BF39" s="39">
        <f t="shared" si="72"/>
        <v>0</v>
      </c>
      <c r="BG39" s="39">
        <f t="shared" si="72"/>
        <v>0</v>
      </c>
    </row>
    <row r="40" spans="1:59" s="38" customFormat="1" x14ac:dyDescent="0.15">
      <c r="A40" s="44" t="s">
        <v>524</v>
      </c>
      <c r="B40" s="8">
        <f t="shared" si="0"/>
        <v>373</v>
      </c>
      <c r="G40" s="39" t="s">
        <v>328</v>
      </c>
      <c r="H40" s="39" t="s">
        <v>599</v>
      </c>
      <c r="I40" s="39" t="s">
        <v>357</v>
      </c>
      <c r="J40" s="39" t="s">
        <v>313</v>
      </c>
      <c r="K40" s="39" t="s">
        <v>326</v>
      </c>
      <c r="L40" s="39" t="s">
        <v>296</v>
      </c>
      <c r="M40" s="39" t="s">
        <v>327</v>
      </c>
      <c r="O40" s="35">
        <f>MATCH(H40,装备!$B:$B,0)</f>
        <v>120</v>
      </c>
      <c r="P40" s="35">
        <f>MATCH(I40,装备!$B:$B,0)</f>
        <v>112</v>
      </c>
      <c r="Q40" s="35">
        <f>MATCH(J40,装备!$B:$B,0)</f>
        <v>84</v>
      </c>
      <c r="R40" s="35">
        <f>MATCH(K40,装备!$B:$B,0)</f>
        <v>31</v>
      </c>
      <c r="S40" s="35">
        <f>MATCH(L40,装备!$B:$B,0)</f>
        <v>19</v>
      </c>
      <c r="T40" s="35">
        <f>MATCH(M40,装备!$B:$B,0)</f>
        <v>72</v>
      </c>
      <c r="V40" s="8">
        <f>INDEX(装备!C:C,$O40)+INDEX(装备!C:C,$P40)+INDEX(装备!C:C,$Q40)+INDEX(装备!C:C,$R40)+INDEX(装备!C:C,$S40)+INDEX(装备!C:C,$T40)</f>
        <v>38</v>
      </c>
      <c r="W40" s="8">
        <f>INDEX(装备!D:D,$O40)+INDEX(装备!D:D,$P40)+INDEX(装备!D:D,$Q40)+INDEX(装备!D:D,$R40)+INDEX(装备!D:D,$S40)+INDEX(装备!D:D,$T40)</f>
        <v>28</v>
      </c>
      <c r="X40" s="8">
        <f>INDEX(装备!E:E,$O40)+INDEX(装备!E:E,$P40)+INDEX(装备!E:E,$Q40)+INDEX(装备!E:E,$R40)+INDEX(装备!E:E,$S40)+INDEX(装备!E:E,$T40)</f>
        <v>61</v>
      </c>
      <c r="Y40" s="8">
        <f>INDEX(装备!F:F,$O40)+INDEX(装备!F:F,$P40)+INDEX(装备!F:F,$Q40)+INDEX(装备!F:F,$R40)+INDEX(装备!F:F,$S40)+INDEX(装备!F:F,$T40)</f>
        <v>0</v>
      </c>
      <c r="Z40" s="8">
        <f>INDEX(装备!G:G,$O40)+INDEX(装备!G:G,$P40)+INDEX(装备!G:G,$Q40)+INDEX(装备!G:G,$R40)+INDEX(装备!G:G,$S40)+INDEX(装备!G:G,$T40)</f>
        <v>155</v>
      </c>
      <c r="AA40" s="8">
        <f>INDEX(装备!H:H,$O40)+INDEX(装备!H:H,$P40)+INDEX(装备!H:H,$Q40)+INDEX(装备!H:H,$R40)+INDEX(装备!H:H,$S40)+INDEX(装备!H:H,$T40)</f>
        <v>0</v>
      </c>
      <c r="AB40" s="8">
        <f>INDEX(装备!I:I,$O40)+INDEX(装备!I:I,$P40)+INDEX(装备!I:I,$Q40)+INDEX(装备!I:I,$R40)+INDEX(装备!I:I,$S40)+INDEX(装备!I:I,$T40)</f>
        <v>0</v>
      </c>
      <c r="AC40" s="8">
        <f>INDEX(装备!J:J,$O40)+INDEX(装备!J:J,$P40)+INDEX(装备!J:J,$Q40)+INDEX(装备!J:J,$R40)+INDEX(装备!J:J,$S40)+INDEX(装备!J:J,$T40)</f>
        <v>10</v>
      </c>
      <c r="AD40" s="8">
        <f>INDEX(装备!K:K,$O40)+INDEX(装备!K:K,$P40)+INDEX(装备!K:K,$Q40)+INDEX(装备!K:K,$R40)+INDEX(装备!K:K,$S40)+INDEX(装备!K:K,$T40)</f>
        <v>50</v>
      </c>
      <c r="AE40" s="8">
        <f>INDEX(装备!L:L,$O40)+INDEX(装备!L:L,$P40)+INDEX(装备!L:L,$Q40)+INDEX(装备!L:L,$R40)+INDEX(装备!L:L,$S40)+INDEX(装备!L:L,$T40)</f>
        <v>0</v>
      </c>
      <c r="AF40" s="8">
        <f>INDEX(装备!M:M,$O40)+INDEX(装备!M:M,$P40)+INDEX(装备!M:M,$Q40)+INDEX(装备!M:M,$R40)+INDEX(装备!M:M,$S40)+INDEX(装备!M:M,$T40)</f>
        <v>0</v>
      </c>
      <c r="AG40" s="8">
        <f>INDEX(装备!N:N,$O40)+INDEX(装备!N:N,$P40)+INDEX(装备!N:N,$Q40)+INDEX(装备!N:N,$R40)+INDEX(装备!N:N,$S40)+INDEX(装备!N:N,$T40)</f>
        <v>0</v>
      </c>
      <c r="AH40" s="8">
        <f>INDEX(装备!O:O,$O40)+INDEX(装备!O:O,$P40)+INDEX(装备!O:O,$Q40)+INDEX(装备!O:O,$R40)+INDEX(装备!O:O,$S40)+INDEX(装备!O:O,$T40)</f>
        <v>30</v>
      </c>
      <c r="AI40" s="8">
        <f>INDEX(装备!P:P,$O40)+INDEX(装备!P:P,$P40)+INDEX(装备!P:P,$Q40)+INDEX(装备!P:P,$R40)+INDEX(装备!P:P,$S40)+INDEX(装备!P:P,$T40)</f>
        <v>10</v>
      </c>
      <c r="AJ40" s="8">
        <f>INDEX(装备!Q:Q,$O40)+INDEX(装备!Q:Q,$P40)+INDEX(装备!Q:Q,$Q40)+INDEX(装备!Q:Q,$R40)+INDEX(装备!Q:Q,$S40)+INDEX(装备!Q:Q,$T40)</f>
        <v>0</v>
      </c>
      <c r="AK40" s="8">
        <f>INDEX(装备!R:R,$O40)+INDEX(装备!R:R,$P40)+INDEX(装备!R:R,$Q40)+INDEX(装备!R:R,$R40)+INDEX(装备!R:R,$S40)+INDEX(装备!R:R,$T40)</f>
        <v>0</v>
      </c>
      <c r="AL40" s="8">
        <f>INDEX(装备!S:S,$O40)+INDEX(装备!S:S,$P40)+INDEX(装备!S:S,$Q40)+INDEX(装备!S:S,$R40)+INDEX(装备!S:S,$S40)+INDEX(装备!S:S,$T40)</f>
        <v>0</v>
      </c>
      <c r="AM40" s="8">
        <f>INDEX(装备!T:T,$O40)+INDEX(装备!T:T,$P40)+INDEX(装备!T:T,$Q40)+INDEX(装备!T:T,$R40)+INDEX(装备!T:T,$S40)+INDEX(装备!T:T,$T40)</f>
        <v>0</v>
      </c>
      <c r="AP40" s="39">
        <f t="shared" si="72"/>
        <v>186</v>
      </c>
      <c r="AQ40" s="39">
        <f t="shared" si="72"/>
        <v>218</v>
      </c>
      <c r="AR40" s="39">
        <f t="shared" si="72"/>
        <v>252</v>
      </c>
      <c r="AS40" s="39">
        <f t="shared" si="72"/>
        <v>250</v>
      </c>
      <c r="AT40" s="39">
        <f t="shared" si="72"/>
        <v>499</v>
      </c>
      <c r="AU40" s="39">
        <f t="shared" si="72"/>
        <v>96</v>
      </c>
      <c r="AV40" s="39">
        <f t="shared" si="72"/>
        <v>5</v>
      </c>
      <c r="AW40" s="39">
        <f t="shared" si="72"/>
        <v>20</v>
      </c>
      <c r="AX40" s="39">
        <f t="shared" si="72"/>
        <v>217</v>
      </c>
      <c r="AY40" s="39">
        <f t="shared" si="72"/>
        <v>0</v>
      </c>
      <c r="AZ40" s="39">
        <f t="shared" si="72"/>
        <v>485</v>
      </c>
      <c r="BA40" s="39">
        <f t="shared" si="72"/>
        <v>545</v>
      </c>
      <c r="BB40" s="39">
        <f t="shared" si="72"/>
        <v>30</v>
      </c>
      <c r="BC40" s="39">
        <f t="shared" si="72"/>
        <v>25</v>
      </c>
      <c r="BD40" s="39">
        <f t="shared" si="72"/>
        <v>20</v>
      </c>
      <c r="BE40" s="39">
        <f t="shared" si="72"/>
        <v>35</v>
      </c>
      <c r="BF40" s="39">
        <f t="shared" si="72"/>
        <v>0</v>
      </c>
      <c r="BG40" s="39">
        <f t="shared" si="72"/>
        <v>0</v>
      </c>
    </row>
    <row r="41" spans="1:59" s="38" customFormat="1" x14ac:dyDescent="0.15">
      <c r="A41" s="44" t="s">
        <v>525</v>
      </c>
      <c r="B41" s="8">
        <f t="shared" si="0"/>
        <v>383</v>
      </c>
      <c r="G41" s="39" t="s">
        <v>333</v>
      </c>
      <c r="H41" s="39" t="s">
        <v>601</v>
      </c>
      <c r="I41" s="39" t="s">
        <v>323</v>
      </c>
      <c r="J41" s="39" t="s">
        <v>336</v>
      </c>
      <c r="K41" s="39" t="s">
        <v>331</v>
      </c>
      <c r="L41" s="39" t="s">
        <v>332</v>
      </c>
      <c r="M41" s="39" t="s">
        <v>327</v>
      </c>
      <c r="O41" s="35">
        <f>MATCH(H41,装备!$B:$B,0)</f>
        <v>119</v>
      </c>
      <c r="P41" s="35">
        <f>MATCH(I41,装备!$B:$B,0)</f>
        <v>105</v>
      </c>
      <c r="Q41" s="35">
        <f>MATCH(J41,装备!$B:$B,0)</f>
        <v>78</v>
      </c>
      <c r="R41" s="35">
        <f>MATCH(K41,装备!$B:$B,0)</f>
        <v>62</v>
      </c>
      <c r="S41" s="35">
        <f>MATCH(L41,装备!$B:$B,0)</f>
        <v>63</v>
      </c>
      <c r="T41" s="35">
        <f>MATCH(M41,装备!$B:$B,0)</f>
        <v>72</v>
      </c>
      <c r="V41" s="8">
        <f>INDEX(装备!C:C,$O41)+INDEX(装备!C:C,$P41)+INDEX(装备!C:C,$Q41)+INDEX(装备!C:C,$R41)+INDEX(装备!C:C,$S41)+INDEX(装备!C:C,$T41)</f>
        <v>28</v>
      </c>
      <c r="W41" s="8">
        <f>INDEX(装备!D:D,$O41)+INDEX(装备!D:D,$P41)+INDEX(装备!D:D,$Q41)+INDEX(装备!D:D,$R41)+INDEX(装备!D:D,$S41)+INDEX(装备!D:D,$T41)</f>
        <v>25</v>
      </c>
      <c r="X41" s="8">
        <f>INDEX(装备!E:E,$O41)+INDEX(装备!E:E,$P41)+INDEX(装备!E:E,$Q41)+INDEX(装备!E:E,$R41)+INDEX(装备!E:E,$S41)+INDEX(装备!E:E,$T41)</f>
        <v>25</v>
      </c>
      <c r="Y41" s="8">
        <f>INDEX(装备!F:F,$O41)+INDEX(装备!F:F,$P41)+INDEX(装备!F:F,$Q41)+INDEX(装备!F:F,$R41)+INDEX(装备!F:F,$S41)+INDEX(装备!F:F,$T41)</f>
        <v>0</v>
      </c>
      <c r="Z41" s="8">
        <f>INDEX(装备!G:G,$O41)+INDEX(装备!G:G,$P41)+INDEX(装备!G:G,$Q41)+INDEX(装备!G:G,$R41)+INDEX(装备!G:G,$S41)+INDEX(装备!G:G,$T41)</f>
        <v>142</v>
      </c>
      <c r="AA41" s="8">
        <f>INDEX(装备!H:H,$O41)+INDEX(装备!H:H,$P41)+INDEX(装备!H:H,$Q41)+INDEX(装备!H:H,$R41)+INDEX(装备!H:H,$S41)+INDEX(装备!H:H,$T41)</f>
        <v>0</v>
      </c>
      <c r="AB41" s="8">
        <f>INDEX(装备!I:I,$O41)+INDEX(装备!I:I,$P41)+INDEX(装备!I:I,$Q41)+INDEX(装备!I:I,$R41)+INDEX(装备!I:I,$S41)+INDEX(装备!I:I,$T41)</f>
        <v>25</v>
      </c>
      <c r="AC41" s="8">
        <f>INDEX(装备!J:J,$O41)+INDEX(装备!J:J,$P41)+INDEX(装备!J:J,$Q41)+INDEX(装备!J:J,$R41)+INDEX(装备!J:J,$S41)+INDEX(装备!J:J,$T41)</f>
        <v>0</v>
      </c>
      <c r="AD41" s="8">
        <f>INDEX(装备!K:K,$O41)+INDEX(装备!K:K,$P41)+INDEX(装备!K:K,$Q41)+INDEX(装备!K:K,$R41)+INDEX(装备!K:K,$S41)+INDEX(装备!K:K,$T41)</f>
        <v>95</v>
      </c>
      <c r="AE41" s="8">
        <f>INDEX(装备!L:L,$O41)+INDEX(装备!L:L,$P41)+INDEX(装备!L:L,$Q41)+INDEX(装备!L:L,$R41)+INDEX(装备!L:L,$S41)+INDEX(装备!L:L,$T41)</f>
        <v>0</v>
      </c>
      <c r="AF41" s="8">
        <f>INDEX(装备!M:M,$O41)+INDEX(装备!M:M,$P41)+INDEX(装备!M:M,$Q41)+INDEX(装备!M:M,$R41)+INDEX(装备!M:M,$S41)+INDEX(装备!M:M,$T41)</f>
        <v>0</v>
      </c>
      <c r="AG41" s="8">
        <f>INDEX(装备!N:N,$O41)+INDEX(装备!N:N,$P41)+INDEX(装备!N:N,$Q41)+INDEX(装备!N:N,$R41)+INDEX(装备!N:N,$S41)+INDEX(装备!N:N,$T41)</f>
        <v>0</v>
      </c>
      <c r="AH41" s="8">
        <f>INDEX(装备!O:O,$O41)+INDEX(装备!O:O,$P41)+INDEX(装备!O:O,$Q41)+INDEX(装备!O:O,$R41)+INDEX(装备!O:O,$S41)+INDEX(装备!O:O,$T41)</f>
        <v>0</v>
      </c>
      <c r="AI41" s="8">
        <f>INDEX(装备!P:P,$O41)+INDEX(装备!P:P,$P41)+INDEX(装备!P:P,$Q41)+INDEX(装备!P:P,$R41)+INDEX(装备!P:P,$S41)+INDEX(装备!P:P,$T41)</f>
        <v>5</v>
      </c>
      <c r="AJ41" s="8">
        <f>INDEX(装备!Q:Q,$O41)+INDEX(装备!Q:Q,$P41)+INDEX(装备!Q:Q,$Q41)+INDEX(装备!Q:Q,$R41)+INDEX(装备!Q:Q,$S41)+INDEX(装备!Q:Q,$T41)</f>
        <v>0</v>
      </c>
      <c r="AK41" s="8">
        <f>INDEX(装备!R:R,$O41)+INDEX(装备!R:R,$P41)+INDEX(装备!R:R,$Q41)+INDEX(装备!R:R,$R41)+INDEX(装备!R:R,$S41)+INDEX(装备!R:R,$T41)</f>
        <v>0</v>
      </c>
      <c r="AL41" s="8">
        <f>INDEX(装备!S:S,$O41)+INDEX(装备!S:S,$P41)+INDEX(装备!S:S,$Q41)+INDEX(装备!S:S,$R41)+INDEX(装备!S:S,$S41)+INDEX(装备!S:S,$T41)</f>
        <v>0</v>
      </c>
      <c r="AM41" s="8">
        <f>INDEX(装备!T:T,$O41)+INDEX(装备!T:T,$P41)+INDEX(装备!T:T,$Q41)+INDEX(装备!T:T,$R41)+INDEX(装备!T:T,$S41)+INDEX(装备!T:T,$T41)</f>
        <v>0</v>
      </c>
      <c r="AP41" s="39">
        <f t="shared" si="72"/>
        <v>214</v>
      </c>
      <c r="AQ41" s="39">
        <f t="shared" si="72"/>
        <v>243</v>
      </c>
      <c r="AR41" s="39">
        <f t="shared" si="72"/>
        <v>277</v>
      </c>
      <c r="AS41" s="39">
        <f t="shared" si="72"/>
        <v>250</v>
      </c>
      <c r="AT41" s="39">
        <f t="shared" si="72"/>
        <v>641</v>
      </c>
      <c r="AU41" s="39">
        <f t="shared" si="72"/>
        <v>96</v>
      </c>
      <c r="AV41" s="39">
        <f t="shared" si="72"/>
        <v>30</v>
      </c>
      <c r="AW41" s="39">
        <f t="shared" si="72"/>
        <v>20</v>
      </c>
      <c r="AX41" s="39">
        <f t="shared" si="72"/>
        <v>312</v>
      </c>
      <c r="AY41" s="39">
        <f t="shared" si="72"/>
        <v>0</v>
      </c>
      <c r="AZ41" s="39">
        <f t="shared" si="72"/>
        <v>485</v>
      </c>
      <c r="BA41" s="39">
        <f t="shared" si="72"/>
        <v>545</v>
      </c>
      <c r="BB41" s="39">
        <f t="shared" si="72"/>
        <v>30</v>
      </c>
      <c r="BC41" s="39">
        <f t="shared" si="72"/>
        <v>30</v>
      </c>
      <c r="BD41" s="39">
        <f t="shared" si="72"/>
        <v>20</v>
      </c>
      <c r="BE41" s="39">
        <f t="shared" si="72"/>
        <v>35</v>
      </c>
      <c r="BF41" s="39">
        <f t="shared" si="72"/>
        <v>0</v>
      </c>
      <c r="BG41" s="39">
        <f t="shared" si="72"/>
        <v>0</v>
      </c>
    </row>
    <row r="42" spans="1:59" s="38" customFormat="1" x14ac:dyDescent="0.15">
      <c r="A42" s="44" t="s">
        <v>526</v>
      </c>
      <c r="B42" s="8">
        <f t="shared" si="0"/>
        <v>393</v>
      </c>
      <c r="G42" s="39" t="s">
        <v>337</v>
      </c>
      <c r="H42" s="39" t="s">
        <v>607</v>
      </c>
      <c r="I42" s="39" t="s">
        <v>334</v>
      </c>
      <c r="J42" s="39" t="s">
        <v>317</v>
      </c>
      <c r="K42" s="39" t="s">
        <v>313</v>
      </c>
      <c r="L42" s="39" t="s">
        <v>350</v>
      </c>
      <c r="M42" s="39" t="s">
        <v>327</v>
      </c>
      <c r="O42" s="35">
        <f>MATCH(H42,装备!$B:$B,0)</f>
        <v>122</v>
      </c>
      <c r="P42" s="35">
        <f>MATCH(I42,装备!$B:$B,0)</f>
        <v>121</v>
      </c>
      <c r="Q42" s="35">
        <f>MATCH(J42,装备!$B:$B,0)</f>
        <v>102</v>
      </c>
      <c r="R42" s="35">
        <f>MATCH(K42,装备!$B:$B,0)</f>
        <v>84</v>
      </c>
      <c r="S42" s="35">
        <f>MATCH(L42,装备!$B:$B,0)</f>
        <v>64</v>
      </c>
      <c r="T42" s="35">
        <f>MATCH(M42,装备!$B:$B,0)</f>
        <v>72</v>
      </c>
      <c r="V42" s="8">
        <f>INDEX(装备!C:C,$O42)+INDEX(装备!C:C,$P42)+INDEX(装备!C:C,$Q42)+INDEX(装备!C:C,$R42)+INDEX(装备!C:C,$S42)+INDEX(装备!C:C,$T42)</f>
        <v>80</v>
      </c>
      <c r="W42" s="8">
        <f>INDEX(装备!D:D,$O42)+INDEX(装备!D:D,$P42)+INDEX(装备!D:D,$Q42)+INDEX(装备!D:D,$R42)+INDEX(装备!D:D,$S42)+INDEX(装备!D:D,$T42)</f>
        <v>51</v>
      </c>
      <c r="X42" s="8">
        <f>INDEX(装备!E:E,$O42)+INDEX(装备!E:E,$P42)+INDEX(装备!E:E,$Q42)+INDEX(装备!E:E,$R42)+INDEX(装备!E:E,$S42)+INDEX(装备!E:E,$T42)</f>
        <v>35</v>
      </c>
      <c r="Y42" s="8">
        <f>INDEX(装备!F:F,$O42)+INDEX(装备!F:F,$P42)+INDEX(装备!F:F,$Q42)+INDEX(装备!F:F,$R42)+INDEX(装备!F:F,$S42)+INDEX(装备!F:F,$T42)</f>
        <v>250</v>
      </c>
      <c r="Z42" s="8">
        <f>INDEX(装备!G:G,$O42)+INDEX(装备!G:G,$P42)+INDEX(装备!G:G,$Q42)+INDEX(装备!G:G,$R42)+INDEX(装备!G:G,$S42)+INDEX(装备!G:G,$T42)</f>
        <v>198</v>
      </c>
      <c r="AA42" s="8">
        <f>INDEX(装备!H:H,$O42)+INDEX(装备!H:H,$P42)+INDEX(装备!H:H,$Q42)+INDEX(装备!H:H,$R42)+INDEX(装备!H:H,$S42)+INDEX(装备!H:H,$T42)</f>
        <v>0</v>
      </c>
      <c r="AB42" s="8">
        <f>INDEX(装备!I:I,$O42)+INDEX(装备!I:I,$P42)+INDEX(装备!I:I,$Q42)+INDEX(装备!I:I,$R42)+INDEX(装备!I:I,$S42)+INDEX(装备!I:I,$T42)</f>
        <v>15</v>
      </c>
      <c r="AC42" s="8">
        <f>INDEX(装备!J:J,$O42)+INDEX(装备!J:J,$P42)+INDEX(装备!J:J,$Q42)+INDEX(装备!J:J,$R42)+INDEX(装备!J:J,$S42)+INDEX(装备!J:J,$T42)</f>
        <v>10</v>
      </c>
      <c r="AD42" s="8">
        <f>INDEX(装备!K:K,$O42)+INDEX(装备!K:K,$P42)+INDEX(装备!K:K,$Q42)+INDEX(装备!K:K,$R42)+INDEX(装备!K:K,$S42)+INDEX(装备!K:K,$T42)</f>
        <v>46</v>
      </c>
      <c r="AE42" s="8">
        <f>INDEX(装备!L:L,$O42)+INDEX(装备!L:L,$P42)+INDEX(装备!L:L,$Q42)+INDEX(装备!L:L,$R42)+INDEX(装备!L:L,$S42)+INDEX(装备!L:L,$T42)</f>
        <v>0</v>
      </c>
      <c r="AF42" s="8">
        <f>INDEX(装备!M:M,$O42)+INDEX(装备!M:M,$P42)+INDEX(装备!M:M,$Q42)+INDEX(装备!M:M,$R42)+INDEX(装备!M:M,$S42)+INDEX(装备!M:M,$T42)</f>
        <v>0</v>
      </c>
      <c r="AG42" s="8">
        <f>INDEX(装备!N:N,$O42)+INDEX(装备!N:N,$P42)+INDEX(装备!N:N,$Q42)+INDEX(装备!N:N,$R42)+INDEX(装备!N:N,$S42)+INDEX(装备!N:N,$T42)</f>
        <v>0</v>
      </c>
      <c r="AH42" s="8">
        <f>INDEX(装备!O:O,$O42)+INDEX(装备!O:O,$P42)+INDEX(装备!O:O,$Q42)+INDEX(装备!O:O,$R42)+INDEX(装备!O:O,$S42)+INDEX(装备!O:O,$T42)</f>
        <v>0</v>
      </c>
      <c r="AI42" s="8">
        <f>INDEX(装备!P:P,$O42)+INDEX(装备!P:P,$P42)+INDEX(装备!P:P,$Q42)+INDEX(装备!P:P,$R42)+INDEX(装备!P:P,$S42)+INDEX(装备!P:P,$T42)</f>
        <v>0</v>
      </c>
      <c r="AJ42" s="8">
        <f>INDEX(装备!Q:Q,$O42)+INDEX(装备!Q:Q,$P42)+INDEX(装备!Q:Q,$Q42)+INDEX(装备!Q:Q,$R42)+INDEX(装备!Q:Q,$S42)+INDEX(装备!Q:Q,$T42)</f>
        <v>0</v>
      </c>
      <c r="AK42" s="8">
        <f>INDEX(装备!R:R,$O42)+INDEX(装备!R:R,$P42)+INDEX(装备!R:R,$Q42)+INDEX(装备!R:R,$R42)+INDEX(装备!R:R,$S42)+INDEX(装备!R:R,$T42)</f>
        <v>25</v>
      </c>
      <c r="AL42" s="8">
        <f>INDEX(装备!S:S,$O42)+INDEX(装备!S:S,$P42)+INDEX(装备!S:S,$Q42)+INDEX(装备!S:S,$R42)+INDEX(装备!S:S,$S42)+INDEX(装备!S:S,$T42)</f>
        <v>0</v>
      </c>
      <c r="AM42" s="8">
        <f>INDEX(装备!T:T,$O42)+INDEX(装备!T:T,$P42)+INDEX(装备!T:T,$Q42)+INDEX(装备!T:T,$R42)+INDEX(装备!T:T,$S42)+INDEX(装备!T:T,$T42)</f>
        <v>0</v>
      </c>
      <c r="AP42" s="39">
        <f t="shared" si="72"/>
        <v>294</v>
      </c>
      <c r="AQ42" s="39">
        <f t="shared" si="72"/>
        <v>294</v>
      </c>
      <c r="AR42" s="39">
        <f t="shared" si="72"/>
        <v>312</v>
      </c>
      <c r="AS42" s="39">
        <f t="shared" si="72"/>
        <v>500</v>
      </c>
      <c r="AT42" s="39">
        <f t="shared" si="72"/>
        <v>839</v>
      </c>
      <c r="AU42" s="39">
        <f t="shared" si="72"/>
        <v>96</v>
      </c>
      <c r="AV42" s="39">
        <f t="shared" si="72"/>
        <v>45</v>
      </c>
      <c r="AW42" s="39">
        <f t="shared" si="72"/>
        <v>30</v>
      </c>
      <c r="AX42" s="39">
        <f t="shared" si="72"/>
        <v>358</v>
      </c>
      <c r="AY42" s="39">
        <f t="shared" si="72"/>
        <v>0</v>
      </c>
      <c r="AZ42" s="39">
        <f t="shared" si="72"/>
        <v>485</v>
      </c>
      <c r="BA42" s="39">
        <f t="shared" si="72"/>
        <v>545</v>
      </c>
      <c r="BB42" s="39">
        <f t="shared" si="72"/>
        <v>30</v>
      </c>
      <c r="BC42" s="39">
        <f t="shared" si="72"/>
        <v>30</v>
      </c>
      <c r="BD42" s="39">
        <f t="shared" si="72"/>
        <v>20</v>
      </c>
      <c r="BE42" s="39">
        <f t="shared" si="72"/>
        <v>60</v>
      </c>
      <c r="BF42" s="39">
        <f t="shared" si="72"/>
        <v>0</v>
      </c>
      <c r="BG42" s="39">
        <f t="shared" si="72"/>
        <v>0</v>
      </c>
    </row>
    <row r="43" spans="1:59" s="38" customFormat="1" x14ac:dyDescent="0.15">
      <c r="F43" s="38" t="s">
        <v>358</v>
      </c>
      <c r="G43" s="39" t="s">
        <v>342</v>
      </c>
      <c r="H43" s="39" t="s">
        <v>592</v>
      </c>
      <c r="I43" s="39" t="s">
        <v>343</v>
      </c>
      <c r="J43" s="39" t="s">
        <v>344</v>
      </c>
      <c r="K43" s="39" t="s">
        <v>344</v>
      </c>
      <c r="L43" s="39" t="s">
        <v>348</v>
      </c>
      <c r="M43" s="39" t="s">
        <v>359</v>
      </c>
      <c r="O43" s="35">
        <f>MATCH(H43,装备!$B:$B,0)</f>
        <v>2</v>
      </c>
      <c r="P43" s="35">
        <f>MATCH(I43,装备!$B:$B,0)</f>
        <v>2</v>
      </c>
      <c r="Q43" s="35">
        <f>MATCH(J43,装备!$B:$B,0)</f>
        <v>14</v>
      </c>
      <c r="R43" s="35">
        <f>MATCH(K43,装备!$B:$B,0)</f>
        <v>14</v>
      </c>
      <c r="S43" s="35">
        <f>MATCH(L43,装备!$B:$B,0)</f>
        <v>9</v>
      </c>
      <c r="T43" s="35">
        <f>MATCH(M43,装备!$B:$B,0)</f>
        <v>7</v>
      </c>
      <c r="V43" s="8">
        <f>INDEX(装备!C:C,$O43)+INDEX(装备!C:C,$P43)+INDEX(装备!C:C,$Q43)+INDEX(装备!C:C,$R43)+INDEX(装备!C:C,$S43)+INDEX(装备!C:C,$T43)</f>
        <v>2</v>
      </c>
      <c r="W43" s="8">
        <f>INDEX(装备!D:D,$O43)+INDEX(装备!D:D,$P43)+INDEX(装备!D:D,$Q43)+INDEX(装备!D:D,$R43)+INDEX(装备!D:D,$S43)+INDEX(装备!D:D,$T43)</f>
        <v>2</v>
      </c>
      <c r="X43" s="8">
        <f>INDEX(装备!E:E,$O43)+INDEX(装备!E:E,$P43)+INDEX(装备!E:E,$Q43)+INDEX(装备!E:E,$R43)+INDEX(装备!E:E,$S43)+INDEX(装备!E:E,$T43)</f>
        <v>8</v>
      </c>
      <c r="Y43" s="8">
        <f>INDEX(装备!F:F,$O43)+INDEX(装备!F:F,$P43)+INDEX(装备!F:F,$Q43)+INDEX(装备!F:F,$R43)+INDEX(装备!F:F,$S43)+INDEX(装备!F:F,$T43)</f>
        <v>0</v>
      </c>
      <c r="Z43" s="8">
        <f>INDEX(装备!G:G,$O43)+INDEX(装备!G:G,$P43)+INDEX(装备!G:G,$Q43)+INDEX(装备!G:G,$R43)+INDEX(装备!G:G,$S43)+INDEX(装备!G:G,$T43)</f>
        <v>0</v>
      </c>
      <c r="AA43" s="8">
        <f>INDEX(装备!H:H,$O43)+INDEX(装备!H:H,$P43)+INDEX(装备!H:H,$Q43)+INDEX(装备!H:H,$R43)+INDEX(装备!H:H,$S43)+INDEX(装备!H:H,$T43)</f>
        <v>0</v>
      </c>
      <c r="AB43" s="8">
        <f>INDEX(装备!I:I,$O43)+INDEX(装备!I:I,$P43)+INDEX(装备!I:I,$Q43)+INDEX(装备!I:I,$R43)+INDEX(装备!I:I,$S43)+INDEX(装备!I:I,$T43)</f>
        <v>2</v>
      </c>
      <c r="AC43" s="8">
        <f>INDEX(装备!J:J,$O43)+INDEX(装备!J:J,$P43)+INDEX(装备!J:J,$Q43)+INDEX(装备!J:J,$R43)+INDEX(装备!J:J,$S43)+INDEX(装备!J:J,$T43)</f>
        <v>0</v>
      </c>
      <c r="AD43" s="8">
        <f>INDEX(装备!K:K,$O43)+INDEX(装备!K:K,$P43)+INDEX(装备!K:K,$Q43)+INDEX(装备!K:K,$R43)+INDEX(装备!K:K,$S43)+INDEX(装备!K:K,$T43)</f>
        <v>0</v>
      </c>
      <c r="AE43" s="8">
        <f>INDEX(装备!L:L,$O43)+INDEX(装备!L:L,$P43)+INDEX(装备!L:L,$Q43)+INDEX(装备!L:L,$R43)+INDEX(装备!L:L,$S43)+INDEX(装备!L:L,$T43)</f>
        <v>0</v>
      </c>
      <c r="AF43" s="8">
        <f>INDEX(装备!M:M,$O43)+INDEX(装备!M:M,$P43)+INDEX(装备!M:M,$Q43)+INDEX(装备!M:M,$R43)+INDEX(装备!M:M,$S43)+INDEX(装备!M:M,$T43)</f>
        <v>15</v>
      </c>
      <c r="AG43" s="8">
        <f>INDEX(装备!N:N,$O43)+INDEX(装备!N:N,$P43)+INDEX(装备!N:N,$Q43)+INDEX(装备!N:N,$R43)+INDEX(装备!N:N,$S43)+INDEX(装备!N:N,$T43)</f>
        <v>15</v>
      </c>
      <c r="AH43" s="8">
        <f>INDEX(装备!O:O,$O43)+INDEX(装备!O:O,$P43)+INDEX(装备!O:O,$Q43)+INDEX(装备!O:O,$R43)+INDEX(装备!O:O,$S43)+INDEX(装备!O:O,$T43)</f>
        <v>0</v>
      </c>
      <c r="AI43" s="8">
        <f>INDEX(装备!P:P,$O43)+INDEX(装备!P:P,$P43)+INDEX(装备!P:P,$Q43)+INDEX(装备!P:P,$R43)+INDEX(装备!P:P,$S43)+INDEX(装备!P:P,$T43)</f>
        <v>0</v>
      </c>
      <c r="AJ43" s="8">
        <f>INDEX(装备!Q:Q,$O43)+INDEX(装备!Q:Q,$P43)+INDEX(装备!Q:Q,$Q43)+INDEX(装备!Q:Q,$R43)+INDEX(装备!Q:Q,$S43)+INDEX(装备!Q:Q,$T43)</f>
        <v>0</v>
      </c>
      <c r="AK43" s="8">
        <f>INDEX(装备!R:R,$O43)+INDEX(装备!R:R,$P43)+INDEX(装备!R:R,$Q43)+INDEX(装备!R:R,$R43)+INDEX(装备!R:R,$S43)+INDEX(装备!R:R,$T43)</f>
        <v>0</v>
      </c>
      <c r="AL43" s="8">
        <f>INDEX(装备!S:S,$O43)+INDEX(装备!S:S,$P43)+INDEX(装备!S:S,$Q43)+INDEX(装备!S:S,$R43)+INDEX(装备!S:S,$S43)+INDEX(装备!S:S,$T43)</f>
        <v>0</v>
      </c>
      <c r="AM43" s="8">
        <f>INDEX(装备!T:T,$O43)+INDEX(装备!T:T,$P43)+INDEX(装备!T:T,$Q43)+INDEX(装备!T:T,$R43)+INDEX(装备!T:T,$S43)+INDEX(装备!T:T,$T43)</f>
        <v>0</v>
      </c>
      <c r="AP43" s="39">
        <f t="shared" ref="AP43:BG43" si="73">V43</f>
        <v>2</v>
      </c>
      <c r="AQ43" s="39">
        <f t="shared" si="73"/>
        <v>2</v>
      </c>
      <c r="AR43" s="39">
        <f t="shared" si="73"/>
        <v>8</v>
      </c>
      <c r="AS43" s="39">
        <f t="shared" si="73"/>
        <v>0</v>
      </c>
      <c r="AT43" s="39">
        <f t="shared" si="73"/>
        <v>0</v>
      </c>
      <c r="AU43" s="39">
        <f t="shared" si="73"/>
        <v>0</v>
      </c>
      <c r="AV43" s="39">
        <f t="shared" si="73"/>
        <v>2</v>
      </c>
      <c r="AW43" s="39">
        <f t="shared" si="73"/>
        <v>0</v>
      </c>
      <c r="AX43" s="39">
        <f t="shared" si="73"/>
        <v>0</v>
      </c>
      <c r="AY43" s="39">
        <f t="shared" si="73"/>
        <v>0</v>
      </c>
      <c r="AZ43" s="39">
        <f t="shared" si="73"/>
        <v>15</v>
      </c>
      <c r="BA43" s="39">
        <f t="shared" si="73"/>
        <v>15</v>
      </c>
      <c r="BB43" s="39">
        <f t="shared" si="73"/>
        <v>0</v>
      </c>
      <c r="BC43" s="39">
        <f t="shared" si="73"/>
        <v>0</v>
      </c>
      <c r="BD43" s="39">
        <f t="shared" si="73"/>
        <v>0</v>
      </c>
      <c r="BE43" s="39">
        <f t="shared" si="73"/>
        <v>0</v>
      </c>
      <c r="BF43" s="39">
        <f t="shared" si="73"/>
        <v>0</v>
      </c>
      <c r="BG43" s="39">
        <f t="shared" si="73"/>
        <v>0</v>
      </c>
    </row>
    <row r="44" spans="1:59" s="38" customFormat="1" x14ac:dyDescent="0.15">
      <c r="G44" s="39" t="s">
        <v>347</v>
      </c>
      <c r="H44" s="39" t="s">
        <v>602</v>
      </c>
      <c r="I44" s="39" t="s">
        <v>296</v>
      </c>
      <c r="J44" s="39" t="s">
        <v>315</v>
      </c>
      <c r="K44" s="39" t="s">
        <v>295</v>
      </c>
      <c r="L44" s="39" t="s">
        <v>360</v>
      </c>
      <c r="M44" s="39" t="s">
        <v>298</v>
      </c>
      <c r="O44" s="35">
        <f>MATCH(H44,装备!$B:$B,0)</f>
        <v>19</v>
      </c>
      <c r="P44" s="35">
        <f>MATCH(I44,装备!$B:$B,0)</f>
        <v>19</v>
      </c>
      <c r="Q44" s="35">
        <f>MATCH(J44,装备!$B:$B,0)</f>
        <v>23</v>
      </c>
      <c r="R44" s="35">
        <f>MATCH(K44,装备!$B:$B,0)</f>
        <v>17</v>
      </c>
      <c r="S44" s="35">
        <f>MATCH(L44,装备!$B:$B,0)</f>
        <v>16</v>
      </c>
      <c r="T44" s="35">
        <f>MATCH(M44,装备!$B:$B,0)</f>
        <v>4</v>
      </c>
      <c r="V44" s="8">
        <f>INDEX(装备!C:C,$O44)+INDEX(装备!C:C,$P44)+INDEX(装备!C:C,$Q44)+INDEX(装备!C:C,$R44)+INDEX(装备!C:C,$S44)+INDEX(装备!C:C,$T44)</f>
        <v>11</v>
      </c>
      <c r="W44" s="8">
        <f>INDEX(装备!D:D,$O44)+INDEX(装备!D:D,$P44)+INDEX(装备!D:D,$Q44)+INDEX(装备!D:D,$R44)+INDEX(装备!D:D,$S44)+INDEX(装备!D:D,$T44)</f>
        <v>11</v>
      </c>
      <c r="X44" s="8">
        <f>INDEX(装备!E:E,$O44)+INDEX(装备!E:E,$P44)+INDEX(装备!E:E,$Q44)+INDEX(装备!E:E,$R44)+INDEX(装备!E:E,$S44)+INDEX(装备!E:E,$T44)</f>
        <v>29</v>
      </c>
      <c r="Y44" s="8">
        <f>INDEX(装备!F:F,$O44)+INDEX(装备!F:F,$P44)+INDEX(装备!F:F,$Q44)+INDEX(装备!F:F,$R44)+INDEX(装备!F:F,$S44)+INDEX(装备!F:F,$T44)</f>
        <v>0</v>
      </c>
      <c r="Z44" s="8">
        <f>INDEX(装备!G:G,$O44)+INDEX(装备!G:G,$P44)+INDEX(装备!G:G,$Q44)+INDEX(装备!G:G,$R44)+INDEX(装备!G:G,$S44)+INDEX(装备!G:G,$T44)</f>
        <v>6</v>
      </c>
      <c r="AA44" s="8">
        <f>INDEX(装备!H:H,$O44)+INDEX(装备!H:H,$P44)+INDEX(装备!H:H,$Q44)+INDEX(装备!H:H,$R44)+INDEX(装备!H:H,$S44)+INDEX(装备!H:H,$T44)</f>
        <v>0</v>
      </c>
      <c r="AB44" s="8">
        <f>INDEX(装备!I:I,$O44)+INDEX(装备!I:I,$P44)+INDEX(装备!I:I,$Q44)+INDEX(装备!I:I,$R44)+INDEX(装备!I:I,$S44)+INDEX(装备!I:I,$T44)</f>
        <v>5</v>
      </c>
      <c r="AC44" s="8">
        <f>INDEX(装备!J:J,$O44)+INDEX(装备!J:J,$P44)+INDEX(装备!J:J,$Q44)+INDEX(装备!J:J,$R44)+INDEX(装备!J:J,$S44)+INDEX(装备!J:J,$T44)</f>
        <v>0</v>
      </c>
      <c r="AD44" s="8">
        <f>INDEX(装备!K:K,$O44)+INDEX(装备!K:K,$P44)+INDEX(装备!K:K,$Q44)+INDEX(装备!K:K,$R44)+INDEX(装备!K:K,$S44)+INDEX(装备!K:K,$T44)</f>
        <v>0</v>
      </c>
      <c r="AE44" s="8">
        <f>INDEX(装备!L:L,$O44)+INDEX(装备!L:L,$P44)+INDEX(装备!L:L,$Q44)+INDEX(装备!L:L,$R44)+INDEX(装备!L:L,$S44)+INDEX(装备!L:L,$T44)</f>
        <v>0</v>
      </c>
      <c r="AF44" s="8">
        <f>INDEX(装备!M:M,$O44)+INDEX(装备!M:M,$P44)+INDEX(装备!M:M,$Q44)+INDEX(装备!M:M,$R44)+INDEX(装备!M:M,$S44)+INDEX(装备!M:M,$T44)</f>
        <v>0</v>
      </c>
      <c r="AG44" s="8">
        <f>INDEX(装备!N:N,$O44)+INDEX(装备!N:N,$P44)+INDEX(装备!N:N,$Q44)+INDEX(装备!N:N,$R44)+INDEX(装备!N:N,$S44)+INDEX(装备!N:N,$T44)</f>
        <v>30</v>
      </c>
      <c r="AH44" s="8">
        <f>INDEX(装备!O:O,$O44)+INDEX(装备!O:O,$P44)+INDEX(装备!O:O,$Q44)+INDEX(装备!O:O,$R44)+INDEX(装备!O:O,$S44)+INDEX(装备!O:O,$T44)</f>
        <v>0</v>
      </c>
      <c r="AI44" s="8">
        <f>INDEX(装备!P:P,$O44)+INDEX(装备!P:P,$P44)+INDEX(装备!P:P,$Q44)+INDEX(装备!P:P,$R44)+INDEX(装备!P:P,$S44)+INDEX(装备!P:P,$T44)</f>
        <v>0</v>
      </c>
      <c r="AJ44" s="8">
        <f>INDEX(装备!Q:Q,$O44)+INDEX(装备!Q:Q,$P44)+INDEX(装备!Q:Q,$Q44)+INDEX(装备!Q:Q,$R44)+INDEX(装备!Q:Q,$S44)+INDEX(装备!Q:Q,$T44)</f>
        <v>0</v>
      </c>
      <c r="AK44" s="8">
        <f>INDEX(装备!R:R,$O44)+INDEX(装备!R:R,$P44)+INDEX(装备!R:R,$Q44)+INDEX(装备!R:R,$R44)+INDEX(装备!R:R,$S44)+INDEX(装备!R:R,$T44)</f>
        <v>0</v>
      </c>
      <c r="AL44" s="8">
        <f>INDEX(装备!S:S,$O44)+INDEX(装备!S:S,$P44)+INDEX(装备!S:S,$Q44)+INDEX(装备!S:S,$R44)+INDEX(装备!S:S,$S44)+INDEX(装备!S:S,$T44)</f>
        <v>0</v>
      </c>
      <c r="AM44" s="8">
        <f>INDEX(装备!T:T,$O44)+INDEX(装备!T:T,$P44)+INDEX(装备!T:T,$Q44)+INDEX(装备!T:T,$R44)+INDEX(装备!T:T,$S44)+INDEX(装备!T:T,$T44)</f>
        <v>0</v>
      </c>
      <c r="AP44" s="39">
        <f t="shared" ref="AP44:BG52" si="74">AP43+V44</f>
        <v>13</v>
      </c>
      <c r="AQ44" s="39">
        <f t="shared" si="74"/>
        <v>13</v>
      </c>
      <c r="AR44" s="39">
        <f t="shared" si="74"/>
        <v>37</v>
      </c>
      <c r="AS44" s="39">
        <f t="shared" si="74"/>
        <v>0</v>
      </c>
      <c r="AT44" s="39">
        <f t="shared" si="74"/>
        <v>6</v>
      </c>
      <c r="AU44" s="39">
        <f t="shared" si="74"/>
        <v>0</v>
      </c>
      <c r="AV44" s="39">
        <f t="shared" si="74"/>
        <v>7</v>
      </c>
      <c r="AW44" s="39">
        <f t="shared" si="74"/>
        <v>0</v>
      </c>
      <c r="AX44" s="39">
        <f t="shared" si="74"/>
        <v>0</v>
      </c>
      <c r="AY44" s="39">
        <f t="shared" si="74"/>
        <v>0</v>
      </c>
      <c r="AZ44" s="39">
        <f t="shared" si="74"/>
        <v>15</v>
      </c>
      <c r="BA44" s="39">
        <f t="shared" si="74"/>
        <v>45</v>
      </c>
      <c r="BB44" s="39">
        <f t="shared" si="74"/>
        <v>0</v>
      </c>
      <c r="BC44" s="39">
        <f t="shared" si="74"/>
        <v>0</v>
      </c>
      <c r="BD44" s="39">
        <f t="shared" si="74"/>
        <v>0</v>
      </c>
      <c r="BE44" s="39">
        <f t="shared" si="74"/>
        <v>0</v>
      </c>
      <c r="BF44" s="39">
        <f t="shared" si="74"/>
        <v>0</v>
      </c>
      <c r="BG44" s="39">
        <f t="shared" si="74"/>
        <v>0</v>
      </c>
    </row>
    <row r="45" spans="1:59" s="38" customFormat="1" x14ac:dyDescent="0.15">
      <c r="G45" s="39" t="s">
        <v>299</v>
      </c>
      <c r="H45" s="39" t="s">
        <v>608</v>
      </c>
      <c r="I45" s="39" t="s">
        <v>320</v>
      </c>
      <c r="J45" s="39" t="s">
        <v>302</v>
      </c>
      <c r="K45" s="39" t="s">
        <v>303</v>
      </c>
      <c r="L45" s="39" t="s">
        <v>296</v>
      </c>
      <c r="M45" s="39" t="s">
        <v>298</v>
      </c>
      <c r="O45" s="35">
        <f>MATCH(H45,装备!$B:$B,0)</f>
        <v>59</v>
      </c>
      <c r="P45" s="35">
        <f>MATCH(I45,装备!$B:$B,0)</f>
        <v>41</v>
      </c>
      <c r="Q45" s="35">
        <f>MATCH(J45,装备!$B:$B,0)</f>
        <v>36</v>
      </c>
      <c r="R45" s="35">
        <f>MATCH(K45,装备!$B:$B,0)</f>
        <v>30</v>
      </c>
      <c r="S45" s="35">
        <f>MATCH(L45,装备!$B:$B,0)</f>
        <v>19</v>
      </c>
      <c r="T45" s="35">
        <f>MATCH(M45,装备!$B:$B,0)</f>
        <v>4</v>
      </c>
      <c r="V45" s="8">
        <f>INDEX(装备!C:C,$O45)+INDEX(装备!C:C,$P45)+INDEX(装备!C:C,$Q45)+INDEX(装备!C:C,$R45)+INDEX(装备!C:C,$S45)+INDEX(装备!C:C,$T45)</f>
        <v>14</v>
      </c>
      <c r="W45" s="8">
        <f>INDEX(装备!D:D,$O45)+INDEX(装备!D:D,$P45)+INDEX(装备!D:D,$Q45)+INDEX(装备!D:D,$R45)+INDEX(装备!D:D,$S45)+INDEX(装备!D:D,$T45)</f>
        <v>14</v>
      </c>
      <c r="X45" s="8">
        <f>INDEX(装备!E:E,$O45)+INDEX(装备!E:E,$P45)+INDEX(装备!E:E,$Q45)+INDEX(装备!E:E,$R45)+INDEX(装备!E:E,$S45)+INDEX(装备!E:E,$T45)</f>
        <v>27</v>
      </c>
      <c r="Y45" s="8">
        <f>INDEX(装备!F:F,$O45)+INDEX(装备!F:F,$P45)+INDEX(装备!F:F,$Q45)+INDEX(装备!F:F,$R45)+INDEX(装备!F:F,$S45)+INDEX(装备!F:F,$T45)</f>
        <v>0</v>
      </c>
      <c r="Z45" s="8">
        <f>INDEX(装备!G:G,$O45)+INDEX(装备!G:G,$P45)+INDEX(装备!G:G,$Q45)+INDEX(装备!G:G,$R45)+INDEX(装备!G:G,$S45)+INDEX(装备!G:G,$T45)</f>
        <v>3</v>
      </c>
      <c r="AA45" s="8">
        <f>INDEX(装备!H:H,$O45)+INDEX(装备!H:H,$P45)+INDEX(装备!H:H,$Q45)+INDEX(装备!H:H,$R45)+INDEX(装备!H:H,$S45)+INDEX(装备!H:H,$T45)</f>
        <v>0</v>
      </c>
      <c r="AB45" s="8">
        <f>INDEX(装备!I:I,$O45)+INDEX(装备!I:I,$P45)+INDEX(装备!I:I,$Q45)+INDEX(装备!I:I,$R45)+INDEX(装备!I:I,$S45)+INDEX(装备!I:I,$T45)</f>
        <v>3</v>
      </c>
      <c r="AC45" s="8">
        <f>INDEX(装备!J:J,$O45)+INDEX(装备!J:J,$P45)+INDEX(装备!J:J,$Q45)+INDEX(装备!J:J,$R45)+INDEX(装备!J:J,$S45)+INDEX(装备!J:J,$T45)</f>
        <v>0</v>
      </c>
      <c r="AD45" s="8">
        <f>INDEX(装备!K:K,$O45)+INDEX(装备!K:K,$P45)+INDEX(装备!K:K,$Q45)+INDEX(装备!K:K,$R45)+INDEX(装备!K:K,$S45)+INDEX(装备!K:K,$T45)</f>
        <v>0</v>
      </c>
      <c r="AE45" s="8">
        <f>INDEX(装备!L:L,$O45)+INDEX(装备!L:L,$P45)+INDEX(装备!L:L,$Q45)+INDEX(装备!L:L,$R45)+INDEX(装备!L:L,$S45)+INDEX(装备!L:L,$T45)</f>
        <v>0</v>
      </c>
      <c r="AF45" s="8">
        <f>INDEX(装备!M:M,$O45)+INDEX(装备!M:M,$P45)+INDEX(装备!M:M,$Q45)+INDEX(装备!M:M,$R45)+INDEX(装备!M:M,$S45)+INDEX(装备!M:M,$T45)</f>
        <v>15</v>
      </c>
      <c r="AG45" s="8">
        <f>INDEX(装备!N:N,$O45)+INDEX(装备!N:N,$P45)+INDEX(装备!N:N,$Q45)+INDEX(装备!N:N,$R45)+INDEX(装备!N:N,$S45)+INDEX(装备!N:N,$T45)</f>
        <v>47</v>
      </c>
      <c r="AH45" s="8">
        <f>INDEX(装备!O:O,$O45)+INDEX(装备!O:O,$P45)+INDEX(装备!O:O,$Q45)+INDEX(装备!O:O,$R45)+INDEX(装备!O:O,$S45)+INDEX(装备!O:O,$T45)</f>
        <v>0</v>
      </c>
      <c r="AI45" s="8">
        <f>INDEX(装备!P:P,$O45)+INDEX(装备!P:P,$P45)+INDEX(装备!P:P,$Q45)+INDEX(装备!P:P,$R45)+INDEX(装备!P:P,$S45)+INDEX(装备!P:P,$T45)</f>
        <v>0</v>
      </c>
      <c r="AJ45" s="8">
        <f>INDEX(装备!Q:Q,$O45)+INDEX(装备!Q:Q,$P45)+INDEX(装备!Q:Q,$Q45)+INDEX(装备!Q:Q,$R45)+INDEX(装备!Q:Q,$S45)+INDEX(装备!Q:Q,$T45)</f>
        <v>0</v>
      </c>
      <c r="AK45" s="8">
        <f>INDEX(装备!R:R,$O45)+INDEX(装备!R:R,$P45)+INDEX(装备!R:R,$Q45)+INDEX(装备!R:R,$R45)+INDEX(装备!R:R,$S45)+INDEX(装备!R:R,$T45)</f>
        <v>15</v>
      </c>
      <c r="AL45" s="8">
        <f>INDEX(装备!S:S,$O45)+INDEX(装备!S:S,$P45)+INDEX(装备!S:S,$Q45)+INDEX(装备!S:S,$R45)+INDEX(装备!S:S,$S45)+INDEX(装备!S:S,$T45)</f>
        <v>0</v>
      </c>
      <c r="AM45" s="8">
        <f>INDEX(装备!T:T,$O45)+INDEX(装备!T:T,$P45)+INDEX(装备!T:T,$Q45)+INDEX(装备!T:T,$R45)+INDEX(装备!T:T,$S45)+INDEX(装备!T:T,$T45)</f>
        <v>0</v>
      </c>
      <c r="AP45" s="39">
        <f t="shared" si="74"/>
        <v>27</v>
      </c>
      <c r="AQ45" s="39">
        <f t="shared" si="74"/>
        <v>27</v>
      </c>
      <c r="AR45" s="39">
        <f t="shared" si="74"/>
        <v>64</v>
      </c>
      <c r="AS45" s="39">
        <f t="shared" si="74"/>
        <v>0</v>
      </c>
      <c r="AT45" s="39">
        <f t="shared" si="74"/>
        <v>9</v>
      </c>
      <c r="AU45" s="39">
        <f t="shared" si="74"/>
        <v>0</v>
      </c>
      <c r="AV45" s="39">
        <f t="shared" si="74"/>
        <v>10</v>
      </c>
      <c r="AW45" s="39">
        <f t="shared" si="74"/>
        <v>0</v>
      </c>
      <c r="AX45" s="39">
        <f t="shared" si="74"/>
        <v>0</v>
      </c>
      <c r="AY45" s="39">
        <f t="shared" si="74"/>
        <v>0</v>
      </c>
      <c r="AZ45" s="39">
        <f t="shared" si="74"/>
        <v>30</v>
      </c>
      <c r="BA45" s="39">
        <f t="shared" si="74"/>
        <v>92</v>
      </c>
      <c r="BB45" s="39">
        <f t="shared" si="74"/>
        <v>0</v>
      </c>
      <c r="BC45" s="39">
        <f t="shared" si="74"/>
        <v>0</v>
      </c>
      <c r="BD45" s="39">
        <f t="shared" si="74"/>
        <v>0</v>
      </c>
      <c r="BE45" s="39">
        <f t="shared" si="74"/>
        <v>15</v>
      </c>
      <c r="BF45" s="39">
        <f t="shared" si="74"/>
        <v>0</v>
      </c>
      <c r="BG45" s="39">
        <f t="shared" si="74"/>
        <v>0</v>
      </c>
    </row>
    <row r="46" spans="1:59" s="38" customFormat="1" x14ac:dyDescent="0.15">
      <c r="G46" s="39" t="s">
        <v>304</v>
      </c>
      <c r="H46" s="39" t="s">
        <v>609</v>
      </c>
      <c r="I46" s="39" t="s">
        <v>312</v>
      </c>
      <c r="J46" s="39" t="s">
        <v>361</v>
      </c>
      <c r="K46" s="39" t="s">
        <v>362</v>
      </c>
      <c r="L46" s="39" t="s">
        <v>296</v>
      </c>
      <c r="M46" s="39" t="s">
        <v>298</v>
      </c>
      <c r="O46" s="35">
        <f>MATCH(H46,装备!$B:$B,0)</f>
        <v>68</v>
      </c>
      <c r="P46" s="35">
        <f>MATCH(I46,装备!$B:$B,0)</f>
        <v>69</v>
      </c>
      <c r="Q46" s="35">
        <f>MATCH(J46,装备!$B:$B,0)</f>
        <v>82</v>
      </c>
      <c r="R46" s="35">
        <f>MATCH(K46,装备!$B:$B,0)</f>
        <v>32</v>
      </c>
      <c r="S46" s="35">
        <f>MATCH(L46,装备!$B:$B,0)</f>
        <v>19</v>
      </c>
      <c r="T46" s="35">
        <f>MATCH(M46,装备!$B:$B,0)</f>
        <v>4</v>
      </c>
      <c r="V46" s="8">
        <f>INDEX(装备!C:C,$O46)+INDEX(装备!C:C,$P46)+INDEX(装备!C:C,$Q46)+INDEX(装备!C:C,$R46)+INDEX(装备!C:C,$S46)+INDEX(装备!C:C,$T46)</f>
        <v>8</v>
      </c>
      <c r="W46" s="8">
        <f>INDEX(装备!D:D,$O46)+INDEX(装备!D:D,$P46)+INDEX(装备!D:D,$Q46)+INDEX(装备!D:D,$R46)+INDEX(装备!D:D,$S46)+INDEX(装备!D:D,$T46)</f>
        <v>8</v>
      </c>
      <c r="X46" s="8">
        <f>INDEX(装备!E:E,$O46)+INDEX(装备!E:E,$P46)+INDEX(装备!E:E,$Q46)+INDEX(装备!E:E,$R46)+INDEX(装备!E:E,$S46)+INDEX(装备!E:E,$T46)</f>
        <v>27</v>
      </c>
      <c r="Y46" s="8">
        <f>INDEX(装备!F:F,$O46)+INDEX(装备!F:F,$P46)+INDEX(装备!F:F,$Q46)+INDEX(装备!F:F,$R46)+INDEX(装备!F:F,$S46)+INDEX(装备!F:F,$T46)</f>
        <v>350</v>
      </c>
      <c r="Z46" s="8">
        <f>INDEX(装备!G:G,$O46)+INDEX(装备!G:G,$P46)+INDEX(装备!G:G,$Q46)+INDEX(装备!G:G,$R46)+INDEX(装备!G:G,$S46)+INDEX(装备!G:G,$T46)</f>
        <v>33</v>
      </c>
      <c r="AA46" s="8">
        <f>INDEX(装备!H:H,$O46)+INDEX(装备!H:H,$P46)+INDEX(装备!H:H,$Q46)+INDEX(装备!H:H,$R46)+INDEX(装备!H:H,$S46)+INDEX(装备!H:H,$T46)</f>
        <v>40</v>
      </c>
      <c r="AB46" s="8">
        <f>INDEX(装备!I:I,$O46)+INDEX(装备!I:I,$P46)+INDEX(装备!I:I,$Q46)+INDEX(装备!I:I,$R46)+INDEX(装备!I:I,$S46)+INDEX(装备!I:I,$T46)</f>
        <v>5</v>
      </c>
      <c r="AC46" s="8">
        <f>INDEX(装备!J:J,$O46)+INDEX(装备!J:J,$P46)+INDEX(装备!J:J,$Q46)+INDEX(装备!J:J,$R46)+INDEX(装备!J:J,$S46)+INDEX(装备!J:J,$T46)</f>
        <v>0</v>
      </c>
      <c r="AD46" s="8">
        <f>INDEX(装备!K:K,$O46)+INDEX(装备!K:K,$P46)+INDEX(装备!K:K,$Q46)+INDEX(装备!K:K,$R46)+INDEX(装备!K:K,$S46)+INDEX(装备!K:K,$T46)</f>
        <v>36</v>
      </c>
      <c r="AE46" s="8">
        <f>INDEX(装备!L:L,$O46)+INDEX(装备!L:L,$P46)+INDEX(装备!L:L,$Q46)+INDEX(装备!L:L,$R46)+INDEX(装备!L:L,$S46)+INDEX(装备!L:L,$T46)</f>
        <v>0</v>
      </c>
      <c r="AF46" s="8">
        <f>INDEX(装备!M:M,$O46)+INDEX(装备!M:M,$P46)+INDEX(装备!M:M,$Q46)+INDEX(装备!M:M,$R46)+INDEX(装备!M:M,$S46)+INDEX(装备!M:M,$T46)</f>
        <v>190</v>
      </c>
      <c r="AG46" s="8">
        <f>INDEX(装备!N:N,$O46)+INDEX(装备!N:N,$P46)+INDEX(装备!N:N,$Q46)+INDEX(装备!N:N,$R46)+INDEX(装备!N:N,$S46)+INDEX(装备!N:N,$T46)</f>
        <v>32</v>
      </c>
      <c r="AH46" s="8">
        <f>INDEX(装备!O:O,$O46)+INDEX(装备!O:O,$P46)+INDEX(装备!O:O,$Q46)+INDEX(装备!O:O,$R46)+INDEX(装备!O:O,$S46)+INDEX(装备!O:O,$T46)</f>
        <v>0</v>
      </c>
      <c r="AI46" s="8">
        <f>INDEX(装备!P:P,$O46)+INDEX(装备!P:P,$P46)+INDEX(装备!P:P,$Q46)+INDEX(装备!P:P,$R46)+INDEX(装备!P:P,$S46)+INDEX(装备!P:P,$T46)</f>
        <v>0</v>
      </c>
      <c r="AJ46" s="8">
        <f>INDEX(装备!Q:Q,$O46)+INDEX(装备!Q:Q,$P46)+INDEX(装备!Q:Q,$Q46)+INDEX(装备!Q:Q,$R46)+INDEX(装备!Q:Q,$S46)+INDEX(装备!Q:Q,$T46)</f>
        <v>0</v>
      </c>
      <c r="AK46" s="8">
        <f>INDEX(装备!R:R,$O46)+INDEX(装备!R:R,$P46)+INDEX(装备!R:R,$Q46)+INDEX(装备!R:R,$R46)+INDEX(装备!R:R,$S46)+INDEX(装备!R:R,$T46)</f>
        <v>0</v>
      </c>
      <c r="AL46" s="8">
        <f>INDEX(装备!S:S,$O46)+INDEX(装备!S:S,$P46)+INDEX(装备!S:S,$Q46)+INDEX(装备!S:S,$R46)+INDEX(装备!S:S,$S46)+INDEX(装备!S:S,$T46)</f>
        <v>0</v>
      </c>
      <c r="AM46" s="8">
        <f>INDEX(装备!T:T,$O46)+INDEX(装备!T:T,$P46)+INDEX(装备!T:T,$Q46)+INDEX(装备!T:T,$R46)+INDEX(装备!T:T,$S46)+INDEX(装备!T:T,$T46)</f>
        <v>0</v>
      </c>
      <c r="AP46" s="39">
        <f t="shared" si="74"/>
        <v>35</v>
      </c>
      <c r="AQ46" s="39">
        <f t="shared" si="74"/>
        <v>35</v>
      </c>
      <c r="AR46" s="39">
        <f t="shared" si="74"/>
        <v>91</v>
      </c>
      <c r="AS46" s="39">
        <f t="shared" si="74"/>
        <v>350</v>
      </c>
      <c r="AT46" s="39">
        <f t="shared" si="74"/>
        <v>42</v>
      </c>
      <c r="AU46" s="39">
        <f t="shared" si="74"/>
        <v>40</v>
      </c>
      <c r="AV46" s="39">
        <f t="shared" si="74"/>
        <v>15</v>
      </c>
      <c r="AW46" s="39">
        <f t="shared" si="74"/>
        <v>0</v>
      </c>
      <c r="AX46" s="39">
        <f t="shared" si="74"/>
        <v>36</v>
      </c>
      <c r="AY46" s="39">
        <f t="shared" si="74"/>
        <v>0</v>
      </c>
      <c r="AZ46" s="39">
        <f t="shared" si="74"/>
        <v>220</v>
      </c>
      <c r="BA46" s="39">
        <f t="shared" si="74"/>
        <v>124</v>
      </c>
      <c r="BB46" s="39">
        <f t="shared" si="74"/>
        <v>0</v>
      </c>
      <c r="BC46" s="39">
        <f t="shared" si="74"/>
        <v>0</v>
      </c>
      <c r="BD46" s="39">
        <f t="shared" si="74"/>
        <v>0</v>
      </c>
      <c r="BE46" s="39">
        <f t="shared" si="74"/>
        <v>15</v>
      </c>
      <c r="BF46" s="39">
        <f t="shared" si="74"/>
        <v>0</v>
      </c>
      <c r="BG46" s="39">
        <f t="shared" si="74"/>
        <v>0</v>
      </c>
    </row>
    <row r="47" spans="1:59" s="38" customFormat="1" x14ac:dyDescent="0.15">
      <c r="G47" s="39" t="s">
        <v>311</v>
      </c>
      <c r="H47" s="39" t="s">
        <v>610</v>
      </c>
      <c r="I47" s="39" t="s">
        <v>313</v>
      </c>
      <c r="J47" s="39" t="s">
        <v>308</v>
      </c>
      <c r="K47" s="39" t="s">
        <v>326</v>
      </c>
      <c r="L47" s="39" t="s">
        <v>363</v>
      </c>
      <c r="M47" s="39" t="s">
        <v>310</v>
      </c>
      <c r="O47" s="35">
        <f>MATCH(H47,装备!$B:$B,0)</f>
        <v>85</v>
      </c>
      <c r="P47" s="35">
        <f>MATCH(I47,装备!$B:$B,0)</f>
        <v>84</v>
      </c>
      <c r="Q47" s="35">
        <f>MATCH(J47,装备!$B:$B,0)</f>
        <v>51</v>
      </c>
      <c r="R47" s="35">
        <f>MATCH(K47,装备!$B:$B,0)</f>
        <v>31</v>
      </c>
      <c r="S47" s="35">
        <f>MATCH(L47,装备!$B:$B,0)</f>
        <v>49</v>
      </c>
      <c r="T47" s="35">
        <f>MATCH(M47,装备!$B:$B,0)</f>
        <v>45</v>
      </c>
      <c r="V47" s="8">
        <f>INDEX(装备!C:C,$O47)+INDEX(装备!C:C,$P47)+INDEX(装备!C:C,$Q47)+INDEX(装备!C:C,$R47)+INDEX(装备!C:C,$S47)+INDEX(装备!C:C,$T47)</f>
        <v>32</v>
      </c>
      <c r="W47" s="8">
        <f>INDEX(装备!D:D,$O47)+INDEX(装备!D:D,$P47)+INDEX(装备!D:D,$Q47)+INDEX(装备!D:D,$R47)+INDEX(装备!D:D,$S47)+INDEX(装备!D:D,$T47)</f>
        <v>6</v>
      </c>
      <c r="X47" s="8">
        <f>INDEX(装备!E:E,$O47)+INDEX(装备!E:E,$P47)+INDEX(装备!E:E,$Q47)+INDEX(装备!E:E,$R47)+INDEX(装备!E:E,$S47)+INDEX(装备!E:E,$T47)</f>
        <v>30</v>
      </c>
      <c r="Y47" s="8">
        <f>INDEX(装备!F:F,$O47)+INDEX(装备!F:F,$P47)+INDEX(装备!F:F,$Q47)+INDEX(装备!F:F,$R47)+INDEX(装备!F:F,$S47)+INDEX(装备!F:F,$T47)</f>
        <v>0</v>
      </c>
      <c r="Z47" s="8">
        <f>INDEX(装备!G:G,$O47)+INDEX(装备!G:G,$P47)+INDEX(装备!G:G,$Q47)+INDEX(装备!G:G,$R47)+INDEX(装备!G:G,$S47)+INDEX(装备!G:G,$T47)</f>
        <v>76</v>
      </c>
      <c r="AA47" s="8">
        <f>INDEX(装备!H:H,$O47)+INDEX(装备!H:H,$P47)+INDEX(装备!H:H,$Q47)+INDEX(装备!H:H,$R47)+INDEX(装备!H:H,$S47)+INDEX(装备!H:H,$T47)</f>
        <v>0</v>
      </c>
      <c r="AB47" s="8">
        <f>INDEX(装备!I:I,$O47)+INDEX(装备!I:I,$P47)+INDEX(装备!I:I,$Q47)+INDEX(装备!I:I,$R47)+INDEX(装备!I:I,$S47)+INDEX(装备!I:I,$T47)</f>
        <v>5</v>
      </c>
      <c r="AC47" s="8">
        <f>INDEX(装备!J:J,$O47)+INDEX(装备!J:J,$P47)+INDEX(装备!J:J,$Q47)+INDEX(装备!J:J,$R47)+INDEX(装备!J:J,$S47)+INDEX(装备!J:J,$T47)</f>
        <v>10</v>
      </c>
      <c r="AD47" s="8">
        <f>INDEX(装备!K:K,$O47)+INDEX(装备!K:K,$P47)+INDEX(装备!K:K,$Q47)+INDEX(装备!K:K,$R47)+INDEX(装备!K:K,$S47)+INDEX(装备!K:K,$T47)</f>
        <v>32</v>
      </c>
      <c r="AE47" s="8">
        <f>INDEX(装备!L:L,$O47)+INDEX(装备!L:L,$P47)+INDEX(装备!L:L,$Q47)+INDEX(装备!L:L,$R47)+INDEX(装备!L:L,$S47)+INDEX(装备!L:L,$T47)</f>
        <v>0</v>
      </c>
      <c r="AF47" s="8">
        <f>INDEX(装备!M:M,$O47)+INDEX(装备!M:M,$P47)+INDEX(装备!M:M,$Q47)+INDEX(装备!M:M,$R47)+INDEX(装备!M:M,$S47)+INDEX(装备!M:M,$T47)</f>
        <v>200</v>
      </c>
      <c r="AG47" s="8">
        <f>INDEX(装备!N:N,$O47)+INDEX(装备!N:N,$P47)+INDEX(装备!N:N,$Q47)+INDEX(装备!N:N,$R47)+INDEX(装备!N:N,$S47)+INDEX(装备!N:N,$T47)</f>
        <v>75</v>
      </c>
      <c r="AH47" s="8">
        <f>INDEX(装备!O:O,$O47)+INDEX(装备!O:O,$P47)+INDEX(装备!O:O,$Q47)+INDEX(装备!O:O,$R47)+INDEX(装备!O:O,$S47)+INDEX(装备!O:O,$T47)</f>
        <v>0</v>
      </c>
      <c r="AI47" s="8">
        <f>INDEX(装备!P:P,$O47)+INDEX(装备!P:P,$P47)+INDEX(装备!P:P,$Q47)+INDEX(装备!P:P,$R47)+INDEX(装备!P:P,$S47)+INDEX(装备!P:P,$T47)</f>
        <v>0</v>
      </c>
      <c r="AJ47" s="8">
        <f>INDEX(装备!Q:Q,$O47)+INDEX(装备!Q:Q,$P47)+INDEX(装备!Q:Q,$Q47)+INDEX(装备!Q:Q,$R47)+INDEX(装备!Q:Q,$S47)+INDEX(装备!Q:Q,$T47)</f>
        <v>0</v>
      </c>
      <c r="AK47" s="8">
        <f>INDEX(装备!R:R,$O47)+INDEX(装备!R:R,$P47)+INDEX(装备!R:R,$Q47)+INDEX(装备!R:R,$R47)+INDEX(装备!R:R,$S47)+INDEX(装备!R:R,$T47)</f>
        <v>15</v>
      </c>
      <c r="AL47" s="8">
        <f>INDEX(装备!S:S,$O47)+INDEX(装备!S:S,$P47)+INDEX(装备!S:S,$Q47)+INDEX(装备!S:S,$R47)+INDEX(装备!S:S,$S47)+INDEX(装备!S:S,$T47)</f>
        <v>0</v>
      </c>
      <c r="AM47" s="8">
        <f>INDEX(装备!T:T,$O47)+INDEX(装备!T:T,$P47)+INDEX(装备!T:T,$Q47)+INDEX(装备!T:T,$R47)+INDEX(装备!T:T,$S47)+INDEX(装备!T:T,$T47)</f>
        <v>0</v>
      </c>
      <c r="AP47" s="39">
        <f t="shared" si="74"/>
        <v>67</v>
      </c>
      <c r="AQ47" s="39">
        <f t="shared" si="74"/>
        <v>41</v>
      </c>
      <c r="AR47" s="39">
        <f t="shared" si="74"/>
        <v>121</v>
      </c>
      <c r="AS47" s="39">
        <f t="shared" si="74"/>
        <v>350</v>
      </c>
      <c r="AT47" s="39">
        <f t="shared" si="74"/>
        <v>118</v>
      </c>
      <c r="AU47" s="39">
        <f t="shared" si="74"/>
        <v>40</v>
      </c>
      <c r="AV47" s="39">
        <f t="shared" si="74"/>
        <v>20</v>
      </c>
      <c r="AW47" s="39">
        <f t="shared" si="74"/>
        <v>10</v>
      </c>
      <c r="AX47" s="39">
        <f t="shared" si="74"/>
        <v>68</v>
      </c>
      <c r="AY47" s="39">
        <f t="shared" si="74"/>
        <v>0</v>
      </c>
      <c r="AZ47" s="39">
        <f t="shared" si="74"/>
        <v>420</v>
      </c>
      <c r="BA47" s="39">
        <f t="shared" si="74"/>
        <v>199</v>
      </c>
      <c r="BB47" s="39">
        <f t="shared" si="74"/>
        <v>0</v>
      </c>
      <c r="BC47" s="39">
        <f t="shared" si="74"/>
        <v>0</v>
      </c>
      <c r="BD47" s="39">
        <f t="shared" si="74"/>
        <v>0</v>
      </c>
      <c r="BE47" s="39">
        <f t="shared" si="74"/>
        <v>30</v>
      </c>
      <c r="BF47" s="39">
        <f t="shared" si="74"/>
        <v>0</v>
      </c>
      <c r="BG47" s="39">
        <f t="shared" si="74"/>
        <v>0</v>
      </c>
    </row>
    <row r="48" spans="1:59" s="38" customFormat="1" x14ac:dyDescent="0.15">
      <c r="G48" s="39" t="s">
        <v>316</v>
      </c>
      <c r="H48" s="39" t="s">
        <v>597</v>
      </c>
      <c r="I48" s="39" t="s">
        <v>314</v>
      </c>
      <c r="J48" s="39" t="s">
        <v>319</v>
      </c>
      <c r="K48" s="39" t="s">
        <v>325</v>
      </c>
      <c r="L48" s="39" t="s">
        <v>360</v>
      </c>
      <c r="M48" s="39" t="s">
        <v>310</v>
      </c>
      <c r="O48" s="35">
        <f>MATCH(H48,装备!$B:$B,0)</f>
        <v>102</v>
      </c>
      <c r="P48" s="35">
        <f>MATCH(I48,装备!$B:$B,0)</f>
        <v>88</v>
      </c>
      <c r="Q48" s="35">
        <f>MATCH(J48,装备!$B:$B,0)</f>
        <v>83</v>
      </c>
      <c r="R48" s="35">
        <f>MATCH(K48,装备!$B:$B,0)</f>
        <v>52</v>
      </c>
      <c r="S48" s="35">
        <f>MATCH(L48,装备!$B:$B,0)</f>
        <v>16</v>
      </c>
      <c r="T48" s="35">
        <f>MATCH(M48,装备!$B:$B,0)</f>
        <v>45</v>
      </c>
      <c r="V48" s="8">
        <f>INDEX(装备!C:C,$O48)+INDEX(装备!C:C,$P48)+INDEX(装备!C:C,$Q48)+INDEX(装备!C:C,$R48)+INDEX(装备!C:C,$S48)+INDEX(装备!C:C,$T48)</f>
        <v>16</v>
      </c>
      <c r="W48" s="8">
        <f>INDEX(装备!D:D,$O48)+INDEX(装备!D:D,$P48)+INDEX(装备!D:D,$Q48)+INDEX(装备!D:D,$R48)+INDEX(装备!D:D,$S48)+INDEX(装备!D:D,$T48)</f>
        <v>36</v>
      </c>
      <c r="X48" s="8">
        <f>INDEX(装备!E:E,$O48)+INDEX(装备!E:E,$P48)+INDEX(装备!E:E,$Q48)+INDEX(装备!E:E,$R48)+INDEX(装备!E:E,$S48)+INDEX(装备!E:E,$T48)</f>
        <v>52</v>
      </c>
      <c r="Y48" s="8">
        <f>INDEX(装备!F:F,$O48)+INDEX(装备!F:F,$P48)+INDEX(装备!F:F,$Q48)+INDEX(装备!F:F,$R48)+INDEX(装备!F:F,$S48)+INDEX(装备!F:F,$T48)</f>
        <v>250</v>
      </c>
      <c r="Z48" s="8">
        <f>INDEX(装备!G:G,$O48)+INDEX(装备!G:G,$P48)+INDEX(装备!G:G,$Q48)+INDEX(装备!G:G,$R48)+INDEX(装备!G:G,$S48)+INDEX(装备!G:G,$T48)</f>
        <v>80</v>
      </c>
      <c r="AA48" s="8">
        <f>INDEX(装备!H:H,$O48)+INDEX(装备!H:H,$P48)+INDEX(装备!H:H,$Q48)+INDEX(装备!H:H,$R48)+INDEX(装备!H:H,$S48)+INDEX(装备!H:H,$T48)</f>
        <v>0</v>
      </c>
      <c r="AB48" s="8">
        <f>INDEX(装备!I:I,$O48)+INDEX(装备!I:I,$P48)+INDEX(装备!I:I,$Q48)+INDEX(装备!I:I,$R48)+INDEX(装备!I:I,$S48)+INDEX(装备!I:I,$T48)</f>
        <v>3</v>
      </c>
      <c r="AC48" s="8">
        <f>INDEX(装备!J:J,$O48)+INDEX(装备!J:J,$P48)+INDEX(装备!J:J,$Q48)+INDEX(装备!J:J,$R48)+INDEX(装备!J:J,$S48)+INDEX(装备!J:J,$T48)</f>
        <v>0</v>
      </c>
      <c r="AD48" s="8">
        <f>INDEX(装备!K:K,$O48)+INDEX(装备!K:K,$P48)+INDEX(装备!K:K,$Q48)+INDEX(装备!K:K,$R48)+INDEX(装备!K:K,$S48)+INDEX(装备!K:K,$T48)</f>
        <v>51</v>
      </c>
      <c r="AE48" s="8">
        <f>INDEX(装备!L:L,$O48)+INDEX(装备!L:L,$P48)+INDEX(装备!L:L,$Q48)+INDEX(装备!L:L,$R48)+INDEX(装备!L:L,$S48)+INDEX(装备!L:L,$T48)</f>
        <v>0</v>
      </c>
      <c r="AF48" s="8">
        <f>INDEX(装备!M:M,$O48)+INDEX(装备!M:M,$P48)+INDEX(装备!M:M,$Q48)+INDEX(装备!M:M,$R48)+INDEX(装备!M:M,$S48)+INDEX(装备!M:M,$T48)</f>
        <v>0</v>
      </c>
      <c r="AG48" s="8">
        <f>INDEX(装备!N:N,$O48)+INDEX(装备!N:N,$P48)+INDEX(装备!N:N,$Q48)+INDEX(装备!N:N,$R48)+INDEX(装备!N:N,$S48)+INDEX(装备!N:N,$T48)</f>
        <v>0</v>
      </c>
      <c r="AH48" s="8">
        <f>INDEX(装备!O:O,$O48)+INDEX(装备!O:O,$P48)+INDEX(装备!O:O,$Q48)+INDEX(装备!O:O,$R48)+INDEX(装备!O:O,$S48)+INDEX(装备!O:O,$T48)</f>
        <v>0</v>
      </c>
      <c r="AI48" s="8">
        <f>INDEX(装备!P:P,$O48)+INDEX(装备!P:P,$P48)+INDEX(装备!P:P,$Q48)+INDEX(装备!P:P,$R48)+INDEX(装备!P:P,$S48)+INDEX(装备!P:P,$T48)</f>
        <v>9</v>
      </c>
      <c r="AJ48" s="8">
        <f>INDEX(装备!Q:Q,$O48)+INDEX(装备!Q:Q,$P48)+INDEX(装备!Q:Q,$Q48)+INDEX(装备!Q:Q,$R48)+INDEX(装备!Q:Q,$S48)+INDEX(装备!Q:Q,$T48)</f>
        <v>0</v>
      </c>
      <c r="AK48" s="8">
        <f>INDEX(装备!R:R,$O48)+INDEX(装备!R:R,$P48)+INDEX(装备!R:R,$Q48)+INDEX(装备!R:R,$R48)+INDEX(装备!R:R,$S48)+INDEX(装备!R:R,$T48)</f>
        <v>20</v>
      </c>
      <c r="AL48" s="8">
        <f>INDEX(装备!S:S,$O48)+INDEX(装备!S:S,$P48)+INDEX(装备!S:S,$Q48)+INDEX(装备!S:S,$R48)+INDEX(装备!S:S,$S48)+INDEX(装备!S:S,$T48)</f>
        <v>0</v>
      </c>
      <c r="AM48" s="8">
        <f>INDEX(装备!T:T,$O48)+INDEX(装备!T:T,$P48)+INDEX(装备!T:T,$Q48)+INDEX(装备!T:T,$R48)+INDEX(装备!T:T,$S48)+INDEX(装备!T:T,$T48)</f>
        <v>0</v>
      </c>
      <c r="AP48" s="39">
        <f t="shared" si="74"/>
        <v>83</v>
      </c>
      <c r="AQ48" s="39">
        <f t="shared" si="74"/>
        <v>77</v>
      </c>
      <c r="AR48" s="39">
        <f t="shared" si="74"/>
        <v>173</v>
      </c>
      <c r="AS48" s="39">
        <f t="shared" si="74"/>
        <v>600</v>
      </c>
      <c r="AT48" s="39">
        <f t="shared" si="74"/>
        <v>198</v>
      </c>
      <c r="AU48" s="39">
        <f t="shared" si="74"/>
        <v>40</v>
      </c>
      <c r="AV48" s="39">
        <f t="shared" si="74"/>
        <v>23</v>
      </c>
      <c r="AW48" s="39">
        <f t="shared" si="74"/>
        <v>10</v>
      </c>
      <c r="AX48" s="39">
        <f t="shared" si="74"/>
        <v>119</v>
      </c>
      <c r="AY48" s="39">
        <f t="shared" si="74"/>
        <v>0</v>
      </c>
      <c r="AZ48" s="39">
        <f t="shared" si="74"/>
        <v>420</v>
      </c>
      <c r="BA48" s="39">
        <f t="shared" si="74"/>
        <v>199</v>
      </c>
      <c r="BB48" s="39">
        <f t="shared" si="74"/>
        <v>0</v>
      </c>
      <c r="BC48" s="39">
        <f t="shared" si="74"/>
        <v>9</v>
      </c>
      <c r="BD48" s="39">
        <f t="shared" si="74"/>
        <v>0</v>
      </c>
      <c r="BE48" s="39">
        <f t="shared" si="74"/>
        <v>50</v>
      </c>
      <c r="BF48" s="39">
        <f t="shared" si="74"/>
        <v>0</v>
      </c>
      <c r="BG48" s="39">
        <f t="shared" si="74"/>
        <v>0</v>
      </c>
    </row>
    <row r="49" spans="6:59" s="38" customFormat="1" x14ac:dyDescent="0.15">
      <c r="G49" s="39" t="s">
        <v>321</v>
      </c>
      <c r="H49" s="39" t="s">
        <v>611</v>
      </c>
      <c r="I49" s="39" t="s">
        <v>354</v>
      </c>
      <c r="J49" s="39" t="s">
        <v>300</v>
      </c>
      <c r="K49" s="39" t="s">
        <v>326</v>
      </c>
      <c r="L49" s="39" t="s">
        <v>296</v>
      </c>
      <c r="M49" s="39" t="s">
        <v>310</v>
      </c>
      <c r="O49" s="35">
        <f>MATCH(H49,装备!$B:$B,0)</f>
        <v>112</v>
      </c>
      <c r="P49" s="35">
        <f>MATCH(I49,装备!$B:$B,0)</f>
        <v>92</v>
      </c>
      <c r="Q49" s="35">
        <f>MATCH(J49,装备!$B:$B,0)</f>
        <v>57</v>
      </c>
      <c r="R49" s="35">
        <f>MATCH(K49,装备!$B:$B,0)</f>
        <v>31</v>
      </c>
      <c r="S49" s="35">
        <f>MATCH(L49,装备!$B:$B,0)</f>
        <v>19</v>
      </c>
      <c r="T49" s="35">
        <f>MATCH(M49,装备!$B:$B,0)</f>
        <v>45</v>
      </c>
      <c r="V49" s="8">
        <f>INDEX(装备!C:C,$O49)+INDEX(装备!C:C,$P49)+INDEX(装备!C:C,$Q49)+INDEX(装备!C:C,$R49)+INDEX(装备!C:C,$S49)+INDEX(装备!C:C,$T49)</f>
        <v>19</v>
      </c>
      <c r="W49" s="8">
        <f>INDEX(装备!D:D,$O49)+INDEX(装备!D:D,$P49)+INDEX(装备!D:D,$Q49)+INDEX(装备!D:D,$R49)+INDEX(装备!D:D,$S49)+INDEX(装备!D:D,$T49)</f>
        <v>19</v>
      </c>
      <c r="X49" s="8">
        <f>INDEX(装备!E:E,$O49)+INDEX(装备!E:E,$P49)+INDEX(装备!E:E,$Q49)+INDEX(装备!E:E,$R49)+INDEX(装备!E:E,$S49)+INDEX(装备!E:E,$T49)</f>
        <v>30</v>
      </c>
      <c r="Y49" s="8">
        <f>INDEX(装备!F:F,$O49)+INDEX(装备!F:F,$P49)+INDEX(装备!F:F,$Q49)+INDEX(装备!F:F,$R49)+INDEX(装备!F:F,$S49)+INDEX(装备!F:F,$T49)</f>
        <v>0</v>
      </c>
      <c r="Z49" s="8">
        <f>INDEX(装备!G:G,$O49)+INDEX(装备!G:G,$P49)+INDEX(装备!G:G,$Q49)+INDEX(装备!G:G,$R49)+INDEX(装备!G:G,$S49)+INDEX(装备!G:G,$T49)</f>
        <v>125</v>
      </c>
      <c r="AA49" s="8">
        <f>INDEX(装备!H:H,$O49)+INDEX(装备!H:H,$P49)+INDEX(装备!H:H,$Q49)+INDEX(装备!H:H,$R49)+INDEX(装备!H:H,$S49)+INDEX(装备!H:H,$T49)</f>
        <v>0</v>
      </c>
      <c r="AB49" s="8">
        <f>INDEX(装备!I:I,$O49)+INDEX(装备!I:I,$P49)+INDEX(装备!I:I,$Q49)+INDEX(装备!I:I,$R49)+INDEX(装备!I:I,$S49)+INDEX(装备!I:I,$T49)</f>
        <v>0</v>
      </c>
      <c r="AC49" s="8">
        <f>INDEX(装备!J:J,$O49)+INDEX(装备!J:J,$P49)+INDEX(装备!J:J,$Q49)+INDEX(装备!J:J,$R49)+INDEX(装备!J:J,$S49)+INDEX(装备!J:J,$T49)</f>
        <v>0</v>
      </c>
      <c r="AD49" s="8">
        <f>INDEX(装备!K:K,$O49)+INDEX(装备!K:K,$P49)+INDEX(装备!K:K,$Q49)+INDEX(装备!K:K,$R49)+INDEX(装备!K:K,$S49)+INDEX(装备!K:K,$T49)</f>
        <v>35</v>
      </c>
      <c r="AE49" s="8">
        <f>INDEX(装备!L:L,$O49)+INDEX(装备!L:L,$P49)+INDEX(装备!L:L,$Q49)+INDEX(装备!L:L,$R49)+INDEX(装备!L:L,$S49)+INDEX(装备!L:L,$T49)</f>
        <v>0</v>
      </c>
      <c r="AF49" s="8">
        <f>INDEX(装备!M:M,$O49)+INDEX(装备!M:M,$P49)+INDEX(装备!M:M,$Q49)+INDEX(装备!M:M,$R49)+INDEX(装备!M:M,$S49)+INDEX(装备!M:M,$T49)</f>
        <v>0</v>
      </c>
      <c r="AG49" s="8">
        <f>INDEX(装备!N:N,$O49)+INDEX(装备!N:N,$P49)+INDEX(装备!N:N,$Q49)+INDEX(装备!N:N,$R49)+INDEX(装备!N:N,$S49)+INDEX(装备!N:N,$T49)</f>
        <v>0</v>
      </c>
      <c r="AH49" s="8">
        <f>INDEX(装备!O:O,$O49)+INDEX(装备!O:O,$P49)+INDEX(装备!O:O,$Q49)+INDEX(装备!O:O,$R49)+INDEX(装备!O:O,$S49)+INDEX(装备!O:O,$T49)</f>
        <v>0</v>
      </c>
      <c r="AI49" s="8">
        <f>INDEX(装备!P:P,$O49)+INDEX(装备!P:P,$P49)+INDEX(装备!P:P,$Q49)+INDEX(装备!P:P,$R49)+INDEX(装备!P:P,$S49)+INDEX(装备!P:P,$T49)</f>
        <v>10</v>
      </c>
      <c r="AJ49" s="8">
        <f>INDEX(装备!Q:Q,$O49)+INDEX(装备!Q:Q,$P49)+INDEX(装备!Q:Q,$Q49)+INDEX(装备!Q:Q,$R49)+INDEX(装备!Q:Q,$S49)+INDEX(装备!Q:Q,$T49)</f>
        <v>0</v>
      </c>
      <c r="AK49" s="8">
        <f>INDEX(装备!R:R,$O49)+INDEX(装备!R:R,$P49)+INDEX(装备!R:R,$Q49)+INDEX(装备!R:R,$R49)+INDEX(装备!R:R,$S49)+INDEX(装备!R:R,$T49)</f>
        <v>0</v>
      </c>
      <c r="AL49" s="8">
        <f>INDEX(装备!S:S,$O49)+INDEX(装备!S:S,$P49)+INDEX(装备!S:S,$Q49)+INDEX(装备!S:S,$R49)+INDEX(装备!S:S,$S49)+INDEX(装备!S:S,$T49)</f>
        <v>0</v>
      </c>
      <c r="AM49" s="8">
        <f>INDEX(装备!T:T,$O49)+INDEX(装备!T:T,$P49)+INDEX(装备!T:T,$Q49)+INDEX(装备!T:T,$R49)+INDEX(装备!T:T,$S49)+INDEX(装备!T:T,$T49)</f>
        <v>0</v>
      </c>
      <c r="AP49" s="39">
        <f t="shared" si="74"/>
        <v>102</v>
      </c>
      <c r="AQ49" s="39">
        <f t="shared" si="74"/>
        <v>96</v>
      </c>
      <c r="AR49" s="39">
        <f t="shared" si="74"/>
        <v>203</v>
      </c>
      <c r="AS49" s="39">
        <f t="shared" si="74"/>
        <v>600</v>
      </c>
      <c r="AT49" s="39">
        <f t="shared" si="74"/>
        <v>323</v>
      </c>
      <c r="AU49" s="39">
        <f t="shared" si="74"/>
        <v>40</v>
      </c>
      <c r="AV49" s="39">
        <f t="shared" si="74"/>
        <v>23</v>
      </c>
      <c r="AW49" s="39">
        <f t="shared" si="74"/>
        <v>10</v>
      </c>
      <c r="AX49" s="39">
        <f t="shared" si="74"/>
        <v>154</v>
      </c>
      <c r="AY49" s="39">
        <f t="shared" si="74"/>
        <v>0</v>
      </c>
      <c r="AZ49" s="39">
        <f t="shared" si="74"/>
        <v>420</v>
      </c>
      <c r="BA49" s="39">
        <f t="shared" si="74"/>
        <v>199</v>
      </c>
      <c r="BB49" s="39">
        <f t="shared" si="74"/>
        <v>0</v>
      </c>
      <c r="BC49" s="39">
        <f t="shared" si="74"/>
        <v>19</v>
      </c>
      <c r="BD49" s="39">
        <f t="shared" si="74"/>
        <v>0</v>
      </c>
      <c r="BE49" s="39">
        <f t="shared" si="74"/>
        <v>50</v>
      </c>
      <c r="BF49" s="39">
        <f t="shared" si="74"/>
        <v>0</v>
      </c>
      <c r="BG49" s="39">
        <f t="shared" si="74"/>
        <v>0</v>
      </c>
    </row>
    <row r="50" spans="6:59" s="38" customFormat="1" x14ac:dyDescent="0.15">
      <c r="G50" s="39" t="s">
        <v>328</v>
      </c>
      <c r="H50" s="39" t="s">
        <v>599</v>
      </c>
      <c r="I50" s="39" t="s">
        <v>317</v>
      </c>
      <c r="J50" s="39" t="s">
        <v>354</v>
      </c>
      <c r="K50" s="39" t="s">
        <v>318</v>
      </c>
      <c r="L50" s="39" t="s">
        <v>332</v>
      </c>
      <c r="M50" s="39" t="s">
        <v>327</v>
      </c>
      <c r="O50" s="35">
        <f>MATCH(H50,装备!$B:$B,0)</f>
        <v>120</v>
      </c>
      <c r="P50" s="35">
        <f>MATCH(I50,装备!$B:$B,0)</f>
        <v>102</v>
      </c>
      <c r="Q50" s="35">
        <f>MATCH(J50,装备!$B:$B,0)</f>
        <v>92</v>
      </c>
      <c r="R50" s="35">
        <f>MATCH(K50,装备!$B:$B,0)</f>
        <v>74</v>
      </c>
      <c r="S50" s="35">
        <f>MATCH(L50,装备!$B:$B,0)</f>
        <v>63</v>
      </c>
      <c r="T50" s="35">
        <f>MATCH(M50,装备!$B:$B,0)</f>
        <v>72</v>
      </c>
      <c r="V50" s="8">
        <f>INDEX(装备!C:C,$O50)+INDEX(装备!C:C,$P50)+INDEX(装备!C:C,$Q50)+INDEX(装备!C:C,$R50)+INDEX(装备!C:C,$S50)+INDEX(装备!C:C,$T50)</f>
        <v>45</v>
      </c>
      <c r="W50" s="8">
        <f>INDEX(装备!D:D,$O50)+INDEX(装备!D:D,$P50)+INDEX(装备!D:D,$Q50)+INDEX(装备!D:D,$R50)+INDEX(装备!D:D,$S50)+INDEX(装备!D:D,$T50)</f>
        <v>61</v>
      </c>
      <c r="X50" s="8">
        <f>INDEX(装备!E:E,$O50)+INDEX(装备!E:E,$P50)+INDEX(装备!E:E,$Q50)+INDEX(装备!E:E,$R50)+INDEX(装备!E:E,$S50)+INDEX(装备!E:E,$T50)</f>
        <v>75</v>
      </c>
      <c r="Y50" s="8">
        <f>INDEX(装备!F:F,$O50)+INDEX(装备!F:F,$P50)+INDEX(装备!F:F,$Q50)+INDEX(装备!F:F,$R50)+INDEX(装备!F:F,$S50)+INDEX(装备!F:F,$T50)</f>
        <v>250</v>
      </c>
      <c r="Z50" s="8">
        <f>INDEX(装备!G:G,$O50)+INDEX(装备!G:G,$P50)+INDEX(装备!G:G,$Q50)+INDEX(装备!G:G,$R50)+INDEX(装备!G:G,$S50)+INDEX(装备!G:G,$T50)</f>
        <v>54</v>
      </c>
      <c r="AA50" s="8">
        <f>INDEX(装备!H:H,$O50)+INDEX(装备!H:H,$P50)+INDEX(装备!H:H,$Q50)+INDEX(装备!H:H,$R50)+INDEX(装备!H:H,$S50)+INDEX(装备!H:H,$T50)</f>
        <v>0</v>
      </c>
      <c r="AB50" s="8">
        <f>INDEX(装备!I:I,$O50)+INDEX(装备!I:I,$P50)+INDEX(装备!I:I,$Q50)+INDEX(装备!I:I,$R50)+INDEX(装备!I:I,$S50)+INDEX(装备!I:I,$T50)</f>
        <v>10</v>
      </c>
      <c r="AC50" s="8">
        <f>INDEX(装备!J:J,$O50)+INDEX(装备!J:J,$P50)+INDEX(装备!J:J,$Q50)+INDEX(装备!J:J,$R50)+INDEX(装备!J:J,$S50)+INDEX(装备!J:J,$T50)</f>
        <v>0</v>
      </c>
      <c r="AD50" s="8">
        <f>INDEX(装备!K:K,$O50)+INDEX(装备!K:K,$P50)+INDEX(装备!K:K,$Q50)+INDEX(装备!K:K,$R50)+INDEX(装备!K:K,$S50)+INDEX(装备!K:K,$T50)</f>
        <v>61</v>
      </c>
      <c r="AE50" s="8">
        <f>INDEX(装备!L:L,$O50)+INDEX(装备!L:L,$P50)+INDEX(装备!L:L,$Q50)+INDEX(装备!L:L,$R50)+INDEX(装备!L:L,$S50)+INDEX(装备!L:L,$T50)</f>
        <v>0</v>
      </c>
      <c r="AF50" s="8">
        <f>INDEX(装备!M:M,$O50)+INDEX(装备!M:M,$P50)+INDEX(装备!M:M,$Q50)+INDEX(装备!M:M,$R50)+INDEX(装备!M:M,$S50)+INDEX(装备!M:M,$T50)</f>
        <v>0</v>
      </c>
      <c r="AG50" s="8">
        <f>INDEX(装备!N:N,$O50)+INDEX(装备!N:N,$P50)+INDEX(装备!N:N,$Q50)+INDEX(装备!N:N,$R50)+INDEX(装备!N:N,$S50)+INDEX(装备!N:N,$T50)</f>
        <v>0</v>
      </c>
      <c r="AH50" s="8">
        <f>INDEX(装备!O:O,$O50)+INDEX(装备!O:O,$P50)+INDEX(装备!O:O,$Q50)+INDEX(装备!O:O,$R50)+INDEX(装备!O:O,$S50)+INDEX(装备!O:O,$T50)</f>
        <v>30</v>
      </c>
      <c r="AI50" s="8">
        <f>INDEX(装备!P:P,$O50)+INDEX(装备!P:P,$P50)+INDEX(装备!P:P,$Q50)+INDEX(装备!P:P,$R50)+INDEX(装备!P:P,$S50)+INDEX(装备!P:P,$T50)</f>
        <v>0</v>
      </c>
      <c r="AJ50" s="8">
        <f>INDEX(装备!Q:Q,$O50)+INDEX(装备!Q:Q,$P50)+INDEX(装备!Q:Q,$Q50)+INDEX(装备!Q:Q,$R50)+INDEX(装备!Q:Q,$S50)+INDEX(装备!Q:Q,$T50)</f>
        <v>0</v>
      </c>
      <c r="AK50" s="8">
        <f>INDEX(装备!R:R,$O50)+INDEX(装备!R:R,$P50)+INDEX(装备!R:R,$Q50)+INDEX(装备!R:R,$R50)+INDEX(装备!R:R,$S50)+INDEX(装备!R:R,$T50)</f>
        <v>0</v>
      </c>
      <c r="AL50" s="8">
        <f>INDEX(装备!S:S,$O50)+INDEX(装备!S:S,$P50)+INDEX(装备!S:S,$Q50)+INDEX(装备!S:S,$R50)+INDEX(装备!S:S,$S50)+INDEX(装备!S:S,$T50)</f>
        <v>0</v>
      </c>
      <c r="AM50" s="8">
        <f>INDEX(装备!T:T,$O50)+INDEX(装备!T:T,$P50)+INDEX(装备!T:T,$Q50)+INDEX(装备!T:T,$R50)+INDEX(装备!T:T,$S50)+INDEX(装备!T:T,$T50)</f>
        <v>0</v>
      </c>
      <c r="AP50" s="39">
        <f t="shared" si="74"/>
        <v>147</v>
      </c>
      <c r="AQ50" s="39">
        <f t="shared" si="74"/>
        <v>157</v>
      </c>
      <c r="AR50" s="39">
        <f t="shared" si="74"/>
        <v>278</v>
      </c>
      <c r="AS50" s="39">
        <f t="shared" si="74"/>
        <v>850</v>
      </c>
      <c r="AT50" s="39">
        <f t="shared" si="74"/>
        <v>377</v>
      </c>
      <c r="AU50" s="39">
        <f t="shared" si="74"/>
        <v>40</v>
      </c>
      <c r="AV50" s="39">
        <f t="shared" si="74"/>
        <v>33</v>
      </c>
      <c r="AW50" s="39">
        <f t="shared" si="74"/>
        <v>10</v>
      </c>
      <c r="AX50" s="39">
        <f t="shared" si="74"/>
        <v>215</v>
      </c>
      <c r="AY50" s="39">
        <f t="shared" si="74"/>
        <v>0</v>
      </c>
      <c r="AZ50" s="39">
        <f t="shared" si="74"/>
        <v>420</v>
      </c>
      <c r="BA50" s="39">
        <f t="shared" si="74"/>
        <v>199</v>
      </c>
      <c r="BB50" s="39">
        <f t="shared" si="74"/>
        <v>30</v>
      </c>
      <c r="BC50" s="39">
        <f t="shared" si="74"/>
        <v>19</v>
      </c>
      <c r="BD50" s="39">
        <f t="shared" si="74"/>
        <v>0</v>
      </c>
      <c r="BE50" s="39">
        <f t="shared" si="74"/>
        <v>50</v>
      </c>
      <c r="BF50" s="39">
        <f t="shared" si="74"/>
        <v>0</v>
      </c>
      <c r="BG50" s="39">
        <f t="shared" si="74"/>
        <v>0</v>
      </c>
    </row>
    <row r="51" spans="6:59" s="38" customFormat="1" x14ac:dyDescent="0.15">
      <c r="G51" s="39" t="s">
        <v>333</v>
      </c>
      <c r="H51" s="39" t="s">
        <v>600</v>
      </c>
      <c r="I51" s="39" t="s">
        <v>322</v>
      </c>
      <c r="J51" s="39" t="s">
        <v>354</v>
      </c>
      <c r="K51" s="39" t="s">
        <v>300</v>
      </c>
      <c r="L51" s="39" t="s">
        <v>331</v>
      </c>
      <c r="M51" s="39" t="s">
        <v>327</v>
      </c>
      <c r="O51" s="35">
        <f>MATCH(H51,装备!$B:$B,0)</f>
        <v>121</v>
      </c>
      <c r="P51" s="35">
        <f>MATCH(I51,装备!$B:$B,0)</f>
        <v>106</v>
      </c>
      <c r="Q51" s="35">
        <f>MATCH(J51,装备!$B:$B,0)</f>
        <v>92</v>
      </c>
      <c r="R51" s="35">
        <f>MATCH(K51,装备!$B:$B,0)</f>
        <v>57</v>
      </c>
      <c r="S51" s="35">
        <f>MATCH(L51,装备!$B:$B,0)</f>
        <v>62</v>
      </c>
      <c r="T51" s="35">
        <f>MATCH(M51,装备!$B:$B,0)</f>
        <v>72</v>
      </c>
      <c r="V51" s="8">
        <f>INDEX(装备!C:C,$O51)+INDEX(装备!C:C,$P51)+INDEX(装备!C:C,$Q51)+INDEX(装备!C:C,$R51)+INDEX(装备!C:C,$S51)+INDEX(装备!C:C,$T51)</f>
        <v>60</v>
      </c>
      <c r="W51" s="8">
        <f>INDEX(装备!D:D,$O51)+INDEX(装备!D:D,$P51)+INDEX(装备!D:D,$Q51)+INDEX(装备!D:D,$R51)+INDEX(装备!D:D,$S51)+INDEX(装备!D:D,$T51)</f>
        <v>35</v>
      </c>
      <c r="X51" s="8">
        <f>INDEX(装备!E:E,$O51)+INDEX(装备!E:E,$P51)+INDEX(装备!E:E,$Q51)+INDEX(装备!E:E,$R51)+INDEX(装备!E:E,$S51)+INDEX(装备!E:E,$T51)</f>
        <v>35</v>
      </c>
      <c r="Y51" s="8">
        <f>INDEX(装备!F:F,$O51)+INDEX(装备!F:F,$P51)+INDEX(装备!F:F,$Q51)+INDEX(装备!F:F,$R51)+INDEX(装备!F:F,$S51)+INDEX(装备!F:F,$T51)</f>
        <v>0</v>
      </c>
      <c r="Z51" s="8">
        <f>INDEX(装备!G:G,$O51)+INDEX(装备!G:G,$P51)+INDEX(装备!G:G,$Q51)+INDEX(装备!G:G,$R51)+INDEX(装备!G:G,$S51)+INDEX(装备!G:G,$T51)</f>
        <v>143</v>
      </c>
      <c r="AA51" s="8">
        <f>INDEX(装备!H:H,$O51)+INDEX(装备!H:H,$P51)+INDEX(装备!H:H,$Q51)+INDEX(装备!H:H,$R51)+INDEX(装备!H:H,$S51)+INDEX(装备!H:H,$T51)</f>
        <v>0</v>
      </c>
      <c r="AB51" s="8">
        <f>INDEX(装备!I:I,$O51)+INDEX(装备!I:I,$P51)+INDEX(装备!I:I,$Q51)+INDEX(装备!I:I,$R51)+INDEX(装备!I:I,$S51)+INDEX(装备!I:I,$T51)</f>
        <v>15</v>
      </c>
      <c r="AC51" s="8">
        <f>INDEX(装备!J:J,$O51)+INDEX(装备!J:J,$P51)+INDEX(装备!J:J,$Q51)+INDEX(装备!J:J,$R51)+INDEX(装备!J:J,$S51)+INDEX(装备!J:J,$T51)</f>
        <v>0</v>
      </c>
      <c r="AD51" s="8">
        <f>INDEX(装备!K:K,$O51)+INDEX(装备!K:K,$P51)+INDEX(装备!K:K,$Q51)+INDEX(装备!K:K,$R51)+INDEX(装备!K:K,$S51)+INDEX(装备!K:K,$T51)</f>
        <v>40</v>
      </c>
      <c r="AE51" s="8">
        <f>INDEX(装备!L:L,$O51)+INDEX(装备!L:L,$P51)+INDEX(装备!L:L,$Q51)+INDEX(装备!L:L,$R51)+INDEX(装备!L:L,$S51)+INDEX(装备!L:L,$T51)</f>
        <v>0</v>
      </c>
      <c r="AF51" s="8">
        <f>INDEX(装备!M:M,$O51)+INDEX(装备!M:M,$P51)+INDEX(装备!M:M,$Q51)+INDEX(装备!M:M,$R51)+INDEX(装备!M:M,$S51)+INDEX(装备!M:M,$T51)</f>
        <v>0</v>
      </c>
      <c r="AG51" s="8">
        <f>INDEX(装备!N:N,$O51)+INDEX(装备!N:N,$P51)+INDEX(装备!N:N,$Q51)+INDEX(装备!N:N,$R51)+INDEX(装备!N:N,$S51)+INDEX(装备!N:N,$T51)</f>
        <v>0</v>
      </c>
      <c r="AH51" s="8">
        <f>INDEX(装备!O:O,$O51)+INDEX(装备!O:O,$P51)+INDEX(装备!O:O,$Q51)+INDEX(装备!O:O,$R51)+INDEX(装备!O:O,$S51)+INDEX(装备!O:O,$T51)</f>
        <v>0</v>
      </c>
      <c r="AI51" s="8">
        <f>INDEX(装备!P:P,$O51)+INDEX(装备!P:P,$P51)+INDEX(装备!P:P,$Q51)+INDEX(装备!P:P,$R51)+INDEX(装备!P:P,$S51)+INDEX(装备!P:P,$T51)</f>
        <v>0</v>
      </c>
      <c r="AJ51" s="8">
        <f>INDEX(装备!Q:Q,$O51)+INDEX(装备!Q:Q,$P51)+INDEX(装备!Q:Q,$Q51)+INDEX(装备!Q:Q,$R51)+INDEX(装备!Q:Q,$S51)+INDEX(装备!Q:Q,$T51)</f>
        <v>0</v>
      </c>
      <c r="AK51" s="8">
        <f>INDEX(装备!R:R,$O51)+INDEX(装备!R:R,$P51)+INDEX(装备!R:R,$Q51)+INDEX(装备!R:R,$R51)+INDEX(装备!R:R,$S51)+INDEX(装备!R:R,$T51)</f>
        <v>25</v>
      </c>
      <c r="AL51" s="8">
        <f>INDEX(装备!S:S,$O51)+INDEX(装备!S:S,$P51)+INDEX(装备!S:S,$Q51)+INDEX(装备!S:S,$R51)+INDEX(装备!S:S,$S51)+INDEX(装备!S:S,$T51)</f>
        <v>0</v>
      </c>
      <c r="AM51" s="8">
        <f>INDEX(装备!T:T,$O51)+INDEX(装备!T:T,$P51)+INDEX(装备!T:T,$Q51)+INDEX(装备!T:T,$R51)+INDEX(装备!T:T,$S51)+INDEX(装备!T:T,$T51)</f>
        <v>0</v>
      </c>
      <c r="AP51" s="39">
        <f t="shared" si="74"/>
        <v>207</v>
      </c>
      <c r="AQ51" s="39">
        <f t="shared" si="74"/>
        <v>192</v>
      </c>
      <c r="AR51" s="39">
        <f t="shared" si="74"/>
        <v>313</v>
      </c>
      <c r="AS51" s="39">
        <f t="shared" si="74"/>
        <v>850</v>
      </c>
      <c r="AT51" s="39">
        <f t="shared" si="74"/>
        <v>520</v>
      </c>
      <c r="AU51" s="39">
        <f t="shared" si="74"/>
        <v>40</v>
      </c>
      <c r="AV51" s="39">
        <f t="shared" si="74"/>
        <v>48</v>
      </c>
      <c r="AW51" s="39">
        <f t="shared" si="74"/>
        <v>10</v>
      </c>
      <c r="AX51" s="39">
        <f t="shared" si="74"/>
        <v>255</v>
      </c>
      <c r="AY51" s="39">
        <f t="shared" si="74"/>
        <v>0</v>
      </c>
      <c r="AZ51" s="39">
        <f t="shared" si="74"/>
        <v>420</v>
      </c>
      <c r="BA51" s="39">
        <f t="shared" si="74"/>
        <v>199</v>
      </c>
      <c r="BB51" s="39">
        <f t="shared" si="74"/>
        <v>30</v>
      </c>
      <c r="BC51" s="39">
        <f t="shared" si="74"/>
        <v>19</v>
      </c>
      <c r="BD51" s="39">
        <f t="shared" si="74"/>
        <v>0</v>
      </c>
      <c r="BE51" s="39">
        <f t="shared" si="74"/>
        <v>75</v>
      </c>
      <c r="BF51" s="39">
        <f t="shared" si="74"/>
        <v>0</v>
      </c>
      <c r="BG51" s="39">
        <f t="shared" si="74"/>
        <v>0</v>
      </c>
    </row>
    <row r="52" spans="6:59" s="38" customFormat="1" x14ac:dyDescent="0.15">
      <c r="G52" s="39" t="s">
        <v>337</v>
      </c>
      <c r="H52" s="39" t="s">
        <v>601</v>
      </c>
      <c r="I52" s="39" t="s">
        <v>330</v>
      </c>
      <c r="J52" s="39" t="s">
        <v>340</v>
      </c>
      <c r="K52" s="39" t="s">
        <v>317</v>
      </c>
      <c r="L52" s="39" t="s">
        <v>313</v>
      </c>
      <c r="M52" s="39" t="s">
        <v>327</v>
      </c>
      <c r="O52" s="35">
        <f>MATCH(H52,装备!$B:$B,0)</f>
        <v>119</v>
      </c>
      <c r="P52" s="35">
        <f>MATCH(I52,装备!$B:$B,0)</f>
        <v>109</v>
      </c>
      <c r="Q52" s="35">
        <f>MATCH(J52,装备!$B:$B,0)</f>
        <v>104</v>
      </c>
      <c r="R52" s="35">
        <f>MATCH(K52,装备!$B:$B,0)</f>
        <v>102</v>
      </c>
      <c r="S52" s="35">
        <f>MATCH(L52,装备!$B:$B,0)</f>
        <v>84</v>
      </c>
      <c r="T52" s="35">
        <f>MATCH(M52,装备!$B:$B,0)</f>
        <v>72</v>
      </c>
      <c r="V52" s="8">
        <f>INDEX(装备!C:C,$O52)+INDEX(装备!C:C,$P52)+INDEX(装备!C:C,$Q52)+INDEX(装备!C:C,$R52)+INDEX(装备!C:C,$S52)+INDEX(装备!C:C,$T52)</f>
        <v>70</v>
      </c>
      <c r="W52" s="8">
        <f>INDEX(装备!D:D,$O52)+INDEX(装备!D:D,$P52)+INDEX(装备!D:D,$Q52)+INDEX(装备!D:D,$R52)+INDEX(装备!D:D,$S52)+INDEX(装备!D:D,$T52)</f>
        <v>82</v>
      </c>
      <c r="X52" s="8">
        <f>INDEX(装备!E:E,$O52)+INDEX(装备!E:E,$P52)+INDEX(装备!E:E,$Q52)+INDEX(装备!E:E,$R52)+INDEX(装备!E:E,$S52)+INDEX(装备!E:E,$T52)</f>
        <v>60</v>
      </c>
      <c r="Y52" s="8">
        <f>INDEX(装备!F:F,$O52)+INDEX(装备!F:F,$P52)+INDEX(装备!F:F,$Q52)+INDEX(装备!F:F,$R52)+INDEX(装备!F:F,$S52)+INDEX(装备!F:F,$T52)</f>
        <v>500</v>
      </c>
      <c r="Z52" s="8">
        <f>INDEX(装备!G:G,$O52)+INDEX(装备!G:G,$P52)+INDEX(装备!G:G,$Q52)+INDEX(装备!G:G,$R52)+INDEX(装备!G:G,$S52)+INDEX(装备!G:G,$T52)</f>
        <v>175</v>
      </c>
      <c r="AA52" s="8">
        <f>INDEX(装备!H:H,$O52)+INDEX(装备!H:H,$P52)+INDEX(装备!H:H,$Q52)+INDEX(装备!H:H,$R52)+INDEX(装备!H:H,$S52)+INDEX(装备!H:H,$T52)</f>
        <v>60</v>
      </c>
      <c r="AB52" s="8">
        <f>INDEX(装备!I:I,$O52)+INDEX(装备!I:I,$P52)+INDEX(装备!I:I,$Q52)+INDEX(装备!I:I,$R52)+INDEX(装备!I:I,$S52)+INDEX(装备!I:I,$T52)</f>
        <v>0</v>
      </c>
      <c r="AC52" s="8">
        <f>INDEX(装备!J:J,$O52)+INDEX(装备!J:J,$P52)+INDEX(装备!J:J,$Q52)+INDEX(装备!J:J,$R52)+INDEX(装备!J:J,$S52)+INDEX(装备!J:J,$T52)</f>
        <v>10</v>
      </c>
      <c r="AD52" s="8">
        <f>INDEX(装备!K:K,$O52)+INDEX(装备!K:K,$P52)+INDEX(装备!K:K,$Q52)+INDEX(装备!K:K,$R52)+INDEX(装备!K:K,$S52)+INDEX(装备!K:K,$T52)</f>
        <v>66</v>
      </c>
      <c r="AE52" s="8">
        <f>INDEX(装备!L:L,$O52)+INDEX(装备!L:L,$P52)+INDEX(装备!L:L,$Q52)+INDEX(装备!L:L,$R52)+INDEX(装备!L:L,$S52)+INDEX(装备!L:L,$T52)</f>
        <v>0</v>
      </c>
      <c r="AF52" s="8">
        <f>INDEX(装备!M:M,$O52)+INDEX(装备!M:M,$P52)+INDEX(装备!M:M,$Q52)+INDEX(装备!M:M,$R52)+INDEX(装备!M:M,$S52)+INDEX(装备!M:M,$T52)</f>
        <v>200</v>
      </c>
      <c r="AG52" s="8">
        <f>INDEX(装备!N:N,$O52)+INDEX(装备!N:N,$P52)+INDEX(装备!N:N,$Q52)+INDEX(装备!N:N,$R52)+INDEX(装备!N:N,$S52)+INDEX(装备!N:N,$T52)</f>
        <v>100</v>
      </c>
      <c r="AH52" s="8">
        <f>INDEX(装备!O:O,$O52)+INDEX(装备!O:O,$P52)+INDEX(装备!O:O,$Q52)+INDEX(装备!O:O,$R52)+INDEX(装备!O:O,$S52)+INDEX(装备!O:O,$T52)</f>
        <v>0</v>
      </c>
      <c r="AI52" s="8">
        <f>INDEX(装备!P:P,$O52)+INDEX(装备!P:P,$P52)+INDEX(装备!P:P,$Q52)+INDEX(装备!P:P,$R52)+INDEX(装备!P:P,$S52)+INDEX(装备!P:P,$T52)</f>
        <v>0</v>
      </c>
      <c r="AJ52" s="8">
        <f>INDEX(装备!Q:Q,$O52)+INDEX(装备!Q:Q,$P52)+INDEX(装备!Q:Q,$Q52)+INDEX(装备!Q:Q,$R52)+INDEX(装备!Q:Q,$S52)+INDEX(装备!Q:Q,$T52)</f>
        <v>0</v>
      </c>
      <c r="AK52" s="8">
        <f>INDEX(装备!R:R,$O52)+INDEX(装备!R:R,$P52)+INDEX(装备!R:R,$Q52)+INDEX(装备!R:R,$R52)+INDEX(装备!R:R,$S52)+INDEX(装备!R:R,$T52)</f>
        <v>0</v>
      </c>
      <c r="AL52" s="8">
        <f>INDEX(装备!S:S,$O52)+INDEX(装备!S:S,$P52)+INDEX(装备!S:S,$Q52)+INDEX(装备!S:S,$R52)+INDEX(装备!S:S,$S52)+INDEX(装备!S:S,$T52)</f>
        <v>0</v>
      </c>
      <c r="AM52" s="8">
        <f>INDEX(装备!T:T,$O52)+INDEX(装备!T:T,$P52)+INDEX(装备!T:T,$Q52)+INDEX(装备!T:T,$R52)+INDEX(装备!T:T,$S52)+INDEX(装备!T:T,$T52)</f>
        <v>15</v>
      </c>
      <c r="AP52" s="39">
        <f t="shared" si="74"/>
        <v>277</v>
      </c>
      <c r="AQ52" s="39">
        <f t="shared" si="74"/>
        <v>274</v>
      </c>
      <c r="AR52" s="39">
        <f t="shared" si="74"/>
        <v>373</v>
      </c>
      <c r="AS52" s="39">
        <f t="shared" si="74"/>
        <v>1350</v>
      </c>
      <c r="AT52" s="39">
        <f t="shared" si="74"/>
        <v>695</v>
      </c>
      <c r="AU52" s="39">
        <f t="shared" si="74"/>
        <v>100</v>
      </c>
      <c r="AV52" s="39">
        <f t="shared" si="74"/>
        <v>48</v>
      </c>
      <c r="AW52" s="39">
        <f t="shared" si="74"/>
        <v>20</v>
      </c>
      <c r="AX52" s="39">
        <f t="shared" si="74"/>
        <v>321</v>
      </c>
      <c r="AY52" s="39">
        <f t="shared" si="74"/>
        <v>0</v>
      </c>
      <c r="AZ52" s="39">
        <f t="shared" si="74"/>
        <v>620</v>
      </c>
      <c r="BA52" s="39">
        <f t="shared" si="74"/>
        <v>299</v>
      </c>
      <c r="BB52" s="39">
        <f t="shared" si="74"/>
        <v>30</v>
      </c>
      <c r="BC52" s="39">
        <f t="shared" si="74"/>
        <v>19</v>
      </c>
      <c r="BD52" s="39">
        <f t="shared" si="74"/>
        <v>0</v>
      </c>
      <c r="BE52" s="39">
        <f t="shared" si="74"/>
        <v>75</v>
      </c>
      <c r="BF52" s="39">
        <f t="shared" si="74"/>
        <v>0</v>
      </c>
      <c r="BG52" s="39">
        <f t="shared" si="74"/>
        <v>15</v>
      </c>
    </row>
    <row r="53" spans="6:59" s="38" customFormat="1" x14ac:dyDescent="0.15">
      <c r="F53" s="38" t="s">
        <v>364</v>
      </c>
      <c r="G53" s="39" t="s">
        <v>342</v>
      </c>
      <c r="H53" s="39" t="s">
        <v>592</v>
      </c>
      <c r="I53" s="39" t="s">
        <v>343</v>
      </c>
      <c r="J53" s="39" t="s">
        <v>343</v>
      </c>
      <c r="K53" s="39" t="s">
        <v>365</v>
      </c>
      <c r="L53" s="39" t="s">
        <v>359</v>
      </c>
      <c r="M53" s="39" t="s">
        <v>366</v>
      </c>
      <c r="O53" s="35">
        <f>MATCH(H53,装备!$B:$B,0)</f>
        <v>2</v>
      </c>
      <c r="P53" s="35">
        <f>MATCH(I53,装备!$B:$B,0)</f>
        <v>2</v>
      </c>
      <c r="Q53" s="35">
        <f>MATCH(J53,装备!$B:$B,0)</f>
        <v>2</v>
      </c>
      <c r="R53" s="35">
        <f>MATCH(K53,装备!$B:$B,0)</f>
        <v>8</v>
      </c>
      <c r="S53" s="35">
        <f>MATCH(L53,装备!$B:$B,0)</f>
        <v>7</v>
      </c>
      <c r="T53" s="35">
        <f>MATCH(M53,装备!$B:$B,0)</f>
        <v>11</v>
      </c>
      <c r="V53" s="8">
        <f>INDEX(装备!C:C,$O53)+INDEX(装备!C:C,$P53)+INDEX(装备!C:C,$Q53)+INDEX(装备!C:C,$R53)+INDEX(装备!C:C,$S53)+INDEX(装备!C:C,$T53)</f>
        <v>3</v>
      </c>
      <c r="W53" s="8">
        <f>INDEX(装备!D:D,$O53)+INDEX(装备!D:D,$P53)+INDEX(装备!D:D,$Q53)+INDEX(装备!D:D,$R53)+INDEX(装备!D:D,$S53)+INDEX(装备!D:D,$T53)</f>
        <v>3</v>
      </c>
      <c r="X53" s="8">
        <f>INDEX(装备!E:E,$O53)+INDEX(装备!E:E,$P53)+INDEX(装备!E:E,$Q53)+INDEX(装备!E:E,$R53)+INDEX(装备!E:E,$S53)+INDEX(装备!E:E,$T53)</f>
        <v>3</v>
      </c>
      <c r="Y53" s="8">
        <f>INDEX(装备!F:F,$O53)+INDEX(装备!F:F,$P53)+INDEX(装备!F:F,$Q53)+INDEX(装备!F:F,$R53)+INDEX(装备!F:F,$S53)+INDEX(装备!F:F,$T53)</f>
        <v>0</v>
      </c>
      <c r="Z53" s="8">
        <f>INDEX(装备!G:G,$O53)+INDEX(装备!G:G,$P53)+INDEX(装备!G:G,$Q53)+INDEX(装备!G:G,$R53)+INDEX(装备!G:G,$S53)+INDEX(装备!G:G,$T53)</f>
        <v>6</v>
      </c>
      <c r="AA53" s="8">
        <f>INDEX(装备!H:H,$O53)+INDEX(装备!H:H,$P53)+INDEX(装备!H:H,$Q53)+INDEX(装备!H:H,$R53)+INDEX(装备!H:H,$S53)+INDEX(装备!H:H,$T53)</f>
        <v>0</v>
      </c>
      <c r="AB53" s="8">
        <f>INDEX(装备!I:I,$O53)+INDEX(装备!I:I,$P53)+INDEX(装备!I:I,$Q53)+INDEX(装备!I:I,$R53)+INDEX(装备!I:I,$S53)+INDEX(装备!I:I,$T53)</f>
        <v>4</v>
      </c>
      <c r="AC53" s="8">
        <f>INDEX(装备!J:J,$O53)+INDEX(装备!J:J,$P53)+INDEX(装备!J:J,$Q53)+INDEX(装备!J:J,$R53)+INDEX(装备!J:J,$S53)+INDEX(装备!J:J,$T53)</f>
        <v>0</v>
      </c>
      <c r="AD53" s="8">
        <f>INDEX(装备!K:K,$O53)+INDEX(装备!K:K,$P53)+INDEX(装备!K:K,$Q53)+INDEX(装备!K:K,$R53)+INDEX(装备!K:K,$S53)+INDEX(装备!K:K,$T53)</f>
        <v>0</v>
      </c>
      <c r="AE53" s="8">
        <f>INDEX(装备!L:L,$O53)+INDEX(装备!L:L,$P53)+INDEX(装备!L:L,$Q53)+INDEX(装备!L:L,$R53)+INDEX(装备!L:L,$S53)+INDEX(装备!L:L,$T53)</f>
        <v>0</v>
      </c>
      <c r="AF53" s="8">
        <f>INDEX(装备!M:M,$O53)+INDEX(装备!M:M,$P53)+INDEX(装备!M:M,$Q53)+INDEX(装备!M:M,$R53)+INDEX(装备!M:M,$S53)+INDEX(装备!M:M,$T53)</f>
        <v>0</v>
      </c>
      <c r="AG53" s="8">
        <f>INDEX(装备!N:N,$O53)+INDEX(装备!N:N,$P53)+INDEX(装备!N:N,$Q53)+INDEX(装备!N:N,$R53)+INDEX(装备!N:N,$S53)+INDEX(装备!N:N,$T53)</f>
        <v>0</v>
      </c>
      <c r="AH53" s="8">
        <f>INDEX(装备!O:O,$O53)+INDEX(装备!O:O,$P53)+INDEX(装备!O:O,$Q53)+INDEX(装备!O:O,$R53)+INDEX(装备!O:O,$S53)+INDEX(装备!O:O,$T53)</f>
        <v>0</v>
      </c>
      <c r="AI53" s="8">
        <f>INDEX(装备!P:P,$O53)+INDEX(装备!P:P,$P53)+INDEX(装备!P:P,$Q53)+INDEX(装备!P:P,$R53)+INDEX(装备!P:P,$S53)+INDEX(装备!P:P,$T53)</f>
        <v>0</v>
      </c>
      <c r="AJ53" s="8">
        <f>INDEX(装备!Q:Q,$O53)+INDEX(装备!Q:Q,$P53)+INDEX(装备!Q:Q,$Q53)+INDEX(装备!Q:Q,$R53)+INDEX(装备!Q:Q,$S53)+INDEX(装备!Q:Q,$T53)</f>
        <v>0</v>
      </c>
      <c r="AK53" s="8">
        <f>INDEX(装备!R:R,$O53)+INDEX(装备!R:R,$P53)+INDEX(装备!R:R,$Q53)+INDEX(装备!R:R,$R53)+INDEX(装备!R:R,$S53)+INDEX(装备!R:R,$T53)</f>
        <v>0</v>
      </c>
      <c r="AL53" s="8">
        <f>INDEX(装备!S:S,$O53)+INDEX(装备!S:S,$P53)+INDEX(装备!S:S,$Q53)+INDEX(装备!S:S,$R53)+INDEX(装备!S:S,$S53)+INDEX(装备!S:S,$T53)</f>
        <v>0</v>
      </c>
      <c r="AM53" s="8">
        <f>INDEX(装备!T:T,$O53)+INDEX(装备!T:T,$P53)+INDEX(装备!T:T,$Q53)+INDEX(装备!T:T,$R53)+INDEX(装备!T:T,$S53)+INDEX(装备!T:T,$T53)</f>
        <v>0</v>
      </c>
      <c r="AP53" s="39">
        <f t="shared" ref="AP53:BG53" si="75">V53</f>
        <v>3</v>
      </c>
      <c r="AQ53" s="39">
        <f t="shared" si="75"/>
        <v>3</v>
      </c>
      <c r="AR53" s="39">
        <f t="shared" si="75"/>
        <v>3</v>
      </c>
      <c r="AS53" s="39">
        <f t="shared" si="75"/>
        <v>0</v>
      </c>
      <c r="AT53" s="39">
        <f t="shared" si="75"/>
        <v>6</v>
      </c>
      <c r="AU53" s="39">
        <f t="shared" si="75"/>
        <v>0</v>
      </c>
      <c r="AV53" s="39">
        <f t="shared" si="75"/>
        <v>4</v>
      </c>
      <c r="AW53" s="39">
        <f t="shared" si="75"/>
        <v>0</v>
      </c>
      <c r="AX53" s="39">
        <f t="shared" si="75"/>
        <v>0</v>
      </c>
      <c r="AY53" s="39">
        <f t="shared" si="75"/>
        <v>0</v>
      </c>
      <c r="AZ53" s="39">
        <f t="shared" si="75"/>
        <v>0</v>
      </c>
      <c r="BA53" s="39">
        <f t="shared" si="75"/>
        <v>0</v>
      </c>
      <c r="BB53" s="39">
        <f t="shared" si="75"/>
        <v>0</v>
      </c>
      <c r="BC53" s="39">
        <f t="shared" si="75"/>
        <v>0</v>
      </c>
      <c r="BD53" s="39">
        <f t="shared" si="75"/>
        <v>0</v>
      </c>
      <c r="BE53" s="39">
        <f t="shared" si="75"/>
        <v>0</v>
      </c>
      <c r="BF53" s="39">
        <f t="shared" si="75"/>
        <v>0</v>
      </c>
      <c r="BG53" s="39">
        <f t="shared" si="75"/>
        <v>0</v>
      </c>
    </row>
    <row r="54" spans="6:59" s="38" customFormat="1" x14ac:dyDescent="0.15">
      <c r="G54" s="39" t="s">
        <v>347</v>
      </c>
      <c r="H54" s="39" t="s">
        <v>593</v>
      </c>
      <c r="I54" s="39" t="s">
        <v>295</v>
      </c>
      <c r="J54" s="39" t="s">
        <v>296</v>
      </c>
      <c r="K54" s="39" t="s">
        <v>296</v>
      </c>
      <c r="L54" s="39" t="s">
        <v>360</v>
      </c>
      <c r="M54" s="39" t="s">
        <v>298</v>
      </c>
      <c r="O54" s="35">
        <f>MATCH(H54,装备!$B:$B,0)</f>
        <v>23</v>
      </c>
      <c r="P54" s="35">
        <f>MATCH(I54,装备!$B:$B,0)</f>
        <v>17</v>
      </c>
      <c r="Q54" s="35">
        <f>MATCH(J54,装备!$B:$B,0)</f>
        <v>19</v>
      </c>
      <c r="R54" s="35">
        <f>MATCH(K54,装备!$B:$B,0)</f>
        <v>19</v>
      </c>
      <c r="S54" s="35">
        <f>MATCH(L54,装备!$B:$B,0)</f>
        <v>16</v>
      </c>
      <c r="T54" s="35">
        <f>MATCH(M54,装备!$B:$B,0)</f>
        <v>4</v>
      </c>
      <c r="V54" s="8">
        <f>INDEX(装备!C:C,$O54)+INDEX(装备!C:C,$P54)+INDEX(装备!C:C,$Q54)+INDEX(装备!C:C,$R54)+INDEX(装备!C:C,$S54)+INDEX(装备!C:C,$T54)</f>
        <v>11</v>
      </c>
      <c r="W54" s="8">
        <f>INDEX(装备!D:D,$O54)+INDEX(装备!D:D,$P54)+INDEX(装备!D:D,$Q54)+INDEX(装备!D:D,$R54)+INDEX(装备!D:D,$S54)+INDEX(装备!D:D,$T54)</f>
        <v>11</v>
      </c>
      <c r="X54" s="8">
        <f>INDEX(装备!E:E,$O54)+INDEX(装备!E:E,$P54)+INDEX(装备!E:E,$Q54)+INDEX(装备!E:E,$R54)+INDEX(装备!E:E,$S54)+INDEX(装备!E:E,$T54)</f>
        <v>29</v>
      </c>
      <c r="Y54" s="8">
        <f>INDEX(装备!F:F,$O54)+INDEX(装备!F:F,$P54)+INDEX(装备!F:F,$Q54)+INDEX(装备!F:F,$R54)+INDEX(装备!F:F,$S54)+INDEX(装备!F:F,$T54)</f>
        <v>0</v>
      </c>
      <c r="Z54" s="8">
        <f>INDEX(装备!G:G,$O54)+INDEX(装备!G:G,$P54)+INDEX(装备!G:G,$Q54)+INDEX(装备!G:G,$R54)+INDEX(装备!G:G,$S54)+INDEX(装备!G:G,$T54)</f>
        <v>6</v>
      </c>
      <c r="AA54" s="8">
        <f>INDEX(装备!H:H,$O54)+INDEX(装备!H:H,$P54)+INDEX(装备!H:H,$Q54)+INDEX(装备!H:H,$R54)+INDEX(装备!H:H,$S54)+INDEX(装备!H:H,$T54)</f>
        <v>0</v>
      </c>
      <c r="AB54" s="8">
        <f>INDEX(装备!I:I,$O54)+INDEX(装备!I:I,$P54)+INDEX(装备!I:I,$Q54)+INDEX(装备!I:I,$R54)+INDEX(装备!I:I,$S54)+INDEX(装备!I:I,$T54)</f>
        <v>5</v>
      </c>
      <c r="AC54" s="8">
        <f>INDEX(装备!J:J,$O54)+INDEX(装备!J:J,$P54)+INDEX(装备!J:J,$Q54)+INDEX(装备!J:J,$R54)+INDEX(装备!J:J,$S54)+INDEX(装备!J:J,$T54)</f>
        <v>0</v>
      </c>
      <c r="AD54" s="8">
        <f>INDEX(装备!K:K,$O54)+INDEX(装备!K:K,$P54)+INDEX(装备!K:K,$Q54)+INDEX(装备!K:K,$R54)+INDEX(装备!K:K,$S54)+INDEX(装备!K:K,$T54)</f>
        <v>0</v>
      </c>
      <c r="AE54" s="8">
        <f>INDEX(装备!L:L,$O54)+INDEX(装备!L:L,$P54)+INDEX(装备!L:L,$Q54)+INDEX(装备!L:L,$R54)+INDEX(装备!L:L,$S54)+INDEX(装备!L:L,$T54)</f>
        <v>0</v>
      </c>
      <c r="AF54" s="8">
        <f>INDEX(装备!M:M,$O54)+INDEX(装备!M:M,$P54)+INDEX(装备!M:M,$Q54)+INDEX(装备!M:M,$R54)+INDEX(装备!M:M,$S54)+INDEX(装备!M:M,$T54)</f>
        <v>0</v>
      </c>
      <c r="AG54" s="8">
        <f>INDEX(装备!N:N,$O54)+INDEX(装备!N:N,$P54)+INDEX(装备!N:N,$Q54)+INDEX(装备!N:N,$R54)+INDEX(装备!N:N,$S54)+INDEX(装备!N:N,$T54)</f>
        <v>30</v>
      </c>
      <c r="AH54" s="8">
        <f>INDEX(装备!O:O,$O54)+INDEX(装备!O:O,$P54)+INDEX(装备!O:O,$Q54)+INDEX(装备!O:O,$R54)+INDEX(装备!O:O,$S54)+INDEX(装备!O:O,$T54)</f>
        <v>0</v>
      </c>
      <c r="AI54" s="8">
        <f>INDEX(装备!P:P,$O54)+INDEX(装备!P:P,$P54)+INDEX(装备!P:P,$Q54)+INDEX(装备!P:P,$R54)+INDEX(装备!P:P,$S54)+INDEX(装备!P:P,$T54)</f>
        <v>0</v>
      </c>
      <c r="AJ54" s="8">
        <f>INDEX(装备!Q:Q,$O54)+INDEX(装备!Q:Q,$P54)+INDEX(装备!Q:Q,$Q54)+INDEX(装备!Q:Q,$R54)+INDEX(装备!Q:Q,$S54)+INDEX(装备!Q:Q,$T54)</f>
        <v>0</v>
      </c>
      <c r="AK54" s="8">
        <f>INDEX(装备!R:R,$O54)+INDEX(装备!R:R,$P54)+INDEX(装备!R:R,$Q54)+INDEX(装备!R:R,$R54)+INDEX(装备!R:R,$S54)+INDEX(装备!R:R,$T54)</f>
        <v>0</v>
      </c>
      <c r="AL54" s="8">
        <f>INDEX(装备!S:S,$O54)+INDEX(装备!S:S,$P54)+INDEX(装备!S:S,$Q54)+INDEX(装备!S:S,$R54)+INDEX(装备!S:S,$S54)+INDEX(装备!S:S,$T54)</f>
        <v>0</v>
      </c>
      <c r="AM54" s="8">
        <f>INDEX(装备!T:T,$O54)+INDEX(装备!T:T,$P54)+INDEX(装备!T:T,$Q54)+INDEX(装备!T:T,$R54)+INDEX(装备!T:T,$S54)+INDEX(装备!T:T,$T54)</f>
        <v>0</v>
      </c>
      <c r="AP54" s="39">
        <f t="shared" ref="AP54:BG62" si="76">AP53+V54</f>
        <v>14</v>
      </c>
      <c r="AQ54" s="39">
        <f t="shared" si="76"/>
        <v>14</v>
      </c>
      <c r="AR54" s="39">
        <f t="shared" si="76"/>
        <v>32</v>
      </c>
      <c r="AS54" s="39">
        <f t="shared" si="76"/>
        <v>0</v>
      </c>
      <c r="AT54" s="39">
        <f t="shared" si="76"/>
        <v>12</v>
      </c>
      <c r="AU54" s="39">
        <f t="shared" si="76"/>
        <v>0</v>
      </c>
      <c r="AV54" s="39">
        <f t="shared" si="76"/>
        <v>9</v>
      </c>
      <c r="AW54" s="39">
        <f t="shared" si="76"/>
        <v>0</v>
      </c>
      <c r="AX54" s="39">
        <f t="shared" si="76"/>
        <v>0</v>
      </c>
      <c r="AY54" s="39">
        <f t="shared" si="76"/>
        <v>0</v>
      </c>
      <c r="AZ54" s="39">
        <f t="shared" si="76"/>
        <v>0</v>
      </c>
      <c r="BA54" s="39">
        <f t="shared" si="76"/>
        <v>30</v>
      </c>
      <c r="BB54" s="39">
        <f t="shared" si="76"/>
        <v>0</v>
      </c>
      <c r="BC54" s="39">
        <f t="shared" si="76"/>
        <v>0</v>
      </c>
      <c r="BD54" s="39">
        <f t="shared" si="76"/>
        <v>0</v>
      </c>
      <c r="BE54" s="39">
        <f t="shared" si="76"/>
        <v>0</v>
      </c>
      <c r="BF54" s="39">
        <f t="shared" si="76"/>
        <v>0</v>
      </c>
      <c r="BG54" s="39">
        <f t="shared" si="76"/>
        <v>0</v>
      </c>
    </row>
    <row r="55" spans="6:59" s="38" customFormat="1" x14ac:dyDescent="0.15">
      <c r="G55" s="39" t="s">
        <v>299</v>
      </c>
      <c r="H55" s="39" t="s">
        <v>608</v>
      </c>
      <c r="I55" s="39" t="s">
        <v>308</v>
      </c>
      <c r="J55" s="39" t="s">
        <v>302</v>
      </c>
      <c r="K55" s="39" t="s">
        <v>320</v>
      </c>
      <c r="L55" s="39" t="s">
        <v>296</v>
      </c>
      <c r="M55" s="39" t="s">
        <v>298</v>
      </c>
      <c r="O55" s="35">
        <f>MATCH(H55,装备!$B:$B,0)</f>
        <v>59</v>
      </c>
      <c r="P55" s="35">
        <f>MATCH(I55,装备!$B:$B,0)</f>
        <v>51</v>
      </c>
      <c r="Q55" s="35">
        <f>MATCH(J55,装备!$B:$B,0)</f>
        <v>36</v>
      </c>
      <c r="R55" s="35">
        <f>MATCH(K55,装备!$B:$B,0)</f>
        <v>41</v>
      </c>
      <c r="S55" s="35">
        <f>MATCH(L55,装备!$B:$B,0)</f>
        <v>19</v>
      </c>
      <c r="T55" s="35">
        <f>MATCH(M55,装备!$B:$B,0)</f>
        <v>4</v>
      </c>
      <c r="V55" s="8">
        <f>INDEX(装备!C:C,$O55)+INDEX(装备!C:C,$P55)+INDEX(装备!C:C,$Q55)+INDEX(装备!C:C,$R55)+INDEX(装备!C:C,$S55)+INDEX(装备!C:C,$T55)</f>
        <v>14</v>
      </c>
      <c r="W55" s="8">
        <f>INDEX(装备!D:D,$O55)+INDEX(装备!D:D,$P55)+INDEX(装备!D:D,$Q55)+INDEX(装备!D:D,$R55)+INDEX(装备!D:D,$S55)+INDEX(装备!D:D,$T55)</f>
        <v>14</v>
      </c>
      <c r="X55" s="8">
        <f>INDEX(装备!E:E,$O55)+INDEX(装备!E:E,$P55)+INDEX(装备!E:E,$Q55)+INDEX(装备!E:E,$R55)+INDEX(装备!E:E,$S55)+INDEX(装备!E:E,$T55)</f>
        <v>27</v>
      </c>
      <c r="Y55" s="8">
        <f>INDEX(装备!F:F,$O55)+INDEX(装备!F:F,$P55)+INDEX(装备!F:F,$Q55)+INDEX(装备!F:F,$R55)+INDEX(装备!F:F,$S55)+INDEX(装备!F:F,$T55)</f>
        <v>0</v>
      </c>
      <c r="Z55" s="8">
        <f>INDEX(装备!G:G,$O55)+INDEX(装备!G:G,$P55)+INDEX(装备!G:G,$Q55)+INDEX(装备!G:G,$R55)+INDEX(装备!G:G,$S55)+INDEX(装备!G:G,$T55)</f>
        <v>23</v>
      </c>
      <c r="AA55" s="8">
        <f>INDEX(装备!H:H,$O55)+INDEX(装备!H:H,$P55)+INDEX(装备!H:H,$Q55)+INDEX(装备!H:H,$R55)+INDEX(装备!H:H,$S55)+INDEX(装备!H:H,$T55)</f>
        <v>0</v>
      </c>
      <c r="AB55" s="8">
        <f>INDEX(装备!I:I,$O55)+INDEX(装备!I:I,$P55)+INDEX(装备!I:I,$Q55)+INDEX(装备!I:I,$R55)+INDEX(装备!I:I,$S55)+INDEX(装备!I:I,$T55)</f>
        <v>8</v>
      </c>
      <c r="AC55" s="8">
        <f>INDEX(装备!J:J,$O55)+INDEX(装备!J:J,$P55)+INDEX(装备!J:J,$Q55)+INDEX(装备!J:J,$R55)+INDEX(装备!J:J,$S55)+INDEX(装备!J:J,$T55)</f>
        <v>0</v>
      </c>
      <c r="AD55" s="8">
        <f>INDEX(装备!K:K,$O55)+INDEX(装备!K:K,$P55)+INDEX(装备!K:K,$Q55)+INDEX(装备!K:K,$R55)+INDEX(装备!K:K,$S55)+INDEX(装备!K:K,$T55)</f>
        <v>0</v>
      </c>
      <c r="AE55" s="8">
        <f>INDEX(装备!L:L,$O55)+INDEX(装备!L:L,$P55)+INDEX(装备!L:L,$Q55)+INDEX(装备!L:L,$R55)+INDEX(装备!L:L,$S55)+INDEX(装备!L:L,$T55)</f>
        <v>0</v>
      </c>
      <c r="AF55" s="8">
        <f>INDEX(装备!M:M,$O55)+INDEX(装备!M:M,$P55)+INDEX(装备!M:M,$Q55)+INDEX(装备!M:M,$R55)+INDEX(装备!M:M,$S55)+INDEX(装备!M:M,$T55)</f>
        <v>15</v>
      </c>
      <c r="AG55" s="8">
        <f>INDEX(装备!N:N,$O55)+INDEX(装备!N:N,$P55)+INDEX(装备!N:N,$Q55)+INDEX(装备!N:N,$R55)+INDEX(装备!N:N,$S55)+INDEX(装备!N:N,$T55)</f>
        <v>47</v>
      </c>
      <c r="AH55" s="8">
        <f>INDEX(装备!O:O,$O55)+INDEX(装备!O:O,$P55)+INDEX(装备!O:O,$Q55)+INDEX(装备!O:O,$R55)+INDEX(装备!O:O,$S55)+INDEX(装备!O:O,$T55)</f>
        <v>0</v>
      </c>
      <c r="AI55" s="8">
        <f>INDEX(装备!P:P,$O55)+INDEX(装备!P:P,$P55)+INDEX(装备!P:P,$Q55)+INDEX(装备!P:P,$R55)+INDEX(装备!P:P,$S55)+INDEX(装备!P:P,$T55)</f>
        <v>0</v>
      </c>
      <c r="AJ55" s="8">
        <f>INDEX(装备!Q:Q,$O55)+INDEX(装备!Q:Q,$P55)+INDEX(装备!Q:Q,$Q55)+INDEX(装备!Q:Q,$R55)+INDEX(装备!Q:Q,$S55)+INDEX(装备!Q:Q,$T55)</f>
        <v>0</v>
      </c>
      <c r="AK55" s="8">
        <f>INDEX(装备!R:R,$O55)+INDEX(装备!R:R,$P55)+INDEX(装备!R:R,$Q55)+INDEX(装备!R:R,$R55)+INDEX(装备!R:R,$S55)+INDEX(装备!R:R,$T55)</f>
        <v>15</v>
      </c>
      <c r="AL55" s="8">
        <f>INDEX(装备!S:S,$O55)+INDEX(装备!S:S,$P55)+INDEX(装备!S:S,$Q55)+INDEX(装备!S:S,$R55)+INDEX(装备!S:S,$S55)+INDEX(装备!S:S,$T55)</f>
        <v>0</v>
      </c>
      <c r="AM55" s="8">
        <f>INDEX(装备!T:T,$O55)+INDEX(装备!T:T,$P55)+INDEX(装备!T:T,$Q55)+INDEX(装备!T:T,$R55)+INDEX(装备!T:T,$S55)+INDEX(装备!T:T,$T55)</f>
        <v>0</v>
      </c>
      <c r="AP55" s="39">
        <f t="shared" si="76"/>
        <v>28</v>
      </c>
      <c r="AQ55" s="39">
        <f t="shared" si="76"/>
        <v>28</v>
      </c>
      <c r="AR55" s="39">
        <f t="shared" si="76"/>
        <v>59</v>
      </c>
      <c r="AS55" s="39">
        <f t="shared" si="76"/>
        <v>0</v>
      </c>
      <c r="AT55" s="39">
        <f t="shared" si="76"/>
        <v>35</v>
      </c>
      <c r="AU55" s="39">
        <f t="shared" si="76"/>
        <v>0</v>
      </c>
      <c r="AV55" s="39">
        <f t="shared" si="76"/>
        <v>17</v>
      </c>
      <c r="AW55" s="39">
        <f t="shared" si="76"/>
        <v>0</v>
      </c>
      <c r="AX55" s="39">
        <f t="shared" si="76"/>
        <v>0</v>
      </c>
      <c r="AY55" s="39">
        <f t="shared" si="76"/>
        <v>0</v>
      </c>
      <c r="AZ55" s="39">
        <f t="shared" si="76"/>
        <v>15</v>
      </c>
      <c r="BA55" s="39">
        <f t="shared" si="76"/>
        <v>77</v>
      </c>
      <c r="BB55" s="39">
        <f t="shared" si="76"/>
        <v>0</v>
      </c>
      <c r="BC55" s="39">
        <f t="shared" si="76"/>
        <v>0</v>
      </c>
      <c r="BD55" s="39">
        <f t="shared" si="76"/>
        <v>0</v>
      </c>
      <c r="BE55" s="39">
        <f t="shared" si="76"/>
        <v>15</v>
      </c>
      <c r="BF55" s="39">
        <f t="shared" si="76"/>
        <v>0</v>
      </c>
      <c r="BG55" s="39">
        <f t="shared" si="76"/>
        <v>0</v>
      </c>
    </row>
    <row r="56" spans="6:59" s="38" customFormat="1" x14ac:dyDescent="0.15">
      <c r="G56" s="39" t="s">
        <v>304</v>
      </c>
      <c r="H56" s="39" t="s">
        <v>612</v>
      </c>
      <c r="I56" s="39" t="s">
        <v>307</v>
      </c>
      <c r="J56" s="39" t="s">
        <v>352</v>
      </c>
      <c r="K56" s="39" t="s">
        <v>367</v>
      </c>
      <c r="L56" s="39" t="s">
        <v>315</v>
      </c>
      <c r="M56" s="39" t="s">
        <v>310</v>
      </c>
      <c r="O56" s="35">
        <f>MATCH(H56,装备!$B:$B,0)</f>
        <v>83</v>
      </c>
      <c r="P56" s="35">
        <f>MATCH(I56,装备!$B:$B,0)</f>
        <v>68</v>
      </c>
      <c r="Q56" s="35">
        <f>MATCH(J56,装备!$B:$B,0)</f>
        <v>42</v>
      </c>
      <c r="R56" s="35">
        <f>MATCH(K56,装备!$B:$B,0)</f>
        <v>55</v>
      </c>
      <c r="S56" s="35">
        <f>MATCH(L56,装备!$B:$B,0)</f>
        <v>23</v>
      </c>
      <c r="T56" s="35">
        <f>MATCH(M56,装备!$B:$B,0)</f>
        <v>45</v>
      </c>
      <c r="V56" s="8">
        <f>INDEX(装备!C:C,$O56)+INDEX(装备!C:C,$P56)+INDEX(装备!C:C,$Q56)+INDEX(装备!C:C,$R56)+INDEX(装备!C:C,$S56)+INDEX(装备!C:C,$T56)</f>
        <v>6</v>
      </c>
      <c r="W56" s="8">
        <f>INDEX(装备!D:D,$O56)+INDEX(装备!D:D,$P56)+INDEX(装备!D:D,$Q56)+INDEX(装备!D:D,$R56)+INDEX(装备!D:D,$S56)+INDEX(装备!D:D,$T56)</f>
        <v>10</v>
      </c>
      <c r="X56" s="8">
        <f>INDEX(装备!E:E,$O56)+INDEX(装备!E:E,$P56)+INDEX(装备!E:E,$Q56)+INDEX(装备!E:E,$R56)+INDEX(装备!E:E,$S56)+INDEX(装备!E:E,$T56)</f>
        <v>58</v>
      </c>
      <c r="Y56" s="8">
        <f>INDEX(装备!F:F,$O56)+INDEX(装备!F:F,$P56)+INDEX(装备!F:F,$Q56)+INDEX(装备!F:F,$R56)+INDEX(装备!F:F,$S56)+INDEX(装备!F:F,$T56)</f>
        <v>280</v>
      </c>
      <c r="Z56" s="8">
        <f>INDEX(装备!G:G,$O56)+INDEX(装备!G:G,$P56)+INDEX(装备!G:G,$Q56)+INDEX(装备!G:G,$R56)+INDEX(装备!G:G,$S56)+INDEX(装备!G:G,$T56)</f>
        <v>20</v>
      </c>
      <c r="AA56" s="8">
        <f>INDEX(装备!H:H,$O56)+INDEX(装备!H:H,$P56)+INDEX(装备!H:H,$Q56)+INDEX(装备!H:H,$R56)+INDEX(装备!H:H,$S56)+INDEX(装备!H:H,$T56)</f>
        <v>0</v>
      </c>
      <c r="AB56" s="8">
        <f>INDEX(装备!I:I,$O56)+INDEX(装备!I:I,$P56)+INDEX(装备!I:I,$Q56)+INDEX(装备!I:I,$R56)+INDEX(装备!I:I,$S56)+INDEX(装备!I:I,$T56)</f>
        <v>4</v>
      </c>
      <c r="AC56" s="8">
        <f>INDEX(装备!J:J,$O56)+INDEX(装备!J:J,$P56)+INDEX(装备!J:J,$Q56)+INDEX(装备!J:J,$R56)+INDEX(装备!J:J,$S56)+INDEX(装备!J:J,$T56)</f>
        <v>0</v>
      </c>
      <c r="AD56" s="8">
        <f>INDEX(装备!K:K,$O56)+INDEX(装备!K:K,$P56)+INDEX(装备!K:K,$Q56)+INDEX(装备!K:K,$R56)+INDEX(装备!K:K,$S56)+INDEX(装备!K:K,$T56)</f>
        <v>21</v>
      </c>
      <c r="AE56" s="8">
        <f>INDEX(装备!L:L,$O56)+INDEX(装备!L:L,$P56)+INDEX(装备!L:L,$Q56)+INDEX(装备!L:L,$R56)+INDEX(装备!L:L,$S56)+INDEX(装备!L:L,$T56)</f>
        <v>0</v>
      </c>
      <c r="AF56" s="8">
        <f>INDEX(装备!M:M,$O56)+INDEX(装备!M:M,$P56)+INDEX(装备!M:M,$Q56)+INDEX(装备!M:M,$R56)+INDEX(装备!M:M,$S56)+INDEX(装备!M:M,$T56)</f>
        <v>240</v>
      </c>
      <c r="AG56" s="8">
        <f>INDEX(装备!N:N,$O56)+INDEX(装备!N:N,$P56)+INDEX(装备!N:N,$Q56)+INDEX(装备!N:N,$R56)+INDEX(装备!N:N,$S56)+INDEX(装备!N:N,$T56)</f>
        <v>50</v>
      </c>
      <c r="AH56" s="8">
        <f>INDEX(装备!O:O,$O56)+INDEX(装备!O:O,$P56)+INDEX(装备!O:O,$Q56)+INDEX(装备!O:O,$R56)+INDEX(装备!O:O,$S56)+INDEX(装备!O:O,$T56)</f>
        <v>0</v>
      </c>
      <c r="AI56" s="8">
        <f>INDEX(装备!P:P,$O56)+INDEX(装备!P:P,$P56)+INDEX(装备!P:P,$Q56)+INDEX(装备!P:P,$R56)+INDEX(装备!P:P,$S56)+INDEX(装备!P:P,$T56)</f>
        <v>6</v>
      </c>
      <c r="AJ56" s="8">
        <f>INDEX(装备!Q:Q,$O56)+INDEX(装备!Q:Q,$P56)+INDEX(装备!Q:Q,$Q56)+INDEX(装备!Q:Q,$R56)+INDEX(装备!Q:Q,$S56)+INDEX(装备!Q:Q,$T56)</f>
        <v>0</v>
      </c>
      <c r="AK56" s="8">
        <f>INDEX(装备!R:R,$O56)+INDEX(装备!R:R,$P56)+INDEX(装备!R:R,$Q56)+INDEX(装备!R:R,$R56)+INDEX(装备!R:R,$S56)+INDEX(装备!R:R,$T56)</f>
        <v>0</v>
      </c>
      <c r="AL56" s="8">
        <f>INDEX(装备!S:S,$O56)+INDEX(装备!S:S,$P56)+INDEX(装备!S:S,$Q56)+INDEX(装备!S:S,$R56)+INDEX(装备!S:S,$S56)+INDEX(装备!S:S,$T56)</f>
        <v>0</v>
      </c>
      <c r="AM56" s="8">
        <f>INDEX(装备!T:T,$O56)+INDEX(装备!T:T,$P56)+INDEX(装备!T:T,$Q56)+INDEX(装备!T:T,$R56)+INDEX(装备!T:T,$S56)+INDEX(装备!T:T,$T56)</f>
        <v>0</v>
      </c>
      <c r="AP56" s="39">
        <f t="shared" si="76"/>
        <v>34</v>
      </c>
      <c r="AQ56" s="39">
        <f t="shared" si="76"/>
        <v>38</v>
      </c>
      <c r="AR56" s="39">
        <f t="shared" si="76"/>
        <v>117</v>
      </c>
      <c r="AS56" s="39">
        <f t="shared" si="76"/>
        <v>280</v>
      </c>
      <c r="AT56" s="39">
        <f t="shared" si="76"/>
        <v>55</v>
      </c>
      <c r="AU56" s="39">
        <f t="shared" si="76"/>
        <v>0</v>
      </c>
      <c r="AV56" s="39">
        <f t="shared" si="76"/>
        <v>21</v>
      </c>
      <c r="AW56" s="39">
        <f t="shared" si="76"/>
        <v>0</v>
      </c>
      <c r="AX56" s="39">
        <f t="shared" si="76"/>
        <v>21</v>
      </c>
      <c r="AY56" s="39">
        <f t="shared" si="76"/>
        <v>0</v>
      </c>
      <c r="AZ56" s="39">
        <f t="shared" si="76"/>
        <v>255</v>
      </c>
      <c r="BA56" s="39">
        <f t="shared" si="76"/>
        <v>127</v>
      </c>
      <c r="BB56" s="39">
        <f t="shared" si="76"/>
        <v>0</v>
      </c>
      <c r="BC56" s="39">
        <f t="shared" si="76"/>
        <v>6</v>
      </c>
      <c r="BD56" s="39">
        <f t="shared" si="76"/>
        <v>0</v>
      </c>
      <c r="BE56" s="39">
        <f t="shared" si="76"/>
        <v>15</v>
      </c>
      <c r="BF56" s="39">
        <f t="shared" si="76"/>
        <v>0</v>
      </c>
      <c r="BG56" s="39">
        <f t="shared" si="76"/>
        <v>0</v>
      </c>
    </row>
    <row r="57" spans="6:59" s="38" customFormat="1" x14ac:dyDescent="0.15">
      <c r="G57" s="39" t="s">
        <v>311</v>
      </c>
      <c r="H57" s="39" t="s">
        <v>596</v>
      </c>
      <c r="I57" s="39" t="s">
        <v>314</v>
      </c>
      <c r="J57" s="39" t="s">
        <v>368</v>
      </c>
      <c r="K57" s="39" t="s">
        <v>301</v>
      </c>
      <c r="L57" s="39" t="s">
        <v>369</v>
      </c>
      <c r="M57" s="39" t="s">
        <v>310</v>
      </c>
      <c r="O57" s="35">
        <f>MATCH(H57,装备!$B:$B,0)</f>
        <v>69</v>
      </c>
      <c r="P57" s="35">
        <f>MATCH(I57,装备!$B:$B,0)</f>
        <v>88</v>
      </c>
      <c r="Q57" s="35">
        <f>MATCH(J57,装备!$B:$B,0)</f>
        <v>87</v>
      </c>
      <c r="R57" s="35">
        <f>MATCH(K57,装备!$B:$B,0)</f>
        <v>59</v>
      </c>
      <c r="S57" s="35">
        <f>MATCH(L57,装备!$B:$B,0)</f>
        <v>58</v>
      </c>
      <c r="T57" s="35">
        <f>MATCH(M57,装备!$B:$B,0)</f>
        <v>45</v>
      </c>
      <c r="V57" s="8">
        <f>INDEX(装备!C:C,$O57)+INDEX(装备!C:C,$P57)+INDEX(装备!C:C,$Q57)+INDEX(装备!C:C,$R57)+INDEX(装备!C:C,$S57)+INDEX(装备!C:C,$T57)</f>
        <v>16</v>
      </c>
      <c r="W57" s="8">
        <f>INDEX(装备!D:D,$O57)+INDEX(装备!D:D,$P57)+INDEX(装备!D:D,$Q57)+INDEX(装备!D:D,$R57)+INDEX(装备!D:D,$S57)+INDEX(装备!D:D,$T57)</f>
        <v>6</v>
      </c>
      <c r="X57" s="8">
        <f>INDEX(装备!E:E,$O57)+INDEX(装备!E:E,$P57)+INDEX(装备!E:E,$Q57)+INDEX(装备!E:E,$R57)+INDEX(装备!E:E,$S57)+INDEX(装备!E:E,$T57)</f>
        <v>24</v>
      </c>
      <c r="Y57" s="8">
        <f>INDEX(装备!F:F,$O57)+INDEX(装备!F:F,$P57)+INDEX(装备!F:F,$Q57)+INDEX(装备!F:F,$R57)+INDEX(装备!F:F,$S57)+INDEX(装备!F:F,$T57)</f>
        <v>0</v>
      </c>
      <c r="Z57" s="8">
        <f>INDEX(装备!G:G,$O57)+INDEX(装备!G:G,$P57)+INDEX(装备!G:G,$Q57)+INDEX(装备!G:G,$R57)+INDEX(装备!G:G,$S57)+INDEX(装备!G:G,$T57)</f>
        <v>155</v>
      </c>
      <c r="AA57" s="8">
        <f>INDEX(装备!H:H,$O57)+INDEX(装备!H:H,$P57)+INDEX(装备!H:H,$Q57)+INDEX(装备!H:H,$R57)+INDEX(装备!H:H,$S57)+INDEX(装备!H:H,$T57)</f>
        <v>0</v>
      </c>
      <c r="AB57" s="8">
        <f>INDEX(装备!I:I,$O57)+INDEX(装备!I:I,$P57)+INDEX(装备!I:I,$Q57)+INDEX(装备!I:I,$R57)+INDEX(装备!I:I,$S57)+INDEX(装备!I:I,$T57)</f>
        <v>0</v>
      </c>
      <c r="AC57" s="8">
        <f>INDEX(装备!J:J,$O57)+INDEX(装备!J:J,$P57)+INDEX(装备!J:J,$Q57)+INDEX(装备!J:J,$R57)+INDEX(装备!J:J,$S57)+INDEX(装备!J:J,$T57)</f>
        <v>0</v>
      </c>
      <c r="AD57" s="8">
        <f>INDEX(装备!K:K,$O57)+INDEX(装备!K:K,$P57)+INDEX(装备!K:K,$Q57)+INDEX(装备!K:K,$R57)+INDEX(装备!K:K,$S57)+INDEX(装备!K:K,$T57)</f>
        <v>45</v>
      </c>
      <c r="AE57" s="8">
        <f>INDEX(装备!L:L,$O57)+INDEX(装备!L:L,$P57)+INDEX(装备!L:L,$Q57)+INDEX(装备!L:L,$R57)+INDEX(装备!L:L,$S57)+INDEX(装备!L:L,$T57)</f>
        <v>0</v>
      </c>
      <c r="AF57" s="8">
        <f>INDEX(装备!M:M,$O57)+INDEX(装备!M:M,$P57)+INDEX(装备!M:M,$Q57)+INDEX(装备!M:M,$R57)+INDEX(装备!M:M,$S57)+INDEX(装备!M:M,$T57)</f>
        <v>140</v>
      </c>
      <c r="AG57" s="8">
        <f>INDEX(装备!N:N,$O57)+INDEX(装备!N:N,$P57)+INDEX(装备!N:N,$Q57)+INDEX(装备!N:N,$R57)+INDEX(装备!N:N,$S57)+INDEX(装备!N:N,$T57)</f>
        <v>50</v>
      </c>
      <c r="AH57" s="8">
        <f>INDEX(装备!O:O,$O57)+INDEX(装备!O:O,$P57)+INDEX(装备!O:O,$Q57)+INDEX(装备!O:O,$R57)+INDEX(装备!O:O,$S57)+INDEX(装备!O:O,$T57)</f>
        <v>0</v>
      </c>
      <c r="AI57" s="8">
        <f>INDEX(装备!P:P,$O57)+INDEX(装备!P:P,$P57)+INDEX(装备!P:P,$Q57)+INDEX(装备!P:P,$R57)+INDEX(装备!P:P,$S57)+INDEX(装备!P:P,$T57)</f>
        <v>9</v>
      </c>
      <c r="AJ57" s="8">
        <f>INDEX(装备!Q:Q,$O57)+INDEX(装备!Q:Q,$P57)+INDEX(装备!Q:Q,$Q57)+INDEX(装备!Q:Q,$R57)+INDEX(装备!Q:Q,$S57)+INDEX(装备!Q:Q,$T57)</f>
        <v>0</v>
      </c>
      <c r="AK57" s="8">
        <f>INDEX(装备!R:R,$O57)+INDEX(装备!R:R,$P57)+INDEX(装备!R:R,$Q57)+INDEX(装备!R:R,$R57)+INDEX(装备!R:R,$S57)+INDEX(装备!R:R,$T57)</f>
        <v>0</v>
      </c>
      <c r="AL57" s="8">
        <f>INDEX(装备!S:S,$O57)+INDEX(装备!S:S,$P57)+INDEX(装备!S:S,$Q57)+INDEX(装备!S:S,$R57)+INDEX(装备!S:S,$S57)+INDEX(装备!S:S,$T57)</f>
        <v>0</v>
      </c>
      <c r="AM57" s="8">
        <f>INDEX(装备!T:T,$O57)+INDEX(装备!T:T,$P57)+INDEX(装备!T:T,$Q57)+INDEX(装备!T:T,$R57)+INDEX(装备!T:T,$S57)+INDEX(装备!T:T,$T57)</f>
        <v>0</v>
      </c>
      <c r="AP57" s="39">
        <f t="shared" si="76"/>
        <v>50</v>
      </c>
      <c r="AQ57" s="39">
        <f t="shared" si="76"/>
        <v>44</v>
      </c>
      <c r="AR57" s="39">
        <f t="shared" si="76"/>
        <v>141</v>
      </c>
      <c r="AS57" s="39">
        <f t="shared" si="76"/>
        <v>280</v>
      </c>
      <c r="AT57" s="39">
        <f t="shared" si="76"/>
        <v>210</v>
      </c>
      <c r="AU57" s="39">
        <f t="shared" si="76"/>
        <v>0</v>
      </c>
      <c r="AV57" s="39">
        <f t="shared" si="76"/>
        <v>21</v>
      </c>
      <c r="AW57" s="39">
        <f t="shared" si="76"/>
        <v>0</v>
      </c>
      <c r="AX57" s="39">
        <f t="shared" si="76"/>
        <v>66</v>
      </c>
      <c r="AY57" s="39">
        <f t="shared" si="76"/>
        <v>0</v>
      </c>
      <c r="AZ57" s="39">
        <f t="shared" si="76"/>
        <v>395</v>
      </c>
      <c r="BA57" s="39">
        <f t="shared" si="76"/>
        <v>177</v>
      </c>
      <c r="BB57" s="39">
        <f t="shared" si="76"/>
        <v>0</v>
      </c>
      <c r="BC57" s="39">
        <f t="shared" si="76"/>
        <v>15</v>
      </c>
      <c r="BD57" s="39">
        <f t="shared" si="76"/>
        <v>0</v>
      </c>
      <c r="BE57" s="39">
        <f t="shared" si="76"/>
        <v>15</v>
      </c>
      <c r="BF57" s="39">
        <f t="shared" si="76"/>
        <v>0</v>
      </c>
      <c r="BG57" s="39">
        <f t="shared" si="76"/>
        <v>0</v>
      </c>
    </row>
    <row r="58" spans="6:59" s="38" customFormat="1" x14ac:dyDescent="0.15">
      <c r="G58" s="39" t="s">
        <v>316</v>
      </c>
      <c r="H58" s="39" t="s">
        <v>597</v>
      </c>
      <c r="I58" s="39" t="s">
        <v>313</v>
      </c>
      <c r="J58" s="39" t="s">
        <v>356</v>
      </c>
      <c r="K58" s="39" t="s">
        <v>308</v>
      </c>
      <c r="L58" s="39" t="s">
        <v>350</v>
      </c>
      <c r="M58" s="39" t="s">
        <v>310</v>
      </c>
      <c r="O58" s="35">
        <f>MATCH(H58,装备!$B:$B,0)</f>
        <v>102</v>
      </c>
      <c r="P58" s="35">
        <f>MATCH(I58,装备!$B:$B,0)</f>
        <v>84</v>
      </c>
      <c r="Q58" s="35">
        <f>MATCH(J58,装备!$B:$B,0)</f>
        <v>85</v>
      </c>
      <c r="R58" s="35">
        <f>MATCH(K58,装备!$B:$B,0)</f>
        <v>51</v>
      </c>
      <c r="S58" s="35">
        <f>MATCH(L58,装备!$B:$B,0)</f>
        <v>64</v>
      </c>
      <c r="T58" s="35">
        <f>MATCH(M58,装备!$B:$B,0)</f>
        <v>45</v>
      </c>
      <c r="V58" s="8">
        <f>INDEX(装备!C:C,$O58)+INDEX(装备!C:C,$P58)+INDEX(装备!C:C,$Q58)+INDEX(装备!C:C,$R58)+INDEX(装备!C:C,$S58)+INDEX(装备!C:C,$T58)</f>
        <v>42</v>
      </c>
      <c r="W58" s="8">
        <f>INDEX(装备!D:D,$O58)+INDEX(装备!D:D,$P58)+INDEX(装备!D:D,$Q58)+INDEX(装备!D:D,$R58)+INDEX(装备!D:D,$S58)+INDEX(装备!D:D,$T58)</f>
        <v>32</v>
      </c>
      <c r="X58" s="8">
        <f>INDEX(装备!E:E,$O58)+INDEX(装备!E:E,$P58)+INDEX(装备!E:E,$Q58)+INDEX(装备!E:E,$R58)+INDEX(装备!E:E,$S58)+INDEX(装备!E:E,$T58)</f>
        <v>40</v>
      </c>
      <c r="Y58" s="8">
        <f>INDEX(装备!F:F,$O58)+INDEX(装备!F:F,$P58)+INDEX(装备!F:F,$Q58)+INDEX(装备!F:F,$R58)+INDEX(装备!F:F,$S58)+INDEX(装备!F:F,$T58)</f>
        <v>250</v>
      </c>
      <c r="Z58" s="8">
        <f>INDEX(装备!G:G,$O58)+INDEX(装备!G:G,$P58)+INDEX(装备!G:G,$Q58)+INDEX(装备!G:G,$R58)+INDEX(装备!G:G,$S58)+INDEX(装备!G:G,$T58)</f>
        <v>80</v>
      </c>
      <c r="AA58" s="8">
        <f>INDEX(装备!H:H,$O58)+INDEX(装备!H:H,$P58)+INDEX(装备!H:H,$Q58)+INDEX(装备!H:H,$R58)+INDEX(装备!H:H,$S58)+INDEX(装备!H:H,$T58)</f>
        <v>0</v>
      </c>
      <c r="AB58" s="8">
        <f>INDEX(装备!I:I,$O58)+INDEX(装备!I:I,$P58)+INDEX(装备!I:I,$Q58)+INDEX(装备!I:I,$R58)+INDEX(装备!I:I,$S58)+INDEX(装备!I:I,$T58)</f>
        <v>5</v>
      </c>
      <c r="AC58" s="8">
        <f>INDEX(装备!J:J,$O58)+INDEX(装备!J:J,$P58)+INDEX(装备!J:J,$Q58)+INDEX(装备!J:J,$R58)+INDEX(装备!J:J,$S58)+INDEX(装备!J:J,$T58)</f>
        <v>10</v>
      </c>
      <c r="AD58" s="8">
        <f>INDEX(装备!K:K,$O58)+INDEX(装备!K:K,$P58)+INDEX(装备!K:K,$Q58)+INDEX(装备!K:K,$R58)+INDEX(装备!K:K,$S58)+INDEX(装备!K:K,$T58)</f>
        <v>43</v>
      </c>
      <c r="AE58" s="8">
        <f>INDEX(装备!L:L,$O58)+INDEX(装备!L:L,$P58)+INDEX(装备!L:L,$Q58)+INDEX(装备!L:L,$R58)+INDEX(装备!L:L,$S58)+INDEX(装备!L:L,$T58)</f>
        <v>0</v>
      </c>
      <c r="AF58" s="8">
        <f>INDEX(装备!M:M,$O58)+INDEX(装备!M:M,$P58)+INDEX(装备!M:M,$Q58)+INDEX(装备!M:M,$R58)+INDEX(装备!M:M,$S58)+INDEX(装备!M:M,$T58)</f>
        <v>0</v>
      </c>
      <c r="AG58" s="8">
        <f>INDEX(装备!N:N,$O58)+INDEX(装备!N:N,$P58)+INDEX(装备!N:N,$Q58)+INDEX(装备!N:N,$R58)+INDEX(装备!N:N,$S58)+INDEX(装备!N:N,$T58)</f>
        <v>0</v>
      </c>
      <c r="AH58" s="8">
        <f>INDEX(装备!O:O,$O58)+INDEX(装备!O:O,$P58)+INDEX(装备!O:O,$Q58)+INDEX(装备!O:O,$R58)+INDEX(装备!O:O,$S58)+INDEX(装备!O:O,$T58)</f>
        <v>0</v>
      </c>
      <c r="AI58" s="8">
        <f>INDEX(装备!P:P,$O58)+INDEX(装备!P:P,$P58)+INDEX(装备!P:P,$Q58)+INDEX(装备!P:P,$R58)+INDEX(装备!P:P,$S58)+INDEX(装备!P:P,$T58)</f>
        <v>0</v>
      </c>
      <c r="AJ58" s="8">
        <f>INDEX(装备!Q:Q,$O58)+INDEX(装备!Q:Q,$P58)+INDEX(装备!Q:Q,$Q58)+INDEX(装备!Q:Q,$R58)+INDEX(装备!Q:Q,$S58)+INDEX(装备!Q:Q,$T58)</f>
        <v>0</v>
      </c>
      <c r="AK58" s="8">
        <f>INDEX(装备!R:R,$O58)+INDEX(装备!R:R,$P58)+INDEX(装备!R:R,$Q58)+INDEX(装备!R:R,$R58)+INDEX(装备!R:R,$S58)+INDEX(装备!R:R,$T58)</f>
        <v>15</v>
      </c>
      <c r="AL58" s="8">
        <f>INDEX(装备!S:S,$O58)+INDEX(装备!S:S,$P58)+INDEX(装备!S:S,$Q58)+INDEX(装备!S:S,$R58)+INDEX(装备!S:S,$S58)+INDEX(装备!S:S,$T58)</f>
        <v>0</v>
      </c>
      <c r="AM58" s="8">
        <f>INDEX(装备!T:T,$O58)+INDEX(装备!T:T,$P58)+INDEX(装备!T:T,$Q58)+INDEX(装备!T:T,$R58)+INDEX(装备!T:T,$S58)+INDEX(装备!T:T,$T58)</f>
        <v>0</v>
      </c>
      <c r="AP58" s="39">
        <f t="shared" si="76"/>
        <v>92</v>
      </c>
      <c r="AQ58" s="39">
        <f t="shared" si="76"/>
        <v>76</v>
      </c>
      <c r="AR58" s="39">
        <f t="shared" si="76"/>
        <v>181</v>
      </c>
      <c r="AS58" s="39">
        <f t="shared" si="76"/>
        <v>530</v>
      </c>
      <c r="AT58" s="39">
        <f t="shared" si="76"/>
        <v>290</v>
      </c>
      <c r="AU58" s="39">
        <f t="shared" si="76"/>
        <v>0</v>
      </c>
      <c r="AV58" s="39">
        <f t="shared" si="76"/>
        <v>26</v>
      </c>
      <c r="AW58" s="39">
        <f t="shared" si="76"/>
        <v>10</v>
      </c>
      <c r="AX58" s="39">
        <f t="shared" si="76"/>
        <v>109</v>
      </c>
      <c r="AY58" s="39">
        <f t="shared" si="76"/>
        <v>0</v>
      </c>
      <c r="AZ58" s="39">
        <f t="shared" si="76"/>
        <v>395</v>
      </c>
      <c r="BA58" s="39">
        <f t="shared" si="76"/>
        <v>177</v>
      </c>
      <c r="BB58" s="39">
        <f t="shared" si="76"/>
        <v>0</v>
      </c>
      <c r="BC58" s="39">
        <f t="shared" si="76"/>
        <v>15</v>
      </c>
      <c r="BD58" s="39">
        <f t="shared" si="76"/>
        <v>0</v>
      </c>
      <c r="BE58" s="39">
        <f t="shared" si="76"/>
        <v>30</v>
      </c>
      <c r="BF58" s="39">
        <f t="shared" si="76"/>
        <v>0</v>
      </c>
      <c r="BG58" s="39">
        <f t="shared" si="76"/>
        <v>0</v>
      </c>
    </row>
    <row r="59" spans="6:59" s="38" customFormat="1" x14ac:dyDescent="0.15">
      <c r="G59" s="39" t="s">
        <v>321</v>
      </c>
      <c r="H59" s="39" t="s">
        <v>613</v>
      </c>
      <c r="I59" s="39" t="s">
        <v>357</v>
      </c>
      <c r="J59" s="39" t="s">
        <v>363</v>
      </c>
      <c r="K59" s="39" t="s">
        <v>367</v>
      </c>
      <c r="L59" s="39" t="s">
        <v>362</v>
      </c>
      <c r="M59" s="39" t="s">
        <v>327</v>
      </c>
      <c r="O59" s="35">
        <f>MATCH(H59,装备!$B:$B,0)</f>
        <v>110</v>
      </c>
      <c r="P59" s="35">
        <f>MATCH(I59,装备!$B:$B,0)</f>
        <v>112</v>
      </c>
      <c r="Q59" s="35">
        <f>MATCH(J59,装备!$B:$B,0)</f>
        <v>49</v>
      </c>
      <c r="R59" s="35">
        <f>MATCH(K59,装备!$B:$B,0)</f>
        <v>55</v>
      </c>
      <c r="S59" s="35">
        <f>MATCH(L59,装备!$B:$B,0)</f>
        <v>32</v>
      </c>
      <c r="T59" s="35">
        <f>MATCH(M59,装备!$B:$B,0)</f>
        <v>72</v>
      </c>
      <c r="V59" s="8">
        <f>INDEX(装备!C:C,$O59)+INDEX(装备!C:C,$P59)+INDEX(装备!C:C,$Q59)+INDEX(装备!C:C,$R59)+INDEX(装备!C:C,$S59)+INDEX(装备!C:C,$T59)</f>
        <v>25</v>
      </c>
      <c r="W59" s="8">
        <f>INDEX(装备!D:D,$O59)+INDEX(装备!D:D,$P59)+INDEX(装备!D:D,$Q59)+INDEX(装备!D:D,$R59)+INDEX(装备!D:D,$S59)+INDEX(装备!D:D,$T59)</f>
        <v>37</v>
      </c>
      <c r="X59" s="8">
        <f>INDEX(装备!E:E,$O59)+INDEX(装备!E:E,$P59)+INDEX(装备!E:E,$Q59)+INDEX(装备!E:E,$R59)+INDEX(装备!E:E,$S59)+INDEX(装备!E:E,$T59)</f>
        <v>53</v>
      </c>
      <c r="Y59" s="8">
        <f>INDEX(装备!F:F,$O59)+INDEX(装备!F:F,$P59)+INDEX(装备!F:F,$Q59)+INDEX(装备!F:F,$R59)+INDEX(装备!F:F,$S59)+INDEX(装备!F:F,$T59)</f>
        <v>280</v>
      </c>
      <c r="Z59" s="8">
        <f>INDEX(装备!G:G,$O59)+INDEX(装备!G:G,$P59)+INDEX(装备!G:G,$Q59)+INDEX(装备!G:G,$R59)+INDEX(装备!G:G,$S59)+INDEX(装备!G:G,$T59)</f>
        <v>138</v>
      </c>
      <c r="AA59" s="8">
        <f>INDEX(装备!H:H,$O59)+INDEX(装备!H:H,$P59)+INDEX(装备!H:H,$Q59)+INDEX(装备!H:H,$R59)+INDEX(装备!H:H,$S59)+INDEX(装备!H:H,$T59)</f>
        <v>0</v>
      </c>
      <c r="AB59" s="8">
        <f>INDEX(装备!I:I,$O59)+INDEX(装备!I:I,$P59)+INDEX(装备!I:I,$Q59)+INDEX(装备!I:I,$R59)+INDEX(装备!I:I,$S59)+INDEX(装备!I:I,$T59)</f>
        <v>9</v>
      </c>
      <c r="AC59" s="8">
        <f>INDEX(装备!J:J,$O59)+INDEX(装备!J:J,$P59)+INDEX(装备!J:J,$Q59)+INDEX(装备!J:J,$R59)+INDEX(装备!J:J,$S59)+INDEX(装备!J:J,$T59)</f>
        <v>0</v>
      </c>
      <c r="AD59" s="8">
        <f>INDEX(装备!K:K,$O59)+INDEX(装备!K:K,$P59)+INDEX(装备!K:K,$Q59)+INDEX(装备!K:K,$R59)+INDEX(装备!K:K,$S59)+INDEX(装备!K:K,$T59)</f>
        <v>15</v>
      </c>
      <c r="AE59" s="8">
        <f>INDEX(装备!L:L,$O59)+INDEX(装备!L:L,$P59)+INDEX(装备!L:L,$Q59)+INDEX(装备!L:L,$R59)+INDEX(装备!L:L,$S59)+INDEX(装备!L:L,$T59)</f>
        <v>0</v>
      </c>
      <c r="AF59" s="8">
        <f>INDEX(装备!M:M,$O59)+INDEX(装备!M:M,$P59)+INDEX(装备!M:M,$Q59)+INDEX(装备!M:M,$R59)+INDEX(装备!M:M,$S59)+INDEX(装备!M:M,$T59)</f>
        <v>530</v>
      </c>
      <c r="AG59" s="8">
        <f>INDEX(装备!N:N,$O59)+INDEX(装备!N:N,$P59)+INDEX(装备!N:N,$Q59)+INDEX(装备!N:N,$R59)+INDEX(装备!N:N,$S59)+INDEX(装备!N:N,$T59)</f>
        <v>75</v>
      </c>
      <c r="AH59" s="8">
        <f>INDEX(装备!O:O,$O59)+INDEX(装备!O:O,$P59)+INDEX(装备!O:O,$Q59)+INDEX(装备!O:O,$R59)+INDEX(装备!O:O,$S59)+INDEX(装备!O:O,$T59)</f>
        <v>0</v>
      </c>
      <c r="AI59" s="8">
        <f>INDEX(装备!P:P,$O59)+INDEX(装备!P:P,$P59)+INDEX(装备!P:P,$Q59)+INDEX(装备!P:P,$R59)+INDEX(装备!P:P,$S59)+INDEX(装备!P:P,$T59)</f>
        <v>10</v>
      </c>
      <c r="AJ59" s="8">
        <f>INDEX(装备!Q:Q,$O59)+INDEX(装备!Q:Q,$P59)+INDEX(装备!Q:Q,$Q59)+INDEX(装备!Q:Q,$R59)+INDEX(装备!Q:Q,$S59)+INDEX(装备!Q:Q,$T59)</f>
        <v>0</v>
      </c>
      <c r="AK59" s="8">
        <f>INDEX(装备!R:R,$O59)+INDEX(装备!R:R,$P59)+INDEX(装备!R:R,$Q59)+INDEX(装备!R:R,$R59)+INDEX(装备!R:R,$S59)+INDEX(装备!R:R,$T59)</f>
        <v>0</v>
      </c>
      <c r="AL59" s="8">
        <f>INDEX(装备!S:S,$O59)+INDEX(装备!S:S,$P59)+INDEX(装备!S:S,$Q59)+INDEX(装备!S:S,$R59)+INDEX(装备!S:S,$S59)+INDEX(装备!S:S,$T59)</f>
        <v>0</v>
      </c>
      <c r="AM59" s="8">
        <f>INDEX(装备!T:T,$O59)+INDEX(装备!T:T,$P59)+INDEX(装备!T:T,$Q59)+INDEX(装备!T:T,$R59)+INDEX(装备!T:T,$S59)+INDEX(装备!T:T,$T59)</f>
        <v>0</v>
      </c>
      <c r="AP59" s="39">
        <f t="shared" si="76"/>
        <v>117</v>
      </c>
      <c r="AQ59" s="39">
        <f t="shared" si="76"/>
        <v>113</v>
      </c>
      <c r="AR59" s="39">
        <f t="shared" si="76"/>
        <v>234</v>
      </c>
      <c r="AS59" s="39">
        <f t="shared" si="76"/>
        <v>810</v>
      </c>
      <c r="AT59" s="39">
        <f t="shared" si="76"/>
        <v>428</v>
      </c>
      <c r="AU59" s="39">
        <f t="shared" si="76"/>
        <v>0</v>
      </c>
      <c r="AV59" s="39">
        <f t="shared" si="76"/>
        <v>35</v>
      </c>
      <c r="AW59" s="39">
        <f t="shared" si="76"/>
        <v>10</v>
      </c>
      <c r="AX59" s="39">
        <f t="shared" si="76"/>
        <v>124</v>
      </c>
      <c r="AY59" s="39">
        <f t="shared" si="76"/>
        <v>0</v>
      </c>
      <c r="AZ59" s="39">
        <f t="shared" si="76"/>
        <v>925</v>
      </c>
      <c r="BA59" s="39">
        <f t="shared" si="76"/>
        <v>252</v>
      </c>
      <c r="BB59" s="39">
        <f t="shared" si="76"/>
        <v>0</v>
      </c>
      <c r="BC59" s="39">
        <f t="shared" si="76"/>
        <v>25</v>
      </c>
      <c r="BD59" s="39">
        <f t="shared" si="76"/>
        <v>0</v>
      </c>
      <c r="BE59" s="39">
        <f t="shared" si="76"/>
        <v>30</v>
      </c>
      <c r="BF59" s="39">
        <f t="shared" si="76"/>
        <v>0</v>
      </c>
      <c r="BG59" s="39">
        <f t="shared" si="76"/>
        <v>0</v>
      </c>
    </row>
    <row r="60" spans="6:59" s="38" customFormat="1" x14ac:dyDescent="0.15">
      <c r="G60" s="39" t="s">
        <v>328</v>
      </c>
      <c r="H60" s="39" t="s">
        <v>599</v>
      </c>
      <c r="I60" s="39" t="s">
        <v>370</v>
      </c>
      <c r="J60" s="39" t="s">
        <v>354</v>
      </c>
      <c r="K60" s="39" t="s">
        <v>301</v>
      </c>
      <c r="L60" s="39" t="s">
        <v>308</v>
      </c>
      <c r="M60" s="39" t="s">
        <v>327</v>
      </c>
      <c r="O60" s="35">
        <f>MATCH(H60,装备!$B:$B,0)</f>
        <v>120</v>
      </c>
      <c r="P60" s="35">
        <f>MATCH(I60,装备!$B:$B,0)</f>
        <v>103</v>
      </c>
      <c r="Q60" s="35">
        <f>MATCH(J60,装备!$B:$B,0)</f>
        <v>92</v>
      </c>
      <c r="R60" s="35">
        <f>MATCH(K60,装备!$B:$B,0)</f>
        <v>59</v>
      </c>
      <c r="S60" s="35">
        <f>MATCH(L60,装备!$B:$B,0)</f>
        <v>51</v>
      </c>
      <c r="T60" s="35">
        <f>MATCH(M60,装备!$B:$B,0)</f>
        <v>72</v>
      </c>
      <c r="V60" s="8">
        <f>INDEX(装备!C:C,$O60)+INDEX(装备!C:C,$P60)+INDEX(装备!C:C,$Q60)+INDEX(装备!C:C,$R60)+INDEX(装备!C:C,$S60)+INDEX(装备!C:C,$T60)</f>
        <v>50</v>
      </c>
      <c r="W60" s="8">
        <f>INDEX(装备!D:D,$O60)+INDEX(装备!D:D,$P60)+INDEX(装备!D:D,$Q60)+INDEX(装备!D:D,$R60)+INDEX(装备!D:D,$S60)+INDEX(装备!D:D,$T60)</f>
        <v>50</v>
      </c>
      <c r="X60" s="8">
        <f>INDEX(装备!E:E,$O60)+INDEX(装备!E:E,$P60)+INDEX(装备!E:E,$Q60)+INDEX(装备!E:E,$R60)+INDEX(装备!E:E,$S60)+INDEX(装备!E:E,$T60)</f>
        <v>90</v>
      </c>
      <c r="Y60" s="8">
        <f>INDEX(装备!F:F,$O60)+INDEX(装备!F:F,$P60)+INDEX(装备!F:F,$Q60)+INDEX(装备!F:F,$R60)+INDEX(装备!F:F,$S60)+INDEX(装备!F:F,$T60)</f>
        <v>0</v>
      </c>
      <c r="Z60" s="8">
        <f>INDEX(装备!G:G,$O60)+INDEX(装备!G:G,$P60)+INDEX(装备!G:G,$Q60)+INDEX(装备!G:G,$R60)+INDEX(装备!G:G,$S60)+INDEX(装备!G:G,$T60)</f>
        <v>60</v>
      </c>
      <c r="AA60" s="8">
        <f>INDEX(装备!H:H,$O60)+INDEX(装备!H:H,$P60)+INDEX(装备!H:H,$Q60)+INDEX(装备!H:H,$R60)+INDEX(装备!H:H,$S60)+INDEX(装备!H:H,$T60)</f>
        <v>0</v>
      </c>
      <c r="AB60" s="8">
        <f>INDEX(装备!I:I,$O60)+INDEX(装备!I:I,$P60)+INDEX(装备!I:I,$Q60)+INDEX(装备!I:I,$R60)+INDEX(装备!I:I,$S60)+INDEX(装备!I:I,$T60)</f>
        <v>5</v>
      </c>
      <c r="AC60" s="8">
        <f>INDEX(装备!J:J,$O60)+INDEX(装备!J:J,$P60)+INDEX(装备!J:J,$Q60)+INDEX(装备!J:J,$R60)+INDEX(装备!J:J,$S60)+INDEX(装备!J:J,$T60)</f>
        <v>15</v>
      </c>
      <c r="AD60" s="8">
        <f>INDEX(装备!K:K,$O60)+INDEX(装备!K:K,$P60)+INDEX(装备!K:K,$Q60)+INDEX(装备!K:K,$R60)+INDEX(装备!K:K,$S60)+INDEX(装备!K:K,$T60)</f>
        <v>30</v>
      </c>
      <c r="AE60" s="8">
        <f>INDEX(装备!L:L,$O60)+INDEX(装备!L:L,$P60)+INDEX(装备!L:L,$Q60)+INDEX(装备!L:L,$R60)+INDEX(装备!L:L,$S60)+INDEX(装备!L:L,$T60)</f>
        <v>0</v>
      </c>
      <c r="AF60" s="8">
        <f>INDEX(装备!M:M,$O60)+INDEX(装备!M:M,$P60)+INDEX(装备!M:M,$Q60)+INDEX(装备!M:M,$R60)+INDEX(装备!M:M,$S60)+INDEX(装备!M:M,$T60)</f>
        <v>0</v>
      </c>
      <c r="AG60" s="8">
        <f>INDEX(装备!N:N,$O60)+INDEX(装备!N:N,$P60)+INDEX(装备!N:N,$Q60)+INDEX(装备!N:N,$R60)+INDEX(装备!N:N,$S60)+INDEX(装备!N:N,$T60)</f>
        <v>0</v>
      </c>
      <c r="AH60" s="8">
        <f>INDEX(装备!O:O,$O60)+INDEX(装备!O:O,$P60)+INDEX(装备!O:O,$Q60)+INDEX(装备!O:O,$R60)+INDEX(装备!O:O,$S60)+INDEX(装备!O:O,$T60)</f>
        <v>30</v>
      </c>
      <c r="AI60" s="8">
        <f>INDEX(装备!P:P,$O60)+INDEX(装备!P:P,$P60)+INDEX(装备!P:P,$Q60)+INDEX(装备!P:P,$R60)+INDEX(装备!P:P,$S60)+INDEX(装备!P:P,$T60)</f>
        <v>0</v>
      </c>
      <c r="AJ60" s="8">
        <f>INDEX(装备!Q:Q,$O60)+INDEX(装备!Q:Q,$P60)+INDEX(装备!Q:Q,$Q60)+INDEX(装备!Q:Q,$R60)+INDEX(装备!Q:Q,$S60)+INDEX(装备!Q:Q,$T60)</f>
        <v>0</v>
      </c>
      <c r="AK60" s="8">
        <f>INDEX(装备!R:R,$O60)+INDEX(装备!R:R,$P60)+INDEX(装备!R:R,$Q60)+INDEX(装备!R:R,$R60)+INDEX(装备!R:R,$S60)+INDEX(装备!R:R,$T60)</f>
        <v>15</v>
      </c>
      <c r="AL60" s="8">
        <f>INDEX(装备!S:S,$O60)+INDEX(装备!S:S,$P60)+INDEX(装备!S:S,$Q60)+INDEX(装备!S:S,$R60)+INDEX(装备!S:S,$S60)+INDEX(装备!S:S,$T60)</f>
        <v>0</v>
      </c>
      <c r="AM60" s="8">
        <f>INDEX(装备!T:T,$O60)+INDEX(装备!T:T,$P60)+INDEX(装备!T:T,$Q60)+INDEX(装备!T:T,$R60)+INDEX(装备!T:T,$S60)+INDEX(装备!T:T,$T60)</f>
        <v>0</v>
      </c>
      <c r="AP60" s="39">
        <f t="shared" si="76"/>
        <v>167</v>
      </c>
      <c r="AQ60" s="39">
        <f t="shared" si="76"/>
        <v>163</v>
      </c>
      <c r="AR60" s="39">
        <f t="shared" si="76"/>
        <v>324</v>
      </c>
      <c r="AS60" s="39">
        <f t="shared" si="76"/>
        <v>810</v>
      </c>
      <c r="AT60" s="39">
        <f t="shared" si="76"/>
        <v>488</v>
      </c>
      <c r="AU60" s="39">
        <f t="shared" si="76"/>
        <v>0</v>
      </c>
      <c r="AV60" s="39">
        <f t="shared" si="76"/>
        <v>40</v>
      </c>
      <c r="AW60" s="39">
        <f t="shared" si="76"/>
        <v>25</v>
      </c>
      <c r="AX60" s="39">
        <f t="shared" si="76"/>
        <v>154</v>
      </c>
      <c r="AY60" s="39">
        <f t="shared" si="76"/>
        <v>0</v>
      </c>
      <c r="AZ60" s="39">
        <f t="shared" si="76"/>
        <v>925</v>
      </c>
      <c r="BA60" s="39">
        <f t="shared" si="76"/>
        <v>252</v>
      </c>
      <c r="BB60" s="39">
        <f t="shared" si="76"/>
        <v>30</v>
      </c>
      <c r="BC60" s="39">
        <f t="shared" si="76"/>
        <v>25</v>
      </c>
      <c r="BD60" s="39">
        <f t="shared" si="76"/>
        <v>0</v>
      </c>
      <c r="BE60" s="39">
        <f t="shared" si="76"/>
        <v>45</v>
      </c>
      <c r="BF60" s="39">
        <f t="shared" si="76"/>
        <v>0</v>
      </c>
      <c r="BG60" s="39">
        <f t="shared" si="76"/>
        <v>0</v>
      </c>
    </row>
    <row r="61" spans="6:59" s="38" customFormat="1" x14ac:dyDescent="0.15">
      <c r="G61" s="39" t="s">
        <v>333</v>
      </c>
      <c r="H61" s="39" t="s">
        <v>601</v>
      </c>
      <c r="I61" s="39" t="s">
        <v>371</v>
      </c>
      <c r="J61" s="39" t="s">
        <v>323</v>
      </c>
      <c r="K61" s="39" t="s">
        <v>332</v>
      </c>
      <c r="L61" s="39" t="s">
        <v>372</v>
      </c>
      <c r="M61" s="39" t="s">
        <v>327</v>
      </c>
      <c r="O61" s="35">
        <f>MATCH(H61,装备!$B:$B,0)</f>
        <v>119</v>
      </c>
      <c r="P61" s="35">
        <f>MATCH(I61,装备!$B:$B,0)</f>
        <v>125</v>
      </c>
      <c r="Q61" s="35">
        <f>MATCH(J61,装备!$B:$B,0)</f>
        <v>105</v>
      </c>
      <c r="R61" s="35">
        <f>MATCH(K61,装备!$B:$B,0)</f>
        <v>63</v>
      </c>
      <c r="S61" s="35">
        <f>MATCH(L61,装备!$B:$B,0)</f>
        <v>34</v>
      </c>
      <c r="T61" s="35">
        <f>MATCH(M61,装备!$B:$B,0)</f>
        <v>72</v>
      </c>
      <c r="V61" s="8">
        <f>INDEX(装备!C:C,$O61)+INDEX(装备!C:C,$P61)+INDEX(装备!C:C,$Q61)+INDEX(装备!C:C,$R61)+INDEX(装备!C:C,$S61)+INDEX(装备!C:C,$T61)</f>
        <v>25</v>
      </c>
      <c r="W61" s="8">
        <f>INDEX(装备!D:D,$O61)+INDEX(装备!D:D,$P61)+INDEX(装备!D:D,$Q61)+INDEX(装备!D:D,$R61)+INDEX(装备!D:D,$S61)+INDEX(装备!D:D,$T61)</f>
        <v>45</v>
      </c>
      <c r="X61" s="8">
        <f>INDEX(装备!E:E,$O61)+INDEX(装备!E:E,$P61)+INDEX(装备!E:E,$Q61)+INDEX(装备!E:E,$R61)+INDEX(装备!E:E,$S61)+INDEX(装备!E:E,$T61)</f>
        <v>59</v>
      </c>
      <c r="Y61" s="8">
        <f>INDEX(装备!F:F,$O61)+INDEX(装备!F:F,$P61)+INDEX(装备!F:F,$Q61)+INDEX(装备!F:F,$R61)+INDEX(装备!F:F,$S61)+INDEX(装备!F:F,$T61)</f>
        <v>250</v>
      </c>
      <c r="Z61" s="8">
        <f>INDEX(装备!G:G,$O61)+INDEX(装备!G:G,$P61)+INDEX(装备!G:G,$Q61)+INDEX(装备!G:G,$R61)+INDEX(装备!G:G,$S61)+INDEX(装备!G:G,$T61)</f>
        <v>141</v>
      </c>
      <c r="AA61" s="8">
        <f>INDEX(装备!H:H,$O61)+INDEX(装备!H:H,$P61)+INDEX(装备!H:H,$Q61)+INDEX(装备!H:H,$R61)+INDEX(装备!H:H,$S61)+INDEX(装备!H:H,$T61)</f>
        <v>0</v>
      </c>
      <c r="AB61" s="8">
        <f>INDEX(装备!I:I,$O61)+INDEX(装备!I:I,$P61)+INDEX(装备!I:I,$Q61)+INDEX(装备!I:I,$R61)+INDEX(装备!I:I,$S61)+INDEX(装备!I:I,$T61)</f>
        <v>25</v>
      </c>
      <c r="AC61" s="8">
        <f>INDEX(装备!J:J,$O61)+INDEX(装备!J:J,$P61)+INDEX(装备!J:J,$Q61)+INDEX(装备!J:J,$R61)+INDEX(装备!J:J,$S61)+INDEX(装备!J:J,$T61)</f>
        <v>0</v>
      </c>
      <c r="AD61" s="8">
        <f>INDEX(装备!K:K,$O61)+INDEX(装备!K:K,$P61)+INDEX(装备!K:K,$Q61)+INDEX(装备!K:K,$R61)+INDEX(装备!K:K,$S61)+INDEX(装备!K:K,$T61)</f>
        <v>85</v>
      </c>
      <c r="AE61" s="8">
        <f>INDEX(装备!L:L,$O61)+INDEX(装备!L:L,$P61)+INDEX(装备!L:L,$Q61)+INDEX(装备!L:L,$R61)+INDEX(装备!L:L,$S61)+INDEX(装备!L:L,$T61)</f>
        <v>0</v>
      </c>
      <c r="AF61" s="8">
        <f>INDEX(装备!M:M,$O61)+INDEX(装备!M:M,$P61)+INDEX(装备!M:M,$Q61)+INDEX(装备!M:M,$R61)+INDEX(装备!M:M,$S61)+INDEX(装备!M:M,$T61)</f>
        <v>0</v>
      </c>
      <c r="AG61" s="8">
        <f>INDEX(装备!N:N,$O61)+INDEX(装备!N:N,$P61)+INDEX(装备!N:N,$Q61)+INDEX(装备!N:N,$R61)+INDEX(装备!N:N,$S61)+INDEX(装备!N:N,$T61)</f>
        <v>0</v>
      </c>
      <c r="AH61" s="8">
        <f>INDEX(装备!O:O,$O61)+INDEX(装备!O:O,$P61)+INDEX(装备!O:O,$Q61)+INDEX(装备!O:O,$R61)+INDEX(装备!O:O,$S61)+INDEX(装备!O:O,$T61)</f>
        <v>0</v>
      </c>
      <c r="AI61" s="8">
        <f>INDEX(装备!P:P,$O61)+INDEX(装备!P:P,$P61)+INDEX(装备!P:P,$Q61)+INDEX(装备!P:P,$R61)+INDEX(装备!P:P,$S61)+INDEX(装备!P:P,$T61)</f>
        <v>5</v>
      </c>
      <c r="AJ61" s="8">
        <f>INDEX(装备!Q:Q,$O61)+INDEX(装备!Q:Q,$P61)+INDEX(装备!Q:Q,$Q61)+INDEX(装备!Q:Q,$R61)+INDEX(装备!Q:Q,$S61)+INDEX(装备!Q:Q,$T61)</f>
        <v>0</v>
      </c>
      <c r="AK61" s="8">
        <f>INDEX(装备!R:R,$O61)+INDEX(装备!R:R,$P61)+INDEX(装备!R:R,$Q61)+INDEX(装备!R:R,$R61)+INDEX(装备!R:R,$S61)+INDEX(装备!R:R,$T61)</f>
        <v>0</v>
      </c>
      <c r="AL61" s="8">
        <f>INDEX(装备!S:S,$O61)+INDEX(装备!S:S,$P61)+INDEX(装备!S:S,$Q61)+INDEX(装备!S:S,$R61)+INDEX(装备!S:S,$S61)+INDEX(装备!S:S,$T61)</f>
        <v>0</v>
      </c>
      <c r="AM61" s="8">
        <f>INDEX(装备!T:T,$O61)+INDEX(装备!T:T,$P61)+INDEX(装备!T:T,$Q61)+INDEX(装备!T:T,$R61)+INDEX(装备!T:T,$S61)+INDEX(装备!T:T,$T61)</f>
        <v>0</v>
      </c>
      <c r="AP61" s="39">
        <f t="shared" si="76"/>
        <v>192</v>
      </c>
      <c r="AQ61" s="39">
        <f t="shared" si="76"/>
        <v>208</v>
      </c>
      <c r="AR61" s="39">
        <f t="shared" si="76"/>
        <v>383</v>
      </c>
      <c r="AS61" s="39">
        <f t="shared" si="76"/>
        <v>1060</v>
      </c>
      <c r="AT61" s="39">
        <f t="shared" si="76"/>
        <v>629</v>
      </c>
      <c r="AU61" s="39">
        <f t="shared" si="76"/>
        <v>0</v>
      </c>
      <c r="AV61" s="39">
        <f t="shared" si="76"/>
        <v>65</v>
      </c>
      <c r="AW61" s="39">
        <f t="shared" si="76"/>
        <v>25</v>
      </c>
      <c r="AX61" s="39">
        <f t="shared" si="76"/>
        <v>239</v>
      </c>
      <c r="AY61" s="39">
        <f t="shared" si="76"/>
        <v>0</v>
      </c>
      <c r="AZ61" s="39">
        <f t="shared" si="76"/>
        <v>925</v>
      </c>
      <c r="BA61" s="39">
        <f t="shared" si="76"/>
        <v>252</v>
      </c>
      <c r="BB61" s="39">
        <f t="shared" si="76"/>
        <v>30</v>
      </c>
      <c r="BC61" s="39">
        <f t="shared" si="76"/>
        <v>30</v>
      </c>
      <c r="BD61" s="39">
        <f t="shared" si="76"/>
        <v>0</v>
      </c>
      <c r="BE61" s="39">
        <f t="shared" si="76"/>
        <v>45</v>
      </c>
      <c r="BF61" s="39">
        <f t="shared" si="76"/>
        <v>0</v>
      </c>
      <c r="BG61" s="39">
        <f t="shared" si="76"/>
        <v>0</v>
      </c>
    </row>
    <row r="62" spans="6:59" s="38" customFormat="1" x14ac:dyDescent="0.15">
      <c r="G62" s="39" t="s">
        <v>337</v>
      </c>
      <c r="H62" s="39" t="s">
        <v>599</v>
      </c>
      <c r="I62" s="39" t="s">
        <v>373</v>
      </c>
      <c r="J62" s="39" t="s">
        <v>374</v>
      </c>
      <c r="K62" s="39" t="s">
        <v>330</v>
      </c>
      <c r="L62" s="39" t="s">
        <v>367</v>
      </c>
      <c r="M62" s="39" t="s">
        <v>327</v>
      </c>
      <c r="O62" s="35">
        <f>MATCH(H62,装备!$B:$B,0)</f>
        <v>120</v>
      </c>
      <c r="P62" s="35">
        <f>MATCH(I62,装备!$B:$B,0)</f>
        <v>118</v>
      </c>
      <c r="Q62" s="35">
        <f>MATCH(J62,装备!$B:$B,0)</f>
        <v>117</v>
      </c>
      <c r="R62" s="35">
        <f>MATCH(K62,装备!$B:$B,0)</f>
        <v>109</v>
      </c>
      <c r="S62" s="35">
        <f>MATCH(L62,装备!$B:$B,0)</f>
        <v>55</v>
      </c>
      <c r="T62" s="35">
        <f>MATCH(M62,装备!$B:$B,0)</f>
        <v>72</v>
      </c>
      <c r="V62" s="8">
        <f>INDEX(装备!C:C,$O62)+INDEX(装备!C:C,$P62)+INDEX(装备!C:C,$Q62)+INDEX(装备!C:C,$R62)+INDEX(装备!C:C,$S62)+INDEX(装备!C:C,$T62)</f>
        <v>90</v>
      </c>
      <c r="W62" s="8">
        <f>INDEX(装备!D:D,$O62)+INDEX(装备!D:D,$P62)+INDEX(装备!D:D,$Q62)+INDEX(装备!D:D,$R62)+INDEX(装备!D:D,$S62)+INDEX(装备!D:D,$T62)</f>
        <v>50</v>
      </c>
      <c r="X62" s="8">
        <f>INDEX(装备!E:E,$O62)+INDEX(装备!E:E,$P62)+INDEX(装备!E:E,$Q62)+INDEX(装备!E:E,$R62)+INDEX(装备!E:E,$S62)+INDEX(装备!E:E,$T62)</f>
        <v>80</v>
      </c>
      <c r="Y62" s="8">
        <f>INDEX(装备!F:F,$O62)+INDEX(装备!F:F,$P62)+INDEX(装备!F:F,$Q62)+INDEX(装备!F:F,$R62)+INDEX(装备!F:F,$S62)+INDEX(装备!F:F,$T62)</f>
        <v>1130</v>
      </c>
      <c r="Z62" s="8">
        <f>INDEX(装备!G:G,$O62)+INDEX(装备!G:G,$P62)+INDEX(装备!G:G,$Q62)+INDEX(装备!G:G,$R62)+INDEX(装备!G:G,$S62)+INDEX(装备!G:G,$T62)</f>
        <v>160</v>
      </c>
      <c r="AA62" s="8">
        <f>INDEX(装备!H:H,$O62)+INDEX(装备!H:H,$P62)+INDEX(装备!H:H,$Q62)+INDEX(装备!H:H,$R62)+INDEX(装备!H:H,$S62)+INDEX(装备!H:H,$T62)</f>
        <v>60</v>
      </c>
      <c r="AB62" s="8">
        <f>INDEX(装备!I:I,$O62)+INDEX(装备!I:I,$P62)+INDEX(装备!I:I,$Q62)+INDEX(装备!I:I,$R62)+INDEX(装备!I:I,$S62)+INDEX(装备!I:I,$T62)</f>
        <v>4</v>
      </c>
      <c r="AC62" s="8">
        <f>INDEX(装备!J:J,$O62)+INDEX(装备!J:J,$P62)+INDEX(装备!J:J,$Q62)+INDEX(装备!J:J,$R62)+INDEX(装备!J:J,$S62)+INDEX(装备!J:J,$T62)</f>
        <v>0</v>
      </c>
      <c r="AD62" s="8">
        <f>INDEX(装备!K:K,$O62)+INDEX(装备!K:K,$P62)+INDEX(装备!K:K,$Q62)+INDEX(装备!K:K,$R62)+INDEX(装备!K:K,$S62)+INDEX(装备!K:K,$T62)</f>
        <v>30</v>
      </c>
      <c r="AE62" s="8">
        <f>INDEX(装备!L:L,$O62)+INDEX(装备!L:L,$P62)+INDEX(装备!L:L,$Q62)+INDEX(装备!L:L,$R62)+INDEX(装备!L:L,$S62)+INDEX(装备!L:L,$T62)</f>
        <v>0</v>
      </c>
      <c r="AF62" s="8">
        <f>INDEX(装备!M:M,$O62)+INDEX(装备!M:M,$P62)+INDEX(装备!M:M,$Q62)+INDEX(装备!M:M,$R62)+INDEX(装备!M:M,$S62)+INDEX(装备!M:M,$T62)</f>
        <v>840</v>
      </c>
      <c r="AG62" s="8">
        <f>INDEX(装备!N:N,$O62)+INDEX(装备!N:N,$P62)+INDEX(装备!N:N,$Q62)+INDEX(装备!N:N,$R62)+INDEX(装备!N:N,$S62)+INDEX(装备!N:N,$T62)</f>
        <v>0</v>
      </c>
      <c r="AH62" s="8">
        <f>INDEX(装备!O:O,$O62)+INDEX(装备!O:O,$P62)+INDEX(装备!O:O,$Q62)+INDEX(装备!O:O,$R62)+INDEX(装备!O:O,$S62)+INDEX(装备!O:O,$T62)</f>
        <v>30</v>
      </c>
      <c r="AI62" s="8">
        <f>INDEX(装备!P:P,$O62)+INDEX(装备!P:P,$P62)+INDEX(装备!P:P,$Q62)+INDEX(装备!P:P,$R62)+INDEX(装备!P:P,$S62)+INDEX(装备!P:P,$T62)</f>
        <v>30</v>
      </c>
      <c r="AJ62" s="8">
        <f>INDEX(装备!Q:Q,$O62)+INDEX(装备!Q:Q,$P62)+INDEX(装备!Q:Q,$Q62)+INDEX(装备!Q:Q,$R62)+INDEX(装备!Q:Q,$S62)+INDEX(装备!Q:Q,$T62)</f>
        <v>0</v>
      </c>
      <c r="AK62" s="8">
        <f>INDEX(装备!R:R,$O62)+INDEX(装备!R:R,$P62)+INDEX(装备!R:R,$Q62)+INDEX(装备!R:R,$R62)+INDEX(装备!R:R,$S62)+INDEX(装备!R:R,$T62)</f>
        <v>0</v>
      </c>
      <c r="AL62" s="8">
        <f>INDEX(装备!S:S,$O62)+INDEX(装备!S:S,$P62)+INDEX(装备!S:S,$Q62)+INDEX(装备!S:S,$R62)+INDEX(装备!S:S,$S62)+INDEX(装备!S:S,$T62)</f>
        <v>0</v>
      </c>
      <c r="AM62" s="8">
        <f>INDEX(装备!T:T,$O62)+INDEX(装备!T:T,$P62)+INDEX(装备!T:T,$Q62)+INDEX(装备!T:T,$R62)+INDEX(装备!T:T,$S62)+INDEX(装备!T:T,$T62)</f>
        <v>0</v>
      </c>
      <c r="AP62" s="39">
        <f t="shared" si="76"/>
        <v>282</v>
      </c>
      <c r="AQ62" s="39">
        <f t="shared" si="76"/>
        <v>258</v>
      </c>
      <c r="AR62" s="39">
        <f t="shared" si="76"/>
        <v>463</v>
      </c>
      <c r="AS62" s="39">
        <f t="shared" si="76"/>
        <v>2190</v>
      </c>
      <c r="AT62" s="39">
        <f t="shared" si="76"/>
        <v>789</v>
      </c>
      <c r="AU62" s="39">
        <f t="shared" si="76"/>
        <v>60</v>
      </c>
      <c r="AV62" s="39">
        <f t="shared" si="76"/>
        <v>69</v>
      </c>
      <c r="AW62" s="39">
        <f t="shared" si="76"/>
        <v>25</v>
      </c>
      <c r="AX62" s="39">
        <f t="shared" si="76"/>
        <v>269</v>
      </c>
      <c r="AY62" s="39">
        <f t="shared" si="76"/>
        <v>0</v>
      </c>
      <c r="AZ62" s="39">
        <f t="shared" si="76"/>
        <v>1765</v>
      </c>
      <c r="BA62" s="39">
        <f t="shared" si="76"/>
        <v>252</v>
      </c>
      <c r="BB62" s="39">
        <f t="shared" si="76"/>
        <v>60</v>
      </c>
      <c r="BC62" s="39">
        <f t="shared" si="76"/>
        <v>60</v>
      </c>
      <c r="BD62" s="39">
        <f t="shared" si="76"/>
        <v>0</v>
      </c>
      <c r="BE62" s="39">
        <f t="shared" si="76"/>
        <v>45</v>
      </c>
      <c r="BF62" s="39">
        <f t="shared" si="76"/>
        <v>0</v>
      </c>
      <c r="BG62" s="39">
        <f t="shared" si="76"/>
        <v>0</v>
      </c>
    </row>
    <row r="63" spans="6:59" s="38" customFormat="1" x14ac:dyDescent="0.15">
      <c r="F63" s="38" t="s">
        <v>375</v>
      </c>
      <c r="G63" s="39" t="s">
        <v>342</v>
      </c>
      <c r="H63" s="39" t="s">
        <v>592</v>
      </c>
      <c r="I63" s="39" t="s">
        <v>343</v>
      </c>
      <c r="J63" s="39" t="s">
        <v>344</v>
      </c>
      <c r="K63" s="39" t="s">
        <v>344</v>
      </c>
      <c r="L63" s="39" t="s">
        <v>366</v>
      </c>
      <c r="M63" s="39" t="s">
        <v>359</v>
      </c>
      <c r="O63" s="35">
        <f>MATCH(H63,装备!$B:$B,0)</f>
        <v>2</v>
      </c>
      <c r="P63" s="35">
        <f>MATCH(I63,装备!$B:$B,0)</f>
        <v>2</v>
      </c>
      <c r="Q63" s="35">
        <f>MATCH(J63,装备!$B:$B,0)</f>
        <v>14</v>
      </c>
      <c r="R63" s="35">
        <f>MATCH(K63,装备!$B:$B,0)</f>
        <v>14</v>
      </c>
      <c r="S63" s="35">
        <f>MATCH(L63,装备!$B:$B,0)</f>
        <v>11</v>
      </c>
      <c r="T63" s="35">
        <f>MATCH(M63,装备!$B:$B,0)</f>
        <v>7</v>
      </c>
      <c r="V63" s="8">
        <f>INDEX(装备!C:C,$O63)+INDEX(装备!C:C,$P63)+INDEX(装备!C:C,$Q63)+INDEX(装备!C:C,$R63)+INDEX(装备!C:C,$S63)+INDEX(装备!C:C,$T63)</f>
        <v>2</v>
      </c>
      <c r="W63" s="8">
        <f>INDEX(装备!D:D,$O63)+INDEX(装备!D:D,$P63)+INDEX(装备!D:D,$Q63)+INDEX(装备!D:D,$R63)+INDEX(装备!D:D,$S63)+INDEX(装备!D:D,$T63)</f>
        <v>2</v>
      </c>
      <c r="X63" s="8">
        <f>INDEX(装备!E:E,$O63)+INDEX(装备!E:E,$P63)+INDEX(装备!E:E,$Q63)+INDEX(装备!E:E,$R63)+INDEX(装备!E:E,$S63)+INDEX(装备!E:E,$T63)</f>
        <v>8</v>
      </c>
      <c r="Y63" s="8">
        <f>INDEX(装备!F:F,$O63)+INDEX(装备!F:F,$P63)+INDEX(装备!F:F,$Q63)+INDEX(装备!F:F,$R63)+INDEX(装备!F:F,$S63)+INDEX(装备!F:F,$T63)</f>
        <v>0</v>
      </c>
      <c r="Z63" s="8">
        <f>INDEX(装备!G:G,$O63)+INDEX(装备!G:G,$P63)+INDEX(装备!G:G,$Q63)+INDEX(装备!G:G,$R63)+INDEX(装备!G:G,$S63)+INDEX(装备!G:G,$T63)</f>
        <v>0</v>
      </c>
      <c r="AA63" s="8">
        <f>INDEX(装备!H:H,$O63)+INDEX(装备!H:H,$P63)+INDEX(装备!H:H,$Q63)+INDEX(装备!H:H,$R63)+INDEX(装备!H:H,$S63)+INDEX(装备!H:H,$T63)</f>
        <v>0</v>
      </c>
      <c r="AB63" s="8">
        <f>INDEX(装备!I:I,$O63)+INDEX(装备!I:I,$P63)+INDEX(装备!I:I,$Q63)+INDEX(装备!I:I,$R63)+INDEX(装备!I:I,$S63)+INDEX(装备!I:I,$T63)</f>
        <v>4</v>
      </c>
      <c r="AC63" s="8">
        <f>INDEX(装备!J:J,$O63)+INDEX(装备!J:J,$P63)+INDEX(装备!J:J,$Q63)+INDEX(装备!J:J,$R63)+INDEX(装备!J:J,$S63)+INDEX(装备!J:J,$T63)</f>
        <v>0</v>
      </c>
      <c r="AD63" s="8">
        <f>INDEX(装备!K:K,$O63)+INDEX(装备!K:K,$P63)+INDEX(装备!K:K,$Q63)+INDEX(装备!K:K,$R63)+INDEX(装备!K:K,$S63)+INDEX(装备!K:K,$T63)</f>
        <v>0</v>
      </c>
      <c r="AE63" s="8">
        <f>INDEX(装备!L:L,$O63)+INDEX(装备!L:L,$P63)+INDEX(装备!L:L,$Q63)+INDEX(装备!L:L,$R63)+INDEX(装备!L:L,$S63)+INDEX(装备!L:L,$T63)</f>
        <v>0</v>
      </c>
      <c r="AF63" s="8">
        <f>INDEX(装备!M:M,$O63)+INDEX(装备!M:M,$P63)+INDEX(装备!M:M,$Q63)+INDEX(装备!M:M,$R63)+INDEX(装备!M:M,$S63)+INDEX(装备!M:M,$T63)</f>
        <v>0</v>
      </c>
      <c r="AG63" s="8">
        <f>INDEX(装备!N:N,$O63)+INDEX(装备!N:N,$P63)+INDEX(装备!N:N,$Q63)+INDEX(装备!N:N,$R63)+INDEX(装备!N:N,$S63)+INDEX(装备!N:N,$T63)</f>
        <v>0</v>
      </c>
      <c r="AH63" s="8">
        <f>INDEX(装备!O:O,$O63)+INDEX(装备!O:O,$P63)+INDEX(装备!O:O,$Q63)+INDEX(装备!O:O,$R63)+INDEX(装备!O:O,$S63)+INDEX(装备!O:O,$T63)</f>
        <v>0</v>
      </c>
      <c r="AI63" s="8">
        <f>INDEX(装备!P:P,$O63)+INDEX(装备!P:P,$P63)+INDEX(装备!P:P,$Q63)+INDEX(装备!P:P,$R63)+INDEX(装备!P:P,$S63)+INDEX(装备!P:P,$T63)</f>
        <v>0</v>
      </c>
      <c r="AJ63" s="8">
        <f>INDEX(装备!Q:Q,$O63)+INDEX(装备!Q:Q,$P63)+INDEX(装备!Q:Q,$Q63)+INDEX(装备!Q:Q,$R63)+INDEX(装备!Q:Q,$S63)+INDEX(装备!Q:Q,$T63)</f>
        <v>0</v>
      </c>
      <c r="AK63" s="8">
        <f>INDEX(装备!R:R,$O63)+INDEX(装备!R:R,$P63)+INDEX(装备!R:R,$Q63)+INDEX(装备!R:R,$R63)+INDEX(装备!R:R,$S63)+INDEX(装备!R:R,$T63)</f>
        <v>0</v>
      </c>
      <c r="AL63" s="8">
        <f>INDEX(装备!S:S,$O63)+INDEX(装备!S:S,$P63)+INDEX(装备!S:S,$Q63)+INDEX(装备!S:S,$R63)+INDEX(装备!S:S,$S63)+INDEX(装备!S:S,$T63)</f>
        <v>0</v>
      </c>
      <c r="AM63" s="8">
        <f>INDEX(装备!T:T,$O63)+INDEX(装备!T:T,$P63)+INDEX(装备!T:T,$Q63)+INDEX(装备!T:T,$R63)+INDEX(装备!T:T,$S63)+INDEX(装备!T:T,$T63)</f>
        <v>0</v>
      </c>
      <c r="AP63" s="39">
        <f t="shared" ref="AP63:BG63" si="77">V63</f>
        <v>2</v>
      </c>
      <c r="AQ63" s="39">
        <f t="shared" si="77"/>
        <v>2</v>
      </c>
      <c r="AR63" s="39">
        <f t="shared" si="77"/>
        <v>8</v>
      </c>
      <c r="AS63" s="39">
        <f t="shared" si="77"/>
        <v>0</v>
      </c>
      <c r="AT63" s="39">
        <f t="shared" si="77"/>
        <v>0</v>
      </c>
      <c r="AU63" s="39">
        <f t="shared" si="77"/>
        <v>0</v>
      </c>
      <c r="AV63" s="39">
        <f t="shared" si="77"/>
        <v>4</v>
      </c>
      <c r="AW63" s="39">
        <f t="shared" si="77"/>
        <v>0</v>
      </c>
      <c r="AX63" s="39">
        <f t="shared" si="77"/>
        <v>0</v>
      </c>
      <c r="AY63" s="39">
        <f t="shared" si="77"/>
        <v>0</v>
      </c>
      <c r="AZ63" s="39">
        <f t="shared" si="77"/>
        <v>0</v>
      </c>
      <c r="BA63" s="39">
        <f t="shared" si="77"/>
        <v>0</v>
      </c>
      <c r="BB63" s="39">
        <f t="shared" si="77"/>
        <v>0</v>
      </c>
      <c r="BC63" s="39">
        <f t="shared" si="77"/>
        <v>0</v>
      </c>
      <c r="BD63" s="39">
        <f t="shared" si="77"/>
        <v>0</v>
      </c>
      <c r="BE63" s="39">
        <f t="shared" si="77"/>
        <v>0</v>
      </c>
      <c r="BF63" s="39">
        <f t="shared" si="77"/>
        <v>0</v>
      </c>
      <c r="BG63" s="39">
        <f t="shared" si="77"/>
        <v>0</v>
      </c>
    </row>
    <row r="64" spans="6:59" s="38" customFormat="1" x14ac:dyDescent="0.15">
      <c r="G64" s="39" t="s">
        <v>347</v>
      </c>
      <c r="H64" s="39" t="s">
        <v>614</v>
      </c>
      <c r="I64" s="39" t="s">
        <v>295</v>
      </c>
      <c r="J64" s="39" t="s">
        <v>296</v>
      </c>
      <c r="K64" s="39" t="s">
        <v>296</v>
      </c>
      <c r="L64" s="39" t="s">
        <v>365</v>
      </c>
      <c r="M64" s="39" t="s">
        <v>298</v>
      </c>
      <c r="O64" s="35">
        <f>MATCH(H64,装备!$B:$B,0)</f>
        <v>30</v>
      </c>
      <c r="P64" s="35">
        <f>MATCH(I64,装备!$B:$B,0)</f>
        <v>17</v>
      </c>
      <c r="Q64" s="35">
        <f>MATCH(J64,装备!$B:$B,0)</f>
        <v>19</v>
      </c>
      <c r="R64" s="35">
        <f>MATCH(K64,装备!$B:$B,0)</f>
        <v>19</v>
      </c>
      <c r="S64" s="35">
        <f>MATCH(L64,装备!$B:$B,0)</f>
        <v>8</v>
      </c>
      <c r="T64" s="35">
        <f>MATCH(M64,装备!$B:$B,0)</f>
        <v>4</v>
      </c>
      <c r="V64" s="8">
        <f>INDEX(装备!C:C,$O64)+INDEX(装备!C:C,$P64)+INDEX(装备!C:C,$Q64)+INDEX(装备!C:C,$R64)+INDEX(装备!C:C,$S64)+INDEX(装备!C:C,$T64)</f>
        <v>11</v>
      </c>
      <c r="W64" s="8">
        <f>INDEX(装备!D:D,$O64)+INDEX(装备!D:D,$P64)+INDEX(装备!D:D,$Q64)+INDEX(装备!D:D,$R64)+INDEX(装备!D:D,$S64)+INDEX(装备!D:D,$T64)</f>
        <v>11</v>
      </c>
      <c r="X64" s="8">
        <f>INDEX(装备!E:E,$O64)+INDEX(装备!E:E,$P64)+INDEX(装备!E:E,$Q64)+INDEX(装备!E:E,$R64)+INDEX(装备!E:E,$S64)+INDEX(装备!E:E,$T64)</f>
        <v>17</v>
      </c>
      <c r="Y64" s="8">
        <f>INDEX(装备!F:F,$O64)+INDEX(装备!F:F,$P64)+INDEX(装备!F:F,$Q64)+INDEX(装备!F:F,$R64)+INDEX(装备!F:F,$S64)+INDEX(装备!F:F,$T64)</f>
        <v>0</v>
      </c>
      <c r="Z64" s="8">
        <f>INDEX(装备!G:G,$O64)+INDEX(装备!G:G,$P64)+INDEX(装备!G:G,$Q64)+INDEX(装备!G:G,$R64)+INDEX(装备!G:G,$S64)+INDEX(装备!G:G,$T64)</f>
        <v>12</v>
      </c>
      <c r="AA64" s="8">
        <f>INDEX(装备!H:H,$O64)+INDEX(装备!H:H,$P64)+INDEX(装备!H:H,$Q64)+INDEX(装备!H:H,$R64)+INDEX(装备!H:H,$S64)+INDEX(装备!H:H,$T64)</f>
        <v>0</v>
      </c>
      <c r="AB64" s="8">
        <f>INDEX(装备!I:I,$O64)+INDEX(装备!I:I,$P64)+INDEX(装备!I:I,$Q64)+INDEX(装备!I:I,$R64)+INDEX(装备!I:I,$S64)+INDEX(装备!I:I,$T64)</f>
        <v>2</v>
      </c>
      <c r="AC64" s="8">
        <f>INDEX(装备!J:J,$O64)+INDEX(装备!J:J,$P64)+INDEX(装备!J:J,$Q64)+INDEX(装备!J:J,$R64)+INDEX(装备!J:J,$S64)+INDEX(装备!J:J,$T64)</f>
        <v>0</v>
      </c>
      <c r="AD64" s="8">
        <f>INDEX(装备!K:K,$O64)+INDEX(装备!K:K,$P64)+INDEX(装备!K:K,$Q64)+INDEX(装备!K:K,$R64)+INDEX(装备!K:K,$S64)+INDEX(装备!K:K,$T64)</f>
        <v>0</v>
      </c>
      <c r="AE64" s="8">
        <f>INDEX(装备!L:L,$O64)+INDEX(装备!L:L,$P64)+INDEX(装备!L:L,$Q64)+INDEX(装备!L:L,$R64)+INDEX(装备!L:L,$S64)+INDEX(装备!L:L,$T64)</f>
        <v>0</v>
      </c>
      <c r="AF64" s="8">
        <f>INDEX(装备!M:M,$O64)+INDEX(装备!M:M,$P64)+INDEX(装备!M:M,$Q64)+INDEX(装备!M:M,$R64)+INDEX(装备!M:M,$S64)+INDEX(装备!M:M,$T64)</f>
        <v>0</v>
      </c>
      <c r="AG64" s="8">
        <f>INDEX(装备!N:N,$O64)+INDEX(装备!N:N,$P64)+INDEX(装备!N:N,$Q64)+INDEX(装备!N:N,$R64)+INDEX(装备!N:N,$S64)+INDEX(装备!N:N,$T64)</f>
        <v>30</v>
      </c>
      <c r="AH64" s="8">
        <f>INDEX(装备!O:O,$O64)+INDEX(装备!O:O,$P64)+INDEX(装备!O:O,$Q64)+INDEX(装备!O:O,$R64)+INDEX(装备!O:O,$S64)+INDEX(装备!O:O,$T64)</f>
        <v>0</v>
      </c>
      <c r="AI64" s="8">
        <f>INDEX(装备!P:P,$O64)+INDEX(装备!P:P,$P64)+INDEX(装备!P:P,$Q64)+INDEX(装备!P:P,$R64)+INDEX(装备!P:P,$S64)+INDEX(装备!P:P,$T64)</f>
        <v>0</v>
      </c>
      <c r="AJ64" s="8">
        <f>INDEX(装备!Q:Q,$O64)+INDEX(装备!Q:Q,$P64)+INDEX(装备!Q:Q,$Q64)+INDEX(装备!Q:Q,$R64)+INDEX(装备!Q:Q,$S64)+INDEX(装备!Q:Q,$T64)</f>
        <v>0</v>
      </c>
      <c r="AK64" s="8">
        <f>INDEX(装备!R:R,$O64)+INDEX(装备!R:R,$P64)+INDEX(装备!R:R,$Q64)+INDEX(装备!R:R,$R64)+INDEX(装备!R:R,$S64)+INDEX(装备!R:R,$T64)</f>
        <v>15</v>
      </c>
      <c r="AL64" s="8">
        <f>INDEX(装备!S:S,$O64)+INDEX(装备!S:S,$P64)+INDEX(装备!S:S,$Q64)+INDEX(装备!S:S,$R64)+INDEX(装备!S:S,$S64)+INDEX(装备!S:S,$T64)</f>
        <v>0</v>
      </c>
      <c r="AM64" s="8">
        <f>INDEX(装备!T:T,$O64)+INDEX(装备!T:T,$P64)+INDEX(装备!T:T,$Q64)+INDEX(装备!T:T,$R64)+INDEX(装备!T:T,$S64)+INDEX(装备!T:T,$T64)</f>
        <v>0</v>
      </c>
      <c r="AP64" s="39">
        <f t="shared" ref="AP64:BG72" si="78">AP63+V64</f>
        <v>13</v>
      </c>
      <c r="AQ64" s="39">
        <f t="shared" si="78"/>
        <v>13</v>
      </c>
      <c r="AR64" s="39">
        <f t="shared" si="78"/>
        <v>25</v>
      </c>
      <c r="AS64" s="39">
        <f t="shared" si="78"/>
        <v>0</v>
      </c>
      <c r="AT64" s="39">
        <f t="shared" si="78"/>
        <v>12</v>
      </c>
      <c r="AU64" s="39">
        <f t="shared" si="78"/>
        <v>0</v>
      </c>
      <c r="AV64" s="39">
        <f t="shared" si="78"/>
        <v>6</v>
      </c>
      <c r="AW64" s="39">
        <f t="shared" si="78"/>
        <v>0</v>
      </c>
      <c r="AX64" s="39">
        <f t="shared" si="78"/>
        <v>0</v>
      </c>
      <c r="AY64" s="39">
        <f t="shared" si="78"/>
        <v>0</v>
      </c>
      <c r="AZ64" s="39">
        <f t="shared" si="78"/>
        <v>0</v>
      </c>
      <c r="BA64" s="39">
        <f t="shared" si="78"/>
        <v>30</v>
      </c>
      <c r="BB64" s="39">
        <f t="shared" si="78"/>
        <v>0</v>
      </c>
      <c r="BC64" s="39">
        <f t="shared" si="78"/>
        <v>0</v>
      </c>
      <c r="BD64" s="39">
        <f t="shared" si="78"/>
        <v>0</v>
      </c>
      <c r="BE64" s="39">
        <f t="shared" si="78"/>
        <v>15</v>
      </c>
      <c r="BF64" s="39">
        <f t="shared" si="78"/>
        <v>0</v>
      </c>
      <c r="BG64" s="39">
        <f t="shared" si="78"/>
        <v>0</v>
      </c>
    </row>
    <row r="65" spans="6:59" s="38" customFormat="1" x14ac:dyDescent="0.15">
      <c r="G65" s="39" t="s">
        <v>299</v>
      </c>
      <c r="H65" s="39" t="s">
        <v>615</v>
      </c>
      <c r="I65" s="39" t="s">
        <v>369</v>
      </c>
      <c r="J65" s="39" t="s">
        <v>302</v>
      </c>
      <c r="K65" s="39" t="s">
        <v>372</v>
      </c>
      <c r="L65" s="39" t="s">
        <v>377</v>
      </c>
      <c r="M65" s="39" t="s">
        <v>298</v>
      </c>
      <c r="O65" s="35">
        <f>MATCH(H65,装备!$B:$B,0)</f>
        <v>53</v>
      </c>
      <c r="P65" s="35">
        <f>MATCH(I65,装备!$B:$B,0)</f>
        <v>58</v>
      </c>
      <c r="Q65" s="35">
        <f>MATCH(J65,装备!$B:$B,0)</f>
        <v>36</v>
      </c>
      <c r="R65" s="35">
        <f>MATCH(K65,装备!$B:$B,0)</f>
        <v>34</v>
      </c>
      <c r="S65" s="35">
        <f>MATCH(L65,装备!$B:$B,0)</f>
        <v>3</v>
      </c>
      <c r="T65" s="35">
        <f>MATCH(M65,装备!$B:$B,0)</f>
        <v>4</v>
      </c>
      <c r="V65" s="8">
        <f>INDEX(装备!C:C,$O65)+INDEX(装备!C:C,$P65)+INDEX(装备!C:C,$Q65)+INDEX(装备!C:C,$R65)+INDEX(装备!C:C,$S65)+INDEX(装备!C:C,$T65)</f>
        <v>18</v>
      </c>
      <c r="W65" s="8">
        <f>INDEX(装备!D:D,$O65)+INDEX(装备!D:D,$P65)+INDEX(装备!D:D,$Q65)+INDEX(装备!D:D,$R65)+INDEX(装备!D:D,$S65)+INDEX(装备!D:D,$T65)</f>
        <v>8</v>
      </c>
      <c r="X65" s="8">
        <f>INDEX(装备!E:E,$O65)+INDEX(装备!E:E,$P65)+INDEX(装备!E:E,$Q65)+INDEX(装备!E:E,$R65)+INDEX(装备!E:E,$S65)+INDEX(装备!E:E,$T65)</f>
        <v>8</v>
      </c>
      <c r="Y65" s="8">
        <f>INDEX(装备!F:F,$O65)+INDEX(装备!F:F,$P65)+INDEX(装备!F:F,$Q65)+INDEX(装备!F:F,$R65)+INDEX(装备!F:F,$S65)+INDEX(装备!F:F,$T65)</f>
        <v>250</v>
      </c>
      <c r="Z65" s="8">
        <f>INDEX(装备!G:G,$O65)+INDEX(装备!G:G,$P65)+INDEX(装备!G:G,$Q65)+INDEX(装备!G:G,$R65)+INDEX(装备!G:G,$S65)+INDEX(装备!G:G,$T65)</f>
        <v>9</v>
      </c>
      <c r="AA65" s="8">
        <f>INDEX(装备!H:H,$O65)+INDEX(装备!H:H,$P65)+INDEX(装备!H:H,$Q65)+INDEX(装备!H:H,$R65)+INDEX(装备!H:H,$S65)+INDEX(装备!H:H,$T65)</f>
        <v>0</v>
      </c>
      <c r="AB65" s="8">
        <f>INDEX(装备!I:I,$O65)+INDEX(装备!I:I,$P65)+INDEX(装备!I:I,$Q65)+INDEX(装备!I:I,$R65)+INDEX(装备!I:I,$S65)+INDEX(装备!I:I,$T65)</f>
        <v>5</v>
      </c>
      <c r="AC65" s="8">
        <f>INDEX(装备!J:J,$O65)+INDEX(装备!J:J,$P65)+INDEX(装备!J:J,$Q65)+INDEX(装备!J:J,$R65)+INDEX(装备!J:J,$S65)+INDEX(装备!J:J,$T65)</f>
        <v>0</v>
      </c>
      <c r="AD65" s="8">
        <f>INDEX(装备!K:K,$O65)+INDEX(装备!K:K,$P65)+INDEX(装备!K:K,$Q65)+INDEX(装备!K:K,$R65)+INDEX(装备!K:K,$S65)+INDEX(装备!K:K,$T65)</f>
        <v>15</v>
      </c>
      <c r="AE65" s="8">
        <f>INDEX(装备!L:L,$O65)+INDEX(装备!L:L,$P65)+INDEX(装备!L:L,$Q65)+INDEX(装备!L:L,$R65)+INDEX(装备!L:L,$S65)+INDEX(装备!L:L,$T65)</f>
        <v>0</v>
      </c>
      <c r="AF65" s="8">
        <f>INDEX(装备!M:M,$O65)+INDEX(装备!M:M,$P65)+INDEX(装备!M:M,$Q65)+INDEX(装备!M:M,$R65)+INDEX(装备!M:M,$S65)+INDEX(装备!M:M,$T65)</f>
        <v>15</v>
      </c>
      <c r="AG65" s="8">
        <f>INDEX(装备!N:N,$O65)+INDEX(装备!N:N,$P65)+INDEX(装备!N:N,$Q65)+INDEX(装备!N:N,$R65)+INDEX(装备!N:N,$S65)+INDEX(装备!N:N,$T65)</f>
        <v>55</v>
      </c>
      <c r="AH65" s="8">
        <f>INDEX(装备!O:O,$O65)+INDEX(装备!O:O,$P65)+INDEX(装备!O:O,$Q65)+INDEX(装备!O:O,$R65)+INDEX(装备!O:O,$S65)+INDEX(装备!O:O,$T65)</f>
        <v>0</v>
      </c>
      <c r="AI65" s="8">
        <f>INDEX(装备!P:P,$O65)+INDEX(装备!P:P,$P65)+INDEX(装备!P:P,$Q65)+INDEX(装备!P:P,$R65)+INDEX(装备!P:P,$S65)+INDEX(装备!P:P,$T65)</f>
        <v>0</v>
      </c>
      <c r="AJ65" s="8">
        <f>INDEX(装备!Q:Q,$O65)+INDEX(装备!Q:Q,$P65)+INDEX(装备!Q:Q,$Q65)+INDEX(装备!Q:Q,$R65)+INDEX(装备!Q:Q,$S65)+INDEX(装备!Q:Q,$T65)</f>
        <v>0</v>
      </c>
      <c r="AK65" s="8">
        <f>INDEX(装备!R:R,$O65)+INDEX(装备!R:R,$P65)+INDEX(装备!R:R,$Q65)+INDEX(装备!R:R,$R65)+INDEX(装备!R:R,$S65)+INDEX(装备!R:R,$T65)</f>
        <v>16</v>
      </c>
      <c r="AL65" s="8">
        <f>INDEX(装备!S:S,$O65)+INDEX(装备!S:S,$P65)+INDEX(装备!S:S,$Q65)+INDEX(装备!S:S,$R65)+INDEX(装备!S:S,$S65)+INDEX(装备!S:S,$T65)</f>
        <v>0</v>
      </c>
      <c r="AM65" s="8">
        <f>INDEX(装备!T:T,$O65)+INDEX(装备!T:T,$P65)+INDEX(装备!T:T,$Q65)+INDEX(装备!T:T,$R65)+INDEX(装备!T:T,$S65)+INDEX(装备!T:T,$T65)</f>
        <v>0</v>
      </c>
      <c r="AP65" s="39">
        <f t="shared" si="78"/>
        <v>31</v>
      </c>
      <c r="AQ65" s="39">
        <f t="shared" si="78"/>
        <v>21</v>
      </c>
      <c r="AR65" s="39">
        <f t="shared" si="78"/>
        <v>33</v>
      </c>
      <c r="AS65" s="39">
        <f t="shared" si="78"/>
        <v>250</v>
      </c>
      <c r="AT65" s="39">
        <f t="shared" si="78"/>
        <v>21</v>
      </c>
      <c r="AU65" s="39">
        <f t="shared" si="78"/>
        <v>0</v>
      </c>
      <c r="AV65" s="39">
        <f t="shared" si="78"/>
        <v>11</v>
      </c>
      <c r="AW65" s="39">
        <f t="shared" si="78"/>
        <v>0</v>
      </c>
      <c r="AX65" s="39">
        <f t="shared" si="78"/>
        <v>15</v>
      </c>
      <c r="AY65" s="39">
        <f t="shared" si="78"/>
        <v>0</v>
      </c>
      <c r="AZ65" s="39">
        <f t="shared" si="78"/>
        <v>15</v>
      </c>
      <c r="BA65" s="39">
        <f t="shared" si="78"/>
        <v>85</v>
      </c>
      <c r="BB65" s="39">
        <f t="shared" si="78"/>
        <v>0</v>
      </c>
      <c r="BC65" s="39">
        <f t="shared" si="78"/>
        <v>0</v>
      </c>
      <c r="BD65" s="39">
        <f t="shared" si="78"/>
        <v>0</v>
      </c>
      <c r="BE65" s="39">
        <f t="shared" si="78"/>
        <v>31</v>
      </c>
      <c r="BF65" s="39">
        <f t="shared" si="78"/>
        <v>0</v>
      </c>
      <c r="BG65" s="39">
        <f t="shared" si="78"/>
        <v>0</v>
      </c>
    </row>
    <row r="66" spans="6:59" s="38" customFormat="1" x14ac:dyDescent="0.15">
      <c r="G66" s="39" t="s">
        <v>304</v>
      </c>
      <c r="H66" s="39" t="s">
        <v>595</v>
      </c>
      <c r="I66" s="39" t="s">
        <v>378</v>
      </c>
      <c r="J66" s="39" t="s">
        <v>367</v>
      </c>
      <c r="K66" s="39" t="s">
        <v>350</v>
      </c>
      <c r="L66" s="39" t="s">
        <v>379</v>
      </c>
      <c r="M66" s="39" t="s">
        <v>380</v>
      </c>
      <c r="O66" s="35">
        <f>MATCH(H66,装备!$B:$B,0)</f>
        <v>79</v>
      </c>
      <c r="P66" s="35">
        <f>MATCH(I66,装备!$B:$B,0)</f>
        <v>73</v>
      </c>
      <c r="Q66" s="35">
        <f>MATCH(J66,装备!$B:$B,0)</f>
        <v>55</v>
      </c>
      <c r="R66" s="35">
        <f>MATCH(K66,装备!$B:$B,0)</f>
        <v>64</v>
      </c>
      <c r="S66" s="35">
        <f>MATCH(L66,装备!$B:$B,0)</f>
        <v>22</v>
      </c>
      <c r="T66" s="35">
        <f>MATCH(M66,装备!$B:$B,0)</f>
        <v>43</v>
      </c>
      <c r="V66" s="8">
        <f>INDEX(装备!C:C,$O66)+INDEX(装备!C:C,$P66)+INDEX(装备!C:C,$Q66)+INDEX(装备!C:C,$R66)+INDEX(装备!C:C,$S66)+INDEX(装备!C:C,$T66)</f>
        <v>37</v>
      </c>
      <c r="W66" s="8">
        <f>INDEX(装备!D:D,$O66)+INDEX(装备!D:D,$P66)+INDEX(装备!D:D,$Q66)+INDEX(装备!D:D,$R66)+INDEX(装备!D:D,$S66)+INDEX(装备!D:D,$T66)</f>
        <v>9</v>
      </c>
      <c r="X66" s="8">
        <f>INDEX(装备!E:E,$O66)+INDEX(装备!E:E,$P66)+INDEX(装备!E:E,$Q66)+INDEX(装备!E:E,$R66)+INDEX(装备!E:E,$S66)+INDEX(装备!E:E,$T66)</f>
        <v>9</v>
      </c>
      <c r="Y66" s="8">
        <f>INDEX(装备!F:F,$O66)+INDEX(装备!F:F,$P66)+INDEX(装备!F:F,$Q66)+INDEX(装备!F:F,$R66)+INDEX(装备!F:F,$S66)+INDEX(装备!F:F,$T66)</f>
        <v>280</v>
      </c>
      <c r="Z66" s="8">
        <f>INDEX(装备!G:G,$O66)+INDEX(装备!G:G,$P66)+INDEX(装备!G:G,$Q66)+INDEX(装备!G:G,$R66)+INDEX(装备!G:G,$S66)+INDEX(装备!G:G,$T66)</f>
        <v>87</v>
      </c>
      <c r="AA66" s="8">
        <f>INDEX(装备!H:H,$O66)+INDEX(装备!H:H,$P66)+INDEX(装备!H:H,$Q66)+INDEX(装备!H:H,$R66)+INDEX(装备!H:H,$S66)+INDEX(装备!H:H,$T66)</f>
        <v>0</v>
      </c>
      <c r="AB66" s="8">
        <f>INDEX(装备!I:I,$O66)+INDEX(装备!I:I,$P66)+INDEX(装备!I:I,$Q66)+INDEX(装备!I:I,$R66)+INDEX(装备!I:I,$S66)+INDEX(装备!I:I,$T66)</f>
        <v>9</v>
      </c>
      <c r="AC66" s="8">
        <f>INDEX(装备!J:J,$O66)+INDEX(装备!J:J,$P66)+INDEX(装备!J:J,$Q66)+INDEX(装备!J:J,$R66)+INDEX(装备!J:J,$S66)+INDEX(装备!J:J,$T66)</f>
        <v>0</v>
      </c>
      <c r="AD66" s="8">
        <f>INDEX(装备!K:K,$O66)+INDEX(装备!K:K,$P66)+INDEX(装备!K:K,$Q66)+INDEX(装备!K:K,$R66)+INDEX(装备!K:K,$S66)+INDEX(装备!K:K,$T66)</f>
        <v>25</v>
      </c>
      <c r="AE66" s="8">
        <f>INDEX(装备!L:L,$O66)+INDEX(装备!L:L,$P66)+INDEX(装备!L:L,$Q66)+INDEX(装备!L:L,$R66)+INDEX(装备!L:L,$S66)+INDEX(装备!L:L,$T66)</f>
        <v>0</v>
      </c>
      <c r="AF66" s="8">
        <f>INDEX(装备!M:M,$O66)+INDEX(装备!M:M,$P66)+INDEX(装备!M:M,$Q66)+INDEX(装备!M:M,$R66)+INDEX(装备!M:M,$S66)+INDEX(装备!M:M,$T66)</f>
        <v>240</v>
      </c>
      <c r="AG66" s="8">
        <f>INDEX(装备!N:N,$O66)+INDEX(装备!N:N,$P66)+INDEX(装备!N:N,$Q66)+INDEX(装备!N:N,$R66)+INDEX(装备!N:N,$S66)+INDEX(装备!N:N,$T66)</f>
        <v>0</v>
      </c>
      <c r="AH66" s="8">
        <f>INDEX(装备!O:O,$O66)+INDEX(装备!O:O,$P66)+INDEX(装备!O:O,$Q66)+INDEX(装备!O:O,$R66)+INDEX(装备!O:O,$S66)+INDEX(装备!O:O,$T66)</f>
        <v>0</v>
      </c>
      <c r="AI66" s="8">
        <f>INDEX(装备!P:P,$O66)+INDEX(装备!P:P,$P66)+INDEX(装备!P:P,$Q66)+INDEX(装备!P:P,$R66)+INDEX(装备!P:P,$S66)+INDEX(装备!P:P,$T66)</f>
        <v>0</v>
      </c>
      <c r="AJ66" s="8">
        <f>INDEX(装备!Q:Q,$O66)+INDEX(装备!Q:Q,$P66)+INDEX(装备!Q:Q,$Q66)+INDEX(装备!Q:Q,$R66)+INDEX(装备!Q:Q,$S66)+INDEX(装备!Q:Q,$T66)</f>
        <v>0</v>
      </c>
      <c r="AK66" s="8">
        <f>INDEX(装备!R:R,$O66)+INDEX(装备!R:R,$P66)+INDEX(装备!R:R,$Q66)+INDEX(装备!R:R,$R66)+INDEX(装备!R:R,$S66)+INDEX(装备!R:R,$T66)</f>
        <v>0</v>
      </c>
      <c r="AL66" s="8">
        <f>INDEX(装备!S:S,$O66)+INDEX(装备!S:S,$P66)+INDEX(装备!S:S,$Q66)+INDEX(装备!S:S,$R66)+INDEX(装备!S:S,$S66)+INDEX(装备!S:S,$T66)</f>
        <v>0</v>
      </c>
      <c r="AM66" s="8">
        <f>INDEX(装备!T:T,$O66)+INDEX(装备!T:T,$P66)+INDEX(装备!T:T,$Q66)+INDEX(装备!T:T,$R66)+INDEX(装备!T:T,$S66)+INDEX(装备!T:T,$T66)</f>
        <v>0</v>
      </c>
      <c r="AP66" s="39">
        <f t="shared" si="78"/>
        <v>68</v>
      </c>
      <c r="AQ66" s="39">
        <f t="shared" si="78"/>
        <v>30</v>
      </c>
      <c r="AR66" s="39">
        <f t="shared" si="78"/>
        <v>42</v>
      </c>
      <c r="AS66" s="39">
        <f t="shared" si="78"/>
        <v>530</v>
      </c>
      <c r="AT66" s="39">
        <f t="shared" si="78"/>
        <v>108</v>
      </c>
      <c r="AU66" s="39">
        <f t="shared" si="78"/>
        <v>0</v>
      </c>
      <c r="AV66" s="39">
        <f t="shared" si="78"/>
        <v>20</v>
      </c>
      <c r="AW66" s="39">
        <f t="shared" si="78"/>
        <v>0</v>
      </c>
      <c r="AX66" s="39">
        <f t="shared" si="78"/>
        <v>40</v>
      </c>
      <c r="AY66" s="39">
        <f t="shared" si="78"/>
        <v>0</v>
      </c>
      <c r="AZ66" s="39">
        <f t="shared" si="78"/>
        <v>255</v>
      </c>
      <c r="BA66" s="39">
        <f t="shared" si="78"/>
        <v>85</v>
      </c>
      <c r="BB66" s="39">
        <f t="shared" si="78"/>
        <v>0</v>
      </c>
      <c r="BC66" s="39">
        <f t="shared" si="78"/>
        <v>0</v>
      </c>
      <c r="BD66" s="39">
        <f t="shared" si="78"/>
        <v>0</v>
      </c>
      <c r="BE66" s="39">
        <f t="shared" si="78"/>
        <v>31</v>
      </c>
      <c r="BF66" s="39">
        <f t="shared" si="78"/>
        <v>0</v>
      </c>
      <c r="BG66" s="39">
        <f t="shared" si="78"/>
        <v>0</v>
      </c>
    </row>
    <row r="67" spans="6:59" s="38" customFormat="1" x14ac:dyDescent="0.15">
      <c r="G67" s="39" t="s">
        <v>311</v>
      </c>
      <c r="H67" s="39" t="s">
        <v>616</v>
      </c>
      <c r="I67" s="39" t="s">
        <v>381</v>
      </c>
      <c r="J67" s="39" t="s">
        <v>313</v>
      </c>
      <c r="K67" s="39" t="s">
        <v>382</v>
      </c>
      <c r="L67" s="39" t="s">
        <v>320</v>
      </c>
      <c r="M67" s="39" t="s">
        <v>380</v>
      </c>
      <c r="O67" s="35">
        <f>MATCH(H67,装备!$B:$B,0)</f>
        <v>78</v>
      </c>
      <c r="P67" s="35">
        <f>MATCH(I67,装备!$B:$B,0)</f>
        <v>54</v>
      </c>
      <c r="Q67" s="35">
        <f>MATCH(J67,装备!$B:$B,0)</f>
        <v>84</v>
      </c>
      <c r="R67" s="35">
        <f>MATCH(K67,装备!$B:$B,0)</f>
        <v>67</v>
      </c>
      <c r="S67" s="35">
        <f>MATCH(L67,装备!$B:$B,0)</f>
        <v>41</v>
      </c>
      <c r="T67" s="35">
        <f>MATCH(M67,装备!$B:$B,0)</f>
        <v>43</v>
      </c>
      <c r="V67" s="8">
        <f>INDEX(装备!C:C,$O67)+INDEX(装备!C:C,$P67)+INDEX(装备!C:C,$Q67)+INDEX(装备!C:C,$R67)+INDEX(装备!C:C,$S67)+INDEX(装备!C:C,$T67)</f>
        <v>41</v>
      </c>
      <c r="W67" s="8">
        <f>INDEX(装备!D:D,$O67)+INDEX(装备!D:D,$P67)+INDEX(装备!D:D,$Q67)+INDEX(装备!D:D,$R67)+INDEX(装备!D:D,$S67)+INDEX(装备!D:D,$T67)</f>
        <v>12</v>
      </c>
      <c r="X67" s="8">
        <f>INDEX(装备!E:E,$O67)+INDEX(装备!E:E,$P67)+INDEX(装备!E:E,$Q67)+INDEX(装备!E:E,$R67)+INDEX(装备!E:E,$S67)+INDEX(装备!E:E,$T67)</f>
        <v>12</v>
      </c>
      <c r="Y67" s="8">
        <f>INDEX(装备!F:F,$O67)+INDEX(装备!F:F,$P67)+INDEX(装备!F:F,$Q67)+INDEX(装备!F:F,$R67)+INDEX(装备!F:F,$S67)+INDEX(装备!F:F,$T67)</f>
        <v>0</v>
      </c>
      <c r="Z67" s="8">
        <f>INDEX(装备!G:G,$O67)+INDEX(装备!G:G,$P67)+INDEX(装备!G:G,$Q67)+INDEX(装备!G:G,$R67)+INDEX(装备!G:G,$S67)+INDEX(装备!G:G,$T67)</f>
        <v>98</v>
      </c>
      <c r="AA67" s="8">
        <f>INDEX(装备!H:H,$O67)+INDEX(装备!H:H,$P67)+INDEX(装备!H:H,$Q67)+INDEX(装备!H:H,$R67)+INDEX(装备!H:H,$S67)+INDEX(装备!H:H,$T67)</f>
        <v>0</v>
      </c>
      <c r="AB67" s="8">
        <f>INDEX(装备!I:I,$O67)+INDEX(装备!I:I,$P67)+INDEX(装备!I:I,$Q67)+INDEX(装备!I:I,$R67)+INDEX(装备!I:I,$S67)+INDEX(装备!I:I,$T67)</f>
        <v>3</v>
      </c>
      <c r="AC67" s="8">
        <f>INDEX(装备!J:J,$O67)+INDEX(装备!J:J,$P67)+INDEX(装备!J:J,$Q67)+INDEX(装备!J:J,$R67)+INDEX(装备!J:J,$S67)+INDEX(装备!J:J,$T67)</f>
        <v>22</v>
      </c>
      <c r="AD67" s="8">
        <f>INDEX(装备!K:K,$O67)+INDEX(装备!K:K,$P67)+INDEX(装备!K:K,$Q67)+INDEX(装备!K:K,$R67)+INDEX(装备!K:K,$S67)+INDEX(装备!K:K,$T67)</f>
        <v>10</v>
      </c>
      <c r="AE67" s="8">
        <f>INDEX(装备!L:L,$O67)+INDEX(装备!L:L,$P67)+INDEX(装备!L:L,$Q67)+INDEX(装备!L:L,$R67)+INDEX(装备!L:L,$S67)+INDEX(装备!L:L,$T67)</f>
        <v>0</v>
      </c>
      <c r="AF67" s="8">
        <f>INDEX(装备!M:M,$O67)+INDEX(装备!M:M,$P67)+INDEX(装备!M:M,$Q67)+INDEX(装备!M:M,$R67)+INDEX(装备!M:M,$S67)+INDEX(装备!M:M,$T67)</f>
        <v>180</v>
      </c>
      <c r="AG67" s="8">
        <f>INDEX(装备!N:N,$O67)+INDEX(装备!N:N,$P67)+INDEX(装备!N:N,$Q67)+INDEX(装备!N:N,$R67)+INDEX(装备!N:N,$S67)+INDEX(装备!N:N,$T67)</f>
        <v>32</v>
      </c>
      <c r="AH67" s="8">
        <f>INDEX(装备!O:O,$O67)+INDEX(装备!O:O,$P67)+INDEX(装备!O:O,$Q67)+INDEX(装备!O:O,$R67)+INDEX(装备!O:O,$S67)+INDEX(装备!O:O,$T67)</f>
        <v>0</v>
      </c>
      <c r="AI67" s="8">
        <f>INDEX(装备!P:P,$O67)+INDEX(装备!P:P,$P67)+INDEX(装备!P:P,$Q67)+INDEX(装备!P:P,$R67)+INDEX(装备!P:P,$S67)+INDEX(装备!P:P,$T67)</f>
        <v>0</v>
      </c>
      <c r="AJ67" s="8">
        <f>INDEX(装备!Q:Q,$O67)+INDEX(装备!Q:Q,$P67)+INDEX(装备!Q:Q,$Q67)+INDEX(装备!Q:Q,$R67)+INDEX(装备!Q:Q,$S67)+INDEX(装备!Q:Q,$T67)</f>
        <v>0</v>
      </c>
      <c r="AK67" s="8">
        <f>INDEX(装备!R:R,$O67)+INDEX(装备!R:R,$P67)+INDEX(装备!R:R,$Q67)+INDEX(装备!R:R,$R67)+INDEX(装备!R:R,$S67)+INDEX(装备!R:R,$T67)</f>
        <v>0</v>
      </c>
      <c r="AL67" s="8">
        <f>INDEX(装备!S:S,$O67)+INDEX(装备!S:S,$P67)+INDEX(装备!S:S,$Q67)+INDEX(装备!S:S,$R67)+INDEX(装备!S:S,$S67)+INDEX(装备!S:S,$T67)</f>
        <v>0</v>
      </c>
      <c r="AM67" s="8">
        <f>INDEX(装备!T:T,$O67)+INDEX(装备!T:T,$P67)+INDEX(装备!T:T,$Q67)+INDEX(装备!T:T,$R67)+INDEX(装备!T:T,$S67)+INDEX(装备!T:T,$T67)</f>
        <v>0</v>
      </c>
      <c r="AP67" s="39">
        <f t="shared" si="78"/>
        <v>109</v>
      </c>
      <c r="AQ67" s="39">
        <f t="shared" si="78"/>
        <v>42</v>
      </c>
      <c r="AR67" s="39">
        <f t="shared" si="78"/>
        <v>54</v>
      </c>
      <c r="AS67" s="39">
        <f t="shared" si="78"/>
        <v>530</v>
      </c>
      <c r="AT67" s="39">
        <f t="shared" si="78"/>
        <v>206</v>
      </c>
      <c r="AU67" s="39">
        <f t="shared" si="78"/>
        <v>0</v>
      </c>
      <c r="AV67" s="39">
        <f t="shared" si="78"/>
        <v>23</v>
      </c>
      <c r="AW67" s="39">
        <f t="shared" si="78"/>
        <v>22</v>
      </c>
      <c r="AX67" s="39">
        <f t="shared" si="78"/>
        <v>50</v>
      </c>
      <c r="AY67" s="39">
        <f t="shared" si="78"/>
        <v>0</v>
      </c>
      <c r="AZ67" s="39">
        <f t="shared" si="78"/>
        <v>435</v>
      </c>
      <c r="BA67" s="39">
        <f t="shared" si="78"/>
        <v>117</v>
      </c>
      <c r="BB67" s="39">
        <f t="shared" si="78"/>
        <v>0</v>
      </c>
      <c r="BC67" s="39">
        <f t="shared" si="78"/>
        <v>0</v>
      </c>
      <c r="BD67" s="39">
        <f t="shared" si="78"/>
        <v>0</v>
      </c>
      <c r="BE67" s="39">
        <f t="shared" si="78"/>
        <v>31</v>
      </c>
      <c r="BF67" s="39">
        <f t="shared" si="78"/>
        <v>0</v>
      </c>
      <c r="BG67" s="39">
        <f t="shared" si="78"/>
        <v>0</v>
      </c>
    </row>
    <row r="68" spans="6:59" s="38" customFormat="1" x14ac:dyDescent="0.15">
      <c r="G68" s="39" t="s">
        <v>316</v>
      </c>
      <c r="H68" s="39" t="s">
        <v>597</v>
      </c>
      <c r="I68" s="39" t="s">
        <v>313</v>
      </c>
      <c r="J68" s="39" t="s">
        <v>356</v>
      </c>
      <c r="K68" s="39" t="s">
        <v>376</v>
      </c>
      <c r="L68" s="39" t="s">
        <v>332</v>
      </c>
      <c r="M68" s="39" t="s">
        <v>380</v>
      </c>
      <c r="O68" s="35">
        <f>MATCH(H68,装备!$B:$B,0)</f>
        <v>102</v>
      </c>
      <c r="P68" s="35">
        <f>MATCH(I68,装备!$B:$B,0)</f>
        <v>84</v>
      </c>
      <c r="Q68" s="35">
        <f>MATCH(J68,装备!$B:$B,0)</f>
        <v>85</v>
      </c>
      <c r="R68" s="35">
        <f>MATCH(K68,装备!$B:$B,0)</f>
        <v>53</v>
      </c>
      <c r="S68" s="35">
        <f>MATCH(L68,装备!$B:$B,0)</f>
        <v>63</v>
      </c>
      <c r="T68" s="35">
        <f>MATCH(M68,装备!$B:$B,0)</f>
        <v>43</v>
      </c>
      <c r="V68" s="8">
        <f>INDEX(装备!C:C,$O68)+INDEX(装备!C:C,$P68)+INDEX(装备!C:C,$Q68)+INDEX(装备!C:C,$R68)+INDEX(装备!C:C,$S68)+INDEX(装备!C:C,$T68)</f>
        <v>45</v>
      </c>
      <c r="W68" s="8">
        <f>INDEX(装备!D:D,$O68)+INDEX(装备!D:D,$P68)+INDEX(装备!D:D,$Q68)+INDEX(装备!D:D,$R68)+INDEX(装备!D:D,$S68)+INDEX(装备!D:D,$T68)</f>
        <v>35</v>
      </c>
      <c r="X68" s="8">
        <f>INDEX(装备!E:E,$O68)+INDEX(装备!E:E,$P68)+INDEX(装备!E:E,$Q68)+INDEX(装备!E:E,$R68)+INDEX(装备!E:E,$S68)+INDEX(装备!E:E,$T68)</f>
        <v>35</v>
      </c>
      <c r="Y68" s="8">
        <f>INDEX(装备!F:F,$O68)+INDEX(装备!F:F,$P68)+INDEX(装备!F:F,$Q68)+INDEX(装备!F:F,$R68)+INDEX(装备!F:F,$S68)+INDEX(装备!F:F,$T68)</f>
        <v>250</v>
      </c>
      <c r="Z68" s="8">
        <f>INDEX(装备!G:G,$O68)+INDEX(装备!G:G,$P68)+INDEX(装备!G:G,$Q68)+INDEX(装备!G:G,$R68)+INDEX(装备!G:G,$S68)+INDEX(装备!G:G,$T68)</f>
        <v>60</v>
      </c>
      <c r="AA68" s="8">
        <f>INDEX(装备!H:H,$O68)+INDEX(装备!H:H,$P68)+INDEX(装备!H:H,$Q68)+INDEX(装备!H:H,$R68)+INDEX(装备!H:H,$S68)+INDEX(装备!H:H,$T68)</f>
        <v>0</v>
      </c>
      <c r="AB68" s="8">
        <f>INDEX(装备!I:I,$O68)+INDEX(装备!I:I,$P68)+INDEX(装备!I:I,$Q68)+INDEX(装备!I:I,$R68)+INDEX(装备!I:I,$S68)+INDEX(装备!I:I,$T68)</f>
        <v>15</v>
      </c>
      <c r="AC68" s="8">
        <f>INDEX(装备!J:J,$O68)+INDEX(装备!J:J,$P68)+INDEX(装备!J:J,$Q68)+INDEX(装备!J:J,$R68)+INDEX(装备!J:J,$S68)+INDEX(装备!J:J,$T68)</f>
        <v>10</v>
      </c>
      <c r="AD68" s="8">
        <f>INDEX(装备!K:K,$O68)+INDEX(装备!K:K,$P68)+INDEX(装备!K:K,$Q68)+INDEX(装备!K:K,$R68)+INDEX(装备!K:K,$S68)+INDEX(装备!K:K,$T68)</f>
        <v>43</v>
      </c>
      <c r="AE68" s="8">
        <f>INDEX(装备!L:L,$O68)+INDEX(装备!L:L,$P68)+INDEX(装备!L:L,$Q68)+INDEX(装备!L:L,$R68)+INDEX(装备!L:L,$S68)+INDEX(装备!L:L,$T68)</f>
        <v>0</v>
      </c>
      <c r="AF68" s="8">
        <f>INDEX(装备!M:M,$O68)+INDEX(装备!M:M,$P68)+INDEX(装备!M:M,$Q68)+INDEX(装备!M:M,$R68)+INDEX(装备!M:M,$S68)+INDEX(装备!M:M,$T68)</f>
        <v>0</v>
      </c>
      <c r="AG68" s="8">
        <f>INDEX(装备!N:N,$O68)+INDEX(装备!N:N,$P68)+INDEX(装备!N:N,$Q68)+INDEX(装备!N:N,$R68)+INDEX(装备!N:N,$S68)+INDEX(装备!N:N,$T68)</f>
        <v>40</v>
      </c>
      <c r="AH68" s="8">
        <f>INDEX(装备!O:O,$O68)+INDEX(装备!O:O,$P68)+INDEX(装备!O:O,$Q68)+INDEX(装备!O:O,$R68)+INDEX(装备!O:O,$S68)+INDEX(装备!O:O,$T68)</f>
        <v>0</v>
      </c>
      <c r="AI68" s="8">
        <f>INDEX(装备!P:P,$O68)+INDEX(装备!P:P,$P68)+INDEX(装备!P:P,$Q68)+INDEX(装备!P:P,$R68)+INDEX(装备!P:P,$S68)+INDEX(装备!P:P,$T68)</f>
        <v>0</v>
      </c>
      <c r="AJ68" s="8">
        <f>INDEX(装备!Q:Q,$O68)+INDEX(装备!Q:Q,$P68)+INDEX(装备!Q:Q,$Q68)+INDEX(装备!Q:Q,$R68)+INDEX(装备!Q:Q,$S68)+INDEX(装备!Q:Q,$T68)</f>
        <v>0</v>
      </c>
      <c r="AK68" s="8">
        <f>INDEX(装备!R:R,$O68)+INDEX(装备!R:R,$P68)+INDEX(装备!R:R,$Q68)+INDEX(装备!R:R,$R68)+INDEX(装备!R:R,$S68)+INDEX(装备!R:R,$T68)</f>
        <v>16</v>
      </c>
      <c r="AL68" s="8">
        <f>INDEX(装备!S:S,$O68)+INDEX(装备!S:S,$P68)+INDEX(装备!S:S,$Q68)+INDEX(装备!S:S,$R68)+INDEX(装备!S:S,$S68)+INDEX(装备!S:S,$T68)</f>
        <v>0</v>
      </c>
      <c r="AM68" s="8">
        <f>INDEX(装备!T:T,$O68)+INDEX(装备!T:T,$P68)+INDEX(装备!T:T,$Q68)+INDEX(装备!T:T,$R68)+INDEX(装备!T:T,$S68)+INDEX(装备!T:T,$T68)</f>
        <v>0</v>
      </c>
      <c r="AP68" s="39">
        <f t="shared" si="78"/>
        <v>154</v>
      </c>
      <c r="AQ68" s="39">
        <f t="shared" si="78"/>
        <v>77</v>
      </c>
      <c r="AR68" s="39">
        <f t="shared" si="78"/>
        <v>89</v>
      </c>
      <c r="AS68" s="39">
        <f t="shared" si="78"/>
        <v>780</v>
      </c>
      <c r="AT68" s="39">
        <f t="shared" si="78"/>
        <v>266</v>
      </c>
      <c r="AU68" s="39">
        <f t="shared" si="78"/>
        <v>0</v>
      </c>
      <c r="AV68" s="39">
        <f t="shared" si="78"/>
        <v>38</v>
      </c>
      <c r="AW68" s="39">
        <f t="shared" si="78"/>
        <v>32</v>
      </c>
      <c r="AX68" s="39">
        <f t="shared" si="78"/>
        <v>93</v>
      </c>
      <c r="AY68" s="39">
        <f t="shared" si="78"/>
        <v>0</v>
      </c>
      <c r="AZ68" s="39">
        <f t="shared" si="78"/>
        <v>435</v>
      </c>
      <c r="BA68" s="39">
        <f t="shared" si="78"/>
        <v>157</v>
      </c>
      <c r="BB68" s="39">
        <f t="shared" si="78"/>
        <v>0</v>
      </c>
      <c r="BC68" s="39">
        <f t="shared" si="78"/>
        <v>0</v>
      </c>
      <c r="BD68" s="39">
        <f t="shared" si="78"/>
        <v>0</v>
      </c>
      <c r="BE68" s="39">
        <f t="shared" si="78"/>
        <v>47</v>
      </c>
      <c r="BF68" s="39">
        <f t="shared" si="78"/>
        <v>0</v>
      </c>
      <c r="BG68" s="39">
        <f t="shared" si="78"/>
        <v>0</v>
      </c>
    </row>
    <row r="69" spans="6:59" s="38" customFormat="1" x14ac:dyDescent="0.15">
      <c r="G69" s="39" t="s">
        <v>321</v>
      </c>
      <c r="H69" s="39" t="s">
        <v>617</v>
      </c>
      <c r="I69" s="39" t="s">
        <v>370</v>
      </c>
      <c r="J69" s="39" t="s">
        <v>367</v>
      </c>
      <c r="K69" s="39" t="s">
        <v>363</v>
      </c>
      <c r="L69" s="39" t="s">
        <v>369</v>
      </c>
      <c r="M69" s="39" t="s">
        <v>327</v>
      </c>
      <c r="O69" s="35">
        <f>MATCH(H69,装备!$B:$B,0)</f>
        <v>105</v>
      </c>
      <c r="P69" s="35">
        <f>MATCH(I69,装备!$B:$B,0)</f>
        <v>103</v>
      </c>
      <c r="Q69" s="35">
        <f>MATCH(J69,装备!$B:$B,0)</f>
        <v>55</v>
      </c>
      <c r="R69" s="35">
        <f>MATCH(K69,装备!$B:$B,0)</f>
        <v>49</v>
      </c>
      <c r="S69" s="35">
        <f>MATCH(L69,装备!$B:$B,0)</f>
        <v>58</v>
      </c>
      <c r="T69" s="35">
        <f>MATCH(M69,装备!$B:$B,0)</f>
        <v>72</v>
      </c>
      <c r="V69" s="8">
        <f>INDEX(装备!C:C,$O69)+INDEX(装备!C:C,$P69)+INDEX(装备!C:C,$Q69)+INDEX(装备!C:C,$R69)+INDEX(装备!C:C,$S69)+INDEX(装备!C:C,$T69)</f>
        <v>50</v>
      </c>
      <c r="W69" s="8">
        <f>INDEX(装备!D:D,$O69)+INDEX(装备!D:D,$P69)+INDEX(装备!D:D,$Q69)+INDEX(装备!D:D,$R69)+INDEX(装备!D:D,$S69)+INDEX(装备!D:D,$T69)</f>
        <v>40</v>
      </c>
      <c r="X69" s="8">
        <f>INDEX(装备!E:E,$O69)+INDEX(装备!E:E,$P69)+INDEX(装备!E:E,$Q69)+INDEX(装备!E:E,$R69)+INDEX(装备!E:E,$S69)+INDEX(装备!E:E,$T69)</f>
        <v>40</v>
      </c>
      <c r="Y69" s="8">
        <f>INDEX(装备!F:F,$O69)+INDEX(装备!F:F,$P69)+INDEX(装备!F:F,$Q69)+INDEX(装备!F:F,$R69)+INDEX(装备!F:F,$S69)+INDEX(装备!F:F,$T69)</f>
        <v>280</v>
      </c>
      <c r="Z69" s="8">
        <f>INDEX(装备!G:G,$O69)+INDEX(装备!G:G,$P69)+INDEX(装备!G:G,$Q69)+INDEX(装备!G:G,$R69)+INDEX(装备!G:G,$S69)+INDEX(装备!G:G,$T69)</f>
        <v>20</v>
      </c>
      <c r="AA69" s="8">
        <f>INDEX(装备!H:H,$O69)+INDEX(装备!H:H,$P69)+INDEX(装备!H:H,$Q69)+INDEX(装备!H:H,$R69)+INDEX(装备!H:H,$S69)+INDEX(装备!H:H,$T69)</f>
        <v>0</v>
      </c>
      <c r="AB69" s="8">
        <f>INDEX(装备!I:I,$O69)+INDEX(装备!I:I,$P69)+INDEX(装备!I:I,$Q69)+INDEX(装备!I:I,$R69)+INDEX(装备!I:I,$S69)+INDEX(装备!I:I,$T69)</f>
        <v>19</v>
      </c>
      <c r="AC69" s="8">
        <f>INDEX(装备!J:J,$O69)+INDEX(装备!J:J,$P69)+INDEX(装备!J:J,$Q69)+INDEX(装备!J:J,$R69)+INDEX(装备!J:J,$S69)+INDEX(装备!J:J,$T69)</f>
        <v>15</v>
      </c>
      <c r="AD69" s="8">
        <f>INDEX(装备!K:K,$O69)+INDEX(装备!K:K,$P69)+INDEX(装备!K:K,$Q69)+INDEX(装备!K:K,$R69)+INDEX(装备!K:K,$S69)+INDEX(装备!K:K,$T69)</f>
        <v>35</v>
      </c>
      <c r="AE69" s="8">
        <f>INDEX(装备!L:L,$O69)+INDEX(装备!L:L,$P69)+INDEX(装备!L:L,$Q69)+INDEX(装备!L:L,$R69)+INDEX(装备!L:L,$S69)+INDEX(装备!L:L,$T69)</f>
        <v>0</v>
      </c>
      <c r="AF69" s="8">
        <f>INDEX(装备!M:M,$O69)+INDEX(装备!M:M,$P69)+INDEX(装备!M:M,$Q69)+INDEX(装备!M:M,$R69)+INDEX(装备!M:M,$S69)+INDEX(装备!M:M,$T69)</f>
        <v>440</v>
      </c>
      <c r="AG69" s="8">
        <f>INDEX(装备!N:N,$O69)+INDEX(装备!N:N,$P69)+INDEX(装备!N:N,$Q69)+INDEX(装备!N:N,$R69)+INDEX(装备!N:N,$S69)+INDEX(装备!N:N,$T69)</f>
        <v>75</v>
      </c>
      <c r="AH69" s="8">
        <f>INDEX(装备!O:O,$O69)+INDEX(装备!O:O,$P69)+INDEX(装备!O:O,$Q69)+INDEX(装备!O:O,$R69)+INDEX(装备!O:O,$S69)+INDEX(装备!O:O,$T69)</f>
        <v>0</v>
      </c>
      <c r="AI69" s="8">
        <f>INDEX(装备!P:P,$O69)+INDEX(装备!P:P,$P69)+INDEX(装备!P:P,$Q69)+INDEX(装备!P:P,$R69)+INDEX(装备!P:P,$S69)+INDEX(装备!P:P,$T69)</f>
        <v>5</v>
      </c>
      <c r="AJ69" s="8">
        <f>INDEX(装备!Q:Q,$O69)+INDEX(装备!Q:Q,$P69)+INDEX(装备!Q:Q,$Q69)+INDEX(装备!Q:Q,$R69)+INDEX(装备!Q:Q,$S69)+INDEX(装备!Q:Q,$T69)</f>
        <v>0</v>
      </c>
      <c r="AK69" s="8">
        <f>INDEX(装备!R:R,$O69)+INDEX(装备!R:R,$P69)+INDEX(装备!R:R,$Q69)+INDEX(装备!R:R,$R69)+INDEX(装备!R:R,$S69)+INDEX(装备!R:R,$T69)</f>
        <v>0</v>
      </c>
      <c r="AL69" s="8">
        <f>INDEX(装备!S:S,$O69)+INDEX(装备!S:S,$P69)+INDEX(装备!S:S,$Q69)+INDEX(装备!S:S,$R69)+INDEX(装备!S:S,$S69)+INDEX(装备!S:S,$T69)</f>
        <v>0</v>
      </c>
      <c r="AM69" s="8">
        <f>INDEX(装备!T:T,$O69)+INDEX(装备!T:T,$P69)+INDEX(装备!T:T,$Q69)+INDEX(装备!T:T,$R69)+INDEX(装备!T:T,$S69)+INDEX(装备!T:T,$T69)</f>
        <v>0</v>
      </c>
      <c r="AP69" s="39">
        <f t="shared" si="78"/>
        <v>204</v>
      </c>
      <c r="AQ69" s="39">
        <f t="shared" si="78"/>
        <v>117</v>
      </c>
      <c r="AR69" s="39">
        <f t="shared" si="78"/>
        <v>129</v>
      </c>
      <c r="AS69" s="39">
        <f t="shared" si="78"/>
        <v>1060</v>
      </c>
      <c r="AT69" s="39">
        <f t="shared" si="78"/>
        <v>286</v>
      </c>
      <c r="AU69" s="39">
        <f t="shared" si="78"/>
        <v>0</v>
      </c>
      <c r="AV69" s="39">
        <f t="shared" si="78"/>
        <v>57</v>
      </c>
      <c r="AW69" s="39">
        <f t="shared" si="78"/>
        <v>47</v>
      </c>
      <c r="AX69" s="39">
        <f t="shared" si="78"/>
        <v>128</v>
      </c>
      <c r="AY69" s="39">
        <f t="shared" si="78"/>
        <v>0</v>
      </c>
      <c r="AZ69" s="39">
        <f t="shared" si="78"/>
        <v>875</v>
      </c>
      <c r="BA69" s="39">
        <f t="shared" si="78"/>
        <v>232</v>
      </c>
      <c r="BB69" s="39">
        <f t="shared" si="78"/>
        <v>0</v>
      </c>
      <c r="BC69" s="39">
        <f t="shared" si="78"/>
        <v>5</v>
      </c>
      <c r="BD69" s="39">
        <f t="shared" si="78"/>
        <v>0</v>
      </c>
      <c r="BE69" s="39">
        <f t="shared" si="78"/>
        <v>47</v>
      </c>
      <c r="BF69" s="39">
        <f t="shared" si="78"/>
        <v>0</v>
      </c>
      <c r="BG69" s="39">
        <f t="shared" si="78"/>
        <v>0</v>
      </c>
    </row>
    <row r="70" spans="6:59" s="38" customFormat="1" x14ac:dyDescent="0.15">
      <c r="G70" s="39" t="s">
        <v>328</v>
      </c>
      <c r="H70" s="39" t="s">
        <v>618</v>
      </c>
      <c r="I70" s="39" t="s">
        <v>368</v>
      </c>
      <c r="J70" s="39" t="s">
        <v>313</v>
      </c>
      <c r="K70" s="39" t="s">
        <v>378</v>
      </c>
      <c r="L70" s="39" t="s">
        <v>372</v>
      </c>
      <c r="M70" s="39" t="s">
        <v>327</v>
      </c>
      <c r="O70" s="35">
        <f>MATCH(H70,装备!$B:$B,0)</f>
        <v>118</v>
      </c>
      <c r="P70" s="35">
        <f>MATCH(I70,装备!$B:$B,0)</f>
        <v>87</v>
      </c>
      <c r="Q70" s="35">
        <f>MATCH(J70,装备!$B:$B,0)</f>
        <v>84</v>
      </c>
      <c r="R70" s="35">
        <f>MATCH(K70,装备!$B:$B,0)</f>
        <v>73</v>
      </c>
      <c r="S70" s="35">
        <f>MATCH(L70,装备!$B:$B,0)</f>
        <v>34</v>
      </c>
      <c r="T70" s="35">
        <f>MATCH(M70,装备!$B:$B,0)</f>
        <v>72</v>
      </c>
      <c r="V70" s="8">
        <f>INDEX(装备!C:C,$O70)+INDEX(装备!C:C,$P70)+INDEX(装备!C:C,$Q70)+INDEX(装备!C:C,$R70)+INDEX(装备!C:C,$S70)+INDEX(装备!C:C,$T70)</f>
        <v>97</v>
      </c>
      <c r="W70" s="8">
        <f>INDEX(装备!D:D,$O70)+INDEX(装备!D:D,$P70)+INDEX(装备!D:D,$Q70)+INDEX(装备!D:D,$R70)+INDEX(装备!D:D,$S70)+INDEX(装备!D:D,$T70)</f>
        <v>25</v>
      </c>
      <c r="X70" s="8">
        <f>INDEX(装备!E:E,$O70)+INDEX(装备!E:E,$P70)+INDEX(装备!E:E,$Q70)+INDEX(装备!E:E,$R70)+INDEX(装备!E:E,$S70)+INDEX(装备!E:E,$T70)</f>
        <v>25</v>
      </c>
      <c r="Y70" s="8">
        <f>INDEX(装备!F:F,$O70)+INDEX(装备!F:F,$P70)+INDEX(装备!F:F,$Q70)+INDEX(装备!F:F,$R70)+INDEX(装备!F:F,$S70)+INDEX(装备!F:F,$T70)</f>
        <v>850</v>
      </c>
      <c r="Z70" s="8">
        <f>INDEX(装备!G:G,$O70)+INDEX(装备!G:G,$P70)+INDEX(装备!G:G,$Q70)+INDEX(装备!G:G,$R70)+INDEX(装备!G:G,$S70)+INDEX(装备!G:G,$T70)</f>
        <v>98</v>
      </c>
      <c r="AA70" s="8">
        <f>INDEX(装备!H:H,$O70)+INDEX(装备!H:H,$P70)+INDEX(装备!H:H,$Q70)+INDEX(装备!H:H,$R70)+INDEX(装备!H:H,$S70)+INDEX(装备!H:H,$T70)</f>
        <v>0</v>
      </c>
      <c r="AB70" s="8">
        <f>INDEX(装备!I:I,$O70)+INDEX(装备!I:I,$P70)+INDEX(装备!I:I,$Q70)+INDEX(装备!I:I,$R70)+INDEX(装备!I:I,$S70)+INDEX(装备!I:I,$T70)</f>
        <v>5</v>
      </c>
      <c r="AC70" s="8">
        <f>INDEX(装备!J:J,$O70)+INDEX(装备!J:J,$P70)+INDEX(装备!J:J,$Q70)+INDEX(装备!J:J,$R70)+INDEX(装备!J:J,$S70)+INDEX(装备!J:J,$T70)</f>
        <v>10</v>
      </c>
      <c r="AD70" s="8">
        <f>INDEX(装备!K:K,$O70)+INDEX(装备!K:K,$P70)+INDEX(装备!K:K,$Q70)+INDEX(装备!K:K,$R70)+INDEX(装备!K:K,$S70)+INDEX(装备!K:K,$T70)</f>
        <v>10</v>
      </c>
      <c r="AE70" s="8">
        <f>INDEX(装备!L:L,$O70)+INDEX(装备!L:L,$P70)+INDEX(装备!L:L,$Q70)+INDEX(装备!L:L,$R70)+INDEX(装备!L:L,$S70)+INDEX(装备!L:L,$T70)</f>
        <v>0</v>
      </c>
      <c r="AF70" s="8">
        <f>INDEX(装备!M:M,$O70)+INDEX(装备!M:M,$P70)+INDEX(装备!M:M,$Q70)+INDEX(装备!M:M,$R70)+INDEX(装备!M:M,$S70)+INDEX(装备!M:M,$T70)</f>
        <v>740</v>
      </c>
      <c r="AG70" s="8">
        <f>INDEX(装备!N:N,$O70)+INDEX(装备!N:N,$P70)+INDEX(装备!N:N,$Q70)+INDEX(装备!N:N,$R70)+INDEX(装备!N:N,$S70)+INDEX(装备!N:N,$T70)</f>
        <v>50</v>
      </c>
      <c r="AH70" s="8">
        <f>INDEX(装备!O:O,$O70)+INDEX(装备!O:O,$P70)+INDEX(装备!O:O,$Q70)+INDEX(装备!O:O,$R70)+INDEX(装备!O:O,$S70)+INDEX(装备!O:O,$T70)</f>
        <v>0</v>
      </c>
      <c r="AI70" s="8">
        <f>INDEX(装备!P:P,$O70)+INDEX(装备!P:P,$P70)+INDEX(装备!P:P,$Q70)+INDEX(装备!P:P,$R70)+INDEX(装备!P:P,$S70)+INDEX(装备!P:P,$T70)</f>
        <v>0</v>
      </c>
      <c r="AJ70" s="8">
        <f>INDEX(装备!Q:Q,$O70)+INDEX(装备!Q:Q,$P70)+INDEX(装备!Q:Q,$Q70)+INDEX(装备!Q:Q,$R70)+INDEX(装备!Q:Q,$S70)+INDEX(装备!Q:Q,$T70)</f>
        <v>0</v>
      </c>
      <c r="AK70" s="8">
        <f>INDEX(装备!R:R,$O70)+INDEX(装备!R:R,$P70)+INDEX(装备!R:R,$Q70)+INDEX(装备!R:R,$R70)+INDEX(装备!R:R,$S70)+INDEX(装备!R:R,$T70)</f>
        <v>0</v>
      </c>
      <c r="AL70" s="8">
        <f>INDEX(装备!S:S,$O70)+INDEX(装备!S:S,$P70)+INDEX(装备!S:S,$Q70)+INDEX(装备!S:S,$R70)+INDEX(装备!S:S,$S70)+INDEX(装备!S:S,$T70)</f>
        <v>0</v>
      </c>
      <c r="AM70" s="8">
        <f>INDEX(装备!T:T,$O70)+INDEX(装备!T:T,$P70)+INDEX(装备!T:T,$Q70)+INDEX(装备!T:T,$R70)+INDEX(装备!T:T,$S70)+INDEX(装备!T:T,$T70)</f>
        <v>0</v>
      </c>
      <c r="AP70" s="39">
        <f t="shared" si="78"/>
        <v>301</v>
      </c>
      <c r="AQ70" s="39">
        <f t="shared" si="78"/>
        <v>142</v>
      </c>
      <c r="AR70" s="39">
        <f t="shared" si="78"/>
        <v>154</v>
      </c>
      <c r="AS70" s="39">
        <f t="shared" si="78"/>
        <v>1910</v>
      </c>
      <c r="AT70" s="39">
        <f t="shared" si="78"/>
        <v>384</v>
      </c>
      <c r="AU70" s="39">
        <f t="shared" si="78"/>
        <v>0</v>
      </c>
      <c r="AV70" s="39">
        <f t="shared" si="78"/>
        <v>62</v>
      </c>
      <c r="AW70" s="39">
        <f t="shared" si="78"/>
        <v>57</v>
      </c>
      <c r="AX70" s="39">
        <f t="shared" si="78"/>
        <v>138</v>
      </c>
      <c r="AY70" s="39">
        <f t="shared" si="78"/>
        <v>0</v>
      </c>
      <c r="AZ70" s="39">
        <f t="shared" si="78"/>
        <v>1615</v>
      </c>
      <c r="BA70" s="39">
        <f t="shared" si="78"/>
        <v>282</v>
      </c>
      <c r="BB70" s="39">
        <f t="shared" si="78"/>
        <v>0</v>
      </c>
      <c r="BC70" s="39">
        <f t="shared" si="78"/>
        <v>5</v>
      </c>
      <c r="BD70" s="39">
        <f t="shared" si="78"/>
        <v>0</v>
      </c>
      <c r="BE70" s="39">
        <f t="shared" si="78"/>
        <v>47</v>
      </c>
      <c r="BF70" s="39">
        <f t="shared" si="78"/>
        <v>0</v>
      </c>
      <c r="BG70" s="39">
        <f t="shared" si="78"/>
        <v>0</v>
      </c>
    </row>
    <row r="71" spans="6:59" s="38" customFormat="1" x14ac:dyDescent="0.15">
      <c r="G71" s="39" t="s">
        <v>333</v>
      </c>
      <c r="H71" s="39" t="s">
        <v>607</v>
      </c>
      <c r="I71" s="39" t="s">
        <v>383</v>
      </c>
      <c r="J71" s="39" t="s">
        <v>305</v>
      </c>
      <c r="K71" s="39" t="s">
        <v>300</v>
      </c>
      <c r="L71" s="39" t="s">
        <v>376</v>
      </c>
      <c r="M71" s="39" t="s">
        <v>327</v>
      </c>
      <c r="O71" s="35">
        <f>MATCH(H71,装备!$B:$B,0)</f>
        <v>122</v>
      </c>
      <c r="P71" s="35">
        <f>MATCH(I71,装备!$B:$B,0)</f>
        <v>99</v>
      </c>
      <c r="Q71" s="35">
        <f>MATCH(J71,装备!$B:$B,0)</f>
        <v>79</v>
      </c>
      <c r="R71" s="35">
        <f>MATCH(K71,装备!$B:$B,0)</f>
        <v>57</v>
      </c>
      <c r="S71" s="35">
        <f>MATCH(L71,装备!$B:$B,0)</f>
        <v>53</v>
      </c>
      <c r="T71" s="35">
        <f>MATCH(M71,装备!$B:$B,0)</f>
        <v>72</v>
      </c>
      <c r="V71" s="8">
        <f>INDEX(装备!C:C,$O71)+INDEX(装备!C:C,$P71)+INDEX(装备!C:C,$Q71)+INDEX(装备!C:C,$R71)+INDEX(装备!C:C,$S71)+INDEX(装备!C:C,$T71)</f>
        <v>35</v>
      </c>
      <c r="W71" s="8">
        <f>INDEX(装备!D:D,$O71)+INDEX(装备!D:D,$P71)+INDEX(装备!D:D,$Q71)+INDEX(装备!D:D,$R71)+INDEX(装备!D:D,$S71)+INDEX(装备!D:D,$T71)</f>
        <v>25</v>
      </c>
      <c r="X71" s="8">
        <f>INDEX(装备!E:E,$O71)+INDEX(装备!E:E,$P71)+INDEX(装备!E:E,$Q71)+INDEX(装备!E:E,$R71)+INDEX(装备!E:E,$S71)+INDEX(装备!E:E,$T71)</f>
        <v>25</v>
      </c>
      <c r="Y71" s="8">
        <f>INDEX(装备!F:F,$O71)+INDEX(装备!F:F,$P71)+INDEX(装备!F:F,$Q71)+INDEX(装备!F:F,$R71)+INDEX(装备!F:F,$S71)+INDEX(装备!F:F,$T71)</f>
        <v>0</v>
      </c>
      <c r="Z71" s="8">
        <f>INDEX(装备!G:G,$O71)+INDEX(装备!G:G,$P71)+INDEX(装备!G:G,$Q71)+INDEX(装备!G:G,$R71)+INDEX(装备!G:G,$S71)+INDEX(装备!G:G,$T71)</f>
        <v>154</v>
      </c>
      <c r="AA71" s="8">
        <f>INDEX(装备!H:H,$O71)+INDEX(装备!H:H,$P71)+INDEX(装备!H:H,$Q71)+INDEX(装备!H:H,$R71)+INDEX(装备!H:H,$S71)+INDEX(装备!H:H,$T71)</f>
        <v>0</v>
      </c>
      <c r="AB71" s="8">
        <f>INDEX(装备!I:I,$O71)+INDEX(装备!I:I,$P71)+INDEX(装备!I:I,$Q71)+INDEX(装备!I:I,$R71)+INDEX(装备!I:I,$S71)+INDEX(装备!I:I,$T71)</f>
        <v>5</v>
      </c>
      <c r="AC71" s="8">
        <f>INDEX(装备!J:J,$O71)+INDEX(装备!J:J,$P71)+INDEX(装备!J:J,$Q71)+INDEX(装备!J:J,$R71)+INDEX(装备!J:J,$S71)+INDEX(装备!J:J,$T71)</f>
        <v>35</v>
      </c>
      <c r="AD71" s="8">
        <f>INDEX(装备!K:K,$O71)+INDEX(装备!K:K,$P71)+INDEX(装备!K:K,$Q71)+INDEX(装备!K:K,$R71)+INDEX(装备!K:K,$S71)+INDEX(装备!K:K,$T71)</f>
        <v>60</v>
      </c>
      <c r="AE71" s="8">
        <f>INDEX(装备!L:L,$O71)+INDEX(装备!L:L,$P71)+INDEX(装备!L:L,$Q71)+INDEX(装备!L:L,$R71)+INDEX(装备!L:L,$S71)+INDEX(装备!L:L,$T71)</f>
        <v>0</v>
      </c>
      <c r="AF71" s="8">
        <f>INDEX(装备!M:M,$O71)+INDEX(装备!M:M,$P71)+INDEX(装备!M:M,$Q71)+INDEX(装备!M:M,$R71)+INDEX(装备!M:M,$S71)+INDEX(装备!M:M,$T71)</f>
        <v>100</v>
      </c>
      <c r="AG71" s="8">
        <f>INDEX(装备!N:N,$O71)+INDEX(装备!N:N,$P71)+INDEX(装备!N:N,$Q71)+INDEX(装备!N:N,$R71)+INDEX(装备!N:N,$S71)+INDEX(装备!N:N,$T71)</f>
        <v>40</v>
      </c>
      <c r="AH71" s="8">
        <f>INDEX(装备!O:O,$O71)+INDEX(装备!O:O,$P71)+INDEX(装备!O:O,$Q71)+INDEX(装备!O:O,$R71)+INDEX(装备!O:O,$S71)+INDEX(装备!O:O,$T71)</f>
        <v>0</v>
      </c>
      <c r="AI71" s="8">
        <f>INDEX(装备!P:P,$O71)+INDEX(装备!P:P,$P71)+INDEX(装备!P:P,$Q71)+INDEX(装备!P:P,$R71)+INDEX(装备!P:P,$S71)+INDEX(装备!P:P,$T71)</f>
        <v>0</v>
      </c>
      <c r="AJ71" s="8">
        <f>INDEX(装备!Q:Q,$O71)+INDEX(装备!Q:Q,$P71)+INDEX(装备!Q:Q,$Q71)+INDEX(装备!Q:Q,$R71)+INDEX(装备!Q:Q,$S71)+INDEX(装备!Q:Q,$T71)</f>
        <v>0</v>
      </c>
      <c r="AK71" s="8">
        <f>INDEX(装备!R:R,$O71)+INDEX(装备!R:R,$P71)+INDEX(装备!R:R,$Q71)+INDEX(装备!R:R,$R71)+INDEX(装备!R:R,$S71)+INDEX(装备!R:R,$T71)</f>
        <v>16</v>
      </c>
      <c r="AL71" s="8">
        <f>INDEX(装备!S:S,$O71)+INDEX(装备!S:S,$P71)+INDEX(装备!S:S,$Q71)+INDEX(装备!S:S,$R71)+INDEX(装备!S:S,$S71)+INDEX(装备!S:S,$T71)</f>
        <v>0</v>
      </c>
      <c r="AM71" s="8">
        <f>INDEX(装备!T:T,$O71)+INDEX(装备!T:T,$P71)+INDEX(装备!T:T,$Q71)+INDEX(装备!T:T,$R71)+INDEX(装备!T:T,$S71)+INDEX(装备!T:T,$T71)</f>
        <v>0</v>
      </c>
      <c r="AP71" s="39">
        <f t="shared" si="78"/>
        <v>336</v>
      </c>
      <c r="AQ71" s="39">
        <f t="shared" si="78"/>
        <v>167</v>
      </c>
      <c r="AR71" s="39">
        <f t="shared" si="78"/>
        <v>179</v>
      </c>
      <c r="AS71" s="39">
        <f t="shared" si="78"/>
        <v>1910</v>
      </c>
      <c r="AT71" s="39">
        <f t="shared" si="78"/>
        <v>538</v>
      </c>
      <c r="AU71" s="39">
        <f t="shared" si="78"/>
        <v>0</v>
      </c>
      <c r="AV71" s="39">
        <f t="shared" si="78"/>
        <v>67</v>
      </c>
      <c r="AW71" s="39">
        <f t="shared" si="78"/>
        <v>92</v>
      </c>
      <c r="AX71" s="39">
        <f t="shared" si="78"/>
        <v>198</v>
      </c>
      <c r="AY71" s="39">
        <f t="shared" si="78"/>
        <v>0</v>
      </c>
      <c r="AZ71" s="39">
        <f t="shared" si="78"/>
        <v>1715</v>
      </c>
      <c r="BA71" s="39">
        <f t="shared" si="78"/>
        <v>322</v>
      </c>
      <c r="BB71" s="39">
        <f t="shared" si="78"/>
        <v>0</v>
      </c>
      <c r="BC71" s="39">
        <f t="shared" si="78"/>
        <v>5</v>
      </c>
      <c r="BD71" s="39">
        <f t="shared" si="78"/>
        <v>0</v>
      </c>
      <c r="BE71" s="39">
        <f t="shared" si="78"/>
        <v>63</v>
      </c>
      <c r="BF71" s="39">
        <f t="shared" si="78"/>
        <v>0</v>
      </c>
      <c r="BG71" s="39">
        <f t="shared" si="78"/>
        <v>0</v>
      </c>
    </row>
    <row r="72" spans="6:59" s="38" customFormat="1" x14ac:dyDescent="0.15">
      <c r="G72" s="39" t="s">
        <v>337</v>
      </c>
      <c r="H72" s="39" t="s">
        <v>618</v>
      </c>
      <c r="I72" s="39" t="s">
        <v>329</v>
      </c>
      <c r="J72" s="39" t="s">
        <v>370</v>
      </c>
      <c r="K72" s="39" t="s">
        <v>313</v>
      </c>
      <c r="L72" s="39" t="s">
        <v>367</v>
      </c>
      <c r="M72" s="39" t="s">
        <v>327</v>
      </c>
      <c r="O72" s="35">
        <f>MATCH(H72,装备!$B:$B,0)</f>
        <v>118</v>
      </c>
      <c r="P72" s="35">
        <f>MATCH(I72,装备!$B:$B,0)</f>
        <v>120</v>
      </c>
      <c r="Q72" s="35">
        <f>MATCH(J72,装备!$B:$B,0)</f>
        <v>103</v>
      </c>
      <c r="R72" s="35">
        <f>MATCH(K72,装备!$B:$B,0)</f>
        <v>84</v>
      </c>
      <c r="S72" s="35">
        <f>MATCH(L72,装备!$B:$B,0)</f>
        <v>55</v>
      </c>
      <c r="T72" s="35">
        <f>MATCH(M72,装备!$B:$B,0)</f>
        <v>72</v>
      </c>
      <c r="V72" s="8">
        <f>INDEX(装备!C:C,$O72)+INDEX(装备!C:C,$P72)+INDEX(装备!C:C,$Q72)+INDEX(装备!C:C,$R72)+INDEX(装备!C:C,$S72)+INDEX(装备!C:C,$T72)</f>
        <v>90</v>
      </c>
      <c r="W72" s="8">
        <f>INDEX(装备!D:D,$O72)+INDEX(装备!D:D,$P72)+INDEX(装备!D:D,$Q72)+INDEX(装备!D:D,$R72)+INDEX(装备!D:D,$S72)+INDEX(装备!D:D,$T72)</f>
        <v>40</v>
      </c>
      <c r="X72" s="8">
        <f>INDEX(装备!E:E,$O72)+INDEX(装备!E:E,$P72)+INDEX(装备!E:E,$Q72)+INDEX(装备!E:E,$R72)+INDEX(装备!E:E,$S72)+INDEX(装备!E:E,$T72)</f>
        <v>70</v>
      </c>
      <c r="Y72" s="8">
        <f>INDEX(装备!F:F,$O72)+INDEX(装备!F:F,$P72)+INDEX(装备!F:F,$Q72)+INDEX(装备!F:F,$R72)+INDEX(装备!F:F,$S72)+INDEX(装备!F:F,$T72)</f>
        <v>880</v>
      </c>
      <c r="Z72" s="8">
        <f>INDEX(装备!G:G,$O72)+INDEX(装备!G:G,$P72)+INDEX(装备!G:G,$Q72)+INDEX(装备!G:G,$R72)+INDEX(装备!G:G,$S72)+INDEX(装备!G:G,$T72)</f>
        <v>64</v>
      </c>
      <c r="AA72" s="8">
        <f>INDEX(装备!H:H,$O72)+INDEX(装备!H:H,$P72)+INDEX(装备!H:H,$Q72)+INDEX(装备!H:H,$R72)+INDEX(装备!H:H,$S72)+INDEX(装备!H:H,$T72)</f>
        <v>0</v>
      </c>
      <c r="AB72" s="8">
        <f>INDEX(装备!I:I,$O72)+INDEX(装备!I:I,$P72)+INDEX(装备!I:I,$Q72)+INDEX(装备!I:I,$R72)+INDEX(装备!I:I,$S72)+INDEX(装备!I:I,$T72)</f>
        <v>4</v>
      </c>
      <c r="AC72" s="8">
        <f>INDEX(装备!J:J,$O72)+INDEX(装备!J:J,$P72)+INDEX(装备!J:J,$Q72)+INDEX(装备!J:J,$R72)+INDEX(装备!J:J,$S72)+INDEX(装备!J:J,$T72)</f>
        <v>25</v>
      </c>
      <c r="AD72" s="8">
        <f>INDEX(装备!K:K,$O72)+INDEX(装备!K:K,$P72)+INDEX(装备!K:K,$Q72)+INDEX(装备!K:K,$R72)+INDEX(装备!K:K,$S72)+INDEX(装备!K:K,$T72)</f>
        <v>30</v>
      </c>
      <c r="AE72" s="8">
        <f>INDEX(装备!L:L,$O72)+INDEX(装备!L:L,$P72)+INDEX(装备!L:L,$Q72)+INDEX(装备!L:L,$R72)+INDEX(装备!L:L,$S72)+INDEX(装备!L:L,$T72)</f>
        <v>0</v>
      </c>
      <c r="AF72" s="8">
        <f>INDEX(装备!M:M,$O72)+INDEX(装备!M:M,$P72)+INDEX(装备!M:M,$Q72)+INDEX(装备!M:M,$R72)+INDEX(装备!M:M,$S72)+INDEX(装备!M:M,$T72)</f>
        <v>840</v>
      </c>
      <c r="AG72" s="8">
        <f>INDEX(装备!N:N,$O72)+INDEX(装备!N:N,$P72)+INDEX(装备!N:N,$Q72)+INDEX(装备!N:N,$R72)+INDEX(装备!N:N,$S72)+INDEX(装备!N:N,$T72)</f>
        <v>0</v>
      </c>
      <c r="AH72" s="8">
        <f>INDEX(装备!O:O,$O72)+INDEX(装备!O:O,$P72)+INDEX(装备!O:O,$Q72)+INDEX(装备!O:O,$R72)+INDEX(装备!O:O,$S72)+INDEX(装备!O:O,$T72)</f>
        <v>30</v>
      </c>
      <c r="AI72" s="8">
        <f>INDEX(装备!P:P,$O72)+INDEX(装备!P:P,$P72)+INDEX(装备!P:P,$Q72)+INDEX(装备!P:P,$R72)+INDEX(装备!P:P,$S72)+INDEX(装备!P:P,$T72)</f>
        <v>0</v>
      </c>
      <c r="AJ72" s="8">
        <f>INDEX(装备!Q:Q,$O72)+INDEX(装备!Q:Q,$P72)+INDEX(装备!Q:Q,$Q72)+INDEX(装备!Q:Q,$R72)+INDEX(装备!Q:Q,$S72)+INDEX(装备!Q:Q,$T72)</f>
        <v>0</v>
      </c>
      <c r="AK72" s="8">
        <f>INDEX(装备!R:R,$O72)+INDEX(装备!R:R,$P72)+INDEX(装备!R:R,$Q72)+INDEX(装备!R:R,$R72)+INDEX(装备!R:R,$S72)+INDEX(装备!R:R,$T72)</f>
        <v>0</v>
      </c>
      <c r="AL72" s="8">
        <f>INDEX(装备!S:S,$O72)+INDEX(装备!S:S,$P72)+INDEX(装备!S:S,$Q72)+INDEX(装备!S:S,$R72)+INDEX(装备!S:S,$S72)+INDEX(装备!S:S,$T72)</f>
        <v>0</v>
      </c>
      <c r="AM72" s="8">
        <f>INDEX(装备!T:T,$O72)+INDEX(装备!T:T,$P72)+INDEX(装备!T:T,$Q72)+INDEX(装备!T:T,$R72)+INDEX(装备!T:T,$S72)+INDEX(装备!T:T,$T72)</f>
        <v>0</v>
      </c>
      <c r="AP72" s="39">
        <f t="shared" si="78"/>
        <v>426</v>
      </c>
      <c r="AQ72" s="39">
        <f t="shared" si="78"/>
        <v>207</v>
      </c>
      <c r="AR72" s="39">
        <f t="shared" si="78"/>
        <v>249</v>
      </c>
      <c r="AS72" s="39">
        <f t="shared" si="78"/>
        <v>2790</v>
      </c>
      <c r="AT72" s="39">
        <f t="shared" si="78"/>
        <v>602</v>
      </c>
      <c r="AU72" s="39">
        <f t="shared" si="78"/>
        <v>0</v>
      </c>
      <c r="AV72" s="39">
        <f t="shared" si="78"/>
        <v>71</v>
      </c>
      <c r="AW72" s="39">
        <f t="shared" si="78"/>
        <v>117</v>
      </c>
      <c r="AX72" s="39">
        <f t="shared" si="78"/>
        <v>228</v>
      </c>
      <c r="AY72" s="39">
        <f t="shared" si="78"/>
        <v>0</v>
      </c>
      <c r="AZ72" s="39">
        <f t="shared" si="78"/>
        <v>2555</v>
      </c>
      <c r="BA72" s="39">
        <f t="shared" si="78"/>
        <v>322</v>
      </c>
      <c r="BB72" s="39">
        <f t="shared" si="78"/>
        <v>30</v>
      </c>
      <c r="BC72" s="39">
        <f t="shared" si="78"/>
        <v>5</v>
      </c>
      <c r="BD72" s="39">
        <f t="shared" si="78"/>
        <v>0</v>
      </c>
      <c r="BE72" s="39">
        <f t="shared" si="78"/>
        <v>63</v>
      </c>
      <c r="BF72" s="39">
        <f t="shared" si="78"/>
        <v>0</v>
      </c>
      <c r="BG72" s="39">
        <f t="shared" si="78"/>
        <v>0</v>
      </c>
    </row>
    <row r="73" spans="6:59" s="38" customFormat="1" x14ac:dyDescent="0.15">
      <c r="F73" s="38" t="s">
        <v>384</v>
      </c>
      <c r="G73" s="39" t="s">
        <v>342</v>
      </c>
      <c r="H73" s="39" t="s">
        <v>592</v>
      </c>
      <c r="I73" s="39" t="s">
        <v>344</v>
      </c>
      <c r="J73" s="39" t="s">
        <v>385</v>
      </c>
      <c r="K73" s="39" t="s">
        <v>365</v>
      </c>
      <c r="L73" s="39" t="s">
        <v>359</v>
      </c>
      <c r="M73" s="39" t="s">
        <v>366</v>
      </c>
      <c r="O73" s="35">
        <f>MATCH(H73,装备!$B:$B,0)</f>
        <v>2</v>
      </c>
      <c r="P73" s="35">
        <f>MATCH(I73,装备!$B:$B,0)</f>
        <v>14</v>
      </c>
      <c r="Q73" s="35">
        <f>MATCH(J73,装备!$B:$B,0)</f>
        <v>10</v>
      </c>
      <c r="R73" s="35">
        <f>MATCH(K73,装备!$B:$B,0)</f>
        <v>8</v>
      </c>
      <c r="S73" s="35">
        <f>MATCH(L73,装备!$B:$B,0)</f>
        <v>7</v>
      </c>
      <c r="T73" s="35">
        <f>MATCH(M73,装备!$B:$B,0)</f>
        <v>11</v>
      </c>
      <c r="V73" s="8">
        <f>INDEX(装备!C:C,$O73)+INDEX(装备!C:C,$P73)+INDEX(装备!C:C,$Q73)+INDEX(装备!C:C,$R73)+INDEX(装备!C:C,$S73)+INDEX(装备!C:C,$T73)</f>
        <v>3</v>
      </c>
      <c r="W73" s="8">
        <f>INDEX(装备!D:D,$O73)+INDEX(装备!D:D,$P73)+INDEX(装备!D:D,$Q73)+INDEX(装备!D:D,$R73)+INDEX(装备!D:D,$S73)+INDEX(装备!D:D,$T73)</f>
        <v>3</v>
      </c>
      <c r="X73" s="8">
        <f>INDEX(装备!E:E,$O73)+INDEX(装备!E:E,$P73)+INDEX(装备!E:E,$Q73)+INDEX(装备!E:E,$R73)+INDEX(装备!E:E,$S73)+INDEX(装备!E:E,$T73)</f>
        <v>6</v>
      </c>
      <c r="Y73" s="8">
        <f>INDEX(装备!F:F,$O73)+INDEX(装备!F:F,$P73)+INDEX(装备!F:F,$Q73)+INDEX(装备!F:F,$R73)+INDEX(装备!F:F,$S73)+INDEX(装备!F:F,$T73)</f>
        <v>0</v>
      </c>
      <c r="Z73" s="8">
        <f>INDEX(装备!G:G,$O73)+INDEX(装备!G:G,$P73)+INDEX(装备!G:G,$Q73)+INDEX(装备!G:G,$R73)+INDEX(装备!G:G,$S73)+INDEX(装备!G:G,$T73)</f>
        <v>6</v>
      </c>
      <c r="AA73" s="8">
        <f>INDEX(装备!H:H,$O73)+INDEX(装备!H:H,$P73)+INDEX(装备!H:H,$Q73)+INDEX(装备!H:H,$R73)+INDEX(装备!H:H,$S73)+INDEX(装备!H:H,$T73)</f>
        <v>0</v>
      </c>
      <c r="AB73" s="8">
        <f>INDEX(装备!I:I,$O73)+INDEX(装备!I:I,$P73)+INDEX(装备!I:I,$Q73)+INDEX(装备!I:I,$R73)+INDEX(装备!I:I,$S73)+INDEX(装备!I:I,$T73)</f>
        <v>4</v>
      </c>
      <c r="AC73" s="8">
        <f>INDEX(装备!J:J,$O73)+INDEX(装备!J:J,$P73)+INDEX(装备!J:J,$Q73)+INDEX(装备!J:J,$R73)+INDEX(装备!J:J,$S73)+INDEX(装备!J:J,$T73)</f>
        <v>0</v>
      </c>
      <c r="AD73" s="8">
        <f>INDEX(装备!K:K,$O73)+INDEX(装备!K:K,$P73)+INDEX(装备!K:K,$Q73)+INDEX(装备!K:K,$R73)+INDEX(装备!K:K,$S73)+INDEX(装备!K:K,$T73)</f>
        <v>0</v>
      </c>
      <c r="AE73" s="8">
        <f>INDEX(装备!L:L,$O73)+INDEX(装备!L:L,$P73)+INDEX(装备!L:L,$Q73)+INDEX(装备!L:L,$R73)+INDEX(装备!L:L,$S73)+INDEX(装备!L:L,$T73)</f>
        <v>0</v>
      </c>
      <c r="AF73" s="8">
        <f>INDEX(装备!M:M,$O73)+INDEX(装备!M:M,$P73)+INDEX(装备!M:M,$Q73)+INDEX(装备!M:M,$R73)+INDEX(装备!M:M,$S73)+INDEX(装备!M:M,$T73)</f>
        <v>0</v>
      </c>
      <c r="AG73" s="8">
        <f>INDEX(装备!N:N,$O73)+INDEX(装备!N:N,$P73)+INDEX(装备!N:N,$Q73)+INDEX(装备!N:N,$R73)+INDEX(装备!N:N,$S73)+INDEX(装备!N:N,$T73)</f>
        <v>0</v>
      </c>
      <c r="AH73" s="8">
        <f>INDEX(装备!O:O,$O73)+INDEX(装备!O:O,$P73)+INDEX(装备!O:O,$Q73)+INDEX(装备!O:O,$R73)+INDEX(装备!O:O,$S73)+INDEX(装备!O:O,$T73)</f>
        <v>0</v>
      </c>
      <c r="AI73" s="8">
        <f>INDEX(装备!P:P,$O73)+INDEX(装备!P:P,$P73)+INDEX(装备!P:P,$Q73)+INDEX(装备!P:P,$R73)+INDEX(装备!P:P,$S73)+INDEX(装备!P:P,$T73)</f>
        <v>0</v>
      </c>
      <c r="AJ73" s="8">
        <f>INDEX(装备!Q:Q,$O73)+INDEX(装备!Q:Q,$P73)+INDEX(装备!Q:Q,$Q73)+INDEX(装备!Q:Q,$R73)+INDEX(装备!Q:Q,$S73)+INDEX(装备!Q:Q,$T73)</f>
        <v>0</v>
      </c>
      <c r="AK73" s="8">
        <f>INDEX(装备!R:R,$O73)+INDEX(装备!R:R,$P73)+INDEX(装备!R:R,$Q73)+INDEX(装备!R:R,$R73)+INDEX(装备!R:R,$S73)+INDEX(装备!R:R,$T73)</f>
        <v>0</v>
      </c>
      <c r="AL73" s="8">
        <f>INDEX(装备!S:S,$O73)+INDEX(装备!S:S,$P73)+INDEX(装备!S:S,$Q73)+INDEX(装备!S:S,$R73)+INDEX(装备!S:S,$S73)+INDEX(装备!S:S,$T73)</f>
        <v>0</v>
      </c>
      <c r="AM73" s="8">
        <f>INDEX(装备!T:T,$O73)+INDEX(装备!T:T,$P73)+INDEX(装备!T:T,$Q73)+INDEX(装备!T:T,$R73)+INDEX(装备!T:T,$S73)+INDEX(装备!T:T,$T73)</f>
        <v>0</v>
      </c>
      <c r="AP73" s="39">
        <f t="shared" ref="AP73:BG73" si="79">V73</f>
        <v>3</v>
      </c>
      <c r="AQ73" s="39">
        <f t="shared" si="79"/>
        <v>3</v>
      </c>
      <c r="AR73" s="39">
        <f t="shared" si="79"/>
        <v>6</v>
      </c>
      <c r="AS73" s="39">
        <f t="shared" si="79"/>
        <v>0</v>
      </c>
      <c r="AT73" s="39">
        <f t="shared" si="79"/>
        <v>6</v>
      </c>
      <c r="AU73" s="39">
        <f t="shared" si="79"/>
        <v>0</v>
      </c>
      <c r="AV73" s="39">
        <f t="shared" si="79"/>
        <v>4</v>
      </c>
      <c r="AW73" s="39">
        <f t="shared" si="79"/>
        <v>0</v>
      </c>
      <c r="AX73" s="39">
        <f t="shared" si="79"/>
        <v>0</v>
      </c>
      <c r="AY73" s="39">
        <f t="shared" si="79"/>
        <v>0</v>
      </c>
      <c r="AZ73" s="39">
        <f t="shared" si="79"/>
        <v>0</v>
      </c>
      <c r="BA73" s="39">
        <f t="shared" si="79"/>
        <v>0</v>
      </c>
      <c r="BB73" s="39">
        <f t="shared" si="79"/>
        <v>0</v>
      </c>
      <c r="BC73" s="39">
        <f t="shared" si="79"/>
        <v>0</v>
      </c>
      <c r="BD73" s="39">
        <f t="shared" si="79"/>
        <v>0</v>
      </c>
      <c r="BE73" s="39">
        <f t="shared" si="79"/>
        <v>0</v>
      </c>
      <c r="BF73" s="39">
        <f t="shared" si="79"/>
        <v>0</v>
      </c>
      <c r="BG73" s="39">
        <f t="shared" si="79"/>
        <v>0</v>
      </c>
    </row>
    <row r="74" spans="6:59" s="38" customFormat="1" x14ac:dyDescent="0.15">
      <c r="G74" s="39" t="s">
        <v>347</v>
      </c>
      <c r="H74" s="39" t="s">
        <v>593</v>
      </c>
      <c r="I74" s="39" t="s">
        <v>360</v>
      </c>
      <c r="J74" s="39" t="s">
        <v>296</v>
      </c>
      <c r="K74" s="39" t="s">
        <v>295</v>
      </c>
      <c r="L74" s="39" t="s">
        <v>348</v>
      </c>
      <c r="M74" s="39" t="s">
        <v>298</v>
      </c>
      <c r="O74" s="35">
        <f>MATCH(H74,装备!$B:$B,0)</f>
        <v>23</v>
      </c>
      <c r="P74" s="35">
        <f>MATCH(I74,装备!$B:$B,0)</f>
        <v>16</v>
      </c>
      <c r="Q74" s="35">
        <f>MATCH(J74,装备!$B:$B,0)</f>
        <v>19</v>
      </c>
      <c r="R74" s="35">
        <f>MATCH(K74,装备!$B:$B,0)</f>
        <v>17</v>
      </c>
      <c r="S74" s="35">
        <f>MATCH(L74,装备!$B:$B,0)</f>
        <v>9</v>
      </c>
      <c r="T74" s="35">
        <f>MATCH(M74,装备!$B:$B,0)</f>
        <v>4</v>
      </c>
      <c r="V74" s="8">
        <f>INDEX(装备!C:C,$O74)+INDEX(装备!C:C,$P74)+INDEX(装备!C:C,$Q74)+INDEX(装备!C:C,$R74)+INDEX(装备!C:C,$S74)+INDEX(装备!C:C,$T74)</f>
        <v>8</v>
      </c>
      <c r="W74" s="8">
        <f>INDEX(装备!D:D,$O74)+INDEX(装备!D:D,$P74)+INDEX(装备!D:D,$Q74)+INDEX(装备!D:D,$R74)+INDEX(装备!D:D,$S74)+INDEX(装备!D:D,$T74)</f>
        <v>8</v>
      </c>
      <c r="X74" s="8">
        <f>INDEX(装备!E:E,$O74)+INDEX(装备!E:E,$P74)+INDEX(装备!E:E,$Q74)+INDEX(装备!E:E,$R74)+INDEX(装备!E:E,$S74)+INDEX(装备!E:E,$T74)</f>
        <v>23</v>
      </c>
      <c r="Y74" s="8">
        <f>INDEX(装备!F:F,$O74)+INDEX(装备!F:F,$P74)+INDEX(装备!F:F,$Q74)+INDEX(装备!F:F,$R74)+INDEX(装备!F:F,$S74)+INDEX(装备!F:F,$T74)</f>
        <v>0</v>
      </c>
      <c r="Z74" s="8">
        <f>INDEX(装备!G:G,$O74)+INDEX(装备!G:G,$P74)+INDEX(装备!G:G,$Q74)+INDEX(装备!G:G,$R74)+INDEX(装备!G:G,$S74)+INDEX(装备!G:G,$T74)</f>
        <v>3</v>
      </c>
      <c r="AA74" s="8">
        <f>INDEX(装备!H:H,$O74)+INDEX(装备!H:H,$P74)+INDEX(装备!H:H,$Q74)+INDEX(装备!H:H,$R74)+INDEX(装备!H:H,$S74)+INDEX(装备!H:H,$T74)</f>
        <v>0</v>
      </c>
      <c r="AB74" s="8">
        <f>INDEX(装备!I:I,$O74)+INDEX(装备!I:I,$P74)+INDEX(装备!I:I,$Q74)+INDEX(装备!I:I,$R74)+INDEX(装备!I:I,$S74)+INDEX(装备!I:I,$T74)</f>
        <v>5</v>
      </c>
      <c r="AC74" s="8">
        <f>INDEX(装备!J:J,$O74)+INDEX(装备!J:J,$P74)+INDEX(装备!J:J,$Q74)+INDEX(装备!J:J,$R74)+INDEX(装备!J:J,$S74)+INDEX(装备!J:J,$T74)</f>
        <v>0</v>
      </c>
      <c r="AD74" s="8">
        <f>INDEX(装备!K:K,$O74)+INDEX(装备!K:K,$P74)+INDEX(装备!K:K,$Q74)+INDEX(装备!K:K,$R74)+INDEX(装备!K:K,$S74)+INDEX(装备!K:K,$T74)</f>
        <v>0</v>
      </c>
      <c r="AE74" s="8">
        <f>INDEX(装备!L:L,$O74)+INDEX(装备!L:L,$P74)+INDEX(装备!L:L,$Q74)+INDEX(装备!L:L,$R74)+INDEX(装备!L:L,$S74)+INDEX(装备!L:L,$T74)</f>
        <v>0</v>
      </c>
      <c r="AF74" s="8">
        <f>INDEX(装备!M:M,$O74)+INDEX(装备!M:M,$P74)+INDEX(装备!M:M,$Q74)+INDEX(装备!M:M,$R74)+INDEX(装备!M:M,$S74)+INDEX(装备!M:M,$T74)</f>
        <v>15</v>
      </c>
      <c r="AG74" s="8">
        <f>INDEX(装备!N:N,$O74)+INDEX(装备!N:N,$P74)+INDEX(装备!N:N,$Q74)+INDEX(装备!N:N,$R74)+INDEX(装备!N:N,$S74)+INDEX(装备!N:N,$T74)</f>
        <v>45</v>
      </c>
      <c r="AH74" s="8">
        <f>INDEX(装备!O:O,$O74)+INDEX(装备!O:O,$P74)+INDEX(装备!O:O,$Q74)+INDEX(装备!O:O,$R74)+INDEX(装备!O:O,$S74)+INDEX(装备!O:O,$T74)</f>
        <v>0</v>
      </c>
      <c r="AI74" s="8">
        <f>INDEX(装备!P:P,$O74)+INDEX(装备!P:P,$P74)+INDEX(装备!P:P,$Q74)+INDEX(装备!P:P,$R74)+INDEX(装备!P:P,$S74)+INDEX(装备!P:P,$T74)</f>
        <v>0</v>
      </c>
      <c r="AJ74" s="8">
        <f>INDEX(装备!Q:Q,$O74)+INDEX(装备!Q:Q,$P74)+INDEX(装备!Q:Q,$Q74)+INDEX(装备!Q:Q,$R74)+INDEX(装备!Q:Q,$S74)+INDEX(装备!Q:Q,$T74)</f>
        <v>0</v>
      </c>
      <c r="AK74" s="8">
        <f>INDEX(装备!R:R,$O74)+INDEX(装备!R:R,$P74)+INDEX(装备!R:R,$Q74)+INDEX(装备!R:R,$R74)+INDEX(装备!R:R,$S74)+INDEX(装备!R:R,$T74)</f>
        <v>0</v>
      </c>
      <c r="AL74" s="8">
        <f>INDEX(装备!S:S,$O74)+INDEX(装备!S:S,$P74)+INDEX(装备!S:S,$Q74)+INDEX(装备!S:S,$R74)+INDEX(装备!S:S,$S74)+INDEX(装备!S:S,$T74)</f>
        <v>0</v>
      </c>
      <c r="AM74" s="8">
        <f>INDEX(装备!T:T,$O74)+INDEX(装备!T:T,$P74)+INDEX(装备!T:T,$Q74)+INDEX(装备!T:T,$R74)+INDEX(装备!T:T,$S74)+INDEX(装备!T:T,$T74)</f>
        <v>0</v>
      </c>
      <c r="AP74" s="39">
        <f t="shared" ref="AP74:BG82" si="80">AP73+V74</f>
        <v>11</v>
      </c>
      <c r="AQ74" s="39">
        <f t="shared" si="80"/>
        <v>11</v>
      </c>
      <c r="AR74" s="39">
        <f t="shared" si="80"/>
        <v>29</v>
      </c>
      <c r="AS74" s="39">
        <f t="shared" si="80"/>
        <v>0</v>
      </c>
      <c r="AT74" s="39">
        <f t="shared" si="80"/>
        <v>9</v>
      </c>
      <c r="AU74" s="39">
        <f t="shared" si="80"/>
        <v>0</v>
      </c>
      <c r="AV74" s="39">
        <f t="shared" si="80"/>
        <v>9</v>
      </c>
      <c r="AW74" s="39">
        <f t="shared" si="80"/>
        <v>0</v>
      </c>
      <c r="AX74" s="39">
        <f t="shared" si="80"/>
        <v>0</v>
      </c>
      <c r="AY74" s="39">
        <f t="shared" si="80"/>
        <v>0</v>
      </c>
      <c r="AZ74" s="39">
        <f t="shared" si="80"/>
        <v>15</v>
      </c>
      <c r="BA74" s="39">
        <f t="shared" si="80"/>
        <v>45</v>
      </c>
      <c r="BB74" s="39">
        <f t="shared" si="80"/>
        <v>0</v>
      </c>
      <c r="BC74" s="39">
        <f t="shared" si="80"/>
        <v>0</v>
      </c>
      <c r="BD74" s="39">
        <f t="shared" si="80"/>
        <v>0</v>
      </c>
      <c r="BE74" s="39">
        <f t="shared" si="80"/>
        <v>0</v>
      </c>
      <c r="BF74" s="39">
        <f t="shared" si="80"/>
        <v>0</v>
      </c>
      <c r="BG74" s="39">
        <f t="shared" si="80"/>
        <v>0</v>
      </c>
    </row>
    <row r="75" spans="6:59" s="38" customFormat="1" x14ac:dyDescent="0.15">
      <c r="G75" s="39" t="s">
        <v>299</v>
      </c>
      <c r="H75" s="39" t="s">
        <v>608</v>
      </c>
      <c r="I75" s="39" t="s">
        <v>302</v>
      </c>
      <c r="J75" s="39" t="s">
        <v>303</v>
      </c>
      <c r="K75" s="39" t="s">
        <v>320</v>
      </c>
      <c r="L75" s="39" t="s">
        <v>296</v>
      </c>
      <c r="M75" s="39" t="s">
        <v>298</v>
      </c>
      <c r="O75" s="35">
        <f>MATCH(H75,装备!$B:$B,0)</f>
        <v>59</v>
      </c>
      <c r="P75" s="35">
        <f>MATCH(I75,装备!$B:$B,0)</f>
        <v>36</v>
      </c>
      <c r="Q75" s="35">
        <f>MATCH(J75,装备!$B:$B,0)</f>
        <v>30</v>
      </c>
      <c r="R75" s="35">
        <f>MATCH(K75,装备!$B:$B,0)</f>
        <v>41</v>
      </c>
      <c r="S75" s="35">
        <f>MATCH(L75,装备!$B:$B,0)</f>
        <v>19</v>
      </c>
      <c r="T75" s="35">
        <f>MATCH(M75,装备!$B:$B,0)</f>
        <v>4</v>
      </c>
      <c r="V75" s="8">
        <f>INDEX(装备!C:C,$O75)+INDEX(装备!C:C,$P75)+INDEX(装备!C:C,$Q75)+INDEX(装备!C:C,$R75)+INDEX(装备!C:C,$S75)+INDEX(装备!C:C,$T75)</f>
        <v>14</v>
      </c>
      <c r="W75" s="8">
        <f>INDEX(装备!D:D,$O75)+INDEX(装备!D:D,$P75)+INDEX(装备!D:D,$Q75)+INDEX(装备!D:D,$R75)+INDEX(装备!D:D,$S75)+INDEX(装备!D:D,$T75)</f>
        <v>14</v>
      </c>
      <c r="X75" s="8">
        <f>INDEX(装备!E:E,$O75)+INDEX(装备!E:E,$P75)+INDEX(装备!E:E,$Q75)+INDEX(装备!E:E,$R75)+INDEX(装备!E:E,$S75)+INDEX(装备!E:E,$T75)</f>
        <v>27</v>
      </c>
      <c r="Y75" s="8">
        <f>INDEX(装备!F:F,$O75)+INDEX(装备!F:F,$P75)+INDEX(装备!F:F,$Q75)+INDEX(装备!F:F,$R75)+INDEX(装备!F:F,$S75)+INDEX(装备!F:F,$T75)</f>
        <v>0</v>
      </c>
      <c r="Z75" s="8">
        <f>INDEX(装备!G:G,$O75)+INDEX(装备!G:G,$P75)+INDEX(装备!G:G,$Q75)+INDEX(装备!G:G,$R75)+INDEX(装备!G:G,$S75)+INDEX(装备!G:G,$T75)</f>
        <v>3</v>
      </c>
      <c r="AA75" s="8">
        <f>INDEX(装备!H:H,$O75)+INDEX(装备!H:H,$P75)+INDEX(装备!H:H,$Q75)+INDEX(装备!H:H,$R75)+INDEX(装备!H:H,$S75)+INDEX(装备!H:H,$T75)</f>
        <v>0</v>
      </c>
      <c r="AB75" s="8">
        <f>INDEX(装备!I:I,$O75)+INDEX(装备!I:I,$P75)+INDEX(装备!I:I,$Q75)+INDEX(装备!I:I,$R75)+INDEX(装备!I:I,$S75)+INDEX(装备!I:I,$T75)</f>
        <v>3</v>
      </c>
      <c r="AC75" s="8">
        <f>INDEX(装备!J:J,$O75)+INDEX(装备!J:J,$P75)+INDEX(装备!J:J,$Q75)+INDEX(装备!J:J,$R75)+INDEX(装备!J:J,$S75)+INDEX(装备!J:J,$T75)</f>
        <v>0</v>
      </c>
      <c r="AD75" s="8">
        <f>INDEX(装备!K:K,$O75)+INDEX(装备!K:K,$P75)+INDEX(装备!K:K,$Q75)+INDEX(装备!K:K,$R75)+INDEX(装备!K:K,$S75)+INDEX(装备!K:K,$T75)</f>
        <v>0</v>
      </c>
      <c r="AE75" s="8">
        <f>INDEX(装备!L:L,$O75)+INDEX(装备!L:L,$P75)+INDEX(装备!L:L,$Q75)+INDEX(装备!L:L,$R75)+INDEX(装备!L:L,$S75)+INDEX(装备!L:L,$T75)</f>
        <v>0</v>
      </c>
      <c r="AF75" s="8">
        <f>INDEX(装备!M:M,$O75)+INDEX(装备!M:M,$P75)+INDEX(装备!M:M,$Q75)+INDEX(装备!M:M,$R75)+INDEX(装备!M:M,$S75)+INDEX(装备!M:M,$T75)</f>
        <v>15</v>
      </c>
      <c r="AG75" s="8">
        <f>INDEX(装备!N:N,$O75)+INDEX(装备!N:N,$P75)+INDEX(装备!N:N,$Q75)+INDEX(装备!N:N,$R75)+INDEX(装备!N:N,$S75)+INDEX(装备!N:N,$T75)</f>
        <v>47</v>
      </c>
      <c r="AH75" s="8">
        <f>INDEX(装备!O:O,$O75)+INDEX(装备!O:O,$P75)+INDEX(装备!O:O,$Q75)+INDEX(装备!O:O,$R75)+INDEX(装备!O:O,$S75)+INDEX(装备!O:O,$T75)</f>
        <v>0</v>
      </c>
      <c r="AI75" s="8">
        <f>INDEX(装备!P:P,$O75)+INDEX(装备!P:P,$P75)+INDEX(装备!P:P,$Q75)+INDEX(装备!P:P,$R75)+INDEX(装备!P:P,$S75)+INDEX(装备!P:P,$T75)</f>
        <v>0</v>
      </c>
      <c r="AJ75" s="8">
        <f>INDEX(装备!Q:Q,$O75)+INDEX(装备!Q:Q,$P75)+INDEX(装备!Q:Q,$Q75)+INDEX(装备!Q:Q,$R75)+INDEX(装备!Q:Q,$S75)+INDEX(装备!Q:Q,$T75)</f>
        <v>0</v>
      </c>
      <c r="AK75" s="8">
        <f>INDEX(装备!R:R,$O75)+INDEX(装备!R:R,$P75)+INDEX(装备!R:R,$Q75)+INDEX(装备!R:R,$R75)+INDEX(装备!R:R,$S75)+INDEX(装备!R:R,$T75)</f>
        <v>15</v>
      </c>
      <c r="AL75" s="8">
        <f>INDEX(装备!S:S,$O75)+INDEX(装备!S:S,$P75)+INDEX(装备!S:S,$Q75)+INDEX(装备!S:S,$R75)+INDEX(装备!S:S,$S75)+INDEX(装备!S:S,$T75)</f>
        <v>0</v>
      </c>
      <c r="AM75" s="8">
        <f>INDEX(装备!T:T,$O75)+INDEX(装备!T:T,$P75)+INDEX(装备!T:T,$Q75)+INDEX(装备!T:T,$R75)+INDEX(装备!T:T,$S75)+INDEX(装备!T:T,$T75)</f>
        <v>0</v>
      </c>
      <c r="AP75" s="39">
        <f t="shared" si="80"/>
        <v>25</v>
      </c>
      <c r="AQ75" s="39">
        <f t="shared" si="80"/>
        <v>25</v>
      </c>
      <c r="AR75" s="39">
        <f t="shared" si="80"/>
        <v>56</v>
      </c>
      <c r="AS75" s="39">
        <f t="shared" si="80"/>
        <v>0</v>
      </c>
      <c r="AT75" s="39">
        <f t="shared" si="80"/>
        <v>12</v>
      </c>
      <c r="AU75" s="39">
        <f t="shared" si="80"/>
        <v>0</v>
      </c>
      <c r="AV75" s="39">
        <f t="shared" si="80"/>
        <v>12</v>
      </c>
      <c r="AW75" s="39">
        <f t="shared" si="80"/>
        <v>0</v>
      </c>
      <c r="AX75" s="39">
        <f t="shared" si="80"/>
        <v>0</v>
      </c>
      <c r="AY75" s="39">
        <f t="shared" si="80"/>
        <v>0</v>
      </c>
      <c r="AZ75" s="39">
        <f t="shared" si="80"/>
        <v>30</v>
      </c>
      <c r="BA75" s="39">
        <f t="shared" si="80"/>
        <v>92</v>
      </c>
      <c r="BB75" s="39">
        <f t="shared" si="80"/>
        <v>0</v>
      </c>
      <c r="BC75" s="39">
        <f t="shared" si="80"/>
        <v>0</v>
      </c>
      <c r="BD75" s="39">
        <f t="shared" si="80"/>
        <v>0</v>
      </c>
      <c r="BE75" s="39">
        <f t="shared" si="80"/>
        <v>15</v>
      </c>
      <c r="BF75" s="39">
        <f t="shared" si="80"/>
        <v>0</v>
      </c>
      <c r="BG75" s="39">
        <f t="shared" si="80"/>
        <v>0</v>
      </c>
    </row>
    <row r="76" spans="6:59" s="38" customFormat="1" x14ac:dyDescent="0.15">
      <c r="G76" s="39" t="s">
        <v>304</v>
      </c>
      <c r="H76" s="39" t="s">
        <v>619</v>
      </c>
      <c r="I76" s="39" t="s">
        <v>386</v>
      </c>
      <c r="J76" s="39" t="s">
        <v>387</v>
      </c>
      <c r="K76" s="39" t="s">
        <v>388</v>
      </c>
      <c r="L76" s="39" t="s">
        <v>389</v>
      </c>
      <c r="M76" s="39" t="s">
        <v>390</v>
      </c>
      <c r="O76" s="35">
        <f>MATCH(H76,装备!$B:$B,0)</f>
        <v>67</v>
      </c>
      <c r="P76" s="35">
        <f>MATCH(I76,装备!$B:$B,0)</f>
        <v>86</v>
      </c>
      <c r="Q76" s="35">
        <f>MATCH(J76,装备!$B:$B,0)</f>
        <v>55</v>
      </c>
      <c r="R76" s="35">
        <f>MATCH(K76,装备!$B:$B,0)</f>
        <v>57</v>
      </c>
      <c r="S76" s="35">
        <f>MATCH(L76,装备!$B:$B,0)</f>
        <v>17</v>
      </c>
      <c r="T76" s="35">
        <f>MATCH(M76,装备!$B:$B,0)</f>
        <v>43</v>
      </c>
      <c r="V76" s="8">
        <f>INDEX(装备!C:C,$O76)+INDEX(装备!C:C,$P76)+INDEX(装备!C:C,$Q76)+INDEX(装备!C:C,$R76)+INDEX(装备!C:C,$S76)+INDEX(装备!C:C,$T76)</f>
        <v>35</v>
      </c>
      <c r="W76" s="8">
        <f>INDEX(装备!D:D,$O76)+INDEX(装备!D:D,$P76)+INDEX(装备!D:D,$Q76)+INDEX(装备!D:D,$R76)+INDEX(装备!D:D,$S76)+INDEX(装备!D:D,$T76)</f>
        <v>19</v>
      </c>
      <c r="X76" s="8">
        <f>INDEX(装备!E:E,$O76)+INDEX(装备!E:E,$P76)+INDEX(装备!E:E,$Q76)+INDEX(装备!E:E,$R76)+INDEX(装备!E:E,$S76)+INDEX(装备!E:E,$T76)</f>
        <v>19</v>
      </c>
      <c r="Y76" s="8">
        <f>INDEX(装备!F:F,$O76)+INDEX(装备!F:F,$P76)+INDEX(装备!F:F,$Q76)+INDEX(装备!F:F,$R76)+INDEX(装备!F:F,$S76)+INDEX(装备!F:F,$T76)</f>
        <v>480</v>
      </c>
      <c r="Z76" s="8">
        <f>INDEX(装备!G:G,$O76)+INDEX(装备!G:G,$P76)+INDEX(装备!G:G,$Q76)+INDEX(装备!G:G,$R76)+INDEX(装备!G:G,$S76)+INDEX(装备!G:G,$T76)</f>
        <v>58</v>
      </c>
      <c r="AA76" s="8">
        <f>INDEX(装备!H:H,$O76)+INDEX(装备!H:H,$P76)+INDEX(装备!H:H,$Q76)+INDEX(装备!H:H,$R76)+INDEX(装备!H:H,$S76)+INDEX(装备!H:H,$T76)</f>
        <v>0</v>
      </c>
      <c r="AB76" s="8">
        <f>INDEX(装备!I:I,$O76)+INDEX(装备!I:I,$P76)+INDEX(装备!I:I,$Q76)+INDEX(装备!I:I,$R76)+INDEX(装备!I:I,$S76)+INDEX(装备!I:I,$T76)</f>
        <v>6</v>
      </c>
      <c r="AC76" s="8">
        <f>INDEX(装备!J:J,$O76)+INDEX(装备!J:J,$P76)+INDEX(装备!J:J,$Q76)+INDEX(装备!J:J,$R76)+INDEX(装备!J:J,$S76)+INDEX(装备!J:J,$T76)</f>
        <v>0</v>
      </c>
      <c r="AD76" s="8">
        <f>INDEX(装备!K:K,$O76)+INDEX(装备!K:K,$P76)+INDEX(装备!K:K,$Q76)+INDEX(装备!K:K,$R76)+INDEX(装备!K:K,$S76)+INDEX(装备!K:K,$T76)</f>
        <v>0</v>
      </c>
      <c r="AE76" s="8">
        <f>INDEX(装备!L:L,$O76)+INDEX(装备!L:L,$P76)+INDEX(装备!L:L,$Q76)+INDEX(装备!L:L,$R76)+INDEX(装备!L:L,$S76)+INDEX(装备!L:L,$T76)</f>
        <v>10</v>
      </c>
      <c r="AF76" s="8">
        <f>INDEX(装备!M:M,$O76)+INDEX(装备!M:M,$P76)+INDEX(装备!M:M,$Q76)+INDEX(装备!M:M,$R76)+INDEX(装备!M:M,$S76)+INDEX(装备!M:M,$T76)</f>
        <v>240</v>
      </c>
      <c r="AG76" s="8">
        <f>INDEX(装备!N:N,$O76)+INDEX(装备!N:N,$P76)+INDEX(装备!N:N,$Q76)+INDEX(装备!N:N,$R76)+INDEX(装备!N:N,$S76)+INDEX(装备!N:N,$T76)</f>
        <v>30</v>
      </c>
      <c r="AH76" s="8">
        <f>INDEX(装备!O:O,$O76)+INDEX(装备!O:O,$P76)+INDEX(装备!O:O,$Q76)+INDEX(装备!O:O,$R76)+INDEX(装备!O:O,$S76)+INDEX(装备!O:O,$T76)</f>
        <v>0</v>
      </c>
      <c r="AI76" s="8">
        <f>INDEX(装备!P:P,$O76)+INDEX(装备!P:P,$P76)+INDEX(装备!P:P,$Q76)+INDEX(装备!P:P,$R76)+INDEX(装备!P:P,$S76)+INDEX(装备!P:P,$T76)</f>
        <v>0</v>
      </c>
      <c r="AJ76" s="8">
        <f>INDEX(装备!Q:Q,$O76)+INDEX(装备!Q:Q,$P76)+INDEX(装备!Q:Q,$Q76)+INDEX(装备!Q:Q,$R76)+INDEX(装备!Q:Q,$S76)+INDEX(装备!Q:Q,$T76)</f>
        <v>0</v>
      </c>
      <c r="AK76" s="8">
        <f>INDEX(装备!R:R,$O76)+INDEX(装备!R:R,$P76)+INDEX(装备!R:R,$Q76)+INDEX(装备!R:R,$R76)+INDEX(装备!R:R,$S76)+INDEX(装备!R:R,$T76)</f>
        <v>0</v>
      </c>
      <c r="AL76" s="8">
        <f>INDEX(装备!S:S,$O76)+INDEX(装备!S:S,$P76)+INDEX(装备!S:S,$Q76)+INDEX(装备!S:S,$R76)+INDEX(装备!S:S,$S76)+INDEX(装备!S:S,$T76)</f>
        <v>0</v>
      </c>
      <c r="AM76" s="8">
        <f>INDEX(装备!T:T,$O76)+INDEX(装备!T:T,$P76)+INDEX(装备!T:T,$Q76)+INDEX(装备!T:T,$R76)+INDEX(装备!T:T,$S76)+INDEX(装备!T:T,$T76)</f>
        <v>0</v>
      </c>
      <c r="AP76" s="39">
        <f t="shared" si="80"/>
        <v>60</v>
      </c>
      <c r="AQ76" s="39">
        <f t="shared" si="80"/>
        <v>44</v>
      </c>
      <c r="AR76" s="39">
        <f t="shared" si="80"/>
        <v>75</v>
      </c>
      <c r="AS76" s="39">
        <f t="shared" si="80"/>
        <v>480</v>
      </c>
      <c r="AT76" s="39">
        <f t="shared" si="80"/>
        <v>70</v>
      </c>
      <c r="AU76" s="39">
        <f t="shared" si="80"/>
        <v>0</v>
      </c>
      <c r="AV76" s="39">
        <f t="shared" si="80"/>
        <v>18</v>
      </c>
      <c r="AW76" s="39">
        <f t="shared" si="80"/>
        <v>0</v>
      </c>
      <c r="AX76" s="39">
        <f t="shared" si="80"/>
        <v>0</v>
      </c>
      <c r="AY76" s="39">
        <f t="shared" si="80"/>
        <v>10</v>
      </c>
      <c r="AZ76" s="39">
        <f t="shared" si="80"/>
        <v>270</v>
      </c>
      <c r="BA76" s="39">
        <f t="shared" si="80"/>
        <v>122</v>
      </c>
      <c r="BB76" s="39">
        <f t="shared" si="80"/>
        <v>0</v>
      </c>
      <c r="BC76" s="39">
        <f t="shared" si="80"/>
        <v>0</v>
      </c>
      <c r="BD76" s="39">
        <f t="shared" si="80"/>
        <v>0</v>
      </c>
      <c r="BE76" s="39">
        <f t="shared" si="80"/>
        <v>15</v>
      </c>
      <c r="BF76" s="39">
        <f t="shared" si="80"/>
        <v>0</v>
      </c>
      <c r="BG76" s="39">
        <f t="shared" si="80"/>
        <v>0</v>
      </c>
    </row>
    <row r="77" spans="6:59" s="38" customFormat="1" x14ac:dyDescent="0.15">
      <c r="G77" s="39" t="s">
        <v>391</v>
      </c>
      <c r="H77" s="39" t="s">
        <v>610</v>
      </c>
      <c r="I77" s="39" t="s">
        <v>392</v>
      </c>
      <c r="J77" s="39" t="s">
        <v>393</v>
      </c>
      <c r="K77" s="39" t="s">
        <v>394</v>
      </c>
      <c r="L77" s="39" t="s">
        <v>395</v>
      </c>
      <c r="M77" s="39" t="s">
        <v>390</v>
      </c>
      <c r="O77" s="35">
        <f>MATCH(H77,装备!$B:$B,0)</f>
        <v>85</v>
      </c>
      <c r="P77" s="35">
        <f>MATCH(I77,装备!$B:$B,0)</f>
        <v>51</v>
      </c>
      <c r="Q77" s="35">
        <f>MATCH(J77,装备!$B:$B,0)</f>
        <v>84</v>
      </c>
      <c r="R77" s="35">
        <f>MATCH(K77,装备!$B:$B,0)</f>
        <v>50</v>
      </c>
      <c r="S77" s="35">
        <f>MATCH(L77,装备!$B:$B,0)</f>
        <v>19</v>
      </c>
      <c r="T77" s="35">
        <f>MATCH(M77,装备!$B:$B,0)</f>
        <v>43</v>
      </c>
      <c r="V77" s="8">
        <f>INDEX(装备!C:C,$O77)+INDEX(装备!C:C,$P77)+INDEX(装备!C:C,$Q77)+INDEX(装备!C:C,$R77)+INDEX(装备!C:C,$S77)+INDEX(装备!C:C,$T77)</f>
        <v>47</v>
      </c>
      <c r="W77" s="8">
        <f>INDEX(装备!D:D,$O77)+INDEX(装备!D:D,$P77)+INDEX(装备!D:D,$Q77)+INDEX(装备!D:D,$R77)+INDEX(装备!D:D,$S77)+INDEX(装备!D:D,$T77)</f>
        <v>21</v>
      </c>
      <c r="X77" s="8">
        <f>INDEX(装备!E:E,$O77)+INDEX(装备!E:E,$P77)+INDEX(装备!E:E,$Q77)+INDEX(装备!E:E,$R77)+INDEX(装备!E:E,$S77)+INDEX(装备!E:E,$T77)</f>
        <v>40</v>
      </c>
      <c r="Y77" s="8">
        <f>INDEX(装备!F:F,$O77)+INDEX(装备!F:F,$P77)+INDEX(装备!F:F,$Q77)+INDEX(装备!F:F,$R77)+INDEX(装备!F:F,$S77)+INDEX(装备!F:F,$T77)</f>
        <v>0</v>
      </c>
      <c r="Z77" s="8">
        <f>INDEX(装备!G:G,$O77)+INDEX(装备!G:G,$P77)+INDEX(装备!G:G,$Q77)+INDEX(装备!G:G,$R77)+INDEX(装备!G:G,$S77)+INDEX(装备!G:G,$T77)</f>
        <v>86</v>
      </c>
      <c r="AA77" s="8">
        <f>INDEX(装备!H:H,$O77)+INDEX(装备!H:H,$P77)+INDEX(装备!H:H,$Q77)+INDEX(装备!H:H,$R77)+INDEX(装备!H:H,$S77)+INDEX(装备!H:H,$T77)</f>
        <v>0</v>
      </c>
      <c r="AB77" s="8">
        <f>INDEX(装备!I:I,$O77)+INDEX(装备!I:I,$P77)+INDEX(装备!I:I,$Q77)+INDEX(装备!I:I,$R77)+INDEX(装备!I:I,$S77)+INDEX(装备!I:I,$T77)</f>
        <v>5</v>
      </c>
      <c r="AC77" s="8">
        <f>INDEX(装备!J:J,$O77)+INDEX(装备!J:J,$P77)+INDEX(装备!J:J,$Q77)+INDEX(装备!J:J,$R77)+INDEX(装备!J:J,$S77)+INDEX(装备!J:J,$T77)</f>
        <v>10</v>
      </c>
      <c r="AD77" s="8">
        <f>INDEX(装备!K:K,$O77)+INDEX(装备!K:K,$P77)+INDEX(装备!K:K,$Q77)+INDEX(装备!K:K,$R77)+INDEX(装备!K:K,$S77)+INDEX(装备!K:K,$T77)</f>
        <v>12</v>
      </c>
      <c r="AE77" s="8">
        <f>INDEX(装备!L:L,$O77)+INDEX(装备!L:L,$P77)+INDEX(装备!L:L,$Q77)+INDEX(装备!L:L,$R77)+INDEX(装备!L:L,$S77)+INDEX(装备!L:L,$T77)</f>
        <v>0</v>
      </c>
      <c r="AF77" s="8">
        <f>INDEX(装备!M:M,$O77)+INDEX(装备!M:M,$P77)+INDEX(装备!M:M,$Q77)+INDEX(装备!M:M,$R77)+INDEX(装备!M:M,$S77)+INDEX(装备!M:M,$T77)</f>
        <v>0</v>
      </c>
      <c r="AG77" s="8">
        <f>INDEX(装备!N:N,$O77)+INDEX(装备!N:N,$P77)+INDEX(装备!N:N,$Q77)+INDEX(装备!N:N,$R77)+INDEX(装备!N:N,$S77)+INDEX(装备!N:N,$T77)</f>
        <v>0</v>
      </c>
      <c r="AH77" s="8">
        <f>INDEX(装备!O:O,$O77)+INDEX(装备!O:O,$P77)+INDEX(装备!O:O,$Q77)+INDEX(装备!O:O,$R77)+INDEX(装备!O:O,$S77)+INDEX(装备!O:O,$T77)</f>
        <v>0</v>
      </c>
      <c r="AI77" s="8">
        <f>INDEX(装备!P:P,$O77)+INDEX(装备!P:P,$P77)+INDEX(装备!P:P,$Q77)+INDEX(装备!P:P,$R77)+INDEX(装备!P:P,$S77)+INDEX(装备!P:P,$T77)</f>
        <v>0</v>
      </c>
      <c r="AJ77" s="8">
        <f>INDEX(装备!Q:Q,$O77)+INDEX(装备!Q:Q,$P77)+INDEX(装备!Q:Q,$Q77)+INDEX(装备!Q:Q,$R77)+INDEX(装备!Q:Q,$S77)+INDEX(装备!Q:Q,$T77)</f>
        <v>0</v>
      </c>
      <c r="AK77" s="8">
        <f>INDEX(装备!R:R,$O77)+INDEX(装备!R:R,$P77)+INDEX(装备!R:R,$Q77)+INDEX(装备!R:R,$R77)+INDEX(装备!R:R,$S77)+INDEX(装备!R:R,$T77)</f>
        <v>15</v>
      </c>
      <c r="AL77" s="8">
        <f>INDEX(装备!S:S,$O77)+INDEX(装备!S:S,$P77)+INDEX(装备!S:S,$Q77)+INDEX(装备!S:S,$R77)+INDEX(装备!S:S,$S77)+INDEX(装备!S:S,$T77)</f>
        <v>0</v>
      </c>
      <c r="AM77" s="8">
        <f>INDEX(装备!T:T,$O77)+INDEX(装备!T:T,$P77)+INDEX(装备!T:T,$Q77)+INDEX(装备!T:T,$R77)+INDEX(装备!T:T,$S77)+INDEX(装备!T:T,$T77)</f>
        <v>0</v>
      </c>
      <c r="AP77" s="39">
        <f t="shared" si="80"/>
        <v>107</v>
      </c>
      <c r="AQ77" s="39">
        <f t="shared" si="80"/>
        <v>65</v>
      </c>
      <c r="AR77" s="39">
        <f t="shared" si="80"/>
        <v>115</v>
      </c>
      <c r="AS77" s="39">
        <f t="shared" si="80"/>
        <v>480</v>
      </c>
      <c r="AT77" s="39">
        <f t="shared" si="80"/>
        <v>156</v>
      </c>
      <c r="AU77" s="39">
        <f t="shared" si="80"/>
        <v>0</v>
      </c>
      <c r="AV77" s="39">
        <f t="shared" si="80"/>
        <v>23</v>
      </c>
      <c r="AW77" s="39">
        <f t="shared" si="80"/>
        <v>10</v>
      </c>
      <c r="AX77" s="39">
        <f t="shared" si="80"/>
        <v>12</v>
      </c>
      <c r="AY77" s="39">
        <f t="shared" si="80"/>
        <v>10</v>
      </c>
      <c r="AZ77" s="39">
        <f t="shared" si="80"/>
        <v>270</v>
      </c>
      <c r="BA77" s="39">
        <f t="shared" si="80"/>
        <v>122</v>
      </c>
      <c r="BB77" s="39">
        <f t="shared" si="80"/>
        <v>0</v>
      </c>
      <c r="BC77" s="39">
        <f t="shared" si="80"/>
        <v>0</v>
      </c>
      <c r="BD77" s="39">
        <f t="shared" si="80"/>
        <v>0</v>
      </c>
      <c r="BE77" s="39">
        <f t="shared" si="80"/>
        <v>30</v>
      </c>
      <c r="BF77" s="39">
        <f t="shared" si="80"/>
        <v>0</v>
      </c>
      <c r="BG77" s="39">
        <f t="shared" si="80"/>
        <v>0</v>
      </c>
    </row>
    <row r="78" spans="6:59" s="38" customFormat="1" x14ac:dyDescent="0.15">
      <c r="G78" s="39" t="s">
        <v>396</v>
      </c>
      <c r="H78" s="39" t="s">
        <v>597</v>
      </c>
      <c r="I78" s="39" t="s">
        <v>398</v>
      </c>
      <c r="J78" s="39" t="s">
        <v>399</v>
      </c>
      <c r="K78" s="39" t="s">
        <v>400</v>
      </c>
      <c r="L78" s="39" t="s">
        <v>401</v>
      </c>
      <c r="M78" s="39" t="s">
        <v>402</v>
      </c>
      <c r="O78" s="35">
        <f>MATCH(H78,装备!$B:$B,0)</f>
        <v>102</v>
      </c>
      <c r="P78" s="35">
        <f>MATCH(I78,装备!$B:$B,0)</f>
        <v>79</v>
      </c>
      <c r="Q78" s="35">
        <f>MATCH(J78,装备!$B:$B,0)</f>
        <v>88</v>
      </c>
      <c r="R78" s="35">
        <f>MATCH(K78,装备!$B:$B,0)</f>
        <v>67</v>
      </c>
      <c r="S78" s="35">
        <f>MATCH(L78,装备!$B:$B,0)</f>
        <v>30</v>
      </c>
      <c r="T78" s="35">
        <f>MATCH(M78,装备!$B:$B,0)</f>
        <v>45</v>
      </c>
      <c r="V78" s="8">
        <f>INDEX(装备!C:C,$O78)+INDEX(装备!C:C,$P78)+INDEX(装备!C:C,$Q78)+INDEX(装备!C:C,$R78)+INDEX(装备!C:C,$S78)+INDEX(装备!C:C,$T78)</f>
        <v>32</v>
      </c>
      <c r="W78" s="8">
        <f>INDEX(装备!D:D,$O78)+INDEX(装备!D:D,$P78)+INDEX(装备!D:D,$Q78)+INDEX(装备!D:D,$R78)+INDEX(装备!D:D,$S78)+INDEX(装备!D:D,$T78)</f>
        <v>32</v>
      </c>
      <c r="X78" s="8">
        <f>INDEX(装备!E:E,$O78)+INDEX(装备!E:E,$P78)+INDEX(装备!E:E,$Q78)+INDEX(装备!E:E,$R78)+INDEX(装备!E:E,$S78)+INDEX(装备!E:E,$T78)</f>
        <v>24</v>
      </c>
      <c r="Y78" s="8">
        <f>INDEX(装备!F:F,$O78)+INDEX(装备!F:F,$P78)+INDEX(装备!F:F,$Q78)+INDEX(装备!F:F,$R78)+INDEX(装备!F:F,$S78)+INDEX(装备!F:F,$T78)</f>
        <v>250</v>
      </c>
      <c r="Z78" s="8">
        <f>INDEX(装备!G:G,$O78)+INDEX(装备!G:G,$P78)+INDEX(装备!G:G,$Q78)+INDEX(装备!G:G,$R78)+INDEX(装备!G:G,$S78)+INDEX(装备!G:G,$T78)</f>
        <v>100</v>
      </c>
      <c r="AA78" s="8">
        <f>INDEX(装备!H:H,$O78)+INDEX(装备!H:H,$P78)+INDEX(装备!H:H,$Q78)+INDEX(装备!H:H,$R78)+INDEX(装备!H:H,$S78)+INDEX(装备!H:H,$T78)</f>
        <v>0</v>
      </c>
      <c r="AB78" s="8">
        <f>INDEX(装备!I:I,$O78)+INDEX(装备!I:I,$P78)+INDEX(装备!I:I,$Q78)+INDEX(装备!I:I,$R78)+INDEX(装备!I:I,$S78)+INDEX(装备!I:I,$T78)</f>
        <v>0</v>
      </c>
      <c r="AC78" s="8">
        <f>INDEX(装备!J:J,$O78)+INDEX(装备!J:J,$P78)+INDEX(装备!J:J,$Q78)+INDEX(装备!J:J,$R78)+INDEX(装备!J:J,$S78)+INDEX(装备!J:J,$T78)</f>
        <v>0</v>
      </c>
      <c r="AD78" s="8">
        <f>INDEX(装备!K:K,$O78)+INDEX(装备!K:K,$P78)+INDEX(装备!K:K,$Q78)+INDEX(装备!K:K,$R78)+INDEX(装备!K:K,$S78)+INDEX(装备!K:K,$T78)</f>
        <v>46</v>
      </c>
      <c r="AE78" s="8">
        <f>INDEX(装备!L:L,$O78)+INDEX(装备!L:L,$P78)+INDEX(装备!L:L,$Q78)+INDEX(装备!L:L,$R78)+INDEX(装备!L:L,$S78)+INDEX(装备!L:L,$T78)</f>
        <v>0</v>
      </c>
      <c r="AF78" s="8">
        <f>INDEX(装备!M:M,$O78)+INDEX(装备!M:M,$P78)+INDEX(装备!M:M,$Q78)+INDEX(装备!M:M,$R78)+INDEX(装备!M:M,$S78)+INDEX(装备!M:M,$T78)</f>
        <v>0</v>
      </c>
      <c r="AG78" s="8">
        <f>INDEX(装备!N:N,$O78)+INDEX(装备!N:N,$P78)+INDEX(装备!N:N,$Q78)+INDEX(装备!N:N,$R78)+INDEX(装备!N:N,$S78)+INDEX(装备!N:N,$T78)</f>
        <v>0</v>
      </c>
      <c r="AH78" s="8">
        <f>INDEX(装备!O:O,$O78)+INDEX(装备!O:O,$P78)+INDEX(装备!O:O,$Q78)+INDEX(装备!O:O,$R78)+INDEX(装备!O:O,$S78)+INDEX(装备!O:O,$T78)</f>
        <v>0</v>
      </c>
      <c r="AI78" s="8">
        <f>INDEX(装备!P:P,$O78)+INDEX(装备!P:P,$P78)+INDEX(装备!P:P,$Q78)+INDEX(装备!P:P,$R78)+INDEX(装备!P:P,$S78)+INDEX(装备!P:P,$T78)</f>
        <v>9</v>
      </c>
      <c r="AJ78" s="8">
        <f>INDEX(装备!Q:Q,$O78)+INDEX(装备!Q:Q,$P78)+INDEX(装备!Q:Q,$Q78)+INDEX(装备!Q:Q,$R78)+INDEX(装备!Q:Q,$S78)+INDEX(装备!Q:Q,$T78)</f>
        <v>0</v>
      </c>
      <c r="AK78" s="8">
        <f>INDEX(装备!R:R,$O78)+INDEX(装备!R:R,$P78)+INDEX(装备!R:R,$Q78)+INDEX(装备!R:R,$R78)+INDEX(装备!R:R,$S78)+INDEX(装备!R:R,$T78)</f>
        <v>15</v>
      </c>
      <c r="AL78" s="8">
        <f>INDEX(装备!S:S,$O78)+INDEX(装备!S:S,$P78)+INDEX(装备!S:S,$Q78)+INDEX(装备!S:S,$R78)+INDEX(装备!S:S,$S78)+INDEX(装备!S:S,$T78)</f>
        <v>0</v>
      </c>
      <c r="AM78" s="8">
        <f>INDEX(装备!T:T,$O78)+INDEX(装备!T:T,$P78)+INDEX(装备!T:T,$Q78)+INDEX(装备!T:T,$R78)+INDEX(装备!T:T,$S78)+INDEX(装备!T:T,$T78)</f>
        <v>0</v>
      </c>
      <c r="AP78" s="39">
        <f t="shared" si="80"/>
        <v>139</v>
      </c>
      <c r="AQ78" s="39">
        <f t="shared" si="80"/>
        <v>97</v>
      </c>
      <c r="AR78" s="39">
        <f t="shared" si="80"/>
        <v>139</v>
      </c>
      <c r="AS78" s="39">
        <f t="shared" si="80"/>
        <v>730</v>
      </c>
      <c r="AT78" s="39">
        <f t="shared" si="80"/>
        <v>256</v>
      </c>
      <c r="AU78" s="39">
        <f t="shared" si="80"/>
        <v>0</v>
      </c>
      <c r="AV78" s="39">
        <f t="shared" si="80"/>
        <v>23</v>
      </c>
      <c r="AW78" s="39">
        <f t="shared" si="80"/>
        <v>10</v>
      </c>
      <c r="AX78" s="39">
        <f t="shared" si="80"/>
        <v>58</v>
      </c>
      <c r="AY78" s="39">
        <f t="shared" si="80"/>
        <v>10</v>
      </c>
      <c r="AZ78" s="39">
        <f t="shared" si="80"/>
        <v>270</v>
      </c>
      <c r="BA78" s="39">
        <f t="shared" si="80"/>
        <v>122</v>
      </c>
      <c r="BB78" s="39">
        <f t="shared" si="80"/>
        <v>0</v>
      </c>
      <c r="BC78" s="39">
        <f t="shared" si="80"/>
        <v>9</v>
      </c>
      <c r="BD78" s="39">
        <f t="shared" si="80"/>
        <v>0</v>
      </c>
      <c r="BE78" s="39">
        <f t="shared" si="80"/>
        <v>45</v>
      </c>
      <c r="BF78" s="39">
        <f t="shared" si="80"/>
        <v>0</v>
      </c>
      <c r="BG78" s="39">
        <f t="shared" si="80"/>
        <v>0</v>
      </c>
    </row>
    <row r="79" spans="6:59" s="38" customFormat="1" x14ac:dyDescent="0.15">
      <c r="G79" s="39" t="s">
        <v>403</v>
      </c>
      <c r="H79" s="39" t="s">
        <v>611</v>
      </c>
      <c r="I79" s="39" t="s">
        <v>404</v>
      </c>
      <c r="J79" s="39" t="s">
        <v>405</v>
      </c>
      <c r="K79" s="39" t="s">
        <v>387</v>
      </c>
      <c r="L79" s="39" t="s">
        <v>395</v>
      </c>
      <c r="M79" s="39" t="s">
        <v>402</v>
      </c>
      <c r="O79" s="35">
        <f>MATCH(H79,装备!$B:$B,0)</f>
        <v>112</v>
      </c>
      <c r="P79" s="35">
        <f>MATCH(I79,装备!$B:$B,0)</f>
        <v>87</v>
      </c>
      <c r="Q79" s="35">
        <f>MATCH(J79,装备!$B:$B,0)</f>
        <v>52</v>
      </c>
      <c r="R79" s="35">
        <f>MATCH(K79,装备!$B:$B,0)</f>
        <v>55</v>
      </c>
      <c r="S79" s="35">
        <f>MATCH(L79,装备!$B:$B,0)</f>
        <v>19</v>
      </c>
      <c r="T79" s="35">
        <f>MATCH(M79,装备!$B:$B,0)</f>
        <v>45</v>
      </c>
      <c r="V79" s="8">
        <f>INDEX(装备!C:C,$O79)+INDEX(装备!C:C,$P79)+INDEX(装备!C:C,$Q79)+INDEX(装备!C:C,$R79)+INDEX(装备!C:C,$S79)+INDEX(装备!C:C,$T79)</f>
        <v>9</v>
      </c>
      <c r="W79" s="8">
        <f>INDEX(装备!D:D,$O79)+INDEX(装备!D:D,$P79)+INDEX(装备!D:D,$Q79)+INDEX(装备!D:D,$R79)+INDEX(装备!D:D,$S79)+INDEX(装备!D:D,$T79)</f>
        <v>9</v>
      </c>
      <c r="X79" s="8">
        <f>INDEX(装备!E:E,$O79)+INDEX(装备!E:E,$P79)+INDEX(装备!E:E,$Q79)+INDEX(装备!E:E,$R79)+INDEX(装备!E:E,$S79)+INDEX(装备!E:E,$T79)</f>
        <v>20</v>
      </c>
      <c r="Y79" s="8">
        <f>INDEX(装备!F:F,$O79)+INDEX(装备!F:F,$P79)+INDEX(装备!F:F,$Q79)+INDEX(装备!F:F,$R79)+INDEX(装备!F:F,$S79)+INDEX(装备!F:F,$T79)</f>
        <v>280</v>
      </c>
      <c r="Z79" s="8">
        <f>INDEX(装备!G:G,$O79)+INDEX(装备!G:G,$P79)+INDEX(装备!G:G,$Q79)+INDEX(装备!G:G,$R79)+INDEX(装备!G:G,$S79)+INDEX(装备!G:G,$T79)</f>
        <v>156</v>
      </c>
      <c r="AA79" s="8">
        <f>INDEX(装备!H:H,$O79)+INDEX(装备!H:H,$P79)+INDEX(装备!H:H,$Q79)+INDEX(装备!H:H,$R79)+INDEX(装备!H:H,$S79)+INDEX(装备!H:H,$T79)</f>
        <v>0</v>
      </c>
      <c r="AB79" s="8">
        <f>INDEX(装备!I:I,$O79)+INDEX(装备!I:I,$P79)+INDEX(装备!I:I,$Q79)+INDEX(装备!I:I,$R79)+INDEX(装备!I:I,$S79)+INDEX(装备!I:I,$T79)</f>
        <v>4</v>
      </c>
      <c r="AC79" s="8">
        <f>INDEX(装备!J:J,$O79)+INDEX(装备!J:J,$P79)+INDEX(装备!J:J,$Q79)+INDEX(装备!J:J,$R79)+INDEX(装备!J:J,$S79)+INDEX(装备!J:J,$T79)</f>
        <v>0</v>
      </c>
      <c r="AD79" s="8">
        <f>INDEX(装备!K:K,$O79)+INDEX(装备!K:K,$P79)+INDEX(装备!K:K,$Q79)+INDEX(装备!K:K,$R79)+INDEX(装备!K:K,$S79)+INDEX(装备!K:K,$T79)</f>
        <v>50</v>
      </c>
      <c r="AE79" s="8">
        <f>INDEX(装备!L:L,$O79)+INDEX(装备!L:L,$P79)+INDEX(装备!L:L,$Q79)+INDEX(装备!L:L,$R79)+INDEX(装备!L:L,$S79)+INDEX(装备!L:L,$T79)</f>
        <v>0</v>
      </c>
      <c r="AF79" s="8">
        <f>INDEX(装备!M:M,$O79)+INDEX(装备!M:M,$P79)+INDEX(装备!M:M,$Q79)+INDEX(装备!M:M,$R79)+INDEX(装备!M:M,$S79)+INDEX(装备!M:M,$T79)</f>
        <v>380</v>
      </c>
      <c r="AG79" s="8">
        <f>INDEX(装备!N:N,$O79)+INDEX(装备!N:N,$P79)+INDEX(装备!N:N,$Q79)+INDEX(装备!N:N,$R79)+INDEX(装备!N:N,$S79)+INDEX(装备!N:N,$T79)</f>
        <v>50</v>
      </c>
      <c r="AH79" s="8">
        <f>INDEX(装备!O:O,$O79)+INDEX(装备!O:O,$P79)+INDEX(装备!O:O,$Q79)+INDEX(装备!O:O,$R79)+INDEX(装备!O:O,$S79)+INDEX(装备!O:O,$T79)</f>
        <v>0</v>
      </c>
      <c r="AI79" s="8">
        <f>INDEX(装备!P:P,$O79)+INDEX(装备!P:P,$P79)+INDEX(装备!P:P,$Q79)+INDEX(装备!P:P,$R79)+INDEX(装备!P:P,$S79)+INDEX(装备!P:P,$T79)</f>
        <v>10</v>
      </c>
      <c r="AJ79" s="8">
        <f>INDEX(装备!Q:Q,$O79)+INDEX(装备!Q:Q,$P79)+INDEX(装备!Q:Q,$Q79)+INDEX(装备!Q:Q,$R79)+INDEX(装备!Q:Q,$S79)+INDEX(装备!Q:Q,$T79)</f>
        <v>0</v>
      </c>
      <c r="AK79" s="8">
        <f>INDEX(装备!R:R,$O79)+INDEX(装备!R:R,$P79)+INDEX(装备!R:R,$Q79)+INDEX(装备!R:R,$R79)+INDEX(装备!R:R,$S79)+INDEX(装备!R:R,$T79)</f>
        <v>20</v>
      </c>
      <c r="AL79" s="8">
        <f>INDEX(装备!S:S,$O79)+INDEX(装备!S:S,$P79)+INDEX(装备!S:S,$Q79)+INDEX(装备!S:S,$R79)+INDEX(装备!S:S,$S79)+INDEX(装备!S:S,$T79)</f>
        <v>0</v>
      </c>
      <c r="AM79" s="8">
        <f>INDEX(装备!T:T,$O79)+INDEX(装备!T:T,$P79)+INDEX(装备!T:T,$Q79)+INDEX(装备!T:T,$R79)+INDEX(装备!T:T,$S79)+INDEX(装备!T:T,$T79)</f>
        <v>0</v>
      </c>
      <c r="AP79" s="39">
        <f t="shared" si="80"/>
        <v>148</v>
      </c>
      <c r="AQ79" s="39">
        <f t="shared" si="80"/>
        <v>106</v>
      </c>
      <c r="AR79" s="39">
        <f t="shared" si="80"/>
        <v>159</v>
      </c>
      <c r="AS79" s="39">
        <f t="shared" si="80"/>
        <v>1010</v>
      </c>
      <c r="AT79" s="39">
        <f t="shared" si="80"/>
        <v>412</v>
      </c>
      <c r="AU79" s="39">
        <f t="shared" si="80"/>
        <v>0</v>
      </c>
      <c r="AV79" s="39">
        <f t="shared" si="80"/>
        <v>27</v>
      </c>
      <c r="AW79" s="39">
        <f t="shared" si="80"/>
        <v>10</v>
      </c>
      <c r="AX79" s="39">
        <f t="shared" si="80"/>
        <v>108</v>
      </c>
      <c r="AY79" s="39">
        <f t="shared" si="80"/>
        <v>10</v>
      </c>
      <c r="AZ79" s="39">
        <f t="shared" si="80"/>
        <v>650</v>
      </c>
      <c r="BA79" s="39">
        <f t="shared" si="80"/>
        <v>172</v>
      </c>
      <c r="BB79" s="39">
        <f t="shared" si="80"/>
        <v>0</v>
      </c>
      <c r="BC79" s="39">
        <f t="shared" si="80"/>
        <v>19</v>
      </c>
      <c r="BD79" s="39">
        <f t="shared" si="80"/>
        <v>0</v>
      </c>
      <c r="BE79" s="39">
        <f t="shared" si="80"/>
        <v>65</v>
      </c>
      <c r="BF79" s="39">
        <f t="shared" si="80"/>
        <v>0</v>
      </c>
      <c r="BG79" s="39">
        <f t="shared" si="80"/>
        <v>0</v>
      </c>
    </row>
    <row r="80" spans="6:59" s="38" customFormat="1" x14ac:dyDescent="0.15">
      <c r="G80" s="39" t="s">
        <v>406</v>
      </c>
      <c r="H80" s="39" t="s">
        <v>599</v>
      </c>
      <c r="I80" s="39" t="s">
        <v>407</v>
      </c>
      <c r="J80" s="39" t="s">
        <v>408</v>
      </c>
      <c r="K80" s="39" t="s">
        <v>409</v>
      </c>
      <c r="L80" s="39" t="s">
        <v>392</v>
      </c>
      <c r="M80" s="39" t="s">
        <v>410</v>
      </c>
      <c r="O80" s="35">
        <f>MATCH(H80,装备!$B:$B,0)</f>
        <v>120</v>
      </c>
      <c r="P80" s="35">
        <f>MATCH(I80,装备!$B:$B,0)</f>
        <v>105</v>
      </c>
      <c r="Q80" s="35">
        <f>MATCH(J80,装备!$B:$B,0)</f>
        <v>78</v>
      </c>
      <c r="R80" s="35">
        <f>MATCH(K80,装备!$B:$B,0)</f>
        <v>62</v>
      </c>
      <c r="S80" s="35">
        <f>MATCH(L80,装备!$B:$B,0)</f>
        <v>51</v>
      </c>
      <c r="T80" s="35">
        <f>MATCH(M80,装备!$B:$B,0)</f>
        <v>72</v>
      </c>
      <c r="V80" s="8">
        <f>INDEX(装备!C:C,$O80)+INDEX(装备!C:C,$P80)+INDEX(装备!C:C,$Q80)+INDEX(装备!C:C,$R80)+INDEX(装备!C:C,$S80)+INDEX(装备!C:C,$T80)</f>
        <v>28</v>
      </c>
      <c r="W80" s="8">
        <f>INDEX(装备!D:D,$O80)+INDEX(装备!D:D,$P80)+INDEX(装备!D:D,$Q80)+INDEX(装备!D:D,$R80)+INDEX(装备!D:D,$S80)+INDEX(装备!D:D,$T80)</f>
        <v>25</v>
      </c>
      <c r="X80" s="8">
        <f>INDEX(装备!E:E,$O80)+INDEX(装备!E:E,$P80)+INDEX(装备!E:E,$Q80)+INDEX(装备!E:E,$R80)+INDEX(装备!E:E,$S80)+INDEX(装备!E:E,$T80)</f>
        <v>55</v>
      </c>
      <c r="Y80" s="8">
        <f>INDEX(装备!F:F,$O80)+INDEX(装备!F:F,$P80)+INDEX(装备!F:F,$Q80)+INDEX(装备!F:F,$R80)+INDEX(装备!F:F,$S80)+INDEX(装备!F:F,$T80)</f>
        <v>0</v>
      </c>
      <c r="Z80" s="8">
        <f>INDEX(装备!G:G,$O80)+INDEX(装备!G:G,$P80)+INDEX(装备!G:G,$Q80)+INDEX(装备!G:G,$R80)+INDEX(装备!G:G,$S80)+INDEX(装备!G:G,$T80)</f>
        <v>111</v>
      </c>
      <c r="AA80" s="8">
        <f>INDEX(装备!H:H,$O80)+INDEX(装备!H:H,$P80)+INDEX(装备!H:H,$Q80)+INDEX(装备!H:H,$R80)+INDEX(装备!H:H,$S80)+INDEX(装备!H:H,$T80)</f>
        <v>0</v>
      </c>
      <c r="AB80" s="8">
        <f>INDEX(装备!I:I,$O80)+INDEX(装备!I:I,$P80)+INDEX(装备!I:I,$Q80)+INDEX(装备!I:I,$R80)+INDEX(装备!I:I,$S80)+INDEX(装备!I:I,$T80)</f>
        <v>20</v>
      </c>
      <c r="AC80" s="8">
        <f>INDEX(装备!J:J,$O80)+INDEX(装备!J:J,$P80)+INDEX(装备!J:J,$Q80)+INDEX(装备!J:J,$R80)+INDEX(装备!J:J,$S80)+INDEX(装备!J:J,$T80)</f>
        <v>0</v>
      </c>
      <c r="AD80" s="8">
        <f>INDEX(装备!K:K,$O80)+INDEX(装备!K:K,$P80)+INDEX(装备!K:K,$Q80)+INDEX(装备!K:K,$R80)+INDEX(装备!K:K,$S80)+INDEX(装备!K:K,$T80)</f>
        <v>75</v>
      </c>
      <c r="AE80" s="8">
        <f>INDEX(装备!L:L,$O80)+INDEX(装备!L:L,$P80)+INDEX(装备!L:L,$Q80)+INDEX(装备!L:L,$R80)+INDEX(装备!L:L,$S80)+INDEX(装备!L:L,$T80)</f>
        <v>0</v>
      </c>
      <c r="AF80" s="8">
        <f>INDEX(装备!M:M,$O80)+INDEX(装备!M:M,$P80)+INDEX(装备!M:M,$Q80)+INDEX(装备!M:M,$R80)+INDEX(装备!M:M,$S80)+INDEX(装备!M:M,$T80)</f>
        <v>0</v>
      </c>
      <c r="AG80" s="8">
        <f>INDEX(装备!N:N,$O80)+INDEX(装备!N:N,$P80)+INDEX(装备!N:N,$Q80)+INDEX(装备!N:N,$R80)+INDEX(装备!N:N,$S80)+INDEX(装备!N:N,$T80)</f>
        <v>0</v>
      </c>
      <c r="AH80" s="8">
        <f>INDEX(装备!O:O,$O80)+INDEX(装备!O:O,$P80)+INDEX(装备!O:O,$Q80)+INDEX(装备!O:O,$R80)+INDEX(装备!O:O,$S80)+INDEX(装备!O:O,$T80)</f>
        <v>30</v>
      </c>
      <c r="AI80" s="8">
        <f>INDEX(装备!P:P,$O80)+INDEX(装备!P:P,$P80)+INDEX(装备!P:P,$Q80)+INDEX(装备!P:P,$R80)+INDEX(装备!P:P,$S80)+INDEX(装备!P:P,$T80)</f>
        <v>5</v>
      </c>
      <c r="AJ80" s="8">
        <f>INDEX(装备!Q:Q,$O80)+INDEX(装备!Q:Q,$P80)+INDEX(装备!Q:Q,$Q80)+INDEX(装备!Q:Q,$R80)+INDEX(装备!Q:Q,$S80)+INDEX(装备!Q:Q,$T80)</f>
        <v>0</v>
      </c>
      <c r="AK80" s="8">
        <f>INDEX(装备!R:R,$O80)+INDEX(装备!R:R,$P80)+INDEX(装备!R:R,$Q80)+INDEX(装备!R:R,$R80)+INDEX(装备!R:R,$S80)+INDEX(装备!R:R,$T80)</f>
        <v>15</v>
      </c>
      <c r="AL80" s="8">
        <f>INDEX(装备!S:S,$O80)+INDEX(装备!S:S,$P80)+INDEX(装备!S:S,$Q80)+INDEX(装备!S:S,$R80)+INDEX(装备!S:S,$S80)+INDEX(装备!S:S,$T80)</f>
        <v>0</v>
      </c>
      <c r="AM80" s="8">
        <f>INDEX(装备!T:T,$O80)+INDEX(装备!T:T,$P80)+INDEX(装备!T:T,$Q80)+INDEX(装备!T:T,$R80)+INDEX(装备!T:T,$S80)+INDEX(装备!T:T,$T80)</f>
        <v>0</v>
      </c>
      <c r="AP80" s="39">
        <f t="shared" si="80"/>
        <v>176</v>
      </c>
      <c r="AQ80" s="39">
        <f t="shared" si="80"/>
        <v>131</v>
      </c>
      <c r="AR80" s="39">
        <f t="shared" si="80"/>
        <v>214</v>
      </c>
      <c r="AS80" s="39">
        <f t="shared" si="80"/>
        <v>1010</v>
      </c>
      <c r="AT80" s="39">
        <f t="shared" si="80"/>
        <v>523</v>
      </c>
      <c r="AU80" s="39">
        <f t="shared" si="80"/>
        <v>0</v>
      </c>
      <c r="AV80" s="39">
        <f t="shared" si="80"/>
        <v>47</v>
      </c>
      <c r="AW80" s="39">
        <f t="shared" si="80"/>
        <v>10</v>
      </c>
      <c r="AX80" s="39">
        <f t="shared" si="80"/>
        <v>183</v>
      </c>
      <c r="AY80" s="39">
        <f t="shared" si="80"/>
        <v>10</v>
      </c>
      <c r="AZ80" s="39">
        <f t="shared" si="80"/>
        <v>650</v>
      </c>
      <c r="BA80" s="39">
        <f t="shared" si="80"/>
        <v>172</v>
      </c>
      <c r="BB80" s="39">
        <f t="shared" si="80"/>
        <v>30</v>
      </c>
      <c r="BC80" s="39">
        <f t="shared" si="80"/>
        <v>24</v>
      </c>
      <c r="BD80" s="39">
        <f t="shared" si="80"/>
        <v>0</v>
      </c>
      <c r="BE80" s="39">
        <f t="shared" si="80"/>
        <v>80</v>
      </c>
      <c r="BF80" s="39">
        <f t="shared" si="80"/>
        <v>0</v>
      </c>
      <c r="BG80" s="39">
        <f t="shared" si="80"/>
        <v>0</v>
      </c>
    </row>
    <row r="81" spans="6:59" s="38" customFormat="1" x14ac:dyDescent="0.15">
      <c r="G81" s="39" t="s">
        <v>411</v>
      </c>
      <c r="H81" s="39" t="s">
        <v>600</v>
      </c>
      <c r="I81" s="39" t="s">
        <v>412</v>
      </c>
      <c r="J81" s="39" t="s">
        <v>397</v>
      </c>
      <c r="K81" s="39" t="s">
        <v>386</v>
      </c>
      <c r="L81" s="39" t="s">
        <v>395</v>
      </c>
      <c r="M81" s="39" t="s">
        <v>410</v>
      </c>
      <c r="O81" s="35">
        <f>MATCH(H81,装备!$B:$B,0)</f>
        <v>121</v>
      </c>
      <c r="P81" s="35">
        <f>MATCH(I81,装备!$B:$B,0)</f>
        <v>104</v>
      </c>
      <c r="Q81" s="35">
        <f>MATCH(J81,装备!$B:$B,0)</f>
        <v>102</v>
      </c>
      <c r="R81" s="35">
        <f>MATCH(K81,装备!$B:$B,0)</f>
        <v>86</v>
      </c>
      <c r="S81" s="35">
        <f>MATCH(L81,装备!$B:$B,0)</f>
        <v>19</v>
      </c>
      <c r="T81" s="35">
        <f>MATCH(M81,装备!$B:$B,0)</f>
        <v>72</v>
      </c>
      <c r="V81" s="8">
        <f>INDEX(装备!C:C,$O81)+INDEX(装备!C:C,$P81)+INDEX(装备!C:C,$Q81)+INDEX(装备!C:C,$R81)+INDEX(装备!C:C,$S81)+INDEX(装备!C:C,$T81)</f>
        <v>73</v>
      </c>
      <c r="W81" s="8">
        <f>INDEX(装备!D:D,$O81)+INDEX(装备!D:D,$P81)+INDEX(装备!D:D,$Q81)+INDEX(装备!D:D,$R81)+INDEX(装备!D:D,$S81)+INDEX(装备!D:D,$T81)</f>
        <v>70</v>
      </c>
      <c r="X81" s="8">
        <f>INDEX(装备!E:E,$O81)+INDEX(装备!E:E,$P81)+INDEX(装备!E:E,$Q81)+INDEX(装备!E:E,$R81)+INDEX(装备!E:E,$S81)+INDEX(装备!E:E,$T81)</f>
        <v>51</v>
      </c>
      <c r="Y81" s="8">
        <f>INDEX(装备!F:F,$O81)+INDEX(装备!F:F,$P81)+INDEX(装备!F:F,$Q81)+INDEX(装备!F:F,$R81)+INDEX(装备!F:F,$S81)+INDEX(装备!F:F,$T81)</f>
        <v>450</v>
      </c>
      <c r="Z81" s="8">
        <f>INDEX(装备!G:G,$O81)+INDEX(装备!G:G,$P81)+INDEX(装备!G:G,$Q81)+INDEX(装备!G:G,$R81)+INDEX(装备!G:G,$S81)+INDEX(装备!G:G,$T81)</f>
        <v>93</v>
      </c>
      <c r="AA81" s="8">
        <f>INDEX(装备!H:H,$O81)+INDEX(装备!H:H,$P81)+INDEX(装备!H:H,$Q81)+INDEX(装备!H:H,$R81)+INDEX(装备!H:H,$S81)+INDEX(装备!H:H,$T81)</f>
        <v>0</v>
      </c>
      <c r="AB81" s="8">
        <f>INDEX(装备!I:I,$O81)+INDEX(装备!I:I,$P81)+INDEX(装备!I:I,$Q81)+INDEX(装备!I:I,$R81)+INDEX(装备!I:I,$S81)+INDEX(装备!I:I,$T81)</f>
        <v>15</v>
      </c>
      <c r="AC81" s="8">
        <f>INDEX(装备!J:J,$O81)+INDEX(装备!J:J,$P81)+INDEX(装备!J:J,$Q81)+INDEX(装备!J:J,$R81)+INDEX(装备!J:J,$S81)+INDEX(装备!J:J,$T81)</f>
        <v>0</v>
      </c>
      <c r="AD81" s="8">
        <f>INDEX(装备!K:K,$O81)+INDEX(装备!K:K,$P81)+INDEX(装备!K:K,$Q81)+INDEX(装备!K:K,$R81)+INDEX(装备!K:K,$S81)+INDEX(装备!K:K,$T81)</f>
        <v>16</v>
      </c>
      <c r="AE81" s="8">
        <f>INDEX(装备!L:L,$O81)+INDEX(装备!L:L,$P81)+INDEX(装备!L:L,$Q81)+INDEX(装备!L:L,$R81)+INDEX(装备!L:L,$S81)+INDEX(装备!L:L,$T81)</f>
        <v>10</v>
      </c>
      <c r="AF81" s="8">
        <f>INDEX(装备!M:M,$O81)+INDEX(装备!M:M,$P81)+INDEX(装备!M:M,$Q81)+INDEX(装备!M:M,$R81)+INDEX(装备!M:M,$S81)+INDEX(装备!M:M,$T81)</f>
        <v>200</v>
      </c>
      <c r="AG81" s="8">
        <f>INDEX(装备!N:N,$O81)+INDEX(装备!N:N,$P81)+INDEX(装备!N:N,$Q81)+INDEX(装备!N:N,$R81)+INDEX(装备!N:N,$S81)+INDEX(装备!N:N,$T81)</f>
        <v>100</v>
      </c>
      <c r="AH81" s="8">
        <f>INDEX(装备!O:O,$O81)+INDEX(装备!O:O,$P81)+INDEX(装备!O:O,$Q81)+INDEX(装备!O:O,$R81)+INDEX(装备!O:O,$S81)+INDEX(装备!O:O,$T81)</f>
        <v>0</v>
      </c>
      <c r="AI81" s="8">
        <f>INDEX(装备!P:P,$O81)+INDEX(装备!P:P,$P81)+INDEX(装备!P:P,$Q81)+INDEX(装备!P:P,$R81)+INDEX(装备!P:P,$S81)+INDEX(装备!P:P,$T81)</f>
        <v>0</v>
      </c>
      <c r="AJ81" s="8">
        <f>INDEX(装备!Q:Q,$O81)+INDEX(装备!Q:Q,$P81)+INDEX(装备!Q:Q,$Q81)+INDEX(装备!Q:Q,$R81)+INDEX(装备!Q:Q,$S81)+INDEX(装备!Q:Q,$T81)</f>
        <v>0</v>
      </c>
      <c r="AK81" s="8">
        <f>INDEX(装备!R:R,$O81)+INDEX(装备!R:R,$P81)+INDEX(装备!R:R,$Q81)+INDEX(装备!R:R,$R81)+INDEX(装备!R:R,$S81)+INDEX(装备!R:R,$T81)</f>
        <v>25</v>
      </c>
      <c r="AL81" s="8">
        <f>INDEX(装备!S:S,$O81)+INDEX(装备!S:S,$P81)+INDEX(装备!S:S,$Q81)+INDEX(装备!S:S,$R81)+INDEX(装备!S:S,$S81)+INDEX(装备!S:S,$T81)</f>
        <v>0</v>
      </c>
      <c r="AM81" s="8">
        <f>INDEX(装备!T:T,$O81)+INDEX(装备!T:T,$P81)+INDEX(装备!T:T,$Q81)+INDEX(装备!T:T,$R81)+INDEX(装备!T:T,$S81)+INDEX(装备!T:T,$T81)</f>
        <v>15</v>
      </c>
      <c r="AP81" s="39">
        <f t="shared" si="80"/>
        <v>249</v>
      </c>
      <c r="AQ81" s="39">
        <f t="shared" si="80"/>
        <v>201</v>
      </c>
      <c r="AR81" s="39">
        <f t="shared" si="80"/>
        <v>265</v>
      </c>
      <c r="AS81" s="39">
        <f t="shared" si="80"/>
        <v>1460</v>
      </c>
      <c r="AT81" s="39">
        <f t="shared" si="80"/>
        <v>616</v>
      </c>
      <c r="AU81" s="39">
        <f t="shared" si="80"/>
        <v>0</v>
      </c>
      <c r="AV81" s="39">
        <f t="shared" si="80"/>
        <v>62</v>
      </c>
      <c r="AW81" s="39">
        <f t="shared" si="80"/>
        <v>10</v>
      </c>
      <c r="AX81" s="39">
        <f t="shared" si="80"/>
        <v>199</v>
      </c>
      <c r="AY81" s="39">
        <f t="shared" si="80"/>
        <v>20</v>
      </c>
      <c r="AZ81" s="39">
        <f t="shared" si="80"/>
        <v>850</v>
      </c>
      <c r="BA81" s="39">
        <f t="shared" si="80"/>
        <v>272</v>
      </c>
      <c r="BB81" s="39">
        <f t="shared" si="80"/>
        <v>30</v>
      </c>
      <c r="BC81" s="39">
        <f t="shared" si="80"/>
        <v>24</v>
      </c>
      <c r="BD81" s="39">
        <f t="shared" si="80"/>
        <v>0</v>
      </c>
      <c r="BE81" s="39">
        <f t="shared" si="80"/>
        <v>105</v>
      </c>
      <c r="BF81" s="39">
        <f t="shared" si="80"/>
        <v>0</v>
      </c>
      <c r="BG81" s="39">
        <f t="shared" si="80"/>
        <v>15</v>
      </c>
    </row>
    <row r="82" spans="6:59" s="38" customFormat="1" x14ac:dyDescent="0.15">
      <c r="G82" s="39" t="s">
        <v>413</v>
      </c>
      <c r="H82" s="39" t="s">
        <v>607</v>
      </c>
      <c r="I82" s="39" t="s">
        <v>414</v>
      </c>
      <c r="J82" s="39" t="s">
        <v>404</v>
      </c>
      <c r="K82" s="39" t="s">
        <v>393</v>
      </c>
      <c r="L82" s="39" t="s">
        <v>387</v>
      </c>
      <c r="M82" s="39" t="s">
        <v>410</v>
      </c>
      <c r="O82" s="35">
        <f>MATCH(H82,装备!$B:$B,0)</f>
        <v>122</v>
      </c>
      <c r="P82" s="35">
        <f>MATCH(I82,装备!$B:$B,0)</f>
        <v>118</v>
      </c>
      <c r="Q82" s="35">
        <f>MATCH(J82,装备!$B:$B,0)</f>
        <v>87</v>
      </c>
      <c r="R82" s="35">
        <f>MATCH(K82,装备!$B:$B,0)</f>
        <v>84</v>
      </c>
      <c r="S82" s="35">
        <f>MATCH(L82,装备!$B:$B,0)</f>
        <v>55</v>
      </c>
      <c r="T82" s="35">
        <f>MATCH(M82,装备!$B:$B,0)</f>
        <v>72</v>
      </c>
      <c r="V82" s="8">
        <f>INDEX(装备!C:C,$O82)+INDEX(装备!C:C,$P82)+INDEX(装备!C:C,$Q82)+INDEX(装备!C:C,$R82)+INDEX(装备!C:C,$S82)+INDEX(装备!C:C,$T82)</f>
        <v>85</v>
      </c>
      <c r="W82" s="8">
        <f>INDEX(装备!D:D,$O82)+INDEX(装备!D:D,$P82)+INDEX(装备!D:D,$Q82)+INDEX(装备!D:D,$R82)+INDEX(装备!D:D,$S82)+INDEX(装备!D:D,$T82)</f>
        <v>25</v>
      </c>
      <c r="X82" s="8">
        <f>INDEX(装备!E:E,$O82)+INDEX(装备!E:E,$P82)+INDEX(装备!E:E,$Q82)+INDEX(装备!E:E,$R82)+INDEX(装备!E:E,$S82)+INDEX(装备!E:E,$T82)</f>
        <v>25</v>
      </c>
      <c r="Y82" s="8">
        <f>INDEX(装备!F:F,$O82)+INDEX(装备!F:F,$P82)+INDEX(装备!F:F,$Q82)+INDEX(装备!F:F,$R82)+INDEX(装备!F:F,$S82)+INDEX(装备!F:F,$T82)</f>
        <v>880</v>
      </c>
      <c r="Z82" s="8">
        <f>INDEX(装备!G:G,$O82)+INDEX(装备!G:G,$P82)+INDEX(装备!G:G,$Q82)+INDEX(装备!G:G,$R82)+INDEX(装备!G:G,$S82)+INDEX(装备!G:G,$T82)</f>
        <v>189</v>
      </c>
      <c r="AA82" s="8">
        <f>INDEX(装备!H:H,$O82)+INDEX(装备!H:H,$P82)+INDEX(装备!H:H,$Q82)+INDEX(装备!H:H,$R82)+INDEX(装备!H:H,$S82)+INDEX(装备!H:H,$T82)</f>
        <v>0</v>
      </c>
      <c r="AB82" s="8">
        <f>INDEX(装备!I:I,$O82)+INDEX(装备!I:I,$P82)+INDEX(装备!I:I,$Q82)+INDEX(装备!I:I,$R82)+INDEX(装备!I:I,$S82)+INDEX(装备!I:I,$T82)</f>
        <v>4</v>
      </c>
      <c r="AC82" s="8">
        <f>INDEX(装备!J:J,$O82)+INDEX(装备!J:J,$P82)+INDEX(装备!J:J,$Q82)+INDEX(装备!J:J,$R82)+INDEX(装备!J:J,$S82)+INDEX(装备!J:J,$T82)</f>
        <v>10</v>
      </c>
      <c r="AD82" s="8">
        <f>INDEX(装备!K:K,$O82)+INDEX(装备!K:K,$P82)+INDEX(装备!K:K,$Q82)+INDEX(装备!K:K,$R82)+INDEX(装备!K:K,$S82)+INDEX(装备!K:K,$T82)</f>
        <v>30</v>
      </c>
      <c r="AE82" s="8">
        <f>INDEX(装备!L:L,$O82)+INDEX(装备!L:L,$P82)+INDEX(装备!L:L,$Q82)+INDEX(装备!L:L,$R82)+INDEX(装备!L:L,$S82)+INDEX(装备!L:L,$T82)</f>
        <v>0</v>
      </c>
      <c r="AF82" s="8">
        <f>INDEX(装备!M:M,$O82)+INDEX(装备!M:M,$P82)+INDEX(装备!M:M,$Q82)+INDEX(装备!M:M,$R82)+INDEX(装备!M:M,$S82)+INDEX(装备!M:M,$T82)</f>
        <v>980</v>
      </c>
      <c r="AG82" s="8">
        <f>INDEX(装备!N:N,$O82)+INDEX(装备!N:N,$P82)+INDEX(装备!N:N,$Q82)+INDEX(装备!N:N,$R82)+INDEX(装备!N:N,$S82)+INDEX(装备!N:N,$T82)</f>
        <v>50</v>
      </c>
      <c r="AH82" s="8">
        <f>INDEX(装备!O:O,$O82)+INDEX(装备!O:O,$P82)+INDEX(装备!O:O,$Q82)+INDEX(装备!O:O,$R82)+INDEX(装备!O:O,$S82)+INDEX(装备!O:O,$T82)</f>
        <v>0</v>
      </c>
      <c r="AI82" s="8">
        <f>INDEX(装备!P:P,$O82)+INDEX(装备!P:P,$P82)+INDEX(装备!P:P,$Q82)+INDEX(装备!P:P,$R82)+INDEX(装备!P:P,$S82)+INDEX(装备!P:P,$T82)</f>
        <v>0</v>
      </c>
      <c r="AJ82" s="8">
        <f>INDEX(装备!Q:Q,$O82)+INDEX(装备!Q:Q,$P82)+INDEX(装备!Q:Q,$Q82)+INDEX(装备!Q:Q,$R82)+INDEX(装备!Q:Q,$S82)+INDEX(装备!Q:Q,$T82)</f>
        <v>0</v>
      </c>
      <c r="AK82" s="8">
        <f>INDEX(装备!R:R,$O82)+INDEX(装备!R:R,$P82)+INDEX(装备!R:R,$Q82)+INDEX(装备!R:R,$R82)+INDEX(装备!R:R,$S82)+INDEX(装备!R:R,$T82)</f>
        <v>0</v>
      </c>
      <c r="AL82" s="8">
        <f>INDEX(装备!S:S,$O82)+INDEX(装备!S:S,$P82)+INDEX(装备!S:S,$Q82)+INDEX(装备!S:S,$R82)+INDEX(装备!S:S,$S82)+INDEX(装备!S:S,$T82)</f>
        <v>0</v>
      </c>
      <c r="AM82" s="8">
        <f>INDEX(装备!T:T,$O82)+INDEX(装备!T:T,$P82)+INDEX(装备!T:T,$Q82)+INDEX(装备!T:T,$R82)+INDEX(装备!T:T,$S82)+INDEX(装备!T:T,$T82)</f>
        <v>0</v>
      </c>
      <c r="AP82" s="39">
        <f t="shared" si="80"/>
        <v>334</v>
      </c>
      <c r="AQ82" s="39">
        <f t="shared" si="80"/>
        <v>226</v>
      </c>
      <c r="AR82" s="39">
        <f t="shared" si="80"/>
        <v>290</v>
      </c>
      <c r="AS82" s="39">
        <f t="shared" si="80"/>
        <v>2340</v>
      </c>
      <c r="AT82" s="39">
        <f t="shared" si="80"/>
        <v>805</v>
      </c>
      <c r="AU82" s="39">
        <f t="shared" si="80"/>
        <v>0</v>
      </c>
      <c r="AV82" s="39">
        <f t="shared" si="80"/>
        <v>66</v>
      </c>
      <c r="AW82" s="39">
        <f t="shared" si="80"/>
        <v>20</v>
      </c>
      <c r="AX82" s="39">
        <f t="shared" si="80"/>
        <v>229</v>
      </c>
      <c r="AY82" s="39">
        <f t="shared" si="80"/>
        <v>20</v>
      </c>
      <c r="AZ82" s="39">
        <f t="shared" si="80"/>
        <v>1830</v>
      </c>
      <c r="BA82" s="39">
        <f t="shared" si="80"/>
        <v>322</v>
      </c>
      <c r="BB82" s="39">
        <f t="shared" si="80"/>
        <v>30</v>
      </c>
      <c r="BC82" s="39">
        <f t="shared" si="80"/>
        <v>24</v>
      </c>
      <c r="BD82" s="39">
        <f t="shared" si="80"/>
        <v>0</v>
      </c>
      <c r="BE82" s="39">
        <f t="shared" si="80"/>
        <v>105</v>
      </c>
      <c r="BF82" s="39">
        <f t="shared" si="80"/>
        <v>0</v>
      </c>
      <c r="BG82" s="39">
        <f t="shared" si="80"/>
        <v>15</v>
      </c>
    </row>
    <row r="83" spans="6:59" s="38" customFormat="1" x14ac:dyDescent="0.15">
      <c r="F83" s="38" t="s">
        <v>415</v>
      </c>
      <c r="G83" s="39" t="s">
        <v>416</v>
      </c>
      <c r="H83" s="39" t="s">
        <v>592</v>
      </c>
      <c r="I83" s="39" t="s">
        <v>417</v>
      </c>
      <c r="J83" s="39" t="s">
        <v>418</v>
      </c>
      <c r="K83" s="39" t="s">
        <v>418</v>
      </c>
      <c r="L83" s="39" t="s">
        <v>419</v>
      </c>
      <c r="M83" s="39" t="s">
        <v>420</v>
      </c>
      <c r="O83" s="35">
        <f>MATCH(H83,装备!$B:$B,0)</f>
        <v>2</v>
      </c>
      <c r="P83" s="35">
        <f>MATCH(I83,装备!$B:$B,0)</f>
        <v>2</v>
      </c>
      <c r="Q83" s="35">
        <f>MATCH(J83,装备!$B:$B,0)</f>
        <v>10</v>
      </c>
      <c r="R83" s="35">
        <f>MATCH(K83,装备!$B:$B,0)</f>
        <v>10</v>
      </c>
      <c r="S83" s="35">
        <f>MATCH(L83,装备!$B:$B,0)</f>
        <v>14</v>
      </c>
      <c r="T83" s="35">
        <f>MATCH(M83,装备!$B:$B,0)</f>
        <v>7</v>
      </c>
      <c r="V83" s="8">
        <f>INDEX(装备!C:C,$O83)+INDEX(装备!C:C,$P83)+INDEX(装备!C:C,$Q83)+INDEX(装备!C:C,$R83)+INDEX(装备!C:C,$S83)+INDEX(装备!C:C,$T83)</f>
        <v>6</v>
      </c>
      <c r="W83" s="8">
        <f>INDEX(装备!D:D,$O83)+INDEX(装备!D:D,$P83)+INDEX(装备!D:D,$Q83)+INDEX(装备!D:D,$R83)+INDEX(装备!D:D,$S83)+INDEX(装备!D:D,$T83)</f>
        <v>6</v>
      </c>
      <c r="X83" s="8">
        <f>INDEX(装备!E:E,$O83)+INDEX(装备!E:E,$P83)+INDEX(装备!E:E,$Q83)+INDEX(装备!E:E,$R83)+INDEX(装备!E:E,$S83)+INDEX(装备!E:E,$T83)</f>
        <v>9</v>
      </c>
      <c r="Y83" s="8">
        <f>INDEX(装备!F:F,$O83)+INDEX(装备!F:F,$P83)+INDEX(装备!F:F,$Q83)+INDEX(装备!F:F,$R83)+INDEX(装备!F:F,$S83)+INDEX(装备!F:F,$T83)</f>
        <v>0</v>
      </c>
      <c r="Z83" s="8">
        <f>INDEX(装备!G:G,$O83)+INDEX(装备!G:G,$P83)+INDEX(装备!G:G,$Q83)+INDEX(装备!G:G,$R83)+INDEX(装备!G:G,$S83)+INDEX(装备!G:G,$T83)</f>
        <v>0</v>
      </c>
      <c r="AA83" s="8">
        <f>INDEX(装备!H:H,$O83)+INDEX(装备!H:H,$P83)+INDEX(装备!H:H,$Q83)+INDEX(装备!H:H,$R83)+INDEX(装备!H:H,$S83)+INDEX(装备!H:H,$T83)</f>
        <v>0</v>
      </c>
      <c r="AB83" s="8">
        <f>INDEX(装备!I:I,$O83)+INDEX(装备!I:I,$P83)+INDEX(装备!I:I,$Q83)+INDEX(装备!I:I,$R83)+INDEX(装备!I:I,$S83)+INDEX(装备!I:I,$T83)</f>
        <v>2</v>
      </c>
      <c r="AC83" s="8">
        <f>INDEX(装备!J:J,$O83)+INDEX(装备!J:J,$P83)+INDEX(装备!J:J,$Q83)+INDEX(装备!J:J,$R83)+INDEX(装备!J:J,$S83)+INDEX(装备!J:J,$T83)</f>
        <v>0</v>
      </c>
      <c r="AD83" s="8">
        <f>INDEX(装备!K:K,$O83)+INDEX(装备!K:K,$P83)+INDEX(装备!K:K,$Q83)+INDEX(装备!K:K,$R83)+INDEX(装备!K:K,$S83)+INDEX(装备!K:K,$T83)</f>
        <v>0</v>
      </c>
      <c r="AE83" s="8">
        <f>INDEX(装备!L:L,$O83)+INDEX(装备!L:L,$P83)+INDEX(装备!L:L,$Q83)+INDEX(装备!L:L,$R83)+INDEX(装备!L:L,$S83)+INDEX(装备!L:L,$T83)</f>
        <v>0</v>
      </c>
      <c r="AF83" s="8">
        <f>INDEX(装备!M:M,$O83)+INDEX(装备!M:M,$P83)+INDEX(装备!M:M,$Q83)+INDEX(装备!M:M,$R83)+INDEX(装备!M:M,$S83)+INDEX(装备!M:M,$T83)</f>
        <v>0</v>
      </c>
      <c r="AG83" s="8">
        <f>INDEX(装备!N:N,$O83)+INDEX(装备!N:N,$P83)+INDEX(装备!N:N,$Q83)+INDEX(装备!N:N,$R83)+INDEX(装备!N:N,$S83)+INDEX(装备!N:N,$T83)</f>
        <v>0</v>
      </c>
      <c r="AH83" s="8">
        <f>INDEX(装备!O:O,$O83)+INDEX(装备!O:O,$P83)+INDEX(装备!O:O,$Q83)+INDEX(装备!O:O,$R83)+INDEX(装备!O:O,$S83)+INDEX(装备!O:O,$T83)</f>
        <v>0</v>
      </c>
      <c r="AI83" s="8">
        <f>INDEX(装备!P:P,$O83)+INDEX(装备!P:P,$P83)+INDEX(装备!P:P,$Q83)+INDEX(装备!P:P,$R83)+INDEX(装备!P:P,$S83)+INDEX(装备!P:P,$T83)</f>
        <v>0</v>
      </c>
      <c r="AJ83" s="8">
        <f>INDEX(装备!Q:Q,$O83)+INDEX(装备!Q:Q,$P83)+INDEX(装备!Q:Q,$Q83)+INDEX(装备!Q:Q,$R83)+INDEX(装备!Q:Q,$S83)+INDEX(装备!Q:Q,$T83)</f>
        <v>0</v>
      </c>
      <c r="AK83" s="8">
        <f>INDEX(装备!R:R,$O83)+INDEX(装备!R:R,$P83)+INDEX(装备!R:R,$Q83)+INDEX(装备!R:R,$R83)+INDEX(装备!R:R,$S83)+INDEX(装备!R:R,$T83)</f>
        <v>0</v>
      </c>
      <c r="AL83" s="8">
        <f>INDEX(装备!S:S,$O83)+INDEX(装备!S:S,$P83)+INDEX(装备!S:S,$Q83)+INDEX(装备!S:S,$R83)+INDEX(装备!S:S,$S83)+INDEX(装备!S:S,$T83)</f>
        <v>0</v>
      </c>
      <c r="AM83" s="8">
        <f>INDEX(装备!T:T,$O83)+INDEX(装备!T:T,$P83)+INDEX(装备!T:T,$Q83)+INDEX(装备!T:T,$R83)+INDEX(装备!T:T,$S83)+INDEX(装备!T:T,$T83)</f>
        <v>0</v>
      </c>
      <c r="AP83" s="39">
        <f t="shared" ref="AP83:BG83" si="81">V83</f>
        <v>6</v>
      </c>
      <c r="AQ83" s="39">
        <f t="shared" si="81"/>
        <v>6</v>
      </c>
      <c r="AR83" s="39">
        <f t="shared" si="81"/>
        <v>9</v>
      </c>
      <c r="AS83" s="39">
        <f t="shared" si="81"/>
        <v>0</v>
      </c>
      <c r="AT83" s="39">
        <f t="shared" si="81"/>
        <v>0</v>
      </c>
      <c r="AU83" s="39">
        <f t="shared" si="81"/>
        <v>0</v>
      </c>
      <c r="AV83" s="39">
        <f t="shared" si="81"/>
        <v>2</v>
      </c>
      <c r="AW83" s="39">
        <f t="shared" si="81"/>
        <v>0</v>
      </c>
      <c r="AX83" s="39">
        <f t="shared" si="81"/>
        <v>0</v>
      </c>
      <c r="AY83" s="39">
        <f t="shared" si="81"/>
        <v>0</v>
      </c>
      <c r="AZ83" s="39">
        <f t="shared" si="81"/>
        <v>0</v>
      </c>
      <c r="BA83" s="39">
        <f t="shared" si="81"/>
        <v>0</v>
      </c>
      <c r="BB83" s="39">
        <f t="shared" si="81"/>
        <v>0</v>
      </c>
      <c r="BC83" s="39">
        <f t="shared" si="81"/>
        <v>0</v>
      </c>
      <c r="BD83" s="39">
        <f t="shared" si="81"/>
        <v>0</v>
      </c>
      <c r="BE83" s="39">
        <f t="shared" si="81"/>
        <v>0</v>
      </c>
      <c r="BF83" s="39">
        <f t="shared" si="81"/>
        <v>0</v>
      </c>
      <c r="BG83" s="39">
        <f t="shared" si="81"/>
        <v>0</v>
      </c>
    </row>
    <row r="84" spans="6:59" s="38" customFormat="1" x14ac:dyDescent="0.15">
      <c r="G84" s="39" t="s">
        <v>421</v>
      </c>
      <c r="H84" s="39" t="s">
        <v>620</v>
      </c>
      <c r="I84" s="39" t="s">
        <v>395</v>
      </c>
      <c r="J84" s="39" t="s">
        <v>422</v>
      </c>
      <c r="K84" s="39" t="s">
        <v>296</v>
      </c>
      <c r="L84" s="39" t="s">
        <v>360</v>
      </c>
      <c r="M84" s="39" t="s">
        <v>298</v>
      </c>
      <c r="O84" s="35">
        <f>MATCH(H84,装备!$B:$B,0)</f>
        <v>32</v>
      </c>
      <c r="P84" s="35">
        <f>MATCH(I84,装备!$B:$B,0)</f>
        <v>19</v>
      </c>
      <c r="Q84" s="35">
        <f>MATCH(J84,装备!$B:$B,0)</f>
        <v>18</v>
      </c>
      <c r="R84" s="35">
        <f>MATCH(K84,装备!$B:$B,0)</f>
        <v>19</v>
      </c>
      <c r="S84" s="35">
        <f>MATCH(L84,装备!$B:$B,0)</f>
        <v>16</v>
      </c>
      <c r="T84" s="35">
        <f>MATCH(M84,装备!$B:$B,0)</f>
        <v>4</v>
      </c>
      <c r="V84" s="8">
        <f>INDEX(装备!C:C,$O84)+INDEX(装备!C:C,$P84)+INDEX(装备!C:C,$Q84)+INDEX(装备!C:C,$R84)+INDEX(装备!C:C,$S84)+INDEX(装备!C:C,$T84)</f>
        <v>17</v>
      </c>
      <c r="W84" s="8">
        <f>INDEX(装备!D:D,$O84)+INDEX(装备!D:D,$P84)+INDEX(装备!D:D,$Q84)+INDEX(装备!D:D,$R84)+INDEX(装备!D:D,$S84)+INDEX(装备!D:D,$T84)</f>
        <v>14</v>
      </c>
      <c r="X84" s="8">
        <f>INDEX(装备!E:E,$O84)+INDEX(装备!E:E,$P84)+INDEX(装备!E:E,$Q84)+INDEX(装备!E:E,$R84)+INDEX(装备!E:E,$S84)+INDEX(装备!E:E,$T84)</f>
        <v>26</v>
      </c>
      <c r="Y84" s="8">
        <f>INDEX(装备!F:F,$O84)+INDEX(装备!F:F,$P84)+INDEX(装备!F:F,$Q84)+INDEX(装备!F:F,$R84)+INDEX(装备!F:F,$S84)+INDEX(装备!F:F,$T84)</f>
        <v>0</v>
      </c>
      <c r="Z84" s="8">
        <f>INDEX(装备!G:G,$O84)+INDEX(装备!G:G,$P84)+INDEX(装备!G:G,$Q84)+INDEX(装备!G:G,$R84)+INDEX(装备!G:G,$S84)+INDEX(装备!G:G,$T84)</f>
        <v>9</v>
      </c>
      <c r="AA84" s="8">
        <f>INDEX(装备!H:H,$O84)+INDEX(装备!H:H,$P84)+INDEX(装备!H:H,$Q84)+INDEX(装备!H:H,$R84)+INDEX(装备!H:H,$S84)+INDEX(装备!H:H,$T84)</f>
        <v>0</v>
      </c>
      <c r="AB84" s="8">
        <f>INDEX(装备!I:I,$O84)+INDEX(装备!I:I,$P84)+INDEX(装备!I:I,$Q84)+INDEX(装备!I:I,$R84)+INDEX(装备!I:I,$S84)+INDEX(装备!I:I,$T84)</f>
        <v>8</v>
      </c>
      <c r="AC84" s="8">
        <f>INDEX(装备!J:J,$O84)+INDEX(装备!J:J,$P84)+INDEX(装备!J:J,$Q84)+INDEX(装备!J:J,$R84)+INDEX(装备!J:J,$S84)+INDEX(装备!J:J,$T84)</f>
        <v>0</v>
      </c>
      <c r="AD84" s="8">
        <f>INDEX(装备!K:K,$O84)+INDEX(装备!K:K,$P84)+INDEX(装备!K:K,$Q84)+INDEX(装备!K:K,$R84)+INDEX(装备!K:K,$S84)+INDEX(装备!K:K,$T84)</f>
        <v>0</v>
      </c>
      <c r="AE84" s="8">
        <f>INDEX(装备!L:L,$O84)+INDEX(装备!L:L,$P84)+INDEX(装备!L:L,$Q84)+INDEX(装备!L:L,$R84)+INDEX(装备!L:L,$S84)+INDEX(装备!L:L,$T84)</f>
        <v>0</v>
      </c>
      <c r="AF84" s="8">
        <f>INDEX(装备!M:M,$O84)+INDEX(装备!M:M,$P84)+INDEX(装备!M:M,$Q84)+INDEX(装备!M:M,$R84)+INDEX(装备!M:M,$S84)+INDEX(装备!M:M,$T84)</f>
        <v>90</v>
      </c>
      <c r="AG84" s="8">
        <f>INDEX(装备!N:N,$O84)+INDEX(装备!N:N,$P84)+INDEX(装备!N:N,$Q84)+INDEX(装备!N:N,$R84)+INDEX(装备!N:N,$S84)+INDEX(装备!N:N,$T84)</f>
        <v>0</v>
      </c>
      <c r="AH84" s="8">
        <f>INDEX(装备!O:O,$O84)+INDEX(装备!O:O,$P84)+INDEX(装备!O:O,$Q84)+INDEX(装备!O:O,$R84)+INDEX(装备!O:O,$S84)+INDEX(装备!O:O,$T84)</f>
        <v>0</v>
      </c>
      <c r="AI84" s="8">
        <f>INDEX(装备!P:P,$O84)+INDEX(装备!P:P,$P84)+INDEX(装备!P:P,$Q84)+INDEX(装备!P:P,$R84)+INDEX(装备!P:P,$S84)+INDEX(装备!P:P,$T84)</f>
        <v>0</v>
      </c>
      <c r="AJ84" s="8">
        <f>INDEX(装备!Q:Q,$O84)+INDEX(装备!Q:Q,$P84)+INDEX(装备!Q:Q,$Q84)+INDEX(装备!Q:Q,$R84)+INDEX(装备!Q:Q,$S84)+INDEX(装备!Q:Q,$T84)</f>
        <v>0</v>
      </c>
      <c r="AK84" s="8">
        <f>INDEX(装备!R:R,$O84)+INDEX(装备!R:R,$P84)+INDEX(装备!R:R,$Q84)+INDEX(装备!R:R,$R84)+INDEX(装备!R:R,$S84)+INDEX(装备!R:R,$T84)</f>
        <v>0</v>
      </c>
      <c r="AL84" s="8">
        <f>INDEX(装备!S:S,$O84)+INDEX(装备!S:S,$P84)+INDEX(装备!S:S,$Q84)+INDEX(装备!S:S,$R84)+INDEX(装备!S:S,$S84)+INDEX(装备!S:S,$T84)</f>
        <v>0</v>
      </c>
      <c r="AM84" s="8">
        <f>INDEX(装备!T:T,$O84)+INDEX(装备!T:T,$P84)+INDEX(装备!T:T,$Q84)+INDEX(装备!T:T,$R84)+INDEX(装备!T:T,$S84)+INDEX(装备!T:T,$T84)</f>
        <v>0</v>
      </c>
      <c r="AP84" s="39">
        <f t="shared" ref="AP84:BG92" si="82">AP83+V84</f>
        <v>23</v>
      </c>
      <c r="AQ84" s="39">
        <f t="shared" si="82"/>
        <v>20</v>
      </c>
      <c r="AR84" s="39">
        <f t="shared" si="82"/>
        <v>35</v>
      </c>
      <c r="AS84" s="39">
        <f t="shared" si="82"/>
        <v>0</v>
      </c>
      <c r="AT84" s="39">
        <f t="shared" si="82"/>
        <v>9</v>
      </c>
      <c r="AU84" s="39">
        <f t="shared" si="82"/>
        <v>0</v>
      </c>
      <c r="AV84" s="39">
        <f t="shared" si="82"/>
        <v>10</v>
      </c>
      <c r="AW84" s="39">
        <f t="shared" si="82"/>
        <v>0</v>
      </c>
      <c r="AX84" s="39">
        <f t="shared" si="82"/>
        <v>0</v>
      </c>
      <c r="AY84" s="39">
        <f t="shared" si="82"/>
        <v>0</v>
      </c>
      <c r="AZ84" s="39">
        <f t="shared" si="82"/>
        <v>90</v>
      </c>
      <c r="BA84" s="39">
        <f t="shared" si="82"/>
        <v>0</v>
      </c>
      <c r="BB84" s="39">
        <f t="shared" si="82"/>
        <v>0</v>
      </c>
      <c r="BC84" s="39">
        <f t="shared" si="82"/>
        <v>0</v>
      </c>
      <c r="BD84" s="39">
        <f t="shared" si="82"/>
        <v>0</v>
      </c>
      <c r="BE84" s="39">
        <f t="shared" si="82"/>
        <v>0</v>
      </c>
      <c r="BF84" s="39">
        <f t="shared" si="82"/>
        <v>0</v>
      </c>
      <c r="BG84" s="39">
        <f t="shared" si="82"/>
        <v>0</v>
      </c>
    </row>
    <row r="85" spans="6:59" s="38" customFormat="1" x14ac:dyDescent="0.15">
      <c r="G85" s="39" t="s">
        <v>299</v>
      </c>
      <c r="H85" s="39" t="s">
        <v>594</v>
      </c>
      <c r="I85" s="39" t="s">
        <v>315</v>
      </c>
      <c r="J85" s="39" t="s">
        <v>308</v>
      </c>
      <c r="K85" s="39" t="s">
        <v>320</v>
      </c>
      <c r="L85" s="39" t="s">
        <v>296</v>
      </c>
      <c r="M85" s="39" t="s">
        <v>298</v>
      </c>
      <c r="O85" s="35">
        <f>MATCH(H85,装备!$B:$B,0)</f>
        <v>57</v>
      </c>
      <c r="P85" s="35">
        <f>MATCH(I85,装备!$B:$B,0)</f>
        <v>23</v>
      </c>
      <c r="Q85" s="35">
        <f>MATCH(J85,装备!$B:$B,0)</f>
        <v>51</v>
      </c>
      <c r="R85" s="35">
        <f>MATCH(K85,装备!$B:$B,0)</f>
        <v>41</v>
      </c>
      <c r="S85" s="35">
        <f>MATCH(L85,装备!$B:$B,0)</f>
        <v>19</v>
      </c>
      <c r="T85" s="35">
        <f>MATCH(M85,装备!$B:$B,0)</f>
        <v>4</v>
      </c>
      <c r="V85" s="8">
        <f>INDEX(装备!C:C,$O85)+INDEX(装备!C:C,$P85)+INDEX(装备!C:C,$Q85)+INDEX(装备!C:C,$R85)+INDEX(装备!C:C,$S85)+INDEX(装备!C:C,$T85)</f>
        <v>11</v>
      </c>
      <c r="W85" s="8">
        <f>INDEX(装备!D:D,$O85)+INDEX(装备!D:D,$P85)+INDEX(装备!D:D,$Q85)+INDEX(装备!D:D,$R85)+INDEX(装备!D:D,$S85)+INDEX(装备!D:D,$T85)</f>
        <v>11</v>
      </c>
      <c r="X85" s="8">
        <f>INDEX(装备!E:E,$O85)+INDEX(装备!E:E,$P85)+INDEX(装备!E:E,$Q85)+INDEX(装备!E:E,$R85)+INDEX(装备!E:E,$S85)+INDEX(装备!E:E,$T85)</f>
        <v>20</v>
      </c>
      <c r="Y85" s="8">
        <f>INDEX(装备!F:F,$O85)+INDEX(装备!F:F,$P85)+INDEX(装备!F:F,$Q85)+INDEX(装备!F:F,$R85)+INDEX(装备!F:F,$S85)+INDEX(装备!F:F,$T85)</f>
        <v>0</v>
      </c>
      <c r="Z85" s="8">
        <f>INDEX(装备!G:G,$O85)+INDEX(装备!G:G,$P85)+INDEX(装备!G:G,$Q85)+INDEX(装备!G:G,$R85)+INDEX(装备!G:G,$S85)+INDEX(装备!G:G,$T85)</f>
        <v>47</v>
      </c>
      <c r="AA85" s="8">
        <f>INDEX(装备!H:H,$O85)+INDEX(装备!H:H,$P85)+INDEX(装备!H:H,$Q85)+INDEX(装备!H:H,$R85)+INDEX(装备!H:H,$S85)+INDEX(装备!H:H,$T85)</f>
        <v>0</v>
      </c>
      <c r="AB85" s="8">
        <f>INDEX(装备!I:I,$O85)+INDEX(装备!I:I,$P85)+INDEX(装备!I:I,$Q85)+INDEX(装备!I:I,$R85)+INDEX(装备!I:I,$S85)+INDEX(装备!I:I,$T85)</f>
        <v>8</v>
      </c>
      <c r="AC85" s="8">
        <f>INDEX(装备!J:J,$O85)+INDEX(装备!J:J,$P85)+INDEX(装备!J:J,$Q85)+INDEX(装备!J:J,$R85)+INDEX(装备!J:J,$S85)+INDEX(装备!J:J,$T85)</f>
        <v>0</v>
      </c>
      <c r="AD85" s="8">
        <f>INDEX(装备!K:K,$O85)+INDEX(装备!K:K,$P85)+INDEX(装备!K:K,$Q85)+INDEX(装备!K:K,$R85)+INDEX(装备!K:K,$S85)+INDEX(装备!K:K,$T85)</f>
        <v>0</v>
      </c>
      <c r="AE85" s="8">
        <f>INDEX(装备!L:L,$O85)+INDEX(装备!L:L,$P85)+INDEX(装备!L:L,$Q85)+INDEX(装备!L:L,$R85)+INDEX(装备!L:L,$S85)+INDEX(装备!L:L,$T85)</f>
        <v>0</v>
      </c>
      <c r="AF85" s="8">
        <f>INDEX(装备!M:M,$O85)+INDEX(装备!M:M,$P85)+INDEX(装备!M:M,$Q85)+INDEX(装备!M:M,$R85)+INDEX(装备!M:M,$S85)+INDEX(装备!M:M,$T85)</f>
        <v>0</v>
      </c>
      <c r="AG85" s="8">
        <f>INDEX(装备!N:N,$O85)+INDEX(装备!N:N,$P85)+INDEX(装备!N:N,$Q85)+INDEX(装备!N:N,$R85)+INDEX(装备!N:N,$S85)+INDEX(装备!N:N,$T85)</f>
        <v>32</v>
      </c>
      <c r="AH85" s="8">
        <f>INDEX(装备!O:O,$O85)+INDEX(装备!O:O,$P85)+INDEX(装备!O:O,$Q85)+INDEX(装备!O:O,$R85)+INDEX(装备!O:O,$S85)+INDEX(装备!O:O,$T85)</f>
        <v>0</v>
      </c>
      <c r="AI85" s="8">
        <f>INDEX(装备!P:P,$O85)+INDEX(装备!P:P,$P85)+INDEX(装备!P:P,$Q85)+INDEX(装备!P:P,$R85)+INDEX(装备!P:P,$S85)+INDEX(装备!P:P,$T85)</f>
        <v>0</v>
      </c>
      <c r="AJ85" s="8">
        <f>INDEX(装备!Q:Q,$O85)+INDEX(装备!Q:Q,$P85)+INDEX(装备!Q:Q,$Q85)+INDEX(装备!Q:Q,$R85)+INDEX(装备!Q:Q,$S85)+INDEX(装备!Q:Q,$T85)</f>
        <v>0</v>
      </c>
      <c r="AK85" s="8">
        <f>INDEX(装备!R:R,$O85)+INDEX(装备!R:R,$P85)+INDEX(装备!R:R,$Q85)+INDEX(装备!R:R,$R85)+INDEX(装备!R:R,$S85)+INDEX(装备!R:R,$T85)</f>
        <v>15</v>
      </c>
      <c r="AL85" s="8">
        <f>INDEX(装备!S:S,$O85)+INDEX(装备!S:S,$P85)+INDEX(装备!S:S,$Q85)+INDEX(装备!S:S,$R85)+INDEX(装备!S:S,$S85)+INDEX(装备!S:S,$T85)</f>
        <v>0</v>
      </c>
      <c r="AM85" s="8">
        <f>INDEX(装备!T:T,$O85)+INDEX(装备!T:T,$P85)+INDEX(装备!T:T,$Q85)+INDEX(装备!T:T,$R85)+INDEX(装备!T:T,$S85)+INDEX(装备!T:T,$T85)</f>
        <v>0</v>
      </c>
      <c r="AP85" s="39">
        <f t="shared" si="82"/>
        <v>34</v>
      </c>
      <c r="AQ85" s="39">
        <f t="shared" si="82"/>
        <v>31</v>
      </c>
      <c r="AR85" s="39">
        <f t="shared" si="82"/>
        <v>55</v>
      </c>
      <c r="AS85" s="39">
        <f t="shared" si="82"/>
        <v>0</v>
      </c>
      <c r="AT85" s="39">
        <f t="shared" si="82"/>
        <v>56</v>
      </c>
      <c r="AU85" s="39">
        <f t="shared" si="82"/>
        <v>0</v>
      </c>
      <c r="AV85" s="39">
        <f t="shared" si="82"/>
        <v>18</v>
      </c>
      <c r="AW85" s="39">
        <f t="shared" si="82"/>
        <v>0</v>
      </c>
      <c r="AX85" s="39">
        <f t="shared" si="82"/>
        <v>0</v>
      </c>
      <c r="AY85" s="39">
        <f t="shared" si="82"/>
        <v>0</v>
      </c>
      <c r="AZ85" s="39">
        <f t="shared" si="82"/>
        <v>90</v>
      </c>
      <c r="BA85" s="39">
        <f t="shared" si="82"/>
        <v>32</v>
      </c>
      <c r="BB85" s="39">
        <f t="shared" si="82"/>
        <v>0</v>
      </c>
      <c r="BC85" s="39">
        <f t="shared" si="82"/>
        <v>0</v>
      </c>
      <c r="BD85" s="39">
        <f t="shared" si="82"/>
        <v>0</v>
      </c>
      <c r="BE85" s="39">
        <f t="shared" si="82"/>
        <v>15</v>
      </c>
      <c r="BF85" s="39">
        <f t="shared" si="82"/>
        <v>0</v>
      </c>
      <c r="BG85" s="39">
        <f t="shared" si="82"/>
        <v>0</v>
      </c>
    </row>
    <row r="86" spans="6:59" s="38" customFormat="1" x14ac:dyDescent="0.15">
      <c r="G86" s="39" t="s">
        <v>304</v>
      </c>
      <c r="H86" s="39" t="s">
        <v>609</v>
      </c>
      <c r="I86" s="39" t="s">
        <v>423</v>
      </c>
      <c r="J86" s="39" t="s">
        <v>300</v>
      </c>
      <c r="K86" s="39" t="s">
        <v>331</v>
      </c>
      <c r="L86" s="39" t="s">
        <v>326</v>
      </c>
      <c r="M86" s="39" t="s">
        <v>310</v>
      </c>
      <c r="O86" s="35">
        <f>MATCH(H86,装备!$B:$B,0)</f>
        <v>68</v>
      </c>
      <c r="P86" s="35">
        <f>MATCH(I86,装备!$B:$B,0)</f>
        <v>86</v>
      </c>
      <c r="Q86" s="35">
        <f>MATCH(J86,装备!$B:$B,0)</f>
        <v>57</v>
      </c>
      <c r="R86" s="35">
        <f>MATCH(K86,装备!$B:$B,0)</f>
        <v>62</v>
      </c>
      <c r="S86" s="35">
        <f>MATCH(L86,装备!$B:$B,0)</f>
        <v>31</v>
      </c>
      <c r="T86" s="35">
        <f>MATCH(M86,装备!$B:$B,0)</f>
        <v>45</v>
      </c>
      <c r="V86" s="8">
        <f>INDEX(装备!C:C,$O86)+INDEX(装备!C:C,$P86)+INDEX(装备!C:C,$Q86)+INDEX(装备!C:C,$R86)+INDEX(装备!C:C,$S86)+INDEX(装备!C:C,$T86)</f>
        <v>16</v>
      </c>
      <c r="W86" s="8">
        <f>INDEX(装备!D:D,$O86)+INDEX(装备!D:D,$P86)+INDEX(装备!D:D,$Q86)+INDEX(装备!D:D,$R86)+INDEX(装备!D:D,$S86)+INDEX(装备!D:D,$T86)</f>
        <v>16</v>
      </c>
      <c r="X86" s="8">
        <f>INDEX(装备!E:E,$O86)+INDEX(装备!E:E,$P86)+INDEX(装备!E:E,$Q86)+INDEX(装备!E:E,$R86)+INDEX(装备!E:E,$S86)+INDEX(装备!E:E,$T86)</f>
        <v>40</v>
      </c>
      <c r="Y86" s="8">
        <f>INDEX(装备!F:F,$O86)+INDEX(装备!F:F,$P86)+INDEX(装备!F:F,$Q86)+INDEX(装备!F:F,$R86)+INDEX(装备!F:F,$S86)+INDEX(装备!F:F,$T86)</f>
        <v>200</v>
      </c>
      <c r="Z86" s="8">
        <f>INDEX(装备!G:G,$O86)+INDEX(装备!G:G,$P86)+INDEX(装备!G:G,$Q86)+INDEX(装备!G:G,$R86)+INDEX(装备!G:G,$S86)+INDEX(装备!G:G,$T86)</f>
        <v>55</v>
      </c>
      <c r="AA86" s="8">
        <f>INDEX(装备!H:H,$O86)+INDEX(装备!H:H,$P86)+INDEX(装备!H:H,$Q86)+INDEX(装备!H:H,$R86)+INDEX(装备!H:H,$S86)+INDEX(装备!H:H,$T86)</f>
        <v>0</v>
      </c>
      <c r="AB86" s="8">
        <f>INDEX(装备!I:I,$O86)+INDEX(装备!I:I,$P86)+INDEX(装备!I:I,$Q86)+INDEX(装备!I:I,$R86)+INDEX(装备!I:I,$S86)+INDEX(装备!I:I,$T86)</f>
        <v>0</v>
      </c>
      <c r="AC86" s="8">
        <f>INDEX(装备!J:J,$O86)+INDEX(装备!J:J,$P86)+INDEX(装备!J:J,$Q86)+INDEX(装备!J:J,$R86)+INDEX(装备!J:J,$S86)+INDEX(装备!J:J,$T86)</f>
        <v>0</v>
      </c>
      <c r="AD86" s="8">
        <f>INDEX(装备!K:K,$O86)+INDEX(装备!K:K,$P86)+INDEX(装备!K:K,$Q86)+INDEX(装备!K:K,$R86)+INDEX(装备!K:K,$S86)+INDEX(装备!K:K,$T86)</f>
        <v>26</v>
      </c>
      <c r="AE86" s="8">
        <f>INDEX(装备!L:L,$O86)+INDEX(装备!L:L,$P86)+INDEX(装备!L:L,$Q86)+INDEX(装备!L:L,$R86)+INDEX(装备!L:L,$S86)+INDEX(装备!L:L,$T86)</f>
        <v>10</v>
      </c>
      <c r="AF86" s="8">
        <f>INDEX(装备!M:M,$O86)+INDEX(装备!M:M,$P86)+INDEX(装备!M:M,$Q86)+INDEX(装备!M:M,$R86)+INDEX(装备!M:M,$S86)+INDEX(装备!M:M,$T86)</f>
        <v>0</v>
      </c>
      <c r="AG86" s="8">
        <f>INDEX(装备!N:N,$O86)+INDEX(装备!N:N,$P86)+INDEX(装备!N:N,$Q86)+INDEX(装备!N:N,$R86)+INDEX(装备!N:N,$S86)+INDEX(装备!N:N,$T86)</f>
        <v>0</v>
      </c>
      <c r="AH86" s="8">
        <f>INDEX(装备!O:O,$O86)+INDEX(装备!O:O,$P86)+INDEX(装备!O:O,$Q86)+INDEX(装备!O:O,$R86)+INDEX(装备!O:O,$S86)+INDEX(装备!O:O,$T86)</f>
        <v>0</v>
      </c>
      <c r="AI86" s="8">
        <f>INDEX(装备!P:P,$O86)+INDEX(装备!P:P,$P86)+INDEX(装备!P:P,$Q86)+INDEX(装备!P:P,$R86)+INDEX(装备!P:P,$S86)+INDEX(装备!P:P,$T86)</f>
        <v>0</v>
      </c>
      <c r="AJ86" s="8">
        <f>INDEX(装备!Q:Q,$O86)+INDEX(装备!Q:Q,$P86)+INDEX(装备!Q:Q,$Q86)+INDEX(装备!Q:Q,$R86)+INDEX(装备!Q:Q,$S86)+INDEX(装备!Q:Q,$T86)</f>
        <v>0</v>
      </c>
      <c r="AK86" s="8">
        <f>INDEX(装备!R:R,$O86)+INDEX(装备!R:R,$P86)+INDEX(装备!R:R,$Q86)+INDEX(装备!R:R,$R86)+INDEX(装备!R:R,$S86)+INDEX(装备!R:R,$T86)</f>
        <v>0</v>
      </c>
      <c r="AL86" s="8">
        <f>INDEX(装备!S:S,$O86)+INDEX(装备!S:S,$P86)+INDEX(装备!S:S,$Q86)+INDEX(装备!S:S,$R86)+INDEX(装备!S:S,$S86)+INDEX(装备!S:S,$T86)</f>
        <v>0</v>
      </c>
      <c r="AM86" s="8">
        <f>INDEX(装备!T:T,$O86)+INDEX(装备!T:T,$P86)+INDEX(装备!T:T,$Q86)+INDEX(装备!T:T,$R86)+INDEX(装备!T:T,$S86)+INDEX(装备!T:T,$T86)</f>
        <v>0</v>
      </c>
      <c r="AP86" s="39">
        <f t="shared" si="82"/>
        <v>50</v>
      </c>
      <c r="AQ86" s="39">
        <f t="shared" si="82"/>
        <v>47</v>
      </c>
      <c r="AR86" s="39">
        <f t="shared" si="82"/>
        <v>95</v>
      </c>
      <c r="AS86" s="39">
        <f t="shared" si="82"/>
        <v>200</v>
      </c>
      <c r="AT86" s="39">
        <f t="shared" si="82"/>
        <v>111</v>
      </c>
      <c r="AU86" s="39">
        <f t="shared" si="82"/>
        <v>0</v>
      </c>
      <c r="AV86" s="39">
        <f t="shared" si="82"/>
        <v>18</v>
      </c>
      <c r="AW86" s="39">
        <f t="shared" si="82"/>
        <v>0</v>
      </c>
      <c r="AX86" s="39">
        <f t="shared" si="82"/>
        <v>26</v>
      </c>
      <c r="AY86" s="39">
        <f t="shared" si="82"/>
        <v>10</v>
      </c>
      <c r="AZ86" s="39">
        <f t="shared" si="82"/>
        <v>90</v>
      </c>
      <c r="BA86" s="39">
        <f t="shared" si="82"/>
        <v>32</v>
      </c>
      <c r="BB86" s="39">
        <f t="shared" si="82"/>
        <v>0</v>
      </c>
      <c r="BC86" s="39">
        <f t="shared" si="82"/>
        <v>0</v>
      </c>
      <c r="BD86" s="39">
        <f t="shared" si="82"/>
        <v>0</v>
      </c>
      <c r="BE86" s="39">
        <f t="shared" si="82"/>
        <v>15</v>
      </c>
      <c r="BF86" s="39">
        <f t="shared" si="82"/>
        <v>0</v>
      </c>
      <c r="BG86" s="39">
        <f t="shared" si="82"/>
        <v>0</v>
      </c>
    </row>
    <row r="87" spans="6:59" s="38" customFormat="1" x14ac:dyDescent="0.15">
      <c r="G87" s="39" t="s">
        <v>311</v>
      </c>
      <c r="H87" s="39" t="s">
        <v>604</v>
      </c>
      <c r="I87" s="39" t="s">
        <v>312</v>
      </c>
      <c r="J87" s="39" t="s">
        <v>424</v>
      </c>
      <c r="K87" s="39" t="s">
        <v>332</v>
      </c>
      <c r="L87" s="39" t="s">
        <v>372</v>
      </c>
      <c r="M87" s="39" t="s">
        <v>310</v>
      </c>
      <c r="O87" s="35">
        <f>MATCH(H87,装备!$B:$B,0)</f>
        <v>84</v>
      </c>
      <c r="P87" s="35">
        <f>MATCH(I87,装备!$B:$B,0)</f>
        <v>69</v>
      </c>
      <c r="Q87" s="35">
        <f>MATCH(J87,装备!$B:$B,0)</f>
        <v>66</v>
      </c>
      <c r="R87" s="35">
        <f>MATCH(K87,装备!$B:$B,0)</f>
        <v>63</v>
      </c>
      <c r="S87" s="35">
        <f>MATCH(L87,装备!$B:$B,0)</f>
        <v>34</v>
      </c>
      <c r="T87" s="35">
        <f>MATCH(M87,装备!$B:$B,0)</f>
        <v>45</v>
      </c>
      <c r="V87" s="8">
        <f>INDEX(装备!C:C,$O87)+INDEX(装备!C:C,$P87)+INDEX(装备!C:C,$Q87)+INDEX(装备!C:C,$R87)+INDEX(装备!C:C,$S87)+INDEX(装备!C:C,$T87)</f>
        <v>23</v>
      </c>
      <c r="W87" s="8">
        <f>INDEX(装备!D:D,$O87)+INDEX(装备!D:D,$P87)+INDEX(装备!D:D,$Q87)+INDEX(装备!D:D,$R87)+INDEX(装备!D:D,$S87)+INDEX(装备!D:D,$T87)</f>
        <v>13</v>
      </c>
      <c r="X87" s="8">
        <f>INDEX(装备!E:E,$O87)+INDEX(装备!E:E,$P87)+INDEX(装备!E:E,$Q87)+INDEX(装备!E:E,$R87)+INDEX(装备!E:E,$S87)+INDEX(装备!E:E,$T87)</f>
        <v>21</v>
      </c>
      <c r="Y87" s="8">
        <f>INDEX(装备!F:F,$O87)+INDEX(装备!F:F,$P87)+INDEX(装备!F:F,$Q87)+INDEX(装备!F:F,$R87)+INDEX(装备!F:F,$S87)+INDEX(装备!F:F,$T87)</f>
        <v>250</v>
      </c>
      <c r="Z87" s="8">
        <f>INDEX(装备!G:G,$O87)+INDEX(装备!G:G,$P87)+INDEX(装备!G:G,$Q87)+INDEX(装备!G:G,$R87)+INDEX(装备!G:G,$S87)+INDEX(装备!G:G,$T87)</f>
        <v>54</v>
      </c>
      <c r="AA87" s="8">
        <f>INDEX(装备!H:H,$O87)+INDEX(装备!H:H,$P87)+INDEX(装备!H:H,$Q87)+INDEX(装备!H:H,$R87)+INDEX(装备!H:H,$S87)+INDEX(装备!H:H,$T87)</f>
        <v>0</v>
      </c>
      <c r="AB87" s="8">
        <f>INDEX(装备!I:I,$O87)+INDEX(装备!I:I,$P87)+INDEX(装备!I:I,$Q87)+INDEX(装备!I:I,$R87)+INDEX(装备!I:I,$S87)+INDEX(装备!I:I,$T87)</f>
        <v>10</v>
      </c>
      <c r="AC87" s="8">
        <f>INDEX(装备!J:J,$O87)+INDEX(装备!J:J,$P87)+INDEX(装备!J:J,$Q87)+INDEX(装备!J:J,$R87)+INDEX(装备!J:J,$S87)+INDEX(装备!J:J,$T87)</f>
        <v>10</v>
      </c>
      <c r="AD87" s="8">
        <f>INDEX(装备!K:K,$O87)+INDEX(装备!K:K,$P87)+INDEX(装备!K:K,$Q87)+INDEX(装备!K:K,$R87)+INDEX(装备!K:K,$S87)+INDEX(装备!K:K,$T87)</f>
        <v>45</v>
      </c>
      <c r="AE87" s="8">
        <f>INDEX(装备!L:L,$O87)+INDEX(装备!L:L,$P87)+INDEX(装备!L:L,$Q87)+INDEX(装备!L:L,$R87)+INDEX(装备!L:L,$S87)+INDEX(装备!L:L,$T87)</f>
        <v>20</v>
      </c>
      <c r="AF87" s="8">
        <f>INDEX(装备!M:M,$O87)+INDEX(装备!M:M,$P87)+INDEX(装备!M:M,$Q87)+INDEX(装备!M:M,$R87)+INDEX(装备!M:M,$S87)+INDEX(装备!M:M,$T87)</f>
        <v>0</v>
      </c>
      <c r="AG87" s="8">
        <f>INDEX(装备!N:N,$O87)+INDEX(装备!N:N,$P87)+INDEX(装备!N:N,$Q87)+INDEX(装备!N:N,$R87)+INDEX(装备!N:N,$S87)+INDEX(装备!N:N,$T87)</f>
        <v>0</v>
      </c>
      <c r="AH87" s="8">
        <f>INDEX(装备!O:O,$O87)+INDEX(装备!O:O,$P87)+INDEX(装备!O:O,$Q87)+INDEX(装备!O:O,$R87)+INDEX(装备!O:O,$S87)+INDEX(装备!O:O,$T87)</f>
        <v>0</v>
      </c>
      <c r="AI87" s="8">
        <f>INDEX(装备!P:P,$O87)+INDEX(装备!P:P,$P87)+INDEX(装备!P:P,$Q87)+INDEX(装备!P:P,$R87)+INDEX(装备!P:P,$S87)+INDEX(装备!P:P,$T87)</f>
        <v>0</v>
      </c>
      <c r="AJ87" s="8">
        <f>INDEX(装备!Q:Q,$O87)+INDEX(装备!Q:Q,$P87)+INDEX(装备!Q:Q,$Q87)+INDEX(装备!Q:Q,$R87)+INDEX(装备!Q:Q,$S87)+INDEX(装备!Q:Q,$T87)</f>
        <v>0</v>
      </c>
      <c r="AK87" s="8">
        <f>INDEX(装备!R:R,$O87)+INDEX(装备!R:R,$P87)+INDEX(装备!R:R,$Q87)+INDEX(装备!R:R,$R87)+INDEX(装备!R:R,$S87)+INDEX(装备!R:R,$T87)</f>
        <v>0</v>
      </c>
      <c r="AL87" s="8">
        <f>INDEX(装备!S:S,$O87)+INDEX(装备!S:S,$P87)+INDEX(装备!S:S,$Q87)+INDEX(装备!S:S,$R87)+INDEX(装备!S:S,$S87)+INDEX(装备!S:S,$T87)</f>
        <v>0</v>
      </c>
      <c r="AM87" s="8">
        <f>INDEX(装备!T:T,$O87)+INDEX(装备!T:T,$P87)+INDEX(装备!T:T,$Q87)+INDEX(装备!T:T,$R87)+INDEX(装备!T:T,$S87)+INDEX(装备!T:T,$T87)</f>
        <v>0</v>
      </c>
      <c r="AP87" s="39">
        <f t="shared" si="82"/>
        <v>73</v>
      </c>
      <c r="AQ87" s="39">
        <f t="shared" si="82"/>
        <v>60</v>
      </c>
      <c r="AR87" s="39">
        <f t="shared" si="82"/>
        <v>116</v>
      </c>
      <c r="AS87" s="39">
        <f t="shared" si="82"/>
        <v>450</v>
      </c>
      <c r="AT87" s="39">
        <f t="shared" si="82"/>
        <v>165</v>
      </c>
      <c r="AU87" s="39">
        <f t="shared" si="82"/>
        <v>0</v>
      </c>
      <c r="AV87" s="39">
        <f t="shared" si="82"/>
        <v>28</v>
      </c>
      <c r="AW87" s="39">
        <f t="shared" si="82"/>
        <v>10</v>
      </c>
      <c r="AX87" s="39">
        <f t="shared" si="82"/>
        <v>71</v>
      </c>
      <c r="AY87" s="39">
        <f t="shared" si="82"/>
        <v>30</v>
      </c>
      <c r="AZ87" s="39">
        <f t="shared" si="82"/>
        <v>90</v>
      </c>
      <c r="BA87" s="39">
        <f t="shared" si="82"/>
        <v>32</v>
      </c>
      <c r="BB87" s="39">
        <f t="shared" si="82"/>
        <v>0</v>
      </c>
      <c r="BC87" s="39">
        <f t="shared" si="82"/>
        <v>0</v>
      </c>
      <c r="BD87" s="39">
        <f t="shared" si="82"/>
        <v>0</v>
      </c>
      <c r="BE87" s="39">
        <f t="shared" si="82"/>
        <v>15</v>
      </c>
      <c r="BF87" s="39">
        <f t="shared" si="82"/>
        <v>0</v>
      </c>
      <c r="BG87" s="39">
        <f t="shared" si="82"/>
        <v>0</v>
      </c>
    </row>
    <row r="88" spans="6:59" s="38" customFormat="1" x14ac:dyDescent="0.15">
      <c r="G88" s="39" t="s">
        <v>316</v>
      </c>
      <c r="H88" s="39" t="s">
        <v>617</v>
      </c>
      <c r="I88" s="39" t="s">
        <v>336</v>
      </c>
      <c r="J88" s="39" t="s">
        <v>300</v>
      </c>
      <c r="K88" s="39" t="s">
        <v>308</v>
      </c>
      <c r="L88" s="39" t="s">
        <v>296</v>
      </c>
      <c r="M88" s="39" t="s">
        <v>310</v>
      </c>
      <c r="O88" s="35">
        <f>MATCH(H88,装备!$B:$B,0)</f>
        <v>105</v>
      </c>
      <c r="P88" s="35">
        <f>MATCH(I88,装备!$B:$B,0)</f>
        <v>78</v>
      </c>
      <c r="Q88" s="35">
        <f>MATCH(J88,装备!$B:$B,0)</f>
        <v>57</v>
      </c>
      <c r="R88" s="35">
        <f>MATCH(K88,装备!$B:$B,0)</f>
        <v>51</v>
      </c>
      <c r="S88" s="35">
        <f>MATCH(L88,装备!$B:$B,0)</f>
        <v>19</v>
      </c>
      <c r="T88" s="35">
        <f>MATCH(M88,装备!$B:$B,0)</f>
        <v>45</v>
      </c>
      <c r="V88" s="8">
        <f>INDEX(装备!C:C,$O88)+INDEX(装备!C:C,$P88)+INDEX(装备!C:C,$Q88)+INDEX(装备!C:C,$R88)+INDEX(装备!C:C,$S88)+INDEX(装备!C:C,$T88)</f>
        <v>12</v>
      </c>
      <c r="W88" s="8">
        <f>INDEX(装备!D:D,$O88)+INDEX(装备!D:D,$P88)+INDEX(装备!D:D,$Q88)+INDEX(装备!D:D,$R88)+INDEX(装备!D:D,$S88)+INDEX(装备!D:D,$T88)</f>
        <v>9</v>
      </c>
      <c r="X88" s="8">
        <f>INDEX(装备!E:E,$O88)+INDEX(装备!E:E,$P88)+INDEX(装备!E:E,$Q88)+INDEX(装备!E:E,$R88)+INDEX(装备!E:E,$S88)+INDEX(装备!E:E,$T88)</f>
        <v>20</v>
      </c>
      <c r="Y88" s="8">
        <f>INDEX(装备!F:F,$O88)+INDEX(装备!F:F,$P88)+INDEX(装备!F:F,$Q88)+INDEX(装备!F:F,$R88)+INDEX(装备!F:F,$S88)+INDEX(装备!F:F,$T88)</f>
        <v>0</v>
      </c>
      <c r="Z88" s="8">
        <f>INDEX(装备!G:G,$O88)+INDEX(装备!G:G,$P88)+INDEX(装备!G:G,$Q88)+INDEX(装备!G:G,$R88)+INDEX(装备!G:G,$S88)+INDEX(装备!G:G,$T88)</f>
        <v>87</v>
      </c>
      <c r="AA88" s="8">
        <f>INDEX(装备!H:H,$O88)+INDEX(装备!H:H,$P88)+INDEX(装备!H:H,$Q88)+INDEX(装备!H:H,$R88)+INDEX(装备!H:H,$S88)+INDEX(装备!H:H,$T88)</f>
        <v>0</v>
      </c>
      <c r="AB88" s="8">
        <f>INDEX(装备!I:I,$O88)+INDEX(装备!I:I,$P88)+INDEX(装备!I:I,$Q88)+INDEX(装备!I:I,$R88)+INDEX(装备!I:I,$S88)+INDEX(装备!I:I,$T88)</f>
        <v>20</v>
      </c>
      <c r="AC88" s="8">
        <f>INDEX(装备!J:J,$O88)+INDEX(装备!J:J,$P88)+INDEX(装备!J:J,$Q88)+INDEX(装备!J:J,$R88)+INDEX(装备!J:J,$S88)+INDEX(装备!J:J,$T88)</f>
        <v>0</v>
      </c>
      <c r="AD88" s="8">
        <f>INDEX(装备!K:K,$O88)+INDEX(装备!K:K,$P88)+INDEX(装备!K:K,$Q88)+INDEX(装备!K:K,$R88)+INDEX(装备!K:K,$S88)+INDEX(装备!K:K,$T88)</f>
        <v>60</v>
      </c>
      <c r="AE88" s="8">
        <f>INDEX(装备!L:L,$O88)+INDEX(装备!L:L,$P88)+INDEX(装备!L:L,$Q88)+INDEX(装备!L:L,$R88)+INDEX(装备!L:L,$S88)+INDEX(装备!L:L,$T88)</f>
        <v>0</v>
      </c>
      <c r="AF88" s="8">
        <f>INDEX(装备!M:M,$O88)+INDEX(装备!M:M,$P88)+INDEX(装备!M:M,$Q88)+INDEX(装备!M:M,$R88)+INDEX(装备!M:M,$S88)+INDEX(装备!M:M,$T88)</f>
        <v>0</v>
      </c>
      <c r="AG88" s="8">
        <f>INDEX(装备!N:N,$O88)+INDEX(装备!N:N,$P88)+INDEX(装备!N:N,$Q88)+INDEX(装备!N:N,$R88)+INDEX(装备!N:N,$S88)+INDEX(装备!N:N,$T88)</f>
        <v>0</v>
      </c>
      <c r="AH88" s="8">
        <f>INDEX(装备!O:O,$O88)+INDEX(装备!O:O,$P88)+INDEX(装备!O:O,$Q88)+INDEX(装备!O:O,$R88)+INDEX(装备!O:O,$S88)+INDEX(装备!O:O,$T88)</f>
        <v>0</v>
      </c>
      <c r="AI88" s="8">
        <f>INDEX(装备!P:P,$O88)+INDEX(装备!P:P,$P88)+INDEX(装备!P:P,$Q88)+INDEX(装备!P:P,$R88)+INDEX(装备!P:P,$S88)+INDEX(装备!P:P,$T88)</f>
        <v>5</v>
      </c>
      <c r="AJ88" s="8">
        <f>INDEX(装备!Q:Q,$O88)+INDEX(装备!Q:Q,$P88)+INDEX(装备!Q:Q,$Q88)+INDEX(装备!Q:Q,$R88)+INDEX(装备!Q:Q,$S88)+INDEX(装备!Q:Q,$T88)</f>
        <v>0</v>
      </c>
      <c r="AK88" s="8">
        <f>INDEX(装备!R:R,$O88)+INDEX(装备!R:R,$P88)+INDEX(装备!R:R,$Q88)+INDEX(装备!R:R,$R88)+INDEX(装备!R:R,$S88)+INDEX(装备!R:R,$T88)</f>
        <v>15</v>
      </c>
      <c r="AL88" s="8">
        <f>INDEX(装备!S:S,$O88)+INDEX(装备!S:S,$P88)+INDEX(装备!S:S,$Q88)+INDEX(装备!S:S,$R88)+INDEX(装备!S:S,$S88)+INDEX(装备!S:S,$T88)</f>
        <v>0</v>
      </c>
      <c r="AM88" s="8">
        <f>INDEX(装备!T:T,$O88)+INDEX(装备!T:T,$P88)+INDEX(装备!T:T,$Q88)+INDEX(装备!T:T,$R88)+INDEX(装备!T:T,$S88)+INDEX(装备!T:T,$T88)</f>
        <v>0</v>
      </c>
      <c r="AP88" s="39">
        <f t="shared" si="82"/>
        <v>85</v>
      </c>
      <c r="AQ88" s="39">
        <f t="shared" si="82"/>
        <v>69</v>
      </c>
      <c r="AR88" s="39">
        <f t="shared" si="82"/>
        <v>136</v>
      </c>
      <c r="AS88" s="39">
        <f t="shared" si="82"/>
        <v>450</v>
      </c>
      <c r="AT88" s="39">
        <f t="shared" si="82"/>
        <v>252</v>
      </c>
      <c r="AU88" s="39">
        <f t="shared" si="82"/>
        <v>0</v>
      </c>
      <c r="AV88" s="39">
        <f t="shared" si="82"/>
        <v>48</v>
      </c>
      <c r="AW88" s="39">
        <f t="shared" si="82"/>
        <v>10</v>
      </c>
      <c r="AX88" s="39">
        <f t="shared" si="82"/>
        <v>131</v>
      </c>
      <c r="AY88" s="39">
        <f t="shared" si="82"/>
        <v>30</v>
      </c>
      <c r="AZ88" s="39">
        <f t="shared" si="82"/>
        <v>90</v>
      </c>
      <c r="BA88" s="39">
        <f t="shared" si="82"/>
        <v>32</v>
      </c>
      <c r="BB88" s="39">
        <f t="shared" si="82"/>
        <v>0</v>
      </c>
      <c r="BC88" s="39">
        <f t="shared" si="82"/>
        <v>5</v>
      </c>
      <c r="BD88" s="39">
        <f t="shared" si="82"/>
        <v>0</v>
      </c>
      <c r="BE88" s="39">
        <f t="shared" si="82"/>
        <v>30</v>
      </c>
      <c r="BF88" s="39">
        <f t="shared" si="82"/>
        <v>0</v>
      </c>
      <c r="BG88" s="39">
        <f t="shared" si="82"/>
        <v>0</v>
      </c>
    </row>
    <row r="89" spans="6:59" s="38" customFormat="1" x14ac:dyDescent="0.15">
      <c r="G89" s="39" t="s">
        <v>321</v>
      </c>
      <c r="H89" s="39" t="s">
        <v>611</v>
      </c>
      <c r="I89" s="39" t="s">
        <v>317</v>
      </c>
      <c r="J89" s="39" t="s">
        <v>313</v>
      </c>
      <c r="K89" s="39" t="s">
        <v>381</v>
      </c>
      <c r="L89" s="39" t="s">
        <v>320</v>
      </c>
      <c r="M89" s="39" t="s">
        <v>327</v>
      </c>
      <c r="O89" s="35">
        <f>MATCH(H89,装备!$B:$B,0)</f>
        <v>112</v>
      </c>
      <c r="P89" s="35">
        <f>MATCH(I89,装备!$B:$B,0)</f>
        <v>102</v>
      </c>
      <c r="Q89" s="35">
        <f>MATCH(J89,装备!$B:$B,0)</f>
        <v>84</v>
      </c>
      <c r="R89" s="35">
        <f>MATCH(K89,装备!$B:$B,0)</f>
        <v>54</v>
      </c>
      <c r="S89" s="35">
        <f>MATCH(L89,装备!$B:$B,0)</f>
        <v>41</v>
      </c>
      <c r="T89" s="35">
        <f>MATCH(M89,装备!$B:$B,0)</f>
        <v>72</v>
      </c>
      <c r="V89" s="8">
        <f>INDEX(装备!C:C,$O89)+INDEX(装备!C:C,$P89)+INDEX(装备!C:C,$Q89)+INDEX(装备!C:C,$R89)+INDEX(装备!C:C,$S89)+INDEX(装备!C:C,$T89)</f>
        <v>48</v>
      </c>
      <c r="W89" s="8">
        <f>INDEX(装备!D:D,$O89)+INDEX(装备!D:D,$P89)+INDEX(装备!D:D,$Q89)+INDEX(装备!D:D,$R89)+INDEX(装备!D:D,$S89)+INDEX(装备!D:D,$T89)</f>
        <v>54</v>
      </c>
      <c r="X89" s="8">
        <f>INDEX(装备!E:E,$O89)+INDEX(装备!E:E,$P89)+INDEX(装备!E:E,$Q89)+INDEX(装备!E:E,$R89)+INDEX(装备!E:E,$S89)+INDEX(装备!E:E,$T89)</f>
        <v>38</v>
      </c>
      <c r="Y89" s="8">
        <f>INDEX(装备!F:F,$O89)+INDEX(装备!F:F,$P89)+INDEX(装备!F:F,$Q89)+INDEX(装备!F:F,$R89)+INDEX(装备!F:F,$S89)+INDEX(装备!F:F,$T89)</f>
        <v>250</v>
      </c>
      <c r="Z89" s="8">
        <f>INDEX(装备!G:G,$O89)+INDEX(装备!G:G,$P89)+INDEX(装备!G:G,$Q89)+INDEX(装备!G:G,$R89)+INDEX(装备!G:G,$S89)+INDEX(装备!G:G,$T89)</f>
        <v>112</v>
      </c>
      <c r="AA89" s="8">
        <f>INDEX(装备!H:H,$O89)+INDEX(装备!H:H,$P89)+INDEX(装备!H:H,$Q89)+INDEX(装备!H:H,$R89)+INDEX(装备!H:H,$S89)+INDEX(装备!H:H,$T89)</f>
        <v>0</v>
      </c>
      <c r="AB89" s="8">
        <f>INDEX(装备!I:I,$O89)+INDEX(装备!I:I,$P89)+INDEX(装备!I:I,$Q89)+INDEX(装备!I:I,$R89)+INDEX(装备!I:I,$S89)+INDEX(装备!I:I,$T89)</f>
        <v>3</v>
      </c>
      <c r="AC89" s="8">
        <f>INDEX(装备!J:J,$O89)+INDEX(装备!J:J,$P89)+INDEX(装备!J:J,$Q89)+INDEX(装备!J:J,$R89)+INDEX(装备!J:J,$S89)+INDEX(装备!J:J,$T89)</f>
        <v>22</v>
      </c>
      <c r="AD89" s="8">
        <f>INDEX(装备!K:K,$O89)+INDEX(装备!K:K,$P89)+INDEX(装备!K:K,$Q89)+INDEX(装备!K:K,$R89)+INDEX(装备!K:K,$S89)+INDEX(装备!K:K,$T89)</f>
        <v>31</v>
      </c>
      <c r="AE89" s="8">
        <f>INDEX(装备!L:L,$O89)+INDEX(装备!L:L,$P89)+INDEX(装备!L:L,$Q89)+INDEX(装备!L:L,$R89)+INDEX(装备!L:L,$S89)+INDEX(装备!L:L,$T89)</f>
        <v>0</v>
      </c>
      <c r="AF89" s="8">
        <f>INDEX(装备!M:M,$O89)+INDEX(装备!M:M,$P89)+INDEX(装备!M:M,$Q89)+INDEX(装备!M:M,$R89)+INDEX(装备!M:M,$S89)+INDEX(装备!M:M,$T89)</f>
        <v>180</v>
      </c>
      <c r="AG89" s="8">
        <f>INDEX(装备!N:N,$O89)+INDEX(装备!N:N,$P89)+INDEX(装备!N:N,$Q89)+INDEX(装备!N:N,$R89)+INDEX(装备!N:N,$S89)+INDEX(装备!N:N,$T89)</f>
        <v>32</v>
      </c>
      <c r="AH89" s="8">
        <f>INDEX(装备!O:O,$O89)+INDEX(装备!O:O,$P89)+INDEX(装备!O:O,$Q89)+INDEX(装备!O:O,$R89)+INDEX(装备!O:O,$S89)+INDEX(装备!O:O,$T89)</f>
        <v>0</v>
      </c>
      <c r="AI89" s="8">
        <f>INDEX(装备!P:P,$O89)+INDEX(装备!P:P,$P89)+INDEX(装备!P:P,$Q89)+INDEX(装备!P:P,$R89)+INDEX(装备!P:P,$S89)+INDEX(装备!P:P,$T89)</f>
        <v>10</v>
      </c>
      <c r="AJ89" s="8">
        <f>INDEX(装备!Q:Q,$O89)+INDEX(装备!Q:Q,$P89)+INDEX(装备!Q:Q,$Q89)+INDEX(装备!Q:Q,$R89)+INDEX(装备!Q:Q,$S89)+INDEX(装备!Q:Q,$T89)</f>
        <v>0</v>
      </c>
      <c r="AK89" s="8">
        <f>INDEX(装备!R:R,$O89)+INDEX(装备!R:R,$P89)+INDEX(装备!R:R,$Q89)+INDEX(装备!R:R,$R89)+INDEX(装备!R:R,$S89)+INDEX(装备!R:R,$T89)</f>
        <v>0</v>
      </c>
      <c r="AL89" s="8">
        <f>INDEX(装备!S:S,$O89)+INDEX(装备!S:S,$P89)+INDEX(装备!S:S,$Q89)+INDEX(装备!S:S,$R89)+INDEX(装备!S:S,$S89)+INDEX(装备!S:S,$T89)</f>
        <v>0</v>
      </c>
      <c r="AM89" s="8">
        <f>INDEX(装备!T:T,$O89)+INDEX(装备!T:T,$P89)+INDEX(装备!T:T,$Q89)+INDEX(装备!T:T,$R89)+INDEX(装备!T:T,$S89)+INDEX(装备!T:T,$T89)</f>
        <v>0</v>
      </c>
      <c r="AP89" s="39">
        <f t="shared" si="82"/>
        <v>133</v>
      </c>
      <c r="AQ89" s="39">
        <f t="shared" si="82"/>
        <v>123</v>
      </c>
      <c r="AR89" s="39">
        <f t="shared" si="82"/>
        <v>174</v>
      </c>
      <c r="AS89" s="39">
        <f t="shared" si="82"/>
        <v>700</v>
      </c>
      <c r="AT89" s="39">
        <f t="shared" si="82"/>
        <v>364</v>
      </c>
      <c r="AU89" s="39">
        <f t="shared" si="82"/>
        <v>0</v>
      </c>
      <c r="AV89" s="39">
        <f t="shared" si="82"/>
        <v>51</v>
      </c>
      <c r="AW89" s="39">
        <f t="shared" si="82"/>
        <v>32</v>
      </c>
      <c r="AX89" s="39">
        <f t="shared" si="82"/>
        <v>162</v>
      </c>
      <c r="AY89" s="39">
        <f t="shared" si="82"/>
        <v>30</v>
      </c>
      <c r="AZ89" s="39">
        <f t="shared" si="82"/>
        <v>270</v>
      </c>
      <c r="BA89" s="39">
        <f t="shared" si="82"/>
        <v>64</v>
      </c>
      <c r="BB89" s="39">
        <f t="shared" si="82"/>
        <v>0</v>
      </c>
      <c r="BC89" s="39">
        <f t="shared" si="82"/>
        <v>15</v>
      </c>
      <c r="BD89" s="39">
        <f t="shared" si="82"/>
        <v>0</v>
      </c>
      <c r="BE89" s="39">
        <f t="shared" si="82"/>
        <v>30</v>
      </c>
      <c r="BF89" s="39">
        <f t="shared" si="82"/>
        <v>0</v>
      </c>
      <c r="BG89" s="39">
        <f t="shared" si="82"/>
        <v>0</v>
      </c>
    </row>
    <row r="90" spans="6:59" s="38" customFormat="1" x14ac:dyDescent="0.15">
      <c r="G90" s="39" t="s">
        <v>328</v>
      </c>
      <c r="H90" s="39" t="s">
        <v>599</v>
      </c>
      <c r="I90" s="39" t="s">
        <v>340</v>
      </c>
      <c r="J90" s="39" t="s">
        <v>305</v>
      </c>
      <c r="K90" s="39" t="s">
        <v>306</v>
      </c>
      <c r="L90" s="39" t="s">
        <v>296</v>
      </c>
      <c r="M90" s="39" t="s">
        <v>327</v>
      </c>
      <c r="O90" s="35">
        <f>MATCH(H90,装备!$B:$B,0)</f>
        <v>120</v>
      </c>
      <c r="P90" s="35">
        <f>MATCH(I90,装备!$B:$B,0)</f>
        <v>104</v>
      </c>
      <c r="Q90" s="35">
        <f>MATCH(J90,装备!$B:$B,0)</f>
        <v>79</v>
      </c>
      <c r="R90" s="35">
        <f>MATCH(K90,装备!$B:$B,0)</f>
        <v>61</v>
      </c>
      <c r="S90" s="35">
        <f>MATCH(L90,装备!$B:$B,0)</f>
        <v>19</v>
      </c>
      <c r="T90" s="35">
        <f>MATCH(M90,装备!$B:$B,0)</f>
        <v>72</v>
      </c>
      <c r="V90" s="8">
        <f>INDEX(装备!C:C,$O90)+INDEX(装备!C:C,$P90)+INDEX(装备!C:C,$Q90)+INDEX(装备!C:C,$R90)+INDEX(装备!C:C,$S90)+INDEX(装备!C:C,$T90)</f>
        <v>28</v>
      </c>
      <c r="W90" s="8">
        <f>INDEX(装备!D:D,$O90)+INDEX(装备!D:D,$P90)+INDEX(装备!D:D,$Q90)+INDEX(装备!D:D,$R90)+INDEX(装备!D:D,$S90)+INDEX(装备!D:D,$T90)</f>
        <v>34</v>
      </c>
      <c r="X90" s="8">
        <f>INDEX(装备!E:E,$O90)+INDEX(装备!E:E,$P90)+INDEX(装备!E:E,$Q90)+INDEX(装备!E:E,$R90)+INDEX(装备!E:E,$S90)+INDEX(装备!E:E,$T90)</f>
        <v>61</v>
      </c>
      <c r="Y90" s="8">
        <f>INDEX(装备!F:F,$O90)+INDEX(装备!F:F,$P90)+INDEX(装备!F:F,$Q90)+INDEX(装备!F:F,$R90)+INDEX(装备!F:F,$S90)+INDEX(装备!F:F,$T90)</f>
        <v>0</v>
      </c>
      <c r="Z90" s="8">
        <f>INDEX(装备!G:G,$O90)+INDEX(装备!G:G,$P90)+INDEX(装备!G:G,$Q90)+INDEX(装备!G:G,$R90)+INDEX(装备!G:G,$S90)+INDEX(装备!G:G,$T90)</f>
        <v>121</v>
      </c>
      <c r="AA90" s="8">
        <f>INDEX(装备!H:H,$O90)+INDEX(装备!H:H,$P90)+INDEX(装备!H:H,$Q90)+INDEX(装备!H:H,$R90)+INDEX(装备!H:H,$S90)+INDEX(装备!H:H,$T90)</f>
        <v>0</v>
      </c>
      <c r="AB90" s="8">
        <f>INDEX(装备!I:I,$O90)+INDEX(装备!I:I,$P90)+INDEX(装备!I:I,$Q90)+INDEX(装备!I:I,$R90)+INDEX(装备!I:I,$S90)+INDEX(装备!I:I,$T90)</f>
        <v>0</v>
      </c>
      <c r="AC90" s="8">
        <f>INDEX(装备!J:J,$O90)+INDEX(装备!J:J,$P90)+INDEX(装备!J:J,$Q90)+INDEX(装备!J:J,$R90)+INDEX(装备!J:J,$S90)+INDEX(装备!J:J,$T90)</f>
        <v>0</v>
      </c>
      <c r="AD90" s="8">
        <f>INDEX(装备!K:K,$O90)+INDEX(装备!K:K,$P90)+INDEX(装备!K:K,$Q90)+INDEX(装备!K:K,$R90)+INDEX(装备!K:K,$S90)+INDEX(装备!K:K,$T90)</f>
        <v>45</v>
      </c>
      <c r="AE90" s="8">
        <f>INDEX(装备!L:L,$O90)+INDEX(装备!L:L,$P90)+INDEX(装备!L:L,$Q90)+INDEX(装备!L:L,$R90)+INDEX(装备!L:L,$S90)+INDEX(装备!L:L,$T90)</f>
        <v>0</v>
      </c>
      <c r="AF90" s="8">
        <f>INDEX(装备!M:M,$O90)+INDEX(装备!M:M,$P90)+INDEX(装备!M:M,$Q90)+INDEX(装备!M:M,$R90)+INDEX(装备!M:M,$S90)+INDEX(装备!M:M,$T90)</f>
        <v>200</v>
      </c>
      <c r="AG90" s="8">
        <f>INDEX(装备!N:N,$O90)+INDEX(装备!N:N,$P90)+INDEX(装备!N:N,$Q90)+INDEX(装备!N:N,$R90)+INDEX(装备!N:N,$S90)+INDEX(装备!N:N,$T90)</f>
        <v>100</v>
      </c>
      <c r="AH90" s="8">
        <f>INDEX(装备!O:O,$O90)+INDEX(装备!O:O,$P90)+INDEX(装备!O:O,$Q90)+INDEX(装备!O:O,$R90)+INDEX(装备!O:O,$S90)+INDEX(装备!O:O,$T90)</f>
        <v>30</v>
      </c>
      <c r="AI90" s="8">
        <f>INDEX(装备!P:P,$O90)+INDEX(装备!P:P,$P90)+INDEX(装备!P:P,$Q90)+INDEX(装备!P:P,$R90)+INDEX(装备!P:P,$S90)+INDEX(装备!P:P,$T90)</f>
        <v>0</v>
      </c>
      <c r="AJ90" s="8">
        <f>INDEX(装备!Q:Q,$O90)+INDEX(装备!Q:Q,$P90)+INDEX(装备!Q:Q,$Q90)+INDEX(装备!Q:Q,$R90)+INDEX(装备!Q:Q,$S90)+INDEX(装备!Q:Q,$T90)</f>
        <v>0</v>
      </c>
      <c r="AK90" s="8">
        <f>INDEX(装备!R:R,$O90)+INDEX(装备!R:R,$P90)+INDEX(装备!R:R,$Q90)+INDEX(装备!R:R,$R90)+INDEX(装备!R:R,$S90)+INDEX(装备!R:R,$T90)</f>
        <v>0</v>
      </c>
      <c r="AL90" s="8">
        <f>INDEX(装备!S:S,$O90)+INDEX(装备!S:S,$P90)+INDEX(装备!S:S,$Q90)+INDEX(装备!S:S,$R90)+INDEX(装备!S:S,$S90)+INDEX(装备!S:S,$T90)</f>
        <v>0</v>
      </c>
      <c r="AM90" s="8">
        <f>INDEX(装备!T:T,$O90)+INDEX(装备!T:T,$P90)+INDEX(装备!T:T,$Q90)+INDEX(装备!T:T,$R90)+INDEX(装备!T:T,$S90)+INDEX(装备!T:T,$T90)</f>
        <v>15</v>
      </c>
      <c r="AP90" s="39">
        <f t="shared" si="82"/>
        <v>161</v>
      </c>
      <c r="AQ90" s="39">
        <f t="shared" si="82"/>
        <v>157</v>
      </c>
      <c r="AR90" s="39">
        <f t="shared" si="82"/>
        <v>235</v>
      </c>
      <c r="AS90" s="39">
        <f t="shared" si="82"/>
        <v>700</v>
      </c>
      <c r="AT90" s="39">
        <f t="shared" si="82"/>
        <v>485</v>
      </c>
      <c r="AU90" s="39">
        <f t="shared" si="82"/>
        <v>0</v>
      </c>
      <c r="AV90" s="39">
        <f t="shared" si="82"/>
        <v>51</v>
      </c>
      <c r="AW90" s="39">
        <f t="shared" si="82"/>
        <v>32</v>
      </c>
      <c r="AX90" s="39">
        <f t="shared" si="82"/>
        <v>207</v>
      </c>
      <c r="AY90" s="39">
        <f t="shared" si="82"/>
        <v>30</v>
      </c>
      <c r="AZ90" s="39">
        <f t="shared" si="82"/>
        <v>470</v>
      </c>
      <c r="BA90" s="39">
        <f t="shared" si="82"/>
        <v>164</v>
      </c>
      <c r="BB90" s="39">
        <f t="shared" si="82"/>
        <v>30</v>
      </c>
      <c r="BC90" s="39">
        <f t="shared" si="82"/>
        <v>15</v>
      </c>
      <c r="BD90" s="39">
        <f t="shared" si="82"/>
        <v>0</v>
      </c>
      <c r="BE90" s="39">
        <f t="shared" si="82"/>
        <v>30</v>
      </c>
      <c r="BF90" s="39">
        <f t="shared" si="82"/>
        <v>0</v>
      </c>
      <c r="BG90" s="39">
        <f t="shared" si="82"/>
        <v>15</v>
      </c>
    </row>
    <row r="91" spans="6:59" s="38" customFormat="1" x14ac:dyDescent="0.15">
      <c r="G91" s="39" t="s">
        <v>333</v>
      </c>
      <c r="H91" s="39" t="s">
        <v>600</v>
      </c>
      <c r="I91" s="39" t="s">
        <v>338</v>
      </c>
      <c r="J91" s="39" t="s">
        <v>356</v>
      </c>
      <c r="K91" s="39" t="s">
        <v>331</v>
      </c>
      <c r="L91" s="39" t="s">
        <v>315</v>
      </c>
      <c r="M91" s="39" t="s">
        <v>327</v>
      </c>
      <c r="O91" s="35">
        <f>MATCH(H91,装备!$B:$B,0)</f>
        <v>121</v>
      </c>
      <c r="P91" s="35">
        <f>MATCH(I91,装备!$B:$B,0)</f>
        <v>119</v>
      </c>
      <c r="Q91" s="35">
        <f>MATCH(J91,装备!$B:$B,0)</f>
        <v>85</v>
      </c>
      <c r="R91" s="35">
        <f>MATCH(K91,装备!$B:$B,0)</f>
        <v>62</v>
      </c>
      <c r="S91" s="35">
        <f>MATCH(L91,装备!$B:$B,0)</f>
        <v>23</v>
      </c>
      <c r="T91" s="35">
        <f>MATCH(M91,装备!$B:$B,0)</f>
        <v>72</v>
      </c>
      <c r="V91" s="8">
        <f>INDEX(装备!C:C,$O91)+INDEX(装备!C:C,$P91)+INDEX(装备!C:C,$Q91)+INDEX(装备!C:C,$R91)+INDEX(装备!C:C,$S91)+INDEX(装备!C:C,$T91)</f>
        <v>66</v>
      </c>
      <c r="W91" s="8">
        <f>INDEX(装备!D:D,$O91)+INDEX(装备!D:D,$P91)+INDEX(装备!D:D,$Q91)+INDEX(装备!D:D,$R91)+INDEX(装备!D:D,$S91)+INDEX(装备!D:D,$T91)</f>
        <v>25</v>
      </c>
      <c r="X91" s="8">
        <f>INDEX(装备!E:E,$O91)+INDEX(装备!E:E,$P91)+INDEX(装备!E:E,$Q91)+INDEX(装备!E:E,$R91)+INDEX(装备!E:E,$S91)+INDEX(装备!E:E,$T91)</f>
        <v>47</v>
      </c>
      <c r="Y91" s="8">
        <f>INDEX(装备!F:F,$O91)+INDEX(装备!F:F,$P91)+INDEX(装备!F:F,$Q91)+INDEX(装备!F:F,$R91)+INDEX(装备!F:F,$S91)+INDEX(装备!F:F,$T91)</f>
        <v>0</v>
      </c>
      <c r="Z91" s="8">
        <f>INDEX(装备!G:G,$O91)+INDEX(装备!G:G,$P91)+INDEX(装备!G:G,$Q91)+INDEX(装备!G:G,$R91)+INDEX(装备!G:G,$S91)+INDEX(装备!G:G,$T91)</f>
        <v>164</v>
      </c>
      <c r="AA91" s="8">
        <f>INDEX(装备!H:H,$O91)+INDEX(装备!H:H,$P91)+INDEX(装备!H:H,$Q91)+INDEX(装备!H:H,$R91)+INDEX(装备!H:H,$S91)+INDEX(装备!H:H,$T91)</f>
        <v>0</v>
      </c>
      <c r="AB91" s="8">
        <f>INDEX(装备!I:I,$O91)+INDEX(装备!I:I,$P91)+INDEX(装备!I:I,$Q91)+INDEX(装备!I:I,$R91)+INDEX(装备!I:I,$S91)+INDEX(装备!I:I,$T91)</f>
        <v>15</v>
      </c>
      <c r="AC91" s="8">
        <f>INDEX(装备!J:J,$O91)+INDEX(装备!J:J,$P91)+INDEX(装备!J:J,$Q91)+INDEX(装备!J:J,$R91)+INDEX(装备!J:J,$S91)+INDEX(装备!J:J,$T91)</f>
        <v>0</v>
      </c>
      <c r="AD91" s="8">
        <f>INDEX(装备!K:K,$O91)+INDEX(装备!K:K,$P91)+INDEX(装备!K:K,$Q91)+INDEX(装备!K:K,$R91)+INDEX(装备!K:K,$S91)+INDEX(装备!K:K,$T91)</f>
        <v>62</v>
      </c>
      <c r="AE91" s="8">
        <f>INDEX(装备!L:L,$O91)+INDEX(装备!L:L,$P91)+INDEX(装备!L:L,$Q91)+INDEX(装备!L:L,$R91)+INDEX(装备!L:L,$S91)+INDEX(装备!L:L,$T91)</f>
        <v>0</v>
      </c>
      <c r="AF91" s="8">
        <f>INDEX(装备!M:M,$O91)+INDEX(装备!M:M,$P91)+INDEX(装备!M:M,$Q91)+INDEX(装备!M:M,$R91)+INDEX(装备!M:M,$S91)+INDEX(装备!M:M,$T91)</f>
        <v>0</v>
      </c>
      <c r="AG91" s="8">
        <f>INDEX(装备!N:N,$O91)+INDEX(装备!N:N,$P91)+INDEX(装备!N:N,$Q91)+INDEX(装备!N:N,$R91)+INDEX(装备!N:N,$S91)+INDEX(装备!N:N,$T91)</f>
        <v>0</v>
      </c>
      <c r="AH91" s="8">
        <f>INDEX(装备!O:O,$O91)+INDEX(装备!O:O,$P91)+INDEX(装备!O:O,$Q91)+INDEX(装备!O:O,$R91)+INDEX(装备!O:O,$S91)+INDEX(装备!O:O,$T91)</f>
        <v>0</v>
      </c>
      <c r="AI91" s="8">
        <f>INDEX(装备!P:P,$O91)+INDEX(装备!P:P,$P91)+INDEX(装备!P:P,$Q91)+INDEX(装备!P:P,$R91)+INDEX(装备!P:P,$S91)+INDEX(装备!P:P,$T91)</f>
        <v>0</v>
      </c>
      <c r="AJ91" s="8">
        <f>INDEX(装备!Q:Q,$O91)+INDEX(装备!Q:Q,$P91)+INDEX(装备!Q:Q,$Q91)+INDEX(装备!Q:Q,$R91)+INDEX(装备!Q:Q,$S91)+INDEX(装备!Q:Q,$T91)</f>
        <v>0</v>
      </c>
      <c r="AK91" s="8">
        <f>INDEX(装备!R:R,$O91)+INDEX(装备!R:R,$P91)+INDEX(装备!R:R,$Q91)+INDEX(装备!R:R,$R91)+INDEX(装备!R:R,$S91)+INDEX(装备!R:R,$T91)</f>
        <v>25</v>
      </c>
      <c r="AL91" s="8">
        <f>INDEX(装备!S:S,$O91)+INDEX(装备!S:S,$P91)+INDEX(装备!S:S,$Q91)+INDEX(装备!S:S,$R91)+INDEX(装备!S:S,$S91)+INDEX(装备!S:S,$T91)</f>
        <v>0</v>
      </c>
      <c r="AM91" s="8">
        <f>INDEX(装备!T:T,$O91)+INDEX(装备!T:T,$P91)+INDEX(装备!T:T,$Q91)+INDEX(装备!T:T,$R91)+INDEX(装备!T:T,$S91)+INDEX(装备!T:T,$T91)</f>
        <v>0</v>
      </c>
      <c r="AP91" s="39">
        <f t="shared" si="82"/>
        <v>227</v>
      </c>
      <c r="AQ91" s="39">
        <f t="shared" si="82"/>
        <v>182</v>
      </c>
      <c r="AR91" s="39">
        <f t="shared" si="82"/>
        <v>282</v>
      </c>
      <c r="AS91" s="39">
        <f t="shared" si="82"/>
        <v>700</v>
      </c>
      <c r="AT91" s="39">
        <f t="shared" si="82"/>
        <v>649</v>
      </c>
      <c r="AU91" s="39">
        <f t="shared" si="82"/>
        <v>0</v>
      </c>
      <c r="AV91" s="39">
        <f t="shared" si="82"/>
        <v>66</v>
      </c>
      <c r="AW91" s="39">
        <f t="shared" si="82"/>
        <v>32</v>
      </c>
      <c r="AX91" s="39">
        <f t="shared" si="82"/>
        <v>269</v>
      </c>
      <c r="AY91" s="39">
        <f t="shared" si="82"/>
        <v>30</v>
      </c>
      <c r="AZ91" s="39">
        <f t="shared" si="82"/>
        <v>470</v>
      </c>
      <c r="BA91" s="39">
        <f t="shared" si="82"/>
        <v>164</v>
      </c>
      <c r="BB91" s="39">
        <f t="shared" si="82"/>
        <v>30</v>
      </c>
      <c r="BC91" s="39">
        <f t="shared" si="82"/>
        <v>15</v>
      </c>
      <c r="BD91" s="39">
        <f t="shared" si="82"/>
        <v>0</v>
      </c>
      <c r="BE91" s="39">
        <f t="shared" si="82"/>
        <v>55</v>
      </c>
      <c r="BF91" s="39">
        <f t="shared" si="82"/>
        <v>0</v>
      </c>
      <c r="BG91" s="39">
        <f t="shared" si="82"/>
        <v>15</v>
      </c>
    </row>
    <row r="92" spans="6:59" s="38" customFormat="1" x14ac:dyDescent="0.15">
      <c r="G92" s="39" t="s">
        <v>337</v>
      </c>
      <c r="H92" s="39" t="s">
        <v>618</v>
      </c>
      <c r="I92" s="39" t="s">
        <v>335</v>
      </c>
      <c r="J92" s="39" t="s">
        <v>313</v>
      </c>
      <c r="K92" s="39" t="s">
        <v>423</v>
      </c>
      <c r="L92" s="39" t="s">
        <v>308</v>
      </c>
      <c r="M92" s="39" t="s">
        <v>327</v>
      </c>
      <c r="O92" s="35">
        <f>MATCH(H92,装备!$B:$B,0)</f>
        <v>118</v>
      </c>
      <c r="P92" s="35">
        <f>MATCH(I92,装备!$B:$B,0)</f>
        <v>116</v>
      </c>
      <c r="Q92" s="35">
        <f>MATCH(J92,装备!$B:$B,0)</f>
        <v>84</v>
      </c>
      <c r="R92" s="35">
        <f>MATCH(K92,装备!$B:$B,0)</f>
        <v>86</v>
      </c>
      <c r="S92" s="35">
        <f>MATCH(L92,装备!$B:$B,0)</f>
        <v>51</v>
      </c>
      <c r="T92" s="35">
        <f>MATCH(M92,装备!$B:$B,0)</f>
        <v>72</v>
      </c>
      <c r="V92" s="8">
        <f>INDEX(装备!C:C,$O92)+INDEX(装备!C:C,$P92)+INDEX(装备!C:C,$Q92)+INDEX(装备!C:C,$R92)+INDEX(装备!C:C,$S92)+INDEX(装备!C:C,$T92)</f>
        <v>95</v>
      </c>
      <c r="W92" s="8">
        <f>INDEX(装备!D:D,$O92)+INDEX(装备!D:D,$P92)+INDEX(装备!D:D,$Q92)+INDEX(装备!D:D,$R92)+INDEX(装备!D:D,$S92)+INDEX(装备!D:D,$T92)</f>
        <v>45</v>
      </c>
      <c r="X92" s="8">
        <f>INDEX(装备!E:E,$O92)+INDEX(装备!E:E,$P92)+INDEX(装备!E:E,$Q92)+INDEX(装备!E:E,$R92)+INDEX(装备!E:E,$S92)+INDEX(装备!E:E,$T92)</f>
        <v>75</v>
      </c>
      <c r="Y92" s="8">
        <f>INDEX(装备!F:F,$O92)+INDEX(装备!F:F,$P92)+INDEX(装备!F:F,$Q92)+INDEX(装备!F:F,$R92)+INDEX(装备!F:F,$S92)+INDEX(装备!F:F,$T92)</f>
        <v>800</v>
      </c>
      <c r="Z92" s="8">
        <f>INDEX(装备!G:G,$O92)+INDEX(装备!G:G,$P92)+INDEX(装备!G:G,$Q92)+INDEX(装备!G:G,$R92)+INDEX(装备!G:G,$S92)+INDEX(装备!G:G,$T92)</f>
        <v>44</v>
      </c>
      <c r="AA92" s="8">
        <f>INDEX(装备!H:H,$O92)+INDEX(装备!H:H,$P92)+INDEX(装备!H:H,$Q92)+INDEX(装备!H:H,$R92)+INDEX(装备!H:H,$S92)+INDEX(装备!H:H,$T92)</f>
        <v>15</v>
      </c>
      <c r="AB92" s="8">
        <f>INDEX(装备!I:I,$O92)+INDEX(装备!I:I,$P92)+INDEX(装备!I:I,$Q92)+INDEX(装备!I:I,$R92)+INDEX(装备!I:I,$S92)+INDEX(装备!I:I,$T92)</f>
        <v>5</v>
      </c>
      <c r="AC92" s="8">
        <f>INDEX(装备!J:J,$O92)+INDEX(装备!J:J,$P92)+INDEX(装备!J:J,$Q92)+INDEX(装备!J:J,$R92)+INDEX(装备!J:J,$S92)+INDEX(装备!J:J,$T92)</f>
        <v>10</v>
      </c>
      <c r="AD92" s="8">
        <f>INDEX(装备!K:K,$O92)+INDEX(装备!K:K,$P92)+INDEX(装备!K:K,$Q92)+INDEX(装备!K:K,$R92)+INDEX(装备!K:K,$S92)+INDEX(装备!K:K,$T92)</f>
        <v>0</v>
      </c>
      <c r="AE92" s="8">
        <f>INDEX(装备!L:L,$O92)+INDEX(装备!L:L,$P92)+INDEX(装备!L:L,$Q92)+INDEX(装备!L:L,$R92)+INDEX(装备!L:L,$S92)+INDEX(装备!L:L,$T92)</f>
        <v>40</v>
      </c>
      <c r="AF92" s="8">
        <f>INDEX(装备!M:M,$O92)+INDEX(装备!M:M,$P92)+INDEX(装备!M:M,$Q92)+INDEX(装备!M:M,$R92)+INDEX(装备!M:M,$S92)+INDEX(装备!M:M,$T92)</f>
        <v>600</v>
      </c>
      <c r="AG92" s="8">
        <f>INDEX(装备!N:N,$O92)+INDEX(装备!N:N,$P92)+INDEX(装备!N:N,$Q92)+INDEX(装备!N:N,$R92)+INDEX(装备!N:N,$S92)+INDEX(装备!N:N,$T92)</f>
        <v>0</v>
      </c>
      <c r="AH92" s="8">
        <f>INDEX(装备!O:O,$O92)+INDEX(装备!O:O,$P92)+INDEX(装备!O:O,$Q92)+INDEX(装备!O:O,$R92)+INDEX(装备!O:O,$S92)+INDEX(装备!O:O,$T92)</f>
        <v>0</v>
      </c>
      <c r="AI92" s="8">
        <f>INDEX(装备!P:P,$O92)+INDEX(装备!P:P,$P92)+INDEX(装备!P:P,$Q92)+INDEX(装备!P:P,$R92)+INDEX(装备!P:P,$S92)+INDEX(装备!P:P,$T92)</f>
        <v>0</v>
      </c>
      <c r="AJ92" s="8">
        <f>INDEX(装备!Q:Q,$O92)+INDEX(装备!Q:Q,$P92)+INDEX(装备!Q:Q,$Q92)+INDEX(装备!Q:Q,$R92)+INDEX(装备!Q:Q,$S92)+INDEX(装备!Q:Q,$T92)</f>
        <v>0</v>
      </c>
      <c r="AK92" s="8">
        <f>INDEX(装备!R:R,$O92)+INDEX(装备!R:R,$P92)+INDEX(装备!R:R,$Q92)+INDEX(装备!R:R,$R92)+INDEX(装备!R:R,$S92)+INDEX(装备!R:R,$T92)</f>
        <v>15</v>
      </c>
      <c r="AL92" s="8">
        <f>INDEX(装备!S:S,$O92)+INDEX(装备!S:S,$P92)+INDEX(装备!S:S,$Q92)+INDEX(装备!S:S,$R92)+INDEX(装备!S:S,$S92)+INDEX(装备!S:S,$T92)</f>
        <v>0</v>
      </c>
      <c r="AM92" s="8">
        <f>INDEX(装备!T:T,$O92)+INDEX(装备!T:T,$P92)+INDEX(装备!T:T,$Q92)+INDEX(装备!T:T,$R92)+INDEX(装备!T:T,$S92)+INDEX(装备!T:T,$T92)</f>
        <v>0</v>
      </c>
      <c r="AP92" s="39">
        <f t="shared" si="82"/>
        <v>322</v>
      </c>
      <c r="AQ92" s="39">
        <f t="shared" si="82"/>
        <v>227</v>
      </c>
      <c r="AR92" s="39">
        <f t="shared" si="82"/>
        <v>357</v>
      </c>
      <c r="AS92" s="39">
        <f t="shared" si="82"/>
        <v>1500</v>
      </c>
      <c r="AT92" s="39">
        <f t="shared" si="82"/>
        <v>693</v>
      </c>
      <c r="AU92" s="39">
        <f t="shared" si="82"/>
        <v>15</v>
      </c>
      <c r="AV92" s="39">
        <f t="shared" si="82"/>
        <v>71</v>
      </c>
      <c r="AW92" s="39">
        <f t="shared" si="82"/>
        <v>42</v>
      </c>
      <c r="AX92" s="39">
        <f t="shared" si="82"/>
        <v>269</v>
      </c>
      <c r="AY92" s="39">
        <f t="shared" si="82"/>
        <v>70</v>
      </c>
      <c r="AZ92" s="39">
        <f t="shared" si="82"/>
        <v>1070</v>
      </c>
      <c r="BA92" s="39">
        <f t="shared" si="82"/>
        <v>164</v>
      </c>
      <c r="BB92" s="39">
        <f t="shared" si="82"/>
        <v>30</v>
      </c>
      <c r="BC92" s="39">
        <f t="shared" si="82"/>
        <v>15</v>
      </c>
      <c r="BD92" s="39">
        <f t="shared" si="82"/>
        <v>0</v>
      </c>
      <c r="BE92" s="39">
        <f t="shared" si="82"/>
        <v>70</v>
      </c>
      <c r="BF92" s="39">
        <f t="shared" si="82"/>
        <v>0</v>
      </c>
      <c r="BG92" s="39">
        <f t="shared" si="82"/>
        <v>15</v>
      </c>
    </row>
    <row r="93" spans="6:59" s="38" customFormat="1" x14ac:dyDescent="0.15">
      <c r="F93" s="38" t="s">
        <v>425</v>
      </c>
      <c r="G93" s="39" t="s">
        <v>342</v>
      </c>
      <c r="H93" s="39" t="s">
        <v>592</v>
      </c>
      <c r="I93" s="39" t="s">
        <v>343</v>
      </c>
      <c r="J93" s="39" t="s">
        <v>385</v>
      </c>
      <c r="K93" s="39" t="s">
        <v>385</v>
      </c>
      <c r="L93" s="39" t="s">
        <v>346</v>
      </c>
      <c r="M93" s="39" t="s">
        <v>348</v>
      </c>
      <c r="O93" s="35">
        <f>MATCH(H93,装备!$B:$B,0)</f>
        <v>2</v>
      </c>
      <c r="P93" s="35">
        <f>MATCH(I93,装备!$B:$B,0)</f>
        <v>2</v>
      </c>
      <c r="Q93" s="35">
        <f>MATCH(J93,装备!$B:$B,0)</f>
        <v>10</v>
      </c>
      <c r="R93" s="35">
        <f>MATCH(K93,装备!$B:$B,0)</f>
        <v>10</v>
      </c>
      <c r="S93" s="35">
        <f>MATCH(L93,装备!$B:$B,0)</f>
        <v>6</v>
      </c>
      <c r="T93" s="35">
        <f>MATCH(M93,装备!$B:$B,0)</f>
        <v>9</v>
      </c>
      <c r="V93" s="8">
        <f>INDEX(装备!C:C,$O93)+INDEX(装备!C:C,$P93)+INDEX(装备!C:C,$Q93)+INDEX(装备!C:C,$R93)+INDEX(装备!C:C,$S93)+INDEX(装备!C:C,$T93)</f>
        <v>6</v>
      </c>
      <c r="W93" s="8">
        <f>INDEX(装备!D:D,$O93)+INDEX(装备!D:D,$P93)+INDEX(装备!D:D,$Q93)+INDEX(装备!D:D,$R93)+INDEX(装备!D:D,$S93)+INDEX(装备!D:D,$T93)</f>
        <v>6</v>
      </c>
      <c r="X93" s="8">
        <f>INDEX(装备!E:E,$O93)+INDEX(装备!E:E,$P93)+INDEX(装备!E:E,$Q93)+INDEX(装备!E:E,$R93)+INDEX(装备!E:E,$S93)+INDEX(装备!E:E,$T93)</f>
        <v>6</v>
      </c>
      <c r="Y93" s="8">
        <f>INDEX(装备!F:F,$O93)+INDEX(装备!F:F,$P93)+INDEX(装备!F:F,$Q93)+INDEX(装备!F:F,$R93)+INDEX(装备!F:F,$S93)+INDEX(装备!F:F,$T93)</f>
        <v>0</v>
      </c>
      <c r="Z93" s="8">
        <f>INDEX(装备!G:G,$O93)+INDEX(装备!G:G,$P93)+INDEX(装备!G:G,$Q93)+INDEX(装备!G:G,$R93)+INDEX(装备!G:G,$S93)+INDEX(装备!G:G,$T93)</f>
        <v>0</v>
      </c>
      <c r="AA93" s="8">
        <f>INDEX(装备!H:H,$O93)+INDEX(装备!H:H,$P93)+INDEX(装备!H:H,$Q93)+INDEX(装备!H:H,$R93)+INDEX(装备!H:H,$S93)+INDEX(装备!H:H,$T93)</f>
        <v>0</v>
      </c>
      <c r="AB93" s="8">
        <f>INDEX(装备!I:I,$O93)+INDEX(装备!I:I,$P93)+INDEX(装备!I:I,$Q93)+INDEX(装备!I:I,$R93)+INDEX(装备!I:I,$S93)+INDEX(装备!I:I,$T93)</f>
        <v>0</v>
      </c>
      <c r="AC93" s="8">
        <f>INDEX(装备!J:J,$O93)+INDEX(装备!J:J,$P93)+INDEX(装备!J:J,$Q93)+INDEX(装备!J:J,$R93)+INDEX(装备!J:J,$S93)+INDEX(装备!J:J,$T93)</f>
        <v>0</v>
      </c>
      <c r="AD93" s="8">
        <f>INDEX(装备!K:K,$O93)+INDEX(装备!K:K,$P93)+INDEX(装备!K:K,$Q93)+INDEX(装备!K:K,$R93)+INDEX(装备!K:K,$S93)+INDEX(装备!K:K,$T93)</f>
        <v>0</v>
      </c>
      <c r="AE93" s="8">
        <f>INDEX(装备!L:L,$O93)+INDEX(装备!L:L,$P93)+INDEX(装备!L:L,$Q93)+INDEX(装备!L:L,$R93)+INDEX(装备!L:L,$S93)+INDEX(装备!L:L,$T93)</f>
        <v>0</v>
      </c>
      <c r="AF93" s="8">
        <f>INDEX(装备!M:M,$O93)+INDEX(装备!M:M,$P93)+INDEX(装备!M:M,$Q93)+INDEX(装备!M:M,$R93)+INDEX(装备!M:M,$S93)+INDEX(装备!M:M,$T93)</f>
        <v>15</v>
      </c>
      <c r="AG93" s="8">
        <f>INDEX(装备!N:N,$O93)+INDEX(装备!N:N,$P93)+INDEX(装备!N:N,$Q93)+INDEX(装备!N:N,$R93)+INDEX(装备!N:N,$S93)+INDEX(装备!N:N,$T93)</f>
        <v>45</v>
      </c>
      <c r="AH93" s="8">
        <f>INDEX(装备!O:O,$O93)+INDEX(装备!O:O,$P93)+INDEX(装备!O:O,$Q93)+INDEX(装备!O:O,$R93)+INDEX(装备!O:O,$S93)+INDEX(装备!O:O,$T93)</f>
        <v>0</v>
      </c>
      <c r="AI93" s="8">
        <f>INDEX(装备!P:P,$O93)+INDEX(装备!P:P,$P93)+INDEX(装备!P:P,$Q93)+INDEX(装备!P:P,$R93)+INDEX(装备!P:P,$S93)+INDEX(装备!P:P,$T93)</f>
        <v>0</v>
      </c>
      <c r="AJ93" s="8">
        <f>INDEX(装备!Q:Q,$O93)+INDEX(装备!Q:Q,$P93)+INDEX(装备!Q:Q,$Q93)+INDEX(装备!Q:Q,$R93)+INDEX(装备!Q:Q,$S93)+INDEX(装备!Q:Q,$T93)</f>
        <v>0</v>
      </c>
      <c r="AK93" s="8">
        <f>INDEX(装备!R:R,$O93)+INDEX(装备!R:R,$P93)+INDEX(装备!R:R,$Q93)+INDEX(装备!R:R,$R93)+INDEX(装备!R:R,$S93)+INDEX(装备!R:R,$T93)</f>
        <v>0</v>
      </c>
      <c r="AL93" s="8">
        <f>INDEX(装备!S:S,$O93)+INDEX(装备!S:S,$P93)+INDEX(装备!S:S,$Q93)+INDEX(装备!S:S,$R93)+INDEX(装备!S:S,$S93)+INDEX(装备!S:S,$T93)</f>
        <v>0</v>
      </c>
      <c r="AM93" s="8">
        <f>INDEX(装备!T:T,$O93)+INDEX(装备!T:T,$P93)+INDEX(装备!T:T,$Q93)+INDEX(装备!T:T,$R93)+INDEX(装备!T:T,$S93)+INDEX(装备!T:T,$T93)</f>
        <v>0</v>
      </c>
      <c r="AP93" s="39">
        <f t="shared" ref="AP93:BG93" si="83">V93</f>
        <v>6</v>
      </c>
      <c r="AQ93" s="39">
        <f t="shared" si="83"/>
        <v>6</v>
      </c>
      <c r="AR93" s="39">
        <f t="shared" si="83"/>
        <v>6</v>
      </c>
      <c r="AS93" s="39">
        <f t="shared" si="83"/>
        <v>0</v>
      </c>
      <c r="AT93" s="39">
        <f t="shared" si="83"/>
        <v>0</v>
      </c>
      <c r="AU93" s="39">
        <f t="shared" si="83"/>
        <v>0</v>
      </c>
      <c r="AV93" s="39">
        <f t="shared" si="83"/>
        <v>0</v>
      </c>
      <c r="AW93" s="39">
        <f t="shared" si="83"/>
        <v>0</v>
      </c>
      <c r="AX93" s="39">
        <f t="shared" si="83"/>
        <v>0</v>
      </c>
      <c r="AY93" s="39">
        <f t="shared" si="83"/>
        <v>0</v>
      </c>
      <c r="AZ93" s="39">
        <f t="shared" si="83"/>
        <v>15</v>
      </c>
      <c r="BA93" s="39">
        <f t="shared" si="83"/>
        <v>45</v>
      </c>
      <c r="BB93" s="39">
        <f t="shared" si="83"/>
        <v>0</v>
      </c>
      <c r="BC93" s="39">
        <f t="shared" si="83"/>
        <v>0</v>
      </c>
      <c r="BD93" s="39">
        <f t="shared" si="83"/>
        <v>0</v>
      </c>
      <c r="BE93" s="39">
        <f t="shared" si="83"/>
        <v>0</v>
      </c>
      <c r="BF93" s="39">
        <f t="shared" si="83"/>
        <v>0</v>
      </c>
      <c r="BG93" s="39">
        <f t="shared" si="83"/>
        <v>0</v>
      </c>
    </row>
    <row r="94" spans="6:59" s="38" customFormat="1" x14ac:dyDescent="0.15">
      <c r="G94" s="39" t="s">
        <v>347</v>
      </c>
      <c r="H94" s="39" t="s">
        <v>621</v>
      </c>
      <c r="I94" s="39" t="s">
        <v>295</v>
      </c>
      <c r="J94" s="39" t="s">
        <v>296</v>
      </c>
      <c r="K94" s="39" t="s">
        <v>296</v>
      </c>
      <c r="L94" s="39" t="s">
        <v>315</v>
      </c>
      <c r="M94" s="39" t="s">
        <v>298</v>
      </c>
      <c r="O94" s="35">
        <f>MATCH(H94,装备!$B:$B,0)</f>
        <v>36</v>
      </c>
      <c r="P94" s="35">
        <f>MATCH(I94,装备!$B:$B,0)</f>
        <v>17</v>
      </c>
      <c r="Q94" s="35">
        <f>MATCH(J94,装备!$B:$B,0)</f>
        <v>19</v>
      </c>
      <c r="R94" s="35">
        <f>MATCH(K94,装备!$B:$B,0)</f>
        <v>19</v>
      </c>
      <c r="S94" s="35">
        <f>MATCH(L94,装备!$B:$B,0)</f>
        <v>23</v>
      </c>
      <c r="T94" s="35">
        <f>MATCH(M94,装备!$B:$B,0)</f>
        <v>4</v>
      </c>
      <c r="V94" s="8">
        <f>INDEX(装备!C:C,$O94)+INDEX(装备!C:C,$P94)+INDEX(装备!C:C,$Q94)+INDEX(装备!C:C,$R94)+INDEX(装备!C:C,$S94)+INDEX(装备!C:C,$T94)</f>
        <v>14</v>
      </c>
      <c r="W94" s="8">
        <f>INDEX(装备!D:D,$O94)+INDEX(装备!D:D,$P94)+INDEX(装备!D:D,$Q94)+INDEX(装备!D:D,$R94)+INDEX(装备!D:D,$S94)+INDEX(装备!D:D,$T94)</f>
        <v>14</v>
      </c>
      <c r="X94" s="8">
        <f>INDEX(装备!E:E,$O94)+INDEX(装备!E:E,$P94)+INDEX(装备!E:E,$Q94)+INDEX(装备!E:E,$R94)+INDEX(装备!E:E,$S94)+INDEX(装备!E:E,$T94)</f>
        <v>26</v>
      </c>
      <c r="Y94" s="8">
        <f>INDEX(装备!F:F,$O94)+INDEX(装备!F:F,$P94)+INDEX(装备!F:F,$Q94)+INDEX(装备!F:F,$R94)+INDEX(装备!F:F,$S94)+INDEX(装备!F:F,$T94)</f>
        <v>0</v>
      </c>
      <c r="Z94" s="8">
        <f>INDEX(装备!G:G,$O94)+INDEX(装备!G:G,$P94)+INDEX(装备!G:G,$Q94)+INDEX(装备!G:G,$R94)+INDEX(装备!G:G,$S94)+INDEX(装备!G:G,$T94)</f>
        <v>6</v>
      </c>
      <c r="AA94" s="8">
        <f>INDEX(装备!H:H,$O94)+INDEX(装备!H:H,$P94)+INDEX(装备!H:H,$Q94)+INDEX(装备!H:H,$R94)+INDEX(装备!H:H,$S94)+INDEX(装备!H:H,$T94)</f>
        <v>0</v>
      </c>
      <c r="AB94" s="8">
        <f>INDEX(装备!I:I,$O94)+INDEX(装备!I:I,$P94)+INDEX(装备!I:I,$Q94)+INDEX(装备!I:I,$R94)+INDEX(装备!I:I,$S94)+INDEX(装备!I:I,$T94)</f>
        <v>2</v>
      </c>
      <c r="AC94" s="8">
        <f>INDEX(装备!J:J,$O94)+INDEX(装备!J:J,$P94)+INDEX(装备!J:J,$Q94)+INDEX(装备!J:J,$R94)+INDEX(装备!J:J,$S94)+INDEX(装备!J:J,$T94)</f>
        <v>0</v>
      </c>
      <c r="AD94" s="8">
        <f>INDEX(装备!K:K,$O94)+INDEX(装备!K:K,$P94)+INDEX(装备!K:K,$Q94)+INDEX(装备!K:K,$R94)+INDEX(装备!K:K,$S94)+INDEX(装备!K:K,$T94)</f>
        <v>0</v>
      </c>
      <c r="AE94" s="8">
        <f>INDEX(装备!L:L,$O94)+INDEX(装备!L:L,$P94)+INDEX(装备!L:L,$Q94)+INDEX(装备!L:L,$R94)+INDEX(装备!L:L,$S94)+INDEX(装备!L:L,$T94)</f>
        <v>0</v>
      </c>
      <c r="AF94" s="8">
        <f>INDEX(装备!M:M,$O94)+INDEX(装备!M:M,$P94)+INDEX(装备!M:M,$Q94)+INDEX(装备!M:M,$R94)+INDEX(装备!M:M,$S94)+INDEX(装备!M:M,$T94)</f>
        <v>15</v>
      </c>
      <c r="AG94" s="8">
        <f>INDEX(装备!N:N,$O94)+INDEX(装备!N:N,$P94)+INDEX(装备!N:N,$Q94)+INDEX(装备!N:N,$R94)+INDEX(装备!N:N,$S94)+INDEX(装备!N:N,$T94)</f>
        <v>45</v>
      </c>
      <c r="AH94" s="8">
        <f>INDEX(装备!O:O,$O94)+INDEX(装备!O:O,$P94)+INDEX(装备!O:O,$Q94)+INDEX(装备!O:O,$R94)+INDEX(装备!O:O,$S94)+INDEX(装备!O:O,$T94)</f>
        <v>0</v>
      </c>
      <c r="AI94" s="8">
        <f>INDEX(装备!P:P,$O94)+INDEX(装备!P:P,$P94)+INDEX(装备!P:P,$Q94)+INDEX(装备!P:P,$R94)+INDEX(装备!P:P,$S94)+INDEX(装备!P:P,$T94)</f>
        <v>0</v>
      </c>
      <c r="AJ94" s="8">
        <f>INDEX(装备!Q:Q,$O94)+INDEX(装备!Q:Q,$P94)+INDEX(装备!Q:Q,$Q94)+INDEX(装备!Q:Q,$R94)+INDEX(装备!Q:Q,$S94)+INDEX(装备!Q:Q,$T94)</f>
        <v>0</v>
      </c>
      <c r="AK94" s="8">
        <f>INDEX(装备!R:R,$O94)+INDEX(装备!R:R,$P94)+INDEX(装备!R:R,$Q94)+INDEX(装备!R:R,$R94)+INDEX(装备!R:R,$S94)+INDEX(装备!R:R,$T94)</f>
        <v>0</v>
      </c>
      <c r="AL94" s="8">
        <f>INDEX(装备!S:S,$O94)+INDEX(装备!S:S,$P94)+INDEX(装备!S:S,$Q94)+INDEX(装备!S:S,$R94)+INDEX(装备!S:S,$S94)+INDEX(装备!S:S,$T94)</f>
        <v>0</v>
      </c>
      <c r="AM94" s="8">
        <f>INDEX(装备!T:T,$O94)+INDEX(装备!T:T,$P94)+INDEX(装备!T:T,$Q94)+INDEX(装备!T:T,$R94)+INDEX(装备!T:T,$S94)+INDEX(装备!T:T,$T94)</f>
        <v>0</v>
      </c>
      <c r="AP94" s="39">
        <f t="shared" ref="AP94:BG102" si="84">AP93+V94</f>
        <v>20</v>
      </c>
      <c r="AQ94" s="39">
        <f t="shared" si="84"/>
        <v>20</v>
      </c>
      <c r="AR94" s="39">
        <f t="shared" si="84"/>
        <v>32</v>
      </c>
      <c r="AS94" s="39">
        <f t="shared" si="84"/>
        <v>0</v>
      </c>
      <c r="AT94" s="39">
        <f t="shared" si="84"/>
        <v>6</v>
      </c>
      <c r="AU94" s="39">
        <f t="shared" si="84"/>
        <v>0</v>
      </c>
      <c r="AV94" s="39">
        <f t="shared" si="84"/>
        <v>2</v>
      </c>
      <c r="AW94" s="39">
        <f t="shared" si="84"/>
        <v>0</v>
      </c>
      <c r="AX94" s="39">
        <f t="shared" si="84"/>
        <v>0</v>
      </c>
      <c r="AY94" s="39">
        <f t="shared" si="84"/>
        <v>0</v>
      </c>
      <c r="AZ94" s="39">
        <f t="shared" si="84"/>
        <v>30</v>
      </c>
      <c r="BA94" s="39">
        <f t="shared" si="84"/>
        <v>90</v>
      </c>
      <c r="BB94" s="39">
        <f t="shared" si="84"/>
        <v>0</v>
      </c>
      <c r="BC94" s="39">
        <f t="shared" si="84"/>
        <v>0</v>
      </c>
      <c r="BD94" s="39">
        <f t="shared" si="84"/>
        <v>0</v>
      </c>
      <c r="BE94" s="39">
        <f t="shared" si="84"/>
        <v>0</v>
      </c>
      <c r="BF94" s="39">
        <f t="shared" si="84"/>
        <v>0</v>
      </c>
      <c r="BG94" s="39">
        <f t="shared" si="84"/>
        <v>0</v>
      </c>
    </row>
    <row r="95" spans="6:59" s="38" customFormat="1" x14ac:dyDescent="0.15">
      <c r="G95" s="39" t="s">
        <v>299</v>
      </c>
      <c r="H95" s="39" t="s">
        <v>608</v>
      </c>
      <c r="I95" s="39" t="s">
        <v>320</v>
      </c>
      <c r="J95" s="39" t="s">
        <v>426</v>
      </c>
      <c r="K95" s="39" t="s">
        <v>427</v>
      </c>
      <c r="L95" s="39" t="s">
        <v>296</v>
      </c>
      <c r="M95" s="39" t="s">
        <v>298</v>
      </c>
      <c r="O95" s="35">
        <f>MATCH(H95,装备!$B:$B,0)</f>
        <v>59</v>
      </c>
      <c r="P95" s="35">
        <f>MATCH(I95,装备!$B:$B,0)</f>
        <v>41</v>
      </c>
      <c r="Q95" s="35">
        <f>MATCH(J95,装备!$B:$B,0)</f>
        <v>50</v>
      </c>
      <c r="R95" s="35">
        <f>MATCH(K95,装备!$B:$B,0)</f>
        <v>35</v>
      </c>
      <c r="S95" s="35">
        <f>MATCH(L95,装备!$B:$B,0)</f>
        <v>19</v>
      </c>
      <c r="T95" s="35">
        <f>MATCH(M95,装备!$B:$B,0)</f>
        <v>4</v>
      </c>
      <c r="V95" s="8">
        <f>INDEX(装备!C:C,$O95)+INDEX(装备!C:C,$P95)+INDEX(装备!C:C,$Q95)+INDEX(装备!C:C,$R95)+INDEX(装备!C:C,$S95)+INDEX(装备!C:C,$T95)</f>
        <v>20</v>
      </c>
      <c r="W95" s="8">
        <f>INDEX(装备!D:D,$O95)+INDEX(装备!D:D,$P95)+INDEX(装备!D:D,$Q95)+INDEX(装备!D:D,$R95)+INDEX(装备!D:D,$S95)+INDEX(装备!D:D,$T95)</f>
        <v>20</v>
      </c>
      <c r="X95" s="8">
        <f>INDEX(装备!E:E,$O95)+INDEX(装备!E:E,$P95)+INDEX(装备!E:E,$Q95)+INDEX(装备!E:E,$R95)+INDEX(装备!E:E,$S95)+INDEX(装备!E:E,$T95)</f>
        <v>33</v>
      </c>
      <c r="Y95" s="8">
        <f>INDEX(装备!F:F,$O95)+INDEX(装备!F:F,$P95)+INDEX(装备!F:F,$Q95)+INDEX(装备!F:F,$R95)+INDEX(装备!F:F,$S95)+INDEX(装备!F:F,$T95)</f>
        <v>200</v>
      </c>
      <c r="Z95" s="8">
        <f>INDEX(装备!G:G,$O95)+INDEX(装备!G:G,$P95)+INDEX(装备!G:G,$Q95)+INDEX(装备!G:G,$R95)+INDEX(装备!G:G,$S95)+INDEX(装备!G:G,$T95)</f>
        <v>6</v>
      </c>
      <c r="AA95" s="8">
        <f>INDEX(装备!H:H,$O95)+INDEX(装备!H:H,$P95)+INDEX(装备!H:H,$Q95)+INDEX(装备!H:H,$R95)+INDEX(装备!H:H,$S95)+INDEX(装备!H:H,$T95)</f>
        <v>18</v>
      </c>
      <c r="AB95" s="8">
        <f>INDEX(装备!I:I,$O95)+INDEX(装备!I:I,$P95)+INDEX(装备!I:I,$Q95)+INDEX(装备!I:I,$R95)+INDEX(装备!I:I,$S95)+INDEX(装备!I:I,$T95)</f>
        <v>3</v>
      </c>
      <c r="AC95" s="8">
        <f>INDEX(装备!J:J,$O95)+INDEX(装备!J:J,$P95)+INDEX(装备!J:J,$Q95)+INDEX(装备!J:J,$R95)+INDEX(装备!J:J,$S95)+INDEX(装备!J:J,$T95)</f>
        <v>0</v>
      </c>
      <c r="AD95" s="8">
        <f>INDEX(装备!K:K,$O95)+INDEX(装备!K:K,$P95)+INDEX(装备!K:K,$Q95)+INDEX(装备!K:K,$R95)+INDEX(装备!K:K,$S95)+INDEX(装备!K:K,$T95)</f>
        <v>0</v>
      </c>
      <c r="AE95" s="8">
        <f>INDEX(装备!L:L,$O95)+INDEX(装备!L:L,$P95)+INDEX(装备!L:L,$Q95)+INDEX(装备!L:L,$R95)+INDEX(装备!L:L,$S95)+INDEX(装备!L:L,$T95)</f>
        <v>0</v>
      </c>
      <c r="AF95" s="8">
        <f>INDEX(装备!M:M,$O95)+INDEX(装备!M:M,$P95)+INDEX(装备!M:M,$Q95)+INDEX(装备!M:M,$R95)+INDEX(装备!M:M,$S95)+INDEX(装备!M:M,$T95)</f>
        <v>0</v>
      </c>
      <c r="AG95" s="8">
        <f>INDEX(装备!N:N,$O95)+INDEX(装备!N:N,$P95)+INDEX(装备!N:N,$Q95)+INDEX(装备!N:N,$R95)+INDEX(装备!N:N,$S95)+INDEX(装备!N:N,$T95)</f>
        <v>32</v>
      </c>
      <c r="AH95" s="8">
        <f>INDEX(装备!O:O,$O95)+INDEX(装备!O:O,$P95)+INDEX(装备!O:O,$Q95)+INDEX(装备!O:O,$R95)+INDEX(装备!O:O,$S95)+INDEX(装备!O:O,$T95)</f>
        <v>0</v>
      </c>
      <c r="AI95" s="8">
        <f>INDEX(装备!P:P,$O95)+INDEX(装备!P:P,$P95)+INDEX(装备!P:P,$Q95)+INDEX(装备!P:P,$R95)+INDEX(装备!P:P,$S95)+INDEX(装备!P:P,$T95)</f>
        <v>0</v>
      </c>
      <c r="AJ95" s="8">
        <f>INDEX(装备!Q:Q,$O95)+INDEX(装备!Q:Q,$P95)+INDEX(装备!Q:Q,$Q95)+INDEX(装备!Q:Q,$R95)+INDEX(装备!Q:Q,$S95)+INDEX(装备!Q:Q,$T95)</f>
        <v>0</v>
      </c>
      <c r="AK95" s="8">
        <f>INDEX(装备!R:R,$O95)+INDEX(装备!R:R,$P95)+INDEX(装备!R:R,$Q95)+INDEX(装备!R:R,$R95)+INDEX(装备!R:R,$S95)+INDEX(装备!R:R,$T95)</f>
        <v>0</v>
      </c>
      <c r="AL95" s="8">
        <f>INDEX(装备!S:S,$O95)+INDEX(装备!S:S,$P95)+INDEX(装备!S:S,$Q95)+INDEX(装备!S:S,$R95)+INDEX(装备!S:S,$S95)+INDEX(装备!S:S,$T95)</f>
        <v>0</v>
      </c>
      <c r="AM95" s="8">
        <f>INDEX(装备!T:T,$O95)+INDEX(装备!T:T,$P95)+INDEX(装备!T:T,$Q95)+INDEX(装备!T:T,$R95)+INDEX(装备!T:T,$S95)+INDEX(装备!T:T,$T95)</f>
        <v>0</v>
      </c>
      <c r="AP95" s="39">
        <f t="shared" si="84"/>
        <v>40</v>
      </c>
      <c r="AQ95" s="39">
        <f t="shared" si="84"/>
        <v>40</v>
      </c>
      <c r="AR95" s="39">
        <f t="shared" si="84"/>
        <v>65</v>
      </c>
      <c r="AS95" s="39">
        <f t="shared" si="84"/>
        <v>200</v>
      </c>
      <c r="AT95" s="39">
        <f t="shared" si="84"/>
        <v>12</v>
      </c>
      <c r="AU95" s="39">
        <f t="shared" si="84"/>
        <v>18</v>
      </c>
      <c r="AV95" s="39">
        <f t="shared" si="84"/>
        <v>5</v>
      </c>
      <c r="AW95" s="39">
        <f t="shared" si="84"/>
        <v>0</v>
      </c>
      <c r="AX95" s="39">
        <f t="shared" si="84"/>
        <v>0</v>
      </c>
      <c r="AY95" s="39">
        <f t="shared" si="84"/>
        <v>0</v>
      </c>
      <c r="AZ95" s="39">
        <f t="shared" si="84"/>
        <v>30</v>
      </c>
      <c r="BA95" s="39">
        <f t="shared" si="84"/>
        <v>122</v>
      </c>
      <c r="BB95" s="39">
        <f t="shared" si="84"/>
        <v>0</v>
      </c>
      <c r="BC95" s="39">
        <f t="shared" si="84"/>
        <v>0</v>
      </c>
      <c r="BD95" s="39">
        <f t="shared" si="84"/>
        <v>0</v>
      </c>
      <c r="BE95" s="39">
        <f t="shared" si="84"/>
        <v>0</v>
      </c>
      <c r="BF95" s="39">
        <f t="shared" si="84"/>
        <v>0</v>
      </c>
      <c r="BG95" s="39">
        <f t="shared" si="84"/>
        <v>0</v>
      </c>
    </row>
    <row r="96" spans="6:59" s="38" customFormat="1" x14ac:dyDescent="0.15">
      <c r="G96" s="39" t="s">
        <v>304</v>
      </c>
      <c r="H96" s="39" t="s">
        <v>622</v>
      </c>
      <c r="I96" s="39" t="s">
        <v>428</v>
      </c>
      <c r="J96" s="39" t="s">
        <v>429</v>
      </c>
      <c r="K96" s="39" t="s">
        <v>430</v>
      </c>
      <c r="L96" s="39" t="s">
        <v>377</v>
      </c>
      <c r="M96" s="39" t="s">
        <v>298</v>
      </c>
      <c r="O96" s="35">
        <f>MATCH(H96,装备!$B:$B,0)</f>
        <v>86</v>
      </c>
      <c r="P96" s="35">
        <f>MATCH(I96,装备!$B:$B,0)</f>
        <v>71</v>
      </c>
      <c r="Q96" s="35">
        <f>MATCH(J96,装备!$B:$B,0)</f>
        <v>27</v>
      </c>
      <c r="R96" s="35">
        <f>MATCH(K96,装备!$B:$B,0)</f>
        <v>38</v>
      </c>
      <c r="S96" s="35">
        <f>MATCH(L96,装备!$B:$B,0)</f>
        <v>3</v>
      </c>
      <c r="T96" s="35">
        <f>MATCH(M96,装备!$B:$B,0)</f>
        <v>4</v>
      </c>
      <c r="V96" s="8">
        <f>INDEX(装备!C:C,$O96)+INDEX(装备!C:C,$P96)+INDEX(装备!C:C,$Q96)+INDEX(装备!C:C,$R96)+INDEX(装备!C:C,$S96)+INDEX(装备!C:C,$T96)</f>
        <v>17</v>
      </c>
      <c r="W96" s="8">
        <f>INDEX(装备!D:D,$O96)+INDEX(装备!D:D,$P96)+INDEX(装备!D:D,$Q96)+INDEX(装备!D:D,$R96)+INDEX(装备!D:D,$S96)+INDEX(装备!D:D,$T96)</f>
        <v>27</v>
      </c>
      <c r="X96" s="8">
        <f>INDEX(装备!E:E,$O96)+INDEX(装备!E:E,$P96)+INDEX(装备!E:E,$Q96)+INDEX(装备!E:E,$R96)+INDEX(装备!E:E,$S96)+INDEX(装备!E:E,$T96)</f>
        <v>17</v>
      </c>
      <c r="Y96" s="8">
        <f>INDEX(装备!F:F,$O96)+INDEX(装备!F:F,$P96)+INDEX(装备!F:F,$Q96)+INDEX(装备!F:F,$R96)+INDEX(装备!F:F,$S96)+INDEX(装备!F:F,$T96)</f>
        <v>200</v>
      </c>
      <c r="Z96" s="8">
        <f>INDEX(装备!G:G,$O96)+INDEX(装备!G:G,$P96)+INDEX(装备!G:G,$Q96)+INDEX(装备!G:G,$R96)+INDEX(装备!G:G,$S96)+INDEX(装备!G:G,$T96)</f>
        <v>9</v>
      </c>
      <c r="AA96" s="8">
        <f>INDEX(装备!H:H,$O96)+INDEX(装备!H:H,$P96)+INDEX(装备!H:H,$Q96)+INDEX(装备!H:H,$R96)+INDEX(装备!H:H,$S96)+INDEX(装备!H:H,$T96)</f>
        <v>0</v>
      </c>
      <c r="AB96" s="8">
        <f>INDEX(装备!I:I,$O96)+INDEX(装备!I:I,$P96)+INDEX(装备!I:I,$Q96)+INDEX(装备!I:I,$R96)+INDEX(装备!I:I,$S96)+INDEX(装备!I:I,$T96)</f>
        <v>5</v>
      </c>
      <c r="AC96" s="8">
        <f>INDEX(装备!J:J,$O96)+INDEX(装备!J:J,$P96)+INDEX(装备!J:J,$Q96)+INDEX(装备!J:J,$R96)+INDEX(装备!J:J,$S96)+INDEX(装备!J:J,$T96)</f>
        <v>5</v>
      </c>
      <c r="AD96" s="8">
        <f>INDEX(装备!K:K,$O96)+INDEX(装备!K:K,$P96)+INDEX(装备!K:K,$Q96)+INDEX(装备!K:K,$R96)+INDEX(装备!K:K,$S96)+INDEX(装备!K:K,$T96)</f>
        <v>0</v>
      </c>
      <c r="AE96" s="8">
        <f>INDEX(装备!L:L,$O96)+INDEX(装备!L:L,$P96)+INDEX(装备!L:L,$Q96)+INDEX(装备!L:L,$R96)+INDEX(装备!L:L,$S96)+INDEX(装备!L:L,$T96)</f>
        <v>10</v>
      </c>
      <c r="AF96" s="8">
        <f>INDEX(装备!M:M,$O96)+INDEX(装备!M:M,$P96)+INDEX(装备!M:M,$Q96)+INDEX(装备!M:M,$R96)+INDEX(装备!M:M,$S96)+INDEX(装备!M:M,$T96)</f>
        <v>120</v>
      </c>
      <c r="AG96" s="8">
        <f>INDEX(装备!N:N,$O96)+INDEX(装备!N:N,$P96)+INDEX(装备!N:N,$Q96)+INDEX(装备!N:N,$R96)+INDEX(装备!N:N,$S96)+INDEX(装备!N:N,$T96)</f>
        <v>0</v>
      </c>
      <c r="AH96" s="8">
        <f>INDEX(装备!O:O,$O96)+INDEX(装备!O:O,$P96)+INDEX(装备!O:O,$Q96)+INDEX(装备!O:O,$R96)+INDEX(装备!O:O,$S96)+INDEX(装备!O:O,$T96)</f>
        <v>5</v>
      </c>
      <c r="AI96" s="8">
        <f>INDEX(装备!P:P,$O96)+INDEX(装备!P:P,$P96)+INDEX(装备!P:P,$Q96)+INDEX(装备!P:P,$R96)+INDEX(装备!P:P,$S96)+INDEX(装备!P:P,$T96)</f>
        <v>0</v>
      </c>
      <c r="AJ96" s="8">
        <f>INDEX(装备!Q:Q,$O96)+INDEX(装备!Q:Q,$P96)+INDEX(装备!Q:Q,$Q96)+INDEX(装备!Q:Q,$R96)+INDEX(装备!Q:Q,$S96)+INDEX(装备!Q:Q,$T96)</f>
        <v>0</v>
      </c>
      <c r="AK96" s="8">
        <f>INDEX(装备!R:R,$O96)+INDEX(装备!R:R,$P96)+INDEX(装备!R:R,$Q96)+INDEX(装备!R:R,$R96)+INDEX(装备!R:R,$S96)+INDEX(装备!R:R,$T96)</f>
        <v>0</v>
      </c>
      <c r="AL96" s="8">
        <f>INDEX(装备!S:S,$O96)+INDEX(装备!S:S,$P96)+INDEX(装备!S:S,$Q96)+INDEX(装备!S:S,$R96)+INDEX(装备!S:S,$S96)+INDEX(装备!S:S,$T96)</f>
        <v>0</v>
      </c>
      <c r="AM96" s="8">
        <f>INDEX(装备!T:T,$O96)+INDEX(装备!T:T,$P96)+INDEX(装备!T:T,$Q96)+INDEX(装备!T:T,$R96)+INDEX(装备!T:T,$S96)+INDEX(装备!T:T,$T96)</f>
        <v>0</v>
      </c>
      <c r="AP96" s="39">
        <f t="shared" si="84"/>
        <v>57</v>
      </c>
      <c r="AQ96" s="39">
        <f t="shared" si="84"/>
        <v>67</v>
      </c>
      <c r="AR96" s="39">
        <f t="shared" si="84"/>
        <v>82</v>
      </c>
      <c r="AS96" s="39">
        <f t="shared" si="84"/>
        <v>400</v>
      </c>
      <c r="AT96" s="39">
        <f t="shared" si="84"/>
        <v>21</v>
      </c>
      <c r="AU96" s="39">
        <f t="shared" si="84"/>
        <v>18</v>
      </c>
      <c r="AV96" s="39">
        <f t="shared" si="84"/>
        <v>10</v>
      </c>
      <c r="AW96" s="39">
        <f t="shared" si="84"/>
        <v>5</v>
      </c>
      <c r="AX96" s="39">
        <f t="shared" si="84"/>
        <v>0</v>
      </c>
      <c r="AY96" s="39">
        <f t="shared" si="84"/>
        <v>10</v>
      </c>
      <c r="AZ96" s="39">
        <f t="shared" si="84"/>
        <v>150</v>
      </c>
      <c r="BA96" s="39">
        <f t="shared" si="84"/>
        <v>122</v>
      </c>
      <c r="BB96" s="39">
        <f t="shared" si="84"/>
        <v>5</v>
      </c>
      <c r="BC96" s="39">
        <f t="shared" si="84"/>
        <v>0</v>
      </c>
      <c r="BD96" s="39">
        <f t="shared" si="84"/>
        <v>0</v>
      </c>
      <c r="BE96" s="39">
        <f t="shared" si="84"/>
        <v>0</v>
      </c>
      <c r="BF96" s="39">
        <f t="shared" si="84"/>
        <v>0</v>
      </c>
      <c r="BG96" s="39">
        <f t="shared" si="84"/>
        <v>0</v>
      </c>
    </row>
    <row r="97" spans="6:59" s="38" customFormat="1" x14ac:dyDescent="0.15">
      <c r="G97" s="39" t="s">
        <v>311</v>
      </c>
      <c r="H97" s="39" t="s">
        <v>623</v>
      </c>
      <c r="I97" s="39" t="s">
        <v>312</v>
      </c>
      <c r="J97" s="39" t="s">
        <v>313</v>
      </c>
      <c r="K97" s="39" t="s">
        <v>308</v>
      </c>
      <c r="L97" s="39" t="s">
        <v>320</v>
      </c>
      <c r="M97" s="39" t="s">
        <v>380</v>
      </c>
      <c r="O97" s="35">
        <f>MATCH(H97,装备!$B:$B,0)</f>
        <v>88</v>
      </c>
      <c r="P97" s="35">
        <f>MATCH(I97,装备!$B:$B,0)</f>
        <v>69</v>
      </c>
      <c r="Q97" s="35">
        <f>MATCH(J97,装备!$B:$B,0)</f>
        <v>84</v>
      </c>
      <c r="R97" s="35">
        <f>MATCH(K97,装备!$B:$B,0)</f>
        <v>51</v>
      </c>
      <c r="S97" s="35">
        <f>MATCH(L97,装备!$B:$B,0)</f>
        <v>41</v>
      </c>
      <c r="T97" s="35">
        <f>MATCH(M97,装备!$B:$B,0)</f>
        <v>43</v>
      </c>
      <c r="V97" s="8">
        <f>INDEX(装备!C:C,$O97)+INDEX(装备!C:C,$P97)+INDEX(装备!C:C,$Q97)+INDEX(装备!C:C,$R97)+INDEX(装备!C:C,$S97)+INDEX(装备!C:C,$T97)</f>
        <v>22</v>
      </c>
      <c r="W97" s="8">
        <f>INDEX(装备!D:D,$O97)+INDEX(装备!D:D,$P97)+INDEX(装备!D:D,$Q97)+INDEX(装备!D:D,$R97)+INDEX(装备!D:D,$S97)+INDEX(装备!D:D,$T97)</f>
        <v>12</v>
      </c>
      <c r="X97" s="8">
        <f>INDEX(装备!E:E,$O97)+INDEX(装备!E:E,$P97)+INDEX(装备!E:E,$Q97)+INDEX(装备!E:E,$R97)+INDEX(装备!E:E,$S97)+INDEX(装备!E:E,$T97)</f>
        <v>12</v>
      </c>
      <c r="Y97" s="8">
        <f>INDEX(装备!F:F,$O97)+INDEX(装备!F:F,$P97)+INDEX(装备!F:F,$Q97)+INDEX(装备!F:F,$R97)+INDEX(装备!F:F,$S97)+INDEX(装备!F:F,$T97)</f>
        <v>0</v>
      </c>
      <c r="Z97" s="8">
        <f>INDEX(装备!G:G,$O97)+INDEX(装备!G:G,$P97)+INDEX(装备!G:G,$Q97)+INDEX(装备!G:G,$R97)+INDEX(装备!G:G,$S97)+INDEX(装备!G:G,$T97)</f>
        <v>158</v>
      </c>
      <c r="AA97" s="8">
        <f>INDEX(装备!H:H,$O97)+INDEX(装备!H:H,$P97)+INDEX(装备!H:H,$Q97)+INDEX(装备!H:H,$R97)+INDEX(装备!H:H,$S97)+INDEX(装备!H:H,$T97)</f>
        <v>0</v>
      </c>
      <c r="AB97" s="8">
        <f>INDEX(装备!I:I,$O97)+INDEX(装备!I:I,$P97)+INDEX(装备!I:I,$Q97)+INDEX(装备!I:I,$R97)+INDEX(装备!I:I,$S97)+INDEX(装备!I:I,$T97)</f>
        <v>8</v>
      </c>
      <c r="AC97" s="8">
        <f>INDEX(装备!J:J,$O97)+INDEX(装备!J:J,$P97)+INDEX(装备!J:J,$Q97)+INDEX(装备!J:J,$R97)+INDEX(装备!J:J,$S97)+INDEX(装备!J:J,$T97)</f>
        <v>10</v>
      </c>
      <c r="AD97" s="8">
        <f>INDEX(装备!K:K,$O97)+INDEX(装备!K:K,$P97)+INDEX(装备!K:K,$Q97)+INDEX(装备!K:K,$R97)+INDEX(装备!K:K,$S97)+INDEX(装备!K:K,$T97)</f>
        <v>30</v>
      </c>
      <c r="AE97" s="8">
        <f>INDEX(装备!L:L,$O97)+INDEX(装备!L:L,$P97)+INDEX(装备!L:L,$Q97)+INDEX(装备!L:L,$R97)+INDEX(装备!L:L,$S97)+INDEX(装备!L:L,$T97)</f>
        <v>0</v>
      </c>
      <c r="AF97" s="8">
        <f>INDEX(装备!M:M,$O97)+INDEX(装备!M:M,$P97)+INDEX(装备!M:M,$Q97)+INDEX(装备!M:M,$R97)+INDEX(装备!M:M,$S97)+INDEX(装备!M:M,$T97)</f>
        <v>0</v>
      </c>
      <c r="AG97" s="8">
        <f>INDEX(装备!N:N,$O97)+INDEX(装备!N:N,$P97)+INDEX(装备!N:N,$Q97)+INDEX(装备!N:N,$R97)+INDEX(装备!N:N,$S97)+INDEX(装备!N:N,$T97)</f>
        <v>32</v>
      </c>
      <c r="AH97" s="8">
        <f>INDEX(装备!O:O,$O97)+INDEX(装备!O:O,$P97)+INDEX(装备!O:O,$Q97)+INDEX(装备!O:O,$R97)+INDEX(装备!O:O,$S97)+INDEX(装备!O:O,$T97)</f>
        <v>0</v>
      </c>
      <c r="AI97" s="8">
        <f>INDEX(装备!P:P,$O97)+INDEX(装备!P:P,$P97)+INDEX(装备!P:P,$Q97)+INDEX(装备!P:P,$R97)+INDEX(装备!P:P,$S97)+INDEX(装备!P:P,$T97)</f>
        <v>9</v>
      </c>
      <c r="AJ97" s="8">
        <f>INDEX(装备!Q:Q,$O97)+INDEX(装备!Q:Q,$P97)+INDEX(装备!Q:Q,$Q97)+INDEX(装备!Q:Q,$R97)+INDEX(装备!Q:Q,$S97)+INDEX(装备!Q:Q,$T97)</f>
        <v>0</v>
      </c>
      <c r="AK97" s="8">
        <f>INDEX(装备!R:R,$O97)+INDEX(装备!R:R,$P97)+INDEX(装备!R:R,$Q97)+INDEX(装备!R:R,$R97)+INDEX(装备!R:R,$S97)+INDEX(装备!R:R,$T97)</f>
        <v>15</v>
      </c>
      <c r="AL97" s="8">
        <f>INDEX(装备!S:S,$O97)+INDEX(装备!S:S,$P97)+INDEX(装备!S:S,$Q97)+INDEX(装备!S:S,$R97)+INDEX(装备!S:S,$S97)+INDEX(装备!S:S,$T97)</f>
        <v>0</v>
      </c>
      <c r="AM97" s="8">
        <f>INDEX(装备!T:T,$O97)+INDEX(装备!T:T,$P97)+INDEX(装备!T:T,$Q97)+INDEX(装备!T:T,$R97)+INDEX(装备!T:T,$S97)+INDEX(装备!T:T,$T97)</f>
        <v>0</v>
      </c>
      <c r="AP97" s="39">
        <f t="shared" si="84"/>
        <v>79</v>
      </c>
      <c r="AQ97" s="39">
        <f t="shared" si="84"/>
        <v>79</v>
      </c>
      <c r="AR97" s="39">
        <f t="shared" si="84"/>
        <v>94</v>
      </c>
      <c r="AS97" s="39">
        <f t="shared" si="84"/>
        <v>400</v>
      </c>
      <c r="AT97" s="39">
        <f t="shared" si="84"/>
        <v>179</v>
      </c>
      <c r="AU97" s="39">
        <f t="shared" si="84"/>
        <v>18</v>
      </c>
      <c r="AV97" s="39">
        <f t="shared" si="84"/>
        <v>18</v>
      </c>
      <c r="AW97" s="39">
        <f t="shared" si="84"/>
        <v>15</v>
      </c>
      <c r="AX97" s="39">
        <f t="shared" si="84"/>
        <v>30</v>
      </c>
      <c r="AY97" s="39">
        <f t="shared" si="84"/>
        <v>10</v>
      </c>
      <c r="AZ97" s="39">
        <f t="shared" si="84"/>
        <v>150</v>
      </c>
      <c r="BA97" s="39">
        <f t="shared" si="84"/>
        <v>154</v>
      </c>
      <c r="BB97" s="39">
        <f t="shared" si="84"/>
        <v>5</v>
      </c>
      <c r="BC97" s="39">
        <f t="shared" si="84"/>
        <v>9</v>
      </c>
      <c r="BD97" s="39">
        <f t="shared" si="84"/>
        <v>0</v>
      </c>
      <c r="BE97" s="39">
        <f t="shared" si="84"/>
        <v>15</v>
      </c>
      <c r="BF97" s="39">
        <f t="shared" si="84"/>
        <v>0</v>
      </c>
      <c r="BG97" s="39">
        <f t="shared" si="84"/>
        <v>0</v>
      </c>
    </row>
    <row r="98" spans="6:59" s="38" customFormat="1" x14ac:dyDescent="0.15">
      <c r="G98" s="39" t="s">
        <v>316</v>
      </c>
      <c r="H98" s="39" t="s">
        <v>624</v>
      </c>
      <c r="I98" s="39" t="s">
        <v>305</v>
      </c>
      <c r="J98" s="39" t="s">
        <v>307</v>
      </c>
      <c r="K98" s="39" t="s">
        <v>367</v>
      </c>
      <c r="L98" s="39" t="s">
        <v>297</v>
      </c>
      <c r="M98" s="39" t="s">
        <v>380</v>
      </c>
      <c r="O98" s="35">
        <f>MATCH(H98,装备!$B:$B,0)</f>
        <v>99</v>
      </c>
      <c r="P98" s="35">
        <f>MATCH(I98,装备!$B:$B,0)</f>
        <v>79</v>
      </c>
      <c r="Q98" s="35">
        <f>MATCH(J98,装备!$B:$B,0)</f>
        <v>68</v>
      </c>
      <c r="R98" s="35">
        <f>MATCH(K98,装备!$B:$B,0)</f>
        <v>55</v>
      </c>
      <c r="S98" s="35">
        <f>MATCH(L98,装备!$B:$B,0)</f>
        <v>25</v>
      </c>
      <c r="T98" s="35">
        <f>MATCH(M98,装备!$B:$B,0)</f>
        <v>43</v>
      </c>
      <c r="V98" s="8">
        <f>INDEX(装备!C:C,$O98)+INDEX(装备!C:C,$P98)+INDEX(装备!C:C,$Q98)+INDEX(装备!C:C,$R98)+INDEX(装备!C:C,$S98)+INDEX(装备!C:C,$T98)</f>
        <v>9</v>
      </c>
      <c r="W98" s="8">
        <f>INDEX(装备!D:D,$O98)+INDEX(装备!D:D,$P98)+INDEX(装备!D:D,$Q98)+INDEX(装备!D:D,$R98)+INDEX(装备!D:D,$S98)+INDEX(装备!D:D,$T98)</f>
        <v>9</v>
      </c>
      <c r="X98" s="8">
        <f>INDEX(装备!E:E,$O98)+INDEX(装备!E:E,$P98)+INDEX(装备!E:E,$Q98)+INDEX(装备!E:E,$R98)+INDEX(装备!E:E,$S98)+INDEX(装备!E:E,$T98)</f>
        <v>25</v>
      </c>
      <c r="Y98" s="8">
        <f>INDEX(装备!F:F,$O98)+INDEX(装备!F:F,$P98)+INDEX(装备!F:F,$Q98)+INDEX(装备!F:F,$R98)+INDEX(装备!F:F,$S98)+INDEX(装备!F:F,$T98)</f>
        <v>280</v>
      </c>
      <c r="Z98" s="8">
        <f>INDEX(装备!G:G,$O98)+INDEX(装备!G:G,$P98)+INDEX(装备!G:G,$Q98)+INDEX(装备!G:G,$R98)+INDEX(装备!G:G,$S98)+INDEX(装备!G:G,$T98)</f>
        <v>54</v>
      </c>
      <c r="AA98" s="8">
        <f>INDEX(装备!H:H,$O98)+INDEX(装备!H:H,$P98)+INDEX(装备!H:H,$Q98)+INDEX(装备!H:H,$R98)+INDEX(装备!H:H,$S98)+INDEX(装备!H:H,$T98)</f>
        <v>0</v>
      </c>
      <c r="AB98" s="8">
        <f>INDEX(装备!I:I,$O98)+INDEX(装备!I:I,$P98)+INDEX(装备!I:I,$Q98)+INDEX(装备!I:I,$R98)+INDEX(装备!I:I,$S98)+INDEX(装备!I:I,$T98)</f>
        <v>4</v>
      </c>
      <c r="AC98" s="8">
        <f>INDEX(装备!J:J,$O98)+INDEX(装备!J:J,$P98)+INDEX(装备!J:J,$Q98)+INDEX(装备!J:J,$R98)+INDEX(装备!J:J,$S98)+INDEX(装备!J:J,$T98)</f>
        <v>35</v>
      </c>
      <c r="AD98" s="8">
        <f>INDEX(装备!K:K,$O98)+INDEX(装备!K:K,$P98)+INDEX(装备!K:K,$Q98)+INDEX(装备!K:K,$R98)+INDEX(装备!K:K,$S98)+INDEX(装备!K:K,$T98)</f>
        <v>28.5</v>
      </c>
      <c r="AE98" s="8">
        <f>INDEX(装备!L:L,$O98)+INDEX(装备!L:L,$P98)+INDEX(装备!L:L,$Q98)+INDEX(装备!L:L,$R98)+INDEX(装备!L:L,$S98)+INDEX(装备!L:L,$T98)</f>
        <v>0</v>
      </c>
      <c r="AF98" s="8">
        <f>INDEX(装备!M:M,$O98)+INDEX(装备!M:M,$P98)+INDEX(装备!M:M,$Q98)+INDEX(装备!M:M,$R98)+INDEX(装备!M:M,$S98)+INDEX(装备!M:M,$T98)</f>
        <v>340</v>
      </c>
      <c r="AG98" s="8">
        <f>INDEX(装备!N:N,$O98)+INDEX(装备!N:N,$P98)+INDEX(装备!N:N,$Q98)+INDEX(装备!N:N,$R98)+INDEX(装备!N:N,$S98)+INDEX(装备!N:N,$T98)</f>
        <v>0</v>
      </c>
      <c r="AH98" s="8">
        <f>INDEX(装备!O:O,$O98)+INDEX(装备!O:O,$P98)+INDEX(装备!O:O,$Q98)+INDEX(装备!O:O,$R98)+INDEX(装备!O:O,$S98)+INDEX(装备!O:O,$T98)</f>
        <v>0</v>
      </c>
      <c r="AI98" s="8">
        <f>INDEX(装备!P:P,$O98)+INDEX(装备!P:P,$P98)+INDEX(装备!P:P,$Q98)+INDEX(装备!P:P,$R98)+INDEX(装备!P:P,$S98)+INDEX(装备!P:P,$T98)</f>
        <v>0</v>
      </c>
      <c r="AJ98" s="8">
        <f>INDEX(装备!Q:Q,$O98)+INDEX(装备!Q:Q,$P98)+INDEX(装备!Q:Q,$Q98)+INDEX(装备!Q:Q,$R98)+INDEX(装备!Q:Q,$S98)+INDEX(装备!Q:Q,$T98)</f>
        <v>0</v>
      </c>
      <c r="AK98" s="8">
        <f>INDEX(装备!R:R,$O98)+INDEX(装备!R:R,$P98)+INDEX(装备!R:R,$Q98)+INDEX(装备!R:R,$R98)+INDEX(装备!R:R,$S98)+INDEX(装备!R:R,$T98)</f>
        <v>0</v>
      </c>
      <c r="AL98" s="8">
        <f>INDEX(装备!S:S,$O98)+INDEX(装备!S:S,$P98)+INDEX(装备!S:S,$Q98)+INDEX(装备!S:S,$R98)+INDEX(装备!S:S,$S98)+INDEX(装备!S:S,$T98)</f>
        <v>0</v>
      </c>
      <c r="AM98" s="8">
        <f>INDEX(装备!T:T,$O98)+INDEX(装备!T:T,$P98)+INDEX(装备!T:T,$Q98)+INDEX(装备!T:T,$R98)+INDEX(装备!T:T,$S98)+INDEX(装备!T:T,$T98)</f>
        <v>0</v>
      </c>
      <c r="AP98" s="39">
        <f t="shared" si="84"/>
        <v>88</v>
      </c>
      <c r="AQ98" s="39">
        <f t="shared" si="84"/>
        <v>88</v>
      </c>
      <c r="AR98" s="39">
        <f t="shared" si="84"/>
        <v>119</v>
      </c>
      <c r="AS98" s="39">
        <f t="shared" si="84"/>
        <v>680</v>
      </c>
      <c r="AT98" s="39">
        <f t="shared" si="84"/>
        <v>233</v>
      </c>
      <c r="AU98" s="39">
        <f t="shared" si="84"/>
        <v>18</v>
      </c>
      <c r="AV98" s="39">
        <f t="shared" si="84"/>
        <v>22</v>
      </c>
      <c r="AW98" s="39">
        <f t="shared" si="84"/>
        <v>50</v>
      </c>
      <c r="AX98" s="39">
        <f t="shared" si="84"/>
        <v>58.5</v>
      </c>
      <c r="AY98" s="39">
        <f t="shared" si="84"/>
        <v>10</v>
      </c>
      <c r="AZ98" s="39">
        <f t="shared" si="84"/>
        <v>490</v>
      </c>
      <c r="BA98" s="39">
        <f t="shared" si="84"/>
        <v>154</v>
      </c>
      <c r="BB98" s="39">
        <f t="shared" si="84"/>
        <v>5</v>
      </c>
      <c r="BC98" s="39">
        <f t="shared" si="84"/>
        <v>9</v>
      </c>
      <c r="BD98" s="39">
        <f t="shared" si="84"/>
        <v>0</v>
      </c>
      <c r="BE98" s="39">
        <f t="shared" si="84"/>
        <v>15</v>
      </c>
      <c r="BF98" s="39">
        <f t="shared" si="84"/>
        <v>0</v>
      </c>
      <c r="BG98" s="39">
        <f t="shared" si="84"/>
        <v>0</v>
      </c>
    </row>
    <row r="99" spans="6:59" s="38" customFormat="1" x14ac:dyDescent="0.15">
      <c r="G99" s="39" t="s">
        <v>321</v>
      </c>
      <c r="H99" s="39" t="s">
        <v>611</v>
      </c>
      <c r="I99" s="39" t="s">
        <v>323</v>
      </c>
      <c r="J99" s="39" t="s">
        <v>431</v>
      </c>
      <c r="K99" s="39" t="s">
        <v>426</v>
      </c>
      <c r="L99" s="39" t="s">
        <v>315</v>
      </c>
      <c r="M99" s="39" t="s">
        <v>310</v>
      </c>
      <c r="O99" s="35">
        <f>MATCH(H99,装备!$B:$B,0)</f>
        <v>112</v>
      </c>
      <c r="P99" s="35">
        <f>MATCH(I99,装备!$B:$B,0)</f>
        <v>105</v>
      </c>
      <c r="Q99" s="35">
        <f>MATCH(J99,装备!$B:$B,0)</f>
        <v>39</v>
      </c>
      <c r="R99" s="35">
        <f>MATCH(K99,装备!$B:$B,0)</f>
        <v>50</v>
      </c>
      <c r="S99" s="35">
        <f>MATCH(L99,装备!$B:$B,0)</f>
        <v>23</v>
      </c>
      <c r="T99" s="35">
        <f>MATCH(M99,装备!$B:$B,0)</f>
        <v>45</v>
      </c>
      <c r="V99" s="8">
        <f>INDEX(装备!C:C,$O99)+INDEX(装备!C:C,$P99)+INDEX(装备!C:C,$Q99)+INDEX(装备!C:C,$R99)+INDEX(装备!C:C,$S99)+INDEX(装备!C:C,$T99)</f>
        <v>21</v>
      </c>
      <c r="W99" s="8">
        <f>INDEX(装备!D:D,$O99)+INDEX(装备!D:D,$P99)+INDEX(装备!D:D,$Q99)+INDEX(装备!D:D,$R99)+INDEX(装备!D:D,$S99)+INDEX(装备!D:D,$T99)</f>
        <v>15</v>
      </c>
      <c r="X99" s="8">
        <f>INDEX(装备!E:E,$O99)+INDEX(装备!E:E,$P99)+INDEX(装备!E:E,$Q99)+INDEX(装备!E:E,$R99)+INDEX(装备!E:E,$S99)+INDEX(装备!E:E,$T99)</f>
        <v>29</v>
      </c>
      <c r="Y99" s="8">
        <f>INDEX(装备!F:F,$O99)+INDEX(装备!F:F,$P99)+INDEX(装备!F:F,$Q99)+INDEX(装备!F:F,$R99)+INDEX(装备!F:F,$S99)+INDEX(装备!F:F,$T99)</f>
        <v>0</v>
      </c>
      <c r="Z99" s="8">
        <f>INDEX(装备!G:G,$O99)+INDEX(装备!G:G,$P99)+INDEX(装备!G:G,$Q99)+INDEX(装备!G:G,$R99)+INDEX(装备!G:G,$S99)+INDEX(装备!G:G,$T99)</f>
        <v>91</v>
      </c>
      <c r="AA99" s="8">
        <f>INDEX(装备!H:H,$O99)+INDEX(装备!H:H,$P99)+INDEX(装备!H:H,$Q99)+INDEX(装备!H:H,$R99)+INDEX(装备!H:H,$S99)+INDEX(装备!H:H,$T99)</f>
        <v>0</v>
      </c>
      <c r="AB99" s="8">
        <f>INDEX(装备!I:I,$O99)+INDEX(装备!I:I,$P99)+INDEX(装备!I:I,$Q99)+INDEX(装备!I:I,$R99)+INDEX(装备!I:I,$S99)+INDEX(装备!I:I,$T99)</f>
        <v>15</v>
      </c>
      <c r="AC99" s="8">
        <f>INDEX(装备!J:J,$O99)+INDEX(装备!J:J,$P99)+INDEX(装备!J:J,$Q99)+INDEX(装备!J:J,$R99)+INDEX(装备!J:J,$S99)+INDEX(装备!J:J,$T99)</f>
        <v>0</v>
      </c>
      <c r="AD99" s="8">
        <f>INDEX(装备!K:K,$O99)+INDEX(装备!K:K,$P99)+INDEX(装备!K:K,$Q99)+INDEX(装备!K:K,$R99)+INDEX(装备!K:K,$S99)+INDEX(装备!K:K,$T99)</f>
        <v>65</v>
      </c>
      <c r="AE99" s="8">
        <f>INDEX(装备!L:L,$O99)+INDEX(装备!L:L,$P99)+INDEX(装备!L:L,$Q99)+INDEX(装备!L:L,$R99)+INDEX(装备!L:L,$S99)+INDEX(装备!L:L,$T99)</f>
        <v>0</v>
      </c>
      <c r="AF99" s="8">
        <f>INDEX(装备!M:M,$O99)+INDEX(装备!M:M,$P99)+INDEX(装备!M:M,$Q99)+INDEX(装备!M:M,$R99)+INDEX(装备!M:M,$S99)+INDEX(装备!M:M,$T99)</f>
        <v>70</v>
      </c>
      <c r="AG99" s="8">
        <f>INDEX(装备!N:N,$O99)+INDEX(装备!N:N,$P99)+INDEX(装备!N:N,$Q99)+INDEX(装备!N:N,$R99)+INDEX(装备!N:N,$S99)+INDEX(装备!N:N,$T99)</f>
        <v>50</v>
      </c>
      <c r="AH99" s="8">
        <f>INDEX(装备!O:O,$O99)+INDEX(装备!O:O,$P99)+INDEX(装备!O:O,$Q99)+INDEX(装备!O:O,$R99)+INDEX(装备!O:O,$S99)+INDEX(装备!O:O,$T99)</f>
        <v>0</v>
      </c>
      <c r="AI99" s="8">
        <f>INDEX(装备!P:P,$O99)+INDEX(装备!P:P,$P99)+INDEX(装备!P:P,$Q99)+INDEX(装备!P:P,$R99)+INDEX(装备!P:P,$S99)+INDEX(装备!P:P,$T99)</f>
        <v>15</v>
      </c>
      <c r="AJ99" s="8">
        <f>INDEX(装备!Q:Q,$O99)+INDEX(装备!Q:Q,$P99)+INDEX(装备!Q:Q,$Q99)+INDEX(装备!Q:Q,$R99)+INDEX(装备!Q:Q,$S99)+INDEX(装备!Q:Q,$T99)</f>
        <v>0</v>
      </c>
      <c r="AK99" s="8">
        <f>INDEX(装备!R:R,$O99)+INDEX(装备!R:R,$P99)+INDEX(装备!R:R,$Q99)+INDEX(装备!R:R,$R99)+INDEX(装备!R:R,$S99)+INDEX(装备!R:R,$T99)</f>
        <v>0</v>
      </c>
      <c r="AL99" s="8">
        <f>INDEX(装备!S:S,$O99)+INDEX(装备!S:S,$P99)+INDEX(装备!S:S,$Q99)+INDEX(装备!S:S,$R99)+INDEX(装备!S:S,$S99)+INDEX(装备!S:S,$T99)</f>
        <v>0</v>
      </c>
      <c r="AM99" s="8">
        <f>INDEX(装备!T:T,$O99)+INDEX(装备!T:T,$P99)+INDEX(装备!T:T,$Q99)+INDEX(装备!T:T,$R99)+INDEX(装备!T:T,$S99)+INDEX(装备!T:T,$T99)</f>
        <v>0</v>
      </c>
      <c r="AP99" s="39">
        <f t="shared" si="84"/>
        <v>109</v>
      </c>
      <c r="AQ99" s="39">
        <f t="shared" si="84"/>
        <v>103</v>
      </c>
      <c r="AR99" s="39">
        <f t="shared" si="84"/>
        <v>148</v>
      </c>
      <c r="AS99" s="39">
        <f t="shared" si="84"/>
        <v>680</v>
      </c>
      <c r="AT99" s="39">
        <f t="shared" si="84"/>
        <v>324</v>
      </c>
      <c r="AU99" s="39">
        <f t="shared" si="84"/>
        <v>18</v>
      </c>
      <c r="AV99" s="39">
        <f t="shared" si="84"/>
        <v>37</v>
      </c>
      <c r="AW99" s="39">
        <f t="shared" si="84"/>
        <v>50</v>
      </c>
      <c r="AX99" s="39">
        <f t="shared" si="84"/>
        <v>123.5</v>
      </c>
      <c r="AY99" s="39">
        <f t="shared" si="84"/>
        <v>10</v>
      </c>
      <c r="AZ99" s="39">
        <f t="shared" si="84"/>
        <v>560</v>
      </c>
      <c r="BA99" s="39">
        <f t="shared" si="84"/>
        <v>204</v>
      </c>
      <c r="BB99" s="39">
        <f t="shared" si="84"/>
        <v>5</v>
      </c>
      <c r="BC99" s="39">
        <f t="shared" si="84"/>
        <v>24</v>
      </c>
      <c r="BD99" s="39">
        <f t="shared" si="84"/>
        <v>0</v>
      </c>
      <c r="BE99" s="39">
        <f t="shared" si="84"/>
        <v>15</v>
      </c>
      <c r="BF99" s="39">
        <f t="shared" si="84"/>
        <v>0</v>
      </c>
      <c r="BG99" s="39">
        <f t="shared" si="84"/>
        <v>0</v>
      </c>
    </row>
    <row r="100" spans="6:59" s="38" customFormat="1" x14ac:dyDescent="0.15">
      <c r="G100" s="39" t="s">
        <v>328</v>
      </c>
      <c r="H100" s="39" t="s">
        <v>625</v>
      </c>
      <c r="I100" s="39" t="s">
        <v>355</v>
      </c>
      <c r="J100" s="39" t="s">
        <v>428</v>
      </c>
      <c r="K100" s="39" t="s">
        <v>367</v>
      </c>
      <c r="L100" s="39" t="s">
        <v>296</v>
      </c>
      <c r="M100" s="39" t="s">
        <v>310</v>
      </c>
      <c r="O100" s="35">
        <f>MATCH(H100,装备!$B:$B,0)</f>
        <v>115</v>
      </c>
      <c r="P100" s="35">
        <f>MATCH(I100,装备!$B:$B,0)</f>
        <v>113</v>
      </c>
      <c r="Q100" s="35">
        <f>MATCH(J100,装备!$B:$B,0)</f>
        <v>71</v>
      </c>
      <c r="R100" s="35">
        <f>MATCH(K100,装备!$B:$B,0)</f>
        <v>55</v>
      </c>
      <c r="S100" s="35">
        <f>MATCH(L100,装备!$B:$B,0)</f>
        <v>19</v>
      </c>
      <c r="T100" s="35">
        <f>MATCH(M100,装备!$B:$B,0)</f>
        <v>45</v>
      </c>
      <c r="V100" s="8">
        <f>INDEX(装备!C:C,$O100)+INDEX(装备!C:C,$P100)+INDEX(装备!C:C,$Q100)+INDEX(装备!C:C,$R100)+INDEX(装备!C:C,$S100)+INDEX(装备!C:C,$T100)</f>
        <v>19</v>
      </c>
      <c r="W100" s="8">
        <f>INDEX(装备!D:D,$O100)+INDEX(装备!D:D,$P100)+INDEX(装备!D:D,$Q100)+INDEX(装备!D:D,$R100)+INDEX(装备!D:D,$S100)+INDEX(装备!D:D,$T100)</f>
        <v>84</v>
      </c>
      <c r="X100" s="8">
        <f>INDEX(装备!E:E,$O100)+INDEX(装备!E:E,$P100)+INDEX(装备!E:E,$Q100)+INDEX(装备!E:E,$R100)+INDEX(装备!E:E,$S100)+INDEX(装备!E:E,$T100)</f>
        <v>30</v>
      </c>
      <c r="Y100" s="8">
        <f>INDEX(装备!F:F,$O100)+INDEX(装备!F:F,$P100)+INDEX(装备!F:F,$Q100)+INDEX(装备!F:F,$R100)+INDEX(装备!F:F,$S100)+INDEX(装备!F:F,$T100)</f>
        <v>280</v>
      </c>
      <c r="Z100" s="8">
        <f>INDEX(装备!G:G,$O100)+INDEX(装备!G:G,$P100)+INDEX(装备!G:G,$Q100)+INDEX(装备!G:G,$R100)+INDEX(装备!G:G,$S100)+INDEX(装备!G:G,$T100)</f>
        <v>3</v>
      </c>
      <c r="AA100" s="8">
        <f>INDEX(装备!H:H,$O100)+INDEX(装备!H:H,$P100)+INDEX(装备!H:H,$Q100)+INDEX(装备!H:H,$R100)+INDEX(装备!H:H,$S100)+INDEX(装备!H:H,$T100)</f>
        <v>0</v>
      </c>
      <c r="AB100" s="8">
        <f>INDEX(装备!I:I,$O100)+INDEX(装备!I:I,$P100)+INDEX(装备!I:I,$Q100)+INDEX(装备!I:I,$R100)+INDEX(装备!I:I,$S100)+INDEX(装备!I:I,$T100)</f>
        <v>44</v>
      </c>
      <c r="AC100" s="8">
        <f>INDEX(装备!J:J,$O100)+INDEX(装备!J:J,$P100)+INDEX(装备!J:J,$Q100)+INDEX(装备!J:J,$R100)+INDEX(装备!J:J,$S100)+INDEX(装备!J:J,$T100)</f>
        <v>0</v>
      </c>
      <c r="AD100" s="8">
        <f>INDEX(装备!K:K,$O100)+INDEX(装备!K:K,$P100)+INDEX(装备!K:K,$Q100)+INDEX(装备!K:K,$R100)+INDEX(装备!K:K,$S100)+INDEX(装备!K:K,$T100)</f>
        <v>15</v>
      </c>
      <c r="AE100" s="8">
        <f>INDEX(装备!L:L,$O100)+INDEX(装备!L:L,$P100)+INDEX(装备!L:L,$Q100)+INDEX(装备!L:L,$R100)+INDEX(装备!L:L,$S100)+INDEX(装备!L:L,$T100)</f>
        <v>0</v>
      </c>
      <c r="AF100" s="8">
        <f>INDEX(装备!M:M,$O100)+INDEX(装备!M:M,$P100)+INDEX(装备!M:M,$Q100)+INDEX(装备!M:M,$R100)+INDEX(装备!M:M,$S100)+INDEX(装备!M:M,$T100)</f>
        <v>360</v>
      </c>
      <c r="AG100" s="8">
        <f>INDEX(装备!N:N,$O100)+INDEX(装备!N:N,$P100)+INDEX(装备!N:N,$Q100)+INDEX(装备!N:N,$R100)+INDEX(装备!N:N,$S100)+INDEX(装备!N:N,$T100)</f>
        <v>110</v>
      </c>
      <c r="AH100" s="8">
        <f>INDEX(装备!O:O,$O100)+INDEX(装备!O:O,$P100)+INDEX(装备!O:O,$Q100)+INDEX(装备!O:O,$R100)+INDEX(装备!O:O,$S100)+INDEX(装备!O:O,$T100)</f>
        <v>5</v>
      </c>
      <c r="AI100" s="8">
        <f>INDEX(装备!P:P,$O100)+INDEX(装备!P:P,$P100)+INDEX(装备!P:P,$Q100)+INDEX(装备!P:P,$R100)+INDEX(装备!P:P,$S100)+INDEX(装备!P:P,$T100)</f>
        <v>0</v>
      </c>
      <c r="AJ100" s="8">
        <f>INDEX(装备!Q:Q,$O100)+INDEX(装备!Q:Q,$P100)+INDEX(装备!Q:Q,$Q100)+INDEX(装备!Q:Q,$R100)+INDEX(装备!Q:Q,$S100)+INDEX(装备!Q:Q,$T100)</f>
        <v>20</v>
      </c>
      <c r="AK100" s="8">
        <f>INDEX(装备!R:R,$O100)+INDEX(装备!R:R,$P100)+INDEX(装备!R:R,$Q100)+INDEX(装备!R:R,$R100)+INDEX(装备!R:R,$S100)+INDEX(装备!R:R,$T100)</f>
        <v>0</v>
      </c>
      <c r="AL100" s="8">
        <f>INDEX(装备!S:S,$O100)+INDEX(装备!S:S,$P100)+INDEX(装备!S:S,$Q100)+INDEX(装备!S:S,$R100)+INDEX(装备!S:S,$S100)+INDEX(装备!S:S,$T100)</f>
        <v>0</v>
      </c>
      <c r="AM100" s="8">
        <f>INDEX(装备!T:T,$O100)+INDEX(装备!T:T,$P100)+INDEX(装备!T:T,$Q100)+INDEX(装备!T:T,$R100)+INDEX(装备!T:T,$S100)+INDEX(装备!T:T,$T100)</f>
        <v>0</v>
      </c>
      <c r="AP100" s="39">
        <f t="shared" si="84"/>
        <v>128</v>
      </c>
      <c r="AQ100" s="39">
        <f t="shared" si="84"/>
        <v>187</v>
      </c>
      <c r="AR100" s="39">
        <f t="shared" si="84"/>
        <v>178</v>
      </c>
      <c r="AS100" s="39">
        <f t="shared" si="84"/>
        <v>960</v>
      </c>
      <c r="AT100" s="39">
        <f t="shared" si="84"/>
        <v>327</v>
      </c>
      <c r="AU100" s="39">
        <f t="shared" si="84"/>
        <v>18</v>
      </c>
      <c r="AV100" s="39">
        <f t="shared" si="84"/>
        <v>81</v>
      </c>
      <c r="AW100" s="39">
        <f t="shared" si="84"/>
        <v>50</v>
      </c>
      <c r="AX100" s="39">
        <f t="shared" si="84"/>
        <v>138.5</v>
      </c>
      <c r="AY100" s="39">
        <f t="shared" si="84"/>
        <v>10</v>
      </c>
      <c r="AZ100" s="39">
        <f t="shared" si="84"/>
        <v>920</v>
      </c>
      <c r="BA100" s="39">
        <f t="shared" si="84"/>
        <v>314</v>
      </c>
      <c r="BB100" s="39">
        <f t="shared" si="84"/>
        <v>10</v>
      </c>
      <c r="BC100" s="39">
        <f t="shared" si="84"/>
        <v>24</v>
      </c>
      <c r="BD100" s="39">
        <f t="shared" si="84"/>
        <v>20</v>
      </c>
      <c r="BE100" s="39">
        <f t="shared" si="84"/>
        <v>15</v>
      </c>
      <c r="BF100" s="39">
        <f t="shared" si="84"/>
        <v>0</v>
      </c>
      <c r="BG100" s="39">
        <f t="shared" si="84"/>
        <v>0</v>
      </c>
    </row>
    <row r="101" spans="6:59" s="38" customFormat="1" x14ac:dyDescent="0.15">
      <c r="G101" s="39" t="s">
        <v>333</v>
      </c>
      <c r="H101" s="39" t="s">
        <v>601</v>
      </c>
      <c r="I101" s="39" t="s">
        <v>317</v>
      </c>
      <c r="J101" s="39" t="s">
        <v>356</v>
      </c>
      <c r="K101" s="39" t="s">
        <v>426</v>
      </c>
      <c r="L101" s="39" t="s">
        <v>296</v>
      </c>
      <c r="M101" s="39" t="s">
        <v>327</v>
      </c>
      <c r="O101" s="35">
        <f>MATCH(H101,装备!$B:$B,0)</f>
        <v>119</v>
      </c>
      <c r="P101" s="35">
        <f>MATCH(I101,装备!$B:$B,0)</f>
        <v>102</v>
      </c>
      <c r="Q101" s="35">
        <f>MATCH(J101,装备!$B:$B,0)</f>
        <v>85</v>
      </c>
      <c r="R101" s="35">
        <f>MATCH(K101,装备!$B:$B,0)</f>
        <v>50</v>
      </c>
      <c r="S101" s="35">
        <f>MATCH(L101,装备!$B:$B,0)</f>
        <v>19</v>
      </c>
      <c r="T101" s="35">
        <f>MATCH(M101,装备!$B:$B,0)</f>
        <v>72</v>
      </c>
      <c r="V101" s="8">
        <f>INDEX(装备!C:C,$O101)+INDEX(装备!C:C,$P101)+INDEX(装备!C:C,$Q101)+INDEX(装备!C:C,$R101)+INDEX(装备!C:C,$S101)+INDEX(装备!C:C,$T101)</f>
        <v>63</v>
      </c>
      <c r="W101" s="8">
        <f>INDEX(装备!D:D,$O101)+INDEX(装备!D:D,$P101)+INDEX(装备!D:D,$Q101)+INDEX(装备!D:D,$R101)+INDEX(装备!D:D,$S101)+INDEX(装备!D:D,$T101)</f>
        <v>63</v>
      </c>
      <c r="X101" s="8">
        <f>INDEX(装备!E:E,$O101)+INDEX(装备!E:E,$P101)+INDEX(装备!E:E,$Q101)+INDEX(装备!E:E,$R101)+INDEX(装备!E:E,$S101)+INDEX(装备!E:E,$T101)</f>
        <v>66</v>
      </c>
      <c r="Y101" s="8">
        <f>INDEX(装备!F:F,$O101)+INDEX(装备!F:F,$P101)+INDEX(装备!F:F,$Q101)+INDEX(装备!F:F,$R101)+INDEX(装备!F:F,$S101)+INDEX(装备!F:F,$T101)</f>
        <v>250</v>
      </c>
      <c r="Z101" s="8">
        <f>INDEX(装备!G:G,$O101)+INDEX(装备!G:G,$P101)+INDEX(装备!G:G,$Q101)+INDEX(装备!G:G,$R101)+INDEX(装备!G:G,$S101)+INDEX(装备!G:G,$T101)</f>
        <v>99</v>
      </c>
      <c r="AA101" s="8">
        <f>INDEX(装备!H:H,$O101)+INDEX(装备!H:H,$P101)+INDEX(装备!H:H,$Q101)+INDEX(装备!H:H,$R101)+INDEX(装备!H:H,$S101)+INDEX(装备!H:H,$T101)</f>
        <v>0</v>
      </c>
      <c r="AB101" s="8">
        <f>INDEX(装备!I:I,$O101)+INDEX(装备!I:I,$P101)+INDEX(装备!I:I,$Q101)+INDEX(装备!I:I,$R101)+INDEX(装备!I:I,$S101)+INDEX(装备!I:I,$T101)</f>
        <v>0</v>
      </c>
      <c r="AC101" s="8">
        <f>INDEX(装备!J:J,$O101)+INDEX(装备!J:J,$P101)+INDEX(装备!J:J,$Q101)+INDEX(装备!J:J,$R101)+INDEX(装备!J:J,$S101)+INDEX(装备!J:J,$T101)</f>
        <v>0</v>
      </c>
      <c r="AD101" s="8">
        <f>INDEX(装备!K:K,$O101)+INDEX(装备!K:K,$P101)+INDEX(装备!K:K,$Q101)+INDEX(装备!K:K,$R101)+INDEX(装备!K:K,$S101)+INDEX(装备!K:K,$T101)</f>
        <v>78</v>
      </c>
      <c r="AE101" s="8">
        <f>INDEX(装备!L:L,$O101)+INDEX(装备!L:L,$P101)+INDEX(装备!L:L,$Q101)+INDEX(装备!L:L,$R101)+INDEX(装备!L:L,$S101)+INDEX(装备!L:L,$T101)</f>
        <v>0</v>
      </c>
      <c r="AF101" s="8">
        <f>INDEX(装备!M:M,$O101)+INDEX(装备!M:M,$P101)+INDEX(装备!M:M,$Q101)+INDEX(装备!M:M,$R101)+INDEX(装备!M:M,$S101)+INDEX(装备!M:M,$T101)</f>
        <v>0</v>
      </c>
      <c r="AG101" s="8">
        <f>INDEX(装备!N:N,$O101)+INDEX(装备!N:N,$P101)+INDEX(装备!N:N,$Q101)+INDEX(装备!N:N,$R101)+INDEX(装备!N:N,$S101)+INDEX(装备!N:N,$T101)</f>
        <v>0</v>
      </c>
      <c r="AH101" s="8">
        <f>INDEX(装备!O:O,$O101)+INDEX(装备!O:O,$P101)+INDEX(装备!O:O,$Q101)+INDEX(装备!O:O,$R101)+INDEX(装备!O:O,$S101)+INDEX(装备!O:O,$T101)</f>
        <v>0</v>
      </c>
      <c r="AI101" s="8">
        <f>INDEX(装备!P:P,$O101)+INDEX(装备!P:P,$P101)+INDEX(装备!P:P,$Q101)+INDEX(装备!P:P,$R101)+INDEX(装备!P:P,$S101)+INDEX(装备!P:P,$T101)</f>
        <v>0</v>
      </c>
      <c r="AJ101" s="8">
        <f>INDEX(装备!Q:Q,$O101)+INDEX(装备!Q:Q,$P101)+INDEX(装备!Q:Q,$Q101)+INDEX(装备!Q:Q,$R101)+INDEX(装备!Q:Q,$S101)+INDEX(装备!Q:Q,$T101)</f>
        <v>0</v>
      </c>
      <c r="AK101" s="8">
        <f>INDEX(装备!R:R,$O101)+INDEX(装备!R:R,$P101)+INDEX(装备!R:R,$Q101)+INDEX(装备!R:R,$R101)+INDEX(装备!R:R,$S101)+INDEX(装备!R:R,$T101)</f>
        <v>0</v>
      </c>
      <c r="AL101" s="8">
        <f>INDEX(装备!S:S,$O101)+INDEX(装备!S:S,$P101)+INDEX(装备!S:S,$Q101)+INDEX(装备!S:S,$R101)+INDEX(装备!S:S,$S101)+INDEX(装备!S:S,$T101)</f>
        <v>0</v>
      </c>
      <c r="AM101" s="8">
        <f>INDEX(装备!T:T,$O101)+INDEX(装备!T:T,$P101)+INDEX(装备!T:T,$Q101)+INDEX(装备!T:T,$R101)+INDEX(装备!T:T,$S101)+INDEX(装备!T:T,$T101)</f>
        <v>0</v>
      </c>
      <c r="AP101" s="39">
        <f t="shared" si="84"/>
        <v>191</v>
      </c>
      <c r="AQ101" s="39">
        <f t="shared" si="84"/>
        <v>250</v>
      </c>
      <c r="AR101" s="39">
        <f t="shared" si="84"/>
        <v>244</v>
      </c>
      <c r="AS101" s="39">
        <f t="shared" si="84"/>
        <v>1210</v>
      </c>
      <c r="AT101" s="39">
        <f t="shared" si="84"/>
        <v>426</v>
      </c>
      <c r="AU101" s="39">
        <f t="shared" si="84"/>
        <v>18</v>
      </c>
      <c r="AV101" s="39">
        <f t="shared" si="84"/>
        <v>81</v>
      </c>
      <c r="AW101" s="39">
        <f t="shared" si="84"/>
        <v>50</v>
      </c>
      <c r="AX101" s="39">
        <f t="shared" si="84"/>
        <v>216.5</v>
      </c>
      <c r="AY101" s="39">
        <f t="shared" si="84"/>
        <v>10</v>
      </c>
      <c r="AZ101" s="39">
        <f t="shared" si="84"/>
        <v>920</v>
      </c>
      <c r="BA101" s="39">
        <f t="shared" si="84"/>
        <v>314</v>
      </c>
      <c r="BB101" s="39">
        <f t="shared" si="84"/>
        <v>10</v>
      </c>
      <c r="BC101" s="39">
        <f t="shared" si="84"/>
        <v>24</v>
      </c>
      <c r="BD101" s="39">
        <f t="shared" si="84"/>
        <v>20</v>
      </c>
      <c r="BE101" s="39">
        <f t="shared" si="84"/>
        <v>15</v>
      </c>
      <c r="BF101" s="39">
        <f t="shared" si="84"/>
        <v>0</v>
      </c>
      <c r="BG101" s="39">
        <f t="shared" si="84"/>
        <v>0</v>
      </c>
    </row>
    <row r="102" spans="6:59" s="38" customFormat="1" x14ac:dyDescent="0.15">
      <c r="G102" s="39" t="s">
        <v>337</v>
      </c>
      <c r="H102" s="39" t="s">
        <v>599</v>
      </c>
      <c r="I102" s="39" t="s">
        <v>334</v>
      </c>
      <c r="J102" s="39" t="s">
        <v>370</v>
      </c>
      <c r="K102" s="39" t="s">
        <v>313</v>
      </c>
      <c r="L102" s="39" t="s">
        <v>431</v>
      </c>
      <c r="M102" s="39" t="s">
        <v>327</v>
      </c>
      <c r="O102" s="35">
        <f>MATCH(H102,装备!$B:$B,0)</f>
        <v>120</v>
      </c>
      <c r="P102" s="35">
        <f>MATCH(I102,装备!$B:$B,0)</f>
        <v>121</v>
      </c>
      <c r="Q102" s="35">
        <f>MATCH(J102,装备!$B:$B,0)</f>
        <v>103</v>
      </c>
      <c r="R102" s="35">
        <f>MATCH(K102,装备!$B:$B,0)</f>
        <v>84</v>
      </c>
      <c r="S102" s="35">
        <f>MATCH(L102,装备!$B:$B,0)</f>
        <v>39</v>
      </c>
      <c r="T102" s="35">
        <f>MATCH(M102,装备!$B:$B,0)</f>
        <v>72</v>
      </c>
      <c r="V102" s="8">
        <f>INDEX(装备!C:C,$O102)+INDEX(装备!C:C,$P102)+INDEX(装备!C:C,$Q102)+INDEX(装备!C:C,$R102)+INDEX(装备!C:C,$S102)+INDEX(装备!C:C,$T102)</f>
        <v>81</v>
      </c>
      <c r="W102" s="8">
        <f>INDEX(装备!D:D,$O102)+INDEX(装备!D:D,$P102)+INDEX(装备!D:D,$Q102)+INDEX(装备!D:D,$R102)+INDEX(装备!D:D,$S102)+INDEX(装备!D:D,$T102)</f>
        <v>40</v>
      </c>
      <c r="X102" s="8">
        <f>INDEX(装备!E:E,$O102)+INDEX(装备!E:E,$P102)+INDEX(装备!E:E,$Q102)+INDEX(装备!E:E,$R102)+INDEX(装备!E:E,$S102)+INDEX(装备!E:E,$T102)</f>
        <v>70</v>
      </c>
      <c r="Y102" s="8">
        <f>INDEX(装备!F:F,$O102)+INDEX(装备!F:F,$P102)+INDEX(装备!F:F,$Q102)+INDEX(装备!F:F,$R102)+INDEX(装备!F:F,$S102)+INDEX(装备!F:F,$T102)</f>
        <v>0</v>
      </c>
      <c r="Z102" s="8">
        <f>INDEX(装备!G:G,$O102)+INDEX(装备!G:G,$P102)+INDEX(装备!G:G,$Q102)+INDEX(装备!G:G,$R102)+INDEX(装备!G:G,$S102)+INDEX(装备!G:G,$T102)</f>
        <v>114</v>
      </c>
      <c r="AA102" s="8">
        <f>INDEX(装备!H:H,$O102)+INDEX(装备!H:H,$P102)+INDEX(装备!H:H,$Q102)+INDEX(装备!H:H,$R102)+INDEX(装备!H:H,$S102)+INDEX(装备!H:H,$T102)</f>
        <v>0</v>
      </c>
      <c r="AB102" s="8">
        <f>INDEX(装备!I:I,$O102)+INDEX(装备!I:I,$P102)+INDEX(装备!I:I,$Q102)+INDEX(装备!I:I,$R102)+INDEX(装备!I:I,$S102)+INDEX(装备!I:I,$T102)</f>
        <v>15</v>
      </c>
      <c r="AC102" s="8">
        <f>INDEX(装备!J:J,$O102)+INDEX(装备!J:J,$P102)+INDEX(装备!J:J,$Q102)+INDEX(装备!J:J,$R102)+INDEX(装备!J:J,$S102)+INDEX(装备!J:J,$T102)</f>
        <v>25</v>
      </c>
      <c r="AD102" s="8">
        <f>INDEX(装备!K:K,$O102)+INDEX(装备!K:K,$P102)+INDEX(装备!K:K,$Q102)+INDEX(装备!K:K,$R102)+INDEX(装备!K:K,$S102)+INDEX(装备!K:K,$T102)</f>
        <v>30</v>
      </c>
      <c r="AE102" s="8">
        <f>INDEX(装备!L:L,$O102)+INDEX(装备!L:L,$P102)+INDEX(装备!L:L,$Q102)+INDEX(装备!L:L,$R102)+INDEX(装备!L:L,$S102)+INDEX(装备!L:L,$T102)</f>
        <v>0</v>
      </c>
      <c r="AF102" s="8">
        <f>INDEX(装备!M:M,$O102)+INDEX(装备!M:M,$P102)+INDEX(装备!M:M,$Q102)+INDEX(装备!M:M,$R102)+INDEX(装备!M:M,$S102)+INDEX(装备!M:M,$T102)</f>
        <v>70</v>
      </c>
      <c r="AG102" s="8">
        <f>INDEX(装备!N:N,$O102)+INDEX(装备!N:N,$P102)+INDEX(装备!N:N,$Q102)+INDEX(装备!N:N,$R102)+INDEX(装备!N:N,$S102)+INDEX(装备!N:N,$T102)</f>
        <v>50</v>
      </c>
      <c r="AH102" s="8">
        <f>INDEX(装备!O:O,$O102)+INDEX(装备!O:O,$P102)+INDEX(装备!O:O,$Q102)+INDEX(装备!O:O,$R102)+INDEX(装备!O:O,$S102)+INDEX(装备!O:O,$T102)</f>
        <v>30</v>
      </c>
      <c r="AI102" s="8">
        <f>INDEX(装备!P:P,$O102)+INDEX(装备!P:P,$P102)+INDEX(装备!P:P,$Q102)+INDEX(装备!P:P,$R102)+INDEX(装备!P:P,$S102)+INDEX(装备!P:P,$T102)</f>
        <v>0</v>
      </c>
      <c r="AJ102" s="8">
        <f>INDEX(装备!Q:Q,$O102)+INDEX(装备!Q:Q,$P102)+INDEX(装备!Q:Q,$Q102)+INDEX(装备!Q:Q,$R102)+INDEX(装备!Q:Q,$S102)+INDEX(装备!Q:Q,$T102)</f>
        <v>0</v>
      </c>
      <c r="AK102" s="8">
        <f>INDEX(装备!R:R,$O102)+INDEX(装备!R:R,$P102)+INDEX(装备!R:R,$Q102)+INDEX(装备!R:R,$R102)+INDEX(装备!R:R,$S102)+INDEX(装备!R:R,$T102)</f>
        <v>25</v>
      </c>
      <c r="AL102" s="8">
        <f>INDEX(装备!S:S,$O102)+INDEX(装备!S:S,$P102)+INDEX(装备!S:S,$Q102)+INDEX(装备!S:S,$R102)+INDEX(装备!S:S,$S102)+INDEX(装备!S:S,$T102)</f>
        <v>0</v>
      </c>
      <c r="AM102" s="8">
        <f>INDEX(装备!T:T,$O102)+INDEX(装备!T:T,$P102)+INDEX(装备!T:T,$Q102)+INDEX(装备!T:T,$R102)+INDEX(装备!T:T,$S102)+INDEX(装备!T:T,$T102)</f>
        <v>0</v>
      </c>
      <c r="AP102" s="39">
        <f t="shared" si="84"/>
        <v>272</v>
      </c>
      <c r="AQ102" s="39">
        <f t="shared" si="84"/>
        <v>290</v>
      </c>
      <c r="AR102" s="39">
        <f t="shared" si="84"/>
        <v>314</v>
      </c>
      <c r="AS102" s="39">
        <f t="shared" si="84"/>
        <v>1210</v>
      </c>
      <c r="AT102" s="39">
        <f t="shared" si="84"/>
        <v>540</v>
      </c>
      <c r="AU102" s="39">
        <f t="shared" si="84"/>
        <v>18</v>
      </c>
      <c r="AV102" s="39">
        <f t="shared" si="84"/>
        <v>96</v>
      </c>
      <c r="AW102" s="39">
        <f t="shared" si="84"/>
        <v>75</v>
      </c>
      <c r="AX102" s="39">
        <f t="shared" si="84"/>
        <v>246.5</v>
      </c>
      <c r="AY102" s="39">
        <f t="shared" si="84"/>
        <v>10</v>
      </c>
      <c r="AZ102" s="39">
        <f t="shared" si="84"/>
        <v>990</v>
      </c>
      <c r="BA102" s="39">
        <f t="shared" si="84"/>
        <v>364</v>
      </c>
      <c r="BB102" s="39">
        <f t="shared" si="84"/>
        <v>40</v>
      </c>
      <c r="BC102" s="39">
        <f t="shared" si="84"/>
        <v>24</v>
      </c>
      <c r="BD102" s="39">
        <f t="shared" si="84"/>
        <v>20</v>
      </c>
      <c r="BE102" s="39">
        <f t="shared" si="84"/>
        <v>40</v>
      </c>
      <c r="BF102" s="39">
        <f t="shared" si="84"/>
        <v>0</v>
      </c>
      <c r="BG102" s="39">
        <f t="shared" si="84"/>
        <v>0</v>
      </c>
    </row>
    <row r="103" spans="6:59" s="38" customFormat="1" x14ac:dyDescent="0.15">
      <c r="F103" s="38" t="s">
        <v>433</v>
      </c>
      <c r="G103" s="39" t="s">
        <v>342</v>
      </c>
      <c r="H103" s="39" t="s">
        <v>592</v>
      </c>
      <c r="I103" s="39" t="s">
        <v>343</v>
      </c>
      <c r="J103" s="39" t="s">
        <v>346</v>
      </c>
      <c r="K103" s="39" t="s">
        <v>366</v>
      </c>
      <c r="L103" s="39" t="s">
        <v>344</v>
      </c>
      <c r="M103" s="39" t="s">
        <v>344</v>
      </c>
      <c r="O103" s="35">
        <f>MATCH(H103,装备!$B:$B,0)</f>
        <v>2</v>
      </c>
      <c r="P103" s="35">
        <f>MATCH(I103,装备!$B:$B,0)</f>
        <v>2</v>
      </c>
      <c r="Q103" s="35">
        <f>MATCH(J103,装备!$B:$B,0)</f>
        <v>6</v>
      </c>
      <c r="R103" s="35">
        <f>MATCH(K103,装备!$B:$B,0)</f>
        <v>11</v>
      </c>
      <c r="S103" s="35">
        <f>MATCH(L103,装备!$B:$B,0)</f>
        <v>14</v>
      </c>
      <c r="T103" s="35">
        <f>MATCH(M103,装备!$B:$B,0)</f>
        <v>14</v>
      </c>
      <c r="V103" s="8">
        <f>INDEX(装备!C:C,$O103)+INDEX(装备!C:C,$P103)+INDEX(装备!C:C,$Q103)+INDEX(装备!C:C,$R103)+INDEX(装备!C:C,$S103)+INDEX(装备!C:C,$T103)</f>
        <v>2</v>
      </c>
      <c r="W103" s="8">
        <f>INDEX(装备!D:D,$O103)+INDEX(装备!D:D,$P103)+INDEX(装备!D:D,$Q103)+INDEX(装备!D:D,$R103)+INDEX(装备!D:D,$S103)+INDEX(装备!D:D,$T103)</f>
        <v>2</v>
      </c>
      <c r="X103" s="8">
        <f>INDEX(装备!E:E,$O103)+INDEX(装备!E:E,$P103)+INDEX(装备!E:E,$Q103)+INDEX(装备!E:E,$R103)+INDEX(装备!E:E,$S103)+INDEX(装备!E:E,$T103)</f>
        <v>8</v>
      </c>
      <c r="Y103" s="8">
        <f>INDEX(装备!F:F,$O103)+INDEX(装备!F:F,$P103)+INDEX(装备!F:F,$Q103)+INDEX(装备!F:F,$R103)+INDEX(装备!F:F,$S103)+INDEX(装备!F:F,$T103)</f>
        <v>0</v>
      </c>
      <c r="Z103" s="8">
        <f>INDEX(装备!G:G,$O103)+INDEX(装备!G:G,$P103)+INDEX(装备!G:G,$Q103)+INDEX(装备!G:G,$R103)+INDEX(装备!G:G,$S103)+INDEX(装备!G:G,$T103)</f>
        <v>0</v>
      </c>
      <c r="AA103" s="8">
        <f>INDEX(装备!H:H,$O103)+INDEX(装备!H:H,$P103)+INDEX(装备!H:H,$Q103)+INDEX(装备!H:H,$R103)+INDEX(装备!H:H,$S103)+INDEX(装备!H:H,$T103)</f>
        <v>0</v>
      </c>
      <c r="AB103" s="8">
        <f>INDEX(装备!I:I,$O103)+INDEX(装备!I:I,$P103)+INDEX(装备!I:I,$Q103)+INDEX(装备!I:I,$R103)+INDEX(装备!I:I,$S103)+INDEX(装备!I:I,$T103)</f>
        <v>2</v>
      </c>
      <c r="AC103" s="8">
        <f>INDEX(装备!J:J,$O103)+INDEX(装备!J:J,$P103)+INDEX(装备!J:J,$Q103)+INDEX(装备!J:J,$R103)+INDEX(装备!J:J,$S103)+INDEX(装备!J:J,$T103)</f>
        <v>0</v>
      </c>
      <c r="AD103" s="8">
        <f>INDEX(装备!K:K,$O103)+INDEX(装备!K:K,$P103)+INDEX(装备!K:K,$Q103)+INDEX(装备!K:K,$R103)+INDEX(装备!K:K,$S103)+INDEX(装备!K:K,$T103)</f>
        <v>0</v>
      </c>
      <c r="AE103" s="8">
        <f>INDEX(装备!L:L,$O103)+INDEX(装备!L:L,$P103)+INDEX(装备!L:L,$Q103)+INDEX(装备!L:L,$R103)+INDEX(装备!L:L,$S103)+INDEX(装备!L:L,$T103)</f>
        <v>0</v>
      </c>
      <c r="AF103" s="8">
        <f>INDEX(装备!M:M,$O103)+INDEX(装备!M:M,$P103)+INDEX(装备!M:M,$Q103)+INDEX(装备!M:M,$R103)+INDEX(装备!M:M,$S103)+INDEX(装备!M:M,$T103)</f>
        <v>0</v>
      </c>
      <c r="AG103" s="8">
        <f>INDEX(装备!N:N,$O103)+INDEX(装备!N:N,$P103)+INDEX(装备!N:N,$Q103)+INDEX(装备!N:N,$R103)+INDEX(装备!N:N,$S103)+INDEX(装备!N:N,$T103)</f>
        <v>30</v>
      </c>
      <c r="AH103" s="8">
        <f>INDEX(装备!O:O,$O103)+INDEX(装备!O:O,$P103)+INDEX(装备!O:O,$Q103)+INDEX(装备!O:O,$R103)+INDEX(装备!O:O,$S103)+INDEX(装备!O:O,$T103)</f>
        <v>0</v>
      </c>
      <c r="AI103" s="8">
        <f>INDEX(装备!P:P,$O103)+INDEX(装备!P:P,$P103)+INDEX(装备!P:P,$Q103)+INDEX(装备!P:P,$R103)+INDEX(装备!P:P,$S103)+INDEX(装备!P:P,$T103)</f>
        <v>0</v>
      </c>
      <c r="AJ103" s="8">
        <f>INDEX(装备!Q:Q,$O103)+INDEX(装备!Q:Q,$P103)+INDEX(装备!Q:Q,$Q103)+INDEX(装备!Q:Q,$R103)+INDEX(装备!Q:Q,$S103)+INDEX(装备!Q:Q,$T103)</f>
        <v>0</v>
      </c>
      <c r="AK103" s="8">
        <f>INDEX(装备!R:R,$O103)+INDEX(装备!R:R,$P103)+INDEX(装备!R:R,$Q103)+INDEX(装备!R:R,$R103)+INDEX(装备!R:R,$S103)+INDEX(装备!R:R,$T103)</f>
        <v>0</v>
      </c>
      <c r="AL103" s="8">
        <f>INDEX(装备!S:S,$O103)+INDEX(装备!S:S,$P103)+INDEX(装备!S:S,$Q103)+INDEX(装备!S:S,$R103)+INDEX(装备!S:S,$S103)+INDEX(装备!S:S,$T103)</f>
        <v>0</v>
      </c>
      <c r="AM103" s="8">
        <f>INDEX(装备!T:T,$O103)+INDEX(装备!T:T,$P103)+INDEX(装备!T:T,$Q103)+INDEX(装备!T:T,$R103)+INDEX(装备!T:T,$S103)+INDEX(装备!T:T,$T103)</f>
        <v>0</v>
      </c>
      <c r="AP103" s="39">
        <f t="shared" ref="AP103:BG103" si="85">V103</f>
        <v>2</v>
      </c>
      <c r="AQ103" s="39">
        <f t="shared" si="85"/>
        <v>2</v>
      </c>
      <c r="AR103" s="39">
        <f t="shared" si="85"/>
        <v>8</v>
      </c>
      <c r="AS103" s="39">
        <f t="shared" si="85"/>
        <v>0</v>
      </c>
      <c r="AT103" s="39">
        <f t="shared" si="85"/>
        <v>0</v>
      </c>
      <c r="AU103" s="39">
        <f t="shared" si="85"/>
        <v>0</v>
      </c>
      <c r="AV103" s="39">
        <f t="shared" si="85"/>
        <v>2</v>
      </c>
      <c r="AW103" s="39">
        <f t="shared" si="85"/>
        <v>0</v>
      </c>
      <c r="AX103" s="39">
        <f t="shared" si="85"/>
        <v>0</v>
      </c>
      <c r="AY103" s="39">
        <f t="shared" si="85"/>
        <v>0</v>
      </c>
      <c r="AZ103" s="39">
        <f t="shared" si="85"/>
        <v>0</v>
      </c>
      <c r="BA103" s="39">
        <f t="shared" si="85"/>
        <v>30</v>
      </c>
      <c r="BB103" s="39">
        <f t="shared" si="85"/>
        <v>0</v>
      </c>
      <c r="BC103" s="39">
        <f t="shared" si="85"/>
        <v>0</v>
      </c>
      <c r="BD103" s="39">
        <f t="shared" si="85"/>
        <v>0</v>
      </c>
      <c r="BE103" s="39">
        <f t="shared" si="85"/>
        <v>0</v>
      </c>
      <c r="BF103" s="39">
        <f t="shared" si="85"/>
        <v>0</v>
      </c>
      <c r="BG103" s="39">
        <f t="shared" si="85"/>
        <v>0</v>
      </c>
    </row>
    <row r="104" spans="6:59" s="38" customFormat="1" x14ac:dyDescent="0.15">
      <c r="G104" s="39" t="s">
        <v>347</v>
      </c>
      <c r="H104" s="39" t="s">
        <v>593</v>
      </c>
      <c r="I104" s="39" t="s">
        <v>295</v>
      </c>
      <c r="J104" s="39" t="s">
        <v>296</v>
      </c>
      <c r="K104" s="39" t="s">
        <v>296</v>
      </c>
      <c r="L104" s="39" t="s">
        <v>348</v>
      </c>
      <c r="M104" s="39" t="s">
        <v>298</v>
      </c>
      <c r="O104" s="35">
        <f>MATCH(H104,装备!$B:$B,0)</f>
        <v>23</v>
      </c>
      <c r="P104" s="35">
        <f>MATCH(I104,装备!$B:$B,0)</f>
        <v>17</v>
      </c>
      <c r="Q104" s="35">
        <f>MATCH(J104,装备!$B:$B,0)</f>
        <v>19</v>
      </c>
      <c r="R104" s="35">
        <f>MATCH(K104,装备!$B:$B,0)</f>
        <v>19</v>
      </c>
      <c r="S104" s="35">
        <f>MATCH(L104,装备!$B:$B,0)</f>
        <v>9</v>
      </c>
      <c r="T104" s="35">
        <f>MATCH(M104,装备!$B:$B,0)</f>
        <v>4</v>
      </c>
      <c r="V104" s="8">
        <f>INDEX(装备!C:C,$O104)+INDEX(装备!C:C,$P104)+INDEX(装备!C:C,$Q104)+INDEX(装备!C:C,$R104)+INDEX(装备!C:C,$S104)+INDEX(装备!C:C,$T104)</f>
        <v>11</v>
      </c>
      <c r="W104" s="8">
        <f>INDEX(装备!D:D,$O104)+INDEX(装备!D:D,$P104)+INDEX(装备!D:D,$Q104)+INDEX(装备!D:D,$R104)+INDEX(装备!D:D,$S104)+INDEX(装备!D:D,$T104)</f>
        <v>11</v>
      </c>
      <c r="X104" s="8">
        <f>INDEX(装备!E:E,$O104)+INDEX(装备!E:E,$P104)+INDEX(装备!E:E,$Q104)+INDEX(装备!E:E,$R104)+INDEX(装备!E:E,$S104)+INDEX(装备!E:E,$T104)</f>
        <v>23</v>
      </c>
      <c r="Y104" s="8">
        <f>INDEX(装备!F:F,$O104)+INDEX(装备!F:F,$P104)+INDEX(装备!F:F,$Q104)+INDEX(装备!F:F,$R104)+INDEX(装备!F:F,$S104)+INDEX(装备!F:F,$T104)</f>
        <v>0</v>
      </c>
      <c r="Z104" s="8">
        <f>INDEX(装备!G:G,$O104)+INDEX(装备!G:G,$P104)+INDEX(装备!G:G,$Q104)+INDEX(装备!G:G,$R104)+INDEX(装备!G:G,$S104)+INDEX(装备!G:G,$T104)</f>
        <v>6</v>
      </c>
      <c r="AA104" s="8">
        <f>INDEX(装备!H:H,$O104)+INDEX(装备!H:H,$P104)+INDEX(装备!H:H,$Q104)+INDEX(装备!H:H,$R104)+INDEX(装备!H:H,$S104)+INDEX(装备!H:H,$T104)</f>
        <v>0</v>
      </c>
      <c r="AB104" s="8">
        <f>INDEX(装备!I:I,$O104)+INDEX(装备!I:I,$P104)+INDEX(装备!I:I,$Q104)+INDEX(装备!I:I,$R104)+INDEX(装备!I:I,$S104)+INDEX(装备!I:I,$T104)</f>
        <v>2</v>
      </c>
      <c r="AC104" s="8">
        <f>INDEX(装备!J:J,$O104)+INDEX(装备!J:J,$P104)+INDEX(装备!J:J,$Q104)+INDEX(装备!J:J,$R104)+INDEX(装备!J:J,$S104)+INDEX(装备!J:J,$T104)</f>
        <v>0</v>
      </c>
      <c r="AD104" s="8">
        <f>INDEX(装备!K:K,$O104)+INDEX(装备!K:K,$P104)+INDEX(装备!K:K,$Q104)+INDEX(装备!K:K,$R104)+INDEX(装备!K:K,$S104)+INDEX(装备!K:K,$T104)</f>
        <v>0</v>
      </c>
      <c r="AE104" s="8">
        <f>INDEX(装备!L:L,$O104)+INDEX(装备!L:L,$P104)+INDEX(装备!L:L,$Q104)+INDEX(装备!L:L,$R104)+INDEX(装备!L:L,$S104)+INDEX(装备!L:L,$T104)</f>
        <v>0</v>
      </c>
      <c r="AF104" s="8">
        <f>INDEX(装备!M:M,$O104)+INDEX(装备!M:M,$P104)+INDEX(装备!M:M,$Q104)+INDEX(装备!M:M,$R104)+INDEX(装备!M:M,$S104)+INDEX(装备!M:M,$T104)</f>
        <v>15</v>
      </c>
      <c r="AG104" s="8">
        <f>INDEX(装备!N:N,$O104)+INDEX(装备!N:N,$P104)+INDEX(装备!N:N,$Q104)+INDEX(装备!N:N,$R104)+INDEX(装备!N:N,$S104)+INDEX(装备!N:N,$T104)</f>
        <v>45</v>
      </c>
      <c r="AH104" s="8">
        <f>INDEX(装备!O:O,$O104)+INDEX(装备!O:O,$P104)+INDEX(装备!O:O,$Q104)+INDEX(装备!O:O,$R104)+INDEX(装备!O:O,$S104)+INDEX(装备!O:O,$T104)</f>
        <v>0</v>
      </c>
      <c r="AI104" s="8">
        <f>INDEX(装备!P:P,$O104)+INDEX(装备!P:P,$P104)+INDEX(装备!P:P,$Q104)+INDEX(装备!P:P,$R104)+INDEX(装备!P:P,$S104)+INDEX(装备!P:P,$T104)</f>
        <v>0</v>
      </c>
      <c r="AJ104" s="8">
        <f>INDEX(装备!Q:Q,$O104)+INDEX(装备!Q:Q,$P104)+INDEX(装备!Q:Q,$Q104)+INDEX(装备!Q:Q,$R104)+INDEX(装备!Q:Q,$S104)+INDEX(装备!Q:Q,$T104)</f>
        <v>0</v>
      </c>
      <c r="AK104" s="8">
        <f>INDEX(装备!R:R,$O104)+INDEX(装备!R:R,$P104)+INDEX(装备!R:R,$Q104)+INDEX(装备!R:R,$R104)+INDEX(装备!R:R,$S104)+INDEX(装备!R:R,$T104)</f>
        <v>0</v>
      </c>
      <c r="AL104" s="8">
        <f>INDEX(装备!S:S,$O104)+INDEX(装备!S:S,$P104)+INDEX(装备!S:S,$Q104)+INDEX(装备!S:S,$R104)+INDEX(装备!S:S,$S104)+INDEX(装备!S:S,$T104)</f>
        <v>0</v>
      </c>
      <c r="AM104" s="8">
        <f>INDEX(装备!T:T,$O104)+INDEX(装备!T:T,$P104)+INDEX(装备!T:T,$Q104)+INDEX(装备!T:T,$R104)+INDEX(装备!T:T,$S104)+INDEX(装备!T:T,$T104)</f>
        <v>0</v>
      </c>
      <c r="AP104" s="39">
        <f t="shared" ref="AP104:BG112" si="86">AP103+V104</f>
        <v>13</v>
      </c>
      <c r="AQ104" s="39">
        <f t="shared" si="86"/>
        <v>13</v>
      </c>
      <c r="AR104" s="39">
        <f t="shared" si="86"/>
        <v>31</v>
      </c>
      <c r="AS104" s="39">
        <f t="shared" si="86"/>
        <v>0</v>
      </c>
      <c r="AT104" s="39">
        <f t="shared" si="86"/>
        <v>6</v>
      </c>
      <c r="AU104" s="39">
        <f t="shared" si="86"/>
        <v>0</v>
      </c>
      <c r="AV104" s="39">
        <f t="shared" si="86"/>
        <v>4</v>
      </c>
      <c r="AW104" s="39">
        <f t="shared" si="86"/>
        <v>0</v>
      </c>
      <c r="AX104" s="39">
        <f t="shared" si="86"/>
        <v>0</v>
      </c>
      <c r="AY104" s="39">
        <f t="shared" si="86"/>
        <v>0</v>
      </c>
      <c r="AZ104" s="39">
        <f t="shared" si="86"/>
        <v>15</v>
      </c>
      <c r="BA104" s="39">
        <f t="shared" si="86"/>
        <v>75</v>
      </c>
      <c r="BB104" s="39">
        <f t="shared" si="86"/>
        <v>0</v>
      </c>
      <c r="BC104" s="39">
        <f t="shared" si="86"/>
        <v>0</v>
      </c>
      <c r="BD104" s="39">
        <f t="shared" si="86"/>
        <v>0</v>
      </c>
      <c r="BE104" s="39">
        <f t="shared" si="86"/>
        <v>0</v>
      </c>
      <c r="BF104" s="39">
        <f t="shared" si="86"/>
        <v>0</v>
      </c>
      <c r="BG104" s="39">
        <f t="shared" si="86"/>
        <v>0</v>
      </c>
    </row>
    <row r="105" spans="6:59" s="38" customFormat="1" x14ac:dyDescent="0.15">
      <c r="G105" s="39" t="s">
        <v>299</v>
      </c>
      <c r="H105" s="39" t="s">
        <v>594</v>
      </c>
      <c r="I105" s="39" t="s">
        <v>367</v>
      </c>
      <c r="J105" s="39" t="s">
        <v>302</v>
      </c>
      <c r="K105" s="39" t="s">
        <v>303</v>
      </c>
      <c r="L105" s="39" t="s">
        <v>296</v>
      </c>
      <c r="M105" s="39" t="s">
        <v>298</v>
      </c>
      <c r="O105" s="35">
        <f>MATCH(H105,装备!$B:$B,0)</f>
        <v>57</v>
      </c>
      <c r="P105" s="35">
        <f>MATCH(I105,装备!$B:$B,0)</f>
        <v>55</v>
      </c>
      <c r="Q105" s="35">
        <f>MATCH(J105,装备!$B:$B,0)</f>
        <v>36</v>
      </c>
      <c r="R105" s="35">
        <f>MATCH(K105,装备!$B:$B,0)</f>
        <v>30</v>
      </c>
      <c r="S105" s="35">
        <f>MATCH(L105,装备!$B:$B,0)</f>
        <v>19</v>
      </c>
      <c r="T105" s="35">
        <f>MATCH(M105,装备!$B:$B,0)</f>
        <v>4</v>
      </c>
      <c r="V105" s="8">
        <f>INDEX(装备!C:C,$O105)+INDEX(装备!C:C,$P105)+INDEX(装备!C:C,$Q105)+INDEX(装备!C:C,$R105)+INDEX(装备!C:C,$S105)+INDEX(装备!C:C,$T105)</f>
        <v>11</v>
      </c>
      <c r="W105" s="8">
        <f>INDEX(装备!D:D,$O105)+INDEX(装备!D:D,$P105)+INDEX(装备!D:D,$Q105)+INDEX(装备!D:D,$R105)+INDEX(装备!D:D,$S105)+INDEX(装备!D:D,$T105)</f>
        <v>11</v>
      </c>
      <c r="X105" s="8">
        <f>INDEX(装备!E:E,$O105)+INDEX(装备!E:E,$P105)+INDEX(装备!E:E,$Q105)+INDEX(装备!E:E,$R105)+INDEX(装备!E:E,$S105)+INDEX(装备!E:E,$T105)</f>
        <v>14</v>
      </c>
      <c r="Y105" s="8">
        <f>INDEX(装备!F:F,$O105)+INDEX(装备!F:F,$P105)+INDEX(装备!F:F,$Q105)+INDEX(装备!F:F,$R105)+INDEX(装备!F:F,$S105)+INDEX(装备!F:F,$T105)</f>
        <v>280</v>
      </c>
      <c r="Z105" s="8">
        <f>INDEX(装备!G:G,$O105)+INDEX(装备!G:G,$P105)+INDEX(装备!G:G,$Q105)+INDEX(装备!G:G,$R105)+INDEX(装备!G:G,$S105)+INDEX(装备!G:G,$T105)</f>
        <v>27</v>
      </c>
      <c r="AA105" s="8">
        <f>INDEX(装备!H:H,$O105)+INDEX(装备!H:H,$P105)+INDEX(装备!H:H,$Q105)+INDEX(装备!H:H,$R105)+INDEX(装备!H:H,$S105)+INDEX(装备!H:H,$T105)</f>
        <v>0</v>
      </c>
      <c r="AB105" s="8">
        <f>INDEX(装备!I:I,$O105)+INDEX(装备!I:I,$P105)+INDEX(装备!I:I,$Q105)+INDEX(装备!I:I,$R105)+INDEX(装备!I:I,$S105)+INDEX(装备!I:I,$T105)</f>
        <v>4</v>
      </c>
      <c r="AC105" s="8">
        <f>INDEX(装备!J:J,$O105)+INDEX(装备!J:J,$P105)+INDEX(装备!J:J,$Q105)+INDEX(装备!J:J,$R105)+INDEX(装备!J:J,$S105)+INDEX(装备!J:J,$T105)</f>
        <v>0</v>
      </c>
      <c r="AD105" s="8">
        <f>INDEX(装备!K:K,$O105)+INDEX(装备!K:K,$P105)+INDEX(装备!K:K,$Q105)+INDEX(装备!K:K,$R105)+INDEX(装备!K:K,$S105)+INDEX(装备!K:K,$T105)</f>
        <v>0</v>
      </c>
      <c r="AE105" s="8">
        <f>INDEX(装备!L:L,$O105)+INDEX(装备!L:L,$P105)+INDEX(装备!L:L,$Q105)+INDEX(装备!L:L,$R105)+INDEX(装备!L:L,$S105)+INDEX(装备!L:L,$T105)</f>
        <v>0</v>
      </c>
      <c r="AF105" s="8">
        <f>INDEX(装备!M:M,$O105)+INDEX(装备!M:M,$P105)+INDEX(装备!M:M,$Q105)+INDEX(装备!M:M,$R105)+INDEX(装备!M:M,$S105)+INDEX(装备!M:M,$T105)</f>
        <v>255</v>
      </c>
      <c r="AG105" s="8">
        <f>INDEX(装备!N:N,$O105)+INDEX(装备!N:N,$P105)+INDEX(装备!N:N,$Q105)+INDEX(装备!N:N,$R105)+INDEX(装备!N:N,$S105)+INDEX(装备!N:N,$T105)</f>
        <v>15</v>
      </c>
      <c r="AH105" s="8">
        <f>INDEX(装备!O:O,$O105)+INDEX(装备!O:O,$P105)+INDEX(装备!O:O,$Q105)+INDEX(装备!O:O,$R105)+INDEX(装备!O:O,$S105)+INDEX(装备!O:O,$T105)</f>
        <v>0</v>
      </c>
      <c r="AI105" s="8">
        <f>INDEX(装备!P:P,$O105)+INDEX(装备!P:P,$P105)+INDEX(装备!P:P,$Q105)+INDEX(装备!P:P,$R105)+INDEX(装备!P:P,$S105)+INDEX(装备!P:P,$T105)</f>
        <v>0</v>
      </c>
      <c r="AJ105" s="8">
        <f>INDEX(装备!Q:Q,$O105)+INDEX(装备!Q:Q,$P105)+INDEX(装备!Q:Q,$Q105)+INDEX(装备!Q:Q,$R105)+INDEX(装备!Q:Q,$S105)+INDEX(装备!Q:Q,$T105)</f>
        <v>0</v>
      </c>
      <c r="AK105" s="8">
        <f>INDEX(装备!R:R,$O105)+INDEX(装备!R:R,$P105)+INDEX(装备!R:R,$Q105)+INDEX(装备!R:R,$R105)+INDEX(装备!R:R,$S105)+INDEX(装备!R:R,$T105)</f>
        <v>15</v>
      </c>
      <c r="AL105" s="8">
        <f>INDEX(装备!S:S,$O105)+INDEX(装备!S:S,$P105)+INDEX(装备!S:S,$Q105)+INDEX(装备!S:S,$R105)+INDEX(装备!S:S,$S105)+INDEX(装备!S:S,$T105)</f>
        <v>0</v>
      </c>
      <c r="AM105" s="8">
        <f>INDEX(装备!T:T,$O105)+INDEX(装备!T:T,$P105)+INDEX(装备!T:T,$Q105)+INDEX(装备!T:T,$R105)+INDEX(装备!T:T,$S105)+INDEX(装备!T:T,$T105)</f>
        <v>0</v>
      </c>
      <c r="AP105" s="39">
        <f t="shared" si="86"/>
        <v>24</v>
      </c>
      <c r="AQ105" s="39">
        <f t="shared" si="86"/>
        <v>24</v>
      </c>
      <c r="AR105" s="39">
        <f t="shared" si="86"/>
        <v>45</v>
      </c>
      <c r="AS105" s="39">
        <f t="shared" si="86"/>
        <v>280</v>
      </c>
      <c r="AT105" s="39">
        <f t="shared" si="86"/>
        <v>33</v>
      </c>
      <c r="AU105" s="39">
        <f t="shared" si="86"/>
        <v>0</v>
      </c>
      <c r="AV105" s="39">
        <f t="shared" si="86"/>
        <v>8</v>
      </c>
      <c r="AW105" s="39">
        <f t="shared" si="86"/>
        <v>0</v>
      </c>
      <c r="AX105" s="39">
        <f t="shared" si="86"/>
        <v>0</v>
      </c>
      <c r="AY105" s="39">
        <f t="shared" si="86"/>
        <v>0</v>
      </c>
      <c r="AZ105" s="39">
        <f t="shared" si="86"/>
        <v>270</v>
      </c>
      <c r="BA105" s="39">
        <f t="shared" si="86"/>
        <v>90</v>
      </c>
      <c r="BB105" s="39">
        <f t="shared" si="86"/>
        <v>0</v>
      </c>
      <c r="BC105" s="39">
        <f t="shared" si="86"/>
        <v>0</v>
      </c>
      <c r="BD105" s="39">
        <f t="shared" si="86"/>
        <v>0</v>
      </c>
      <c r="BE105" s="39">
        <f t="shared" si="86"/>
        <v>15</v>
      </c>
      <c r="BF105" s="39">
        <f t="shared" si="86"/>
        <v>0</v>
      </c>
      <c r="BG105" s="39">
        <f t="shared" si="86"/>
        <v>0</v>
      </c>
    </row>
    <row r="106" spans="6:59" s="38" customFormat="1" x14ac:dyDescent="0.15">
      <c r="G106" s="39" t="s">
        <v>304</v>
      </c>
      <c r="H106" s="39" t="s">
        <v>596</v>
      </c>
      <c r="I106" s="39" t="s">
        <v>369</v>
      </c>
      <c r="J106" s="39" t="s">
        <v>307</v>
      </c>
      <c r="K106" s="39" t="s">
        <v>431</v>
      </c>
      <c r="L106" s="39" t="s">
        <v>320</v>
      </c>
      <c r="M106" s="39" t="s">
        <v>310</v>
      </c>
      <c r="O106" s="35">
        <f>MATCH(H106,装备!$B:$B,0)</f>
        <v>69</v>
      </c>
      <c r="P106" s="35">
        <f>MATCH(I106,装备!$B:$B,0)</f>
        <v>58</v>
      </c>
      <c r="Q106" s="35">
        <f>MATCH(J106,装备!$B:$B,0)</f>
        <v>68</v>
      </c>
      <c r="R106" s="35">
        <f>MATCH(K106,装备!$B:$B,0)</f>
        <v>39</v>
      </c>
      <c r="S106" s="35">
        <f>MATCH(L106,装备!$B:$B,0)</f>
        <v>41</v>
      </c>
      <c r="T106" s="35">
        <f>MATCH(M106,装备!$B:$B,0)</f>
        <v>45</v>
      </c>
      <c r="V106" s="8">
        <f>INDEX(装备!C:C,$O106)+INDEX(装备!C:C,$P106)+INDEX(装备!C:C,$Q106)+INDEX(装备!C:C,$R106)+INDEX(装备!C:C,$S106)+INDEX(装备!C:C,$T106)</f>
        <v>25</v>
      </c>
      <c r="W106" s="8">
        <f>INDEX(装备!D:D,$O106)+INDEX(装备!D:D,$P106)+INDEX(装备!D:D,$Q106)+INDEX(装备!D:D,$R106)+INDEX(装备!D:D,$S106)+INDEX(装备!D:D,$T106)</f>
        <v>9</v>
      </c>
      <c r="X106" s="8">
        <f>INDEX(装备!E:E,$O106)+INDEX(装备!E:E,$P106)+INDEX(装备!E:E,$Q106)+INDEX(装备!E:E,$R106)+INDEX(装备!E:E,$S106)+INDEX(装备!E:E,$T106)</f>
        <v>33</v>
      </c>
      <c r="Y106" s="8">
        <f>INDEX(装备!F:F,$O106)+INDEX(装备!F:F,$P106)+INDEX(装备!F:F,$Q106)+INDEX(装备!F:F,$R106)+INDEX(装备!F:F,$S106)+INDEX(装备!F:F,$T106)</f>
        <v>0</v>
      </c>
      <c r="Z106" s="8">
        <f>INDEX(装备!G:G,$O106)+INDEX(装备!G:G,$P106)+INDEX(装备!G:G,$Q106)+INDEX(装备!G:G,$R106)+INDEX(装备!G:G,$S106)+INDEX(装备!G:G,$T106)</f>
        <v>30</v>
      </c>
      <c r="AA106" s="8">
        <f>INDEX(装备!H:H,$O106)+INDEX(装备!H:H,$P106)+INDEX(装备!H:H,$Q106)+INDEX(装备!H:H,$R106)+INDEX(装备!H:H,$S106)+INDEX(装备!H:H,$T106)</f>
        <v>0</v>
      </c>
      <c r="AB106" s="8">
        <f>INDEX(装备!I:I,$O106)+INDEX(装备!I:I,$P106)+INDEX(装备!I:I,$Q106)+INDEX(装备!I:I,$R106)+INDEX(装备!I:I,$S106)+INDEX(装备!I:I,$T106)</f>
        <v>3</v>
      </c>
      <c r="AC106" s="8">
        <f>INDEX(装备!J:J,$O106)+INDEX(装备!J:J,$P106)+INDEX(装备!J:J,$Q106)+INDEX(装备!J:J,$R106)+INDEX(装备!J:J,$S106)+INDEX(装备!J:J,$T106)</f>
        <v>0</v>
      </c>
      <c r="AD106" s="8">
        <f>INDEX(装备!K:K,$O106)+INDEX(装备!K:K,$P106)+INDEX(装备!K:K,$Q106)+INDEX(装备!K:K,$R106)+INDEX(装备!K:K,$S106)+INDEX(装备!K:K,$T106)</f>
        <v>51</v>
      </c>
      <c r="AE106" s="8">
        <f>INDEX(装备!L:L,$O106)+INDEX(装备!L:L,$P106)+INDEX(装备!L:L,$Q106)+INDEX(装备!L:L,$R106)+INDEX(装备!L:L,$S106)+INDEX(装备!L:L,$T106)</f>
        <v>0</v>
      </c>
      <c r="AF106" s="8">
        <f>INDEX(装备!M:M,$O106)+INDEX(装备!M:M,$P106)+INDEX(装备!M:M,$Q106)+INDEX(装备!M:M,$R106)+INDEX(装备!M:M,$S106)+INDEX(装备!M:M,$T106)</f>
        <v>70</v>
      </c>
      <c r="AG106" s="8">
        <f>INDEX(装备!N:N,$O106)+INDEX(装备!N:N,$P106)+INDEX(装备!N:N,$Q106)+INDEX(装备!N:N,$R106)+INDEX(装备!N:N,$S106)+INDEX(装备!N:N,$T106)</f>
        <v>82</v>
      </c>
      <c r="AH106" s="8">
        <f>INDEX(装备!O:O,$O106)+INDEX(装备!O:O,$P106)+INDEX(装备!O:O,$Q106)+INDEX(装备!O:O,$R106)+INDEX(装备!O:O,$S106)+INDEX(装备!O:O,$T106)</f>
        <v>0</v>
      </c>
      <c r="AI106" s="8">
        <f>INDEX(装备!P:P,$O106)+INDEX(装备!P:P,$P106)+INDEX(装备!P:P,$Q106)+INDEX(装备!P:P,$R106)+INDEX(装备!P:P,$S106)+INDEX(装备!P:P,$T106)</f>
        <v>0</v>
      </c>
      <c r="AJ106" s="8">
        <f>INDEX(装备!Q:Q,$O106)+INDEX(装备!Q:Q,$P106)+INDEX(装备!Q:Q,$Q106)+INDEX(装备!Q:Q,$R106)+INDEX(装备!Q:Q,$S106)+INDEX(装备!Q:Q,$T106)</f>
        <v>0</v>
      </c>
      <c r="AK106" s="8">
        <f>INDEX(装备!R:R,$O106)+INDEX(装备!R:R,$P106)+INDEX(装备!R:R,$Q106)+INDEX(装备!R:R,$R106)+INDEX(装备!R:R,$S106)+INDEX(装备!R:R,$T106)</f>
        <v>0</v>
      </c>
      <c r="AL106" s="8">
        <f>INDEX(装备!S:S,$O106)+INDEX(装备!S:S,$P106)+INDEX(装备!S:S,$Q106)+INDEX(装备!S:S,$R106)+INDEX(装备!S:S,$S106)+INDEX(装备!S:S,$T106)</f>
        <v>0</v>
      </c>
      <c r="AM106" s="8">
        <f>INDEX(装备!T:T,$O106)+INDEX(装备!T:T,$P106)+INDEX(装备!T:T,$Q106)+INDEX(装备!T:T,$R106)+INDEX(装备!T:T,$S106)+INDEX(装备!T:T,$T106)</f>
        <v>0</v>
      </c>
      <c r="AP106" s="39">
        <f t="shared" si="86"/>
        <v>49</v>
      </c>
      <c r="AQ106" s="39">
        <f t="shared" si="86"/>
        <v>33</v>
      </c>
      <c r="AR106" s="39">
        <f t="shared" si="86"/>
        <v>78</v>
      </c>
      <c r="AS106" s="39">
        <f t="shared" si="86"/>
        <v>280</v>
      </c>
      <c r="AT106" s="39">
        <f t="shared" si="86"/>
        <v>63</v>
      </c>
      <c r="AU106" s="39">
        <f t="shared" si="86"/>
        <v>0</v>
      </c>
      <c r="AV106" s="39">
        <f t="shared" si="86"/>
        <v>11</v>
      </c>
      <c r="AW106" s="39">
        <f t="shared" si="86"/>
        <v>0</v>
      </c>
      <c r="AX106" s="39">
        <f t="shared" si="86"/>
        <v>51</v>
      </c>
      <c r="AY106" s="39">
        <f t="shared" si="86"/>
        <v>0</v>
      </c>
      <c r="AZ106" s="39">
        <f t="shared" si="86"/>
        <v>340</v>
      </c>
      <c r="BA106" s="39">
        <f t="shared" si="86"/>
        <v>172</v>
      </c>
      <c r="BB106" s="39">
        <f t="shared" si="86"/>
        <v>0</v>
      </c>
      <c r="BC106" s="39">
        <f t="shared" si="86"/>
        <v>0</v>
      </c>
      <c r="BD106" s="39">
        <f t="shared" si="86"/>
        <v>0</v>
      </c>
      <c r="BE106" s="39">
        <f t="shared" si="86"/>
        <v>15</v>
      </c>
      <c r="BF106" s="39">
        <f t="shared" si="86"/>
        <v>0</v>
      </c>
      <c r="BG106" s="39">
        <f t="shared" si="86"/>
        <v>0</v>
      </c>
    </row>
    <row r="107" spans="6:59" s="38" customFormat="1" x14ac:dyDescent="0.15">
      <c r="G107" s="39" t="s">
        <v>311</v>
      </c>
      <c r="H107" s="39" t="s">
        <v>626</v>
      </c>
      <c r="I107" s="39" t="s">
        <v>313</v>
      </c>
      <c r="J107" s="39" t="s">
        <v>314</v>
      </c>
      <c r="K107" s="39" t="s">
        <v>315</v>
      </c>
      <c r="L107" s="39" t="s">
        <v>296</v>
      </c>
      <c r="M107" s="39" t="s">
        <v>310</v>
      </c>
      <c r="O107" s="35">
        <f>MATCH(H107,装备!$B:$B,0)</f>
        <v>62</v>
      </c>
      <c r="P107" s="35">
        <f>MATCH(I107,装备!$B:$B,0)</f>
        <v>84</v>
      </c>
      <c r="Q107" s="35">
        <f>MATCH(J107,装备!$B:$B,0)</f>
        <v>88</v>
      </c>
      <c r="R107" s="35">
        <f>MATCH(K107,装备!$B:$B,0)</f>
        <v>23</v>
      </c>
      <c r="S107" s="35">
        <f>MATCH(L107,装备!$B:$B,0)</f>
        <v>19</v>
      </c>
      <c r="T107" s="35">
        <f>MATCH(M107,装备!$B:$B,0)</f>
        <v>45</v>
      </c>
      <c r="V107" s="8">
        <f>INDEX(装备!C:C,$O107)+INDEX(装备!C:C,$P107)+INDEX(装备!C:C,$Q107)+INDEX(装备!C:C,$R107)+INDEX(装备!C:C,$S107)+INDEX(装备!C:C,$T107)</f>
        <v>19</v>
      </c>
      <c r="W107" s="8">
        <f>INDEX(装备!D:D,$O107)+INDEX(装备!D:D,$P107)+INDEX(装备!D:D,$Q107)+INDEX(装备!D:D,$R107)+INDEX(装备!D:D,$S107)+INDEX(装备!D:D,$T107)</f>
        <v>9</v>
      </c>
      <c r="X107" s="8">
        <f>INDEX(装备!E:E,$O107)+INDEX(装备!E:E,$P107)+INDEX(装备!E:E,$Q107)+INDEX(装备!E:E,$R107)+INDEX(装备!E:E,$S107)+INDEX(装备!E:E,$T107)</f>
        <v>26</v>
      </c>
      <c r="Y107" s="8">
        <f>INDEX(装备!F:F,$O107)+INDEX(装备!F:F,$P107)+INDEX(装备!F:F,$Q107)+INDEX(装备!F:F,$R107)+INDEX(装备!F:F,$S107)+INDEX(装备!F:F,$T107)</f>
        <v>0</v>
      </c>
      <c r="Z107" s="8">
        <f>INDEX(装备!G:G,$O107)+INDEX(装备!G:G,$P107)+INDEX(装备!G:G,$Q107)+INDEX(装备!G:G,$R107)+INDEX(装备!G:G,$S107)+INDEX(装备!G:G,$T107)</f>
        <v>108</v>
      </c>
      <c r="AA107" s="8">
        <f>INDEX(装备!H:H,$O107)+INDEX(装备!H:H,$P107)+INDEX(装备!H:H,$Q107)+INDEX(装备!H:H,$R107)+INDEX(装备!H:H,$S107)+INDEX(装备!H:H,$T107)</f>
        <v>0</v>
      </c>
      <c r="AB107" s="8">
        <f>INDEX(装备!I:I,$O107)+INDEX(装备!I:I,$P107)+INDEX(装备!I:I,$Q107)+INDEX(装备!I:I,$R107)+INDEX(装备!I:I,$S107)+INDEX(装备!I:I,$T107)</f>
        <v>0</v>
      </c>
      <c r="AC107" s="8">
        <f>INDEX(装备!J:J,$O107)+INDEX(装备!J:J,$P107)+INDEX(装备!J:J,$Q107)+INDEX(装备!J:J,$R107)+INDEX(装备!J:J,$S107)+INDEX(装备!J:J,$T107)</f>
        <v>10</v>
      </c>
      <c r="AD107" s="8">
        <f>INDEX(装备!K:K,$O107)+INDEX(装备!K:K,$P107)+INDEX(装备!K:K,$Q107)+INDEX(装备!K:K,$R107)+INDEX(装备!K:K,$S107)+INDEX(装备!K:K,$T107)</f>
        <v>15</v>
      </c>
      <c r="AE107" s="8">
        <f>INDEX(装备!L:L,$O107)+INDEX(装备!L:L,$P107)+INDEX(装备!L:L,$Q107)+INDEX(装备!L:L,$R107)+INDEX(装备!L:L,$S107)+INDEX(装备!L:L,$T107)</f>
        <v>0</v>
      </c>
      <c r="AF107" s="8">
        <f>INDEX(装备!M:M,$O107)+INDEX(装备!M:M,$P107)+INDEX(装备!M:M,$Q107)+INDEX(装备!M:M,$R107)+INDEX(装备!M:M,$S107)+INDEX(装备!M:M,$T107)</f>
        <v>0</v>
      </c>
      <c r="AG107" s="8">
        <f>INDEX(装备!N:N,$O107)+INDEX(装备!N:N,$P107)+INDEX(装备!N:N,$Q107)+INDEX(装备!N:N,$R107)+INDEX(装备!N:N,$S107)+INDEX(装备!N:N,$T107)</f>
        <v>0</v>
      </c>
      <c r="AH107" s="8">
        <f>INDEX(装备!O:O,$O107)+INDEX(装备!O:O,$P107)+INDEX(装备!O:O,$Q107)+INDEX(装备!O:O,$R107)+INDEX(装备!O:O,$S107)+INDEX(装备!O:O,$T107)</f>
        <v>0</v>
      </c>
      <c r="AI107" s="8">
        <f>INDEX(装备!P:P,$O107)+INDEX(装备!P:P,$P107)+INDEX(装备!P:P,$Q107)+INDEX(装备!P:P,$R107)+INDEX(装备!P:P,$S107)+INDEX(装备!P:P,$T107)</f>
        <v>9</v>
      </c>
      <c r="AJ107" s="8">
        <f>INDEX(装备!Q:Q,$O107)+INDEX(装备!Q:Q,$P107)+INDEX(装备!Q:Q,$Q107)+INDEX(装备!Q:Q,$R107)+INDEX(装备!Q:Q,$S107)+INDEX(装备!Q:Q,$T107)</f>
        <v>0</v>
      </c>
      <c r="AK107" s="8">
        <f>INDEX(装备!R:R,$O107)+INDEX(装备!R:R,$P107)+INDEX(装备!R:R,$Q107)+INDEX(装备!R:R,$R107)+INDEX(装备!R:R,$S107)+INDEX(装备!R:R,$T107)</f>
        <v>0</v>
      </c>
      <c r="AL107" s="8">
        <f>INDEX(装备!S:S,$O107)+INDEX(装备!S:S,$P107)+INDEX(装备!S:S,$Q107)+INDEX(装备!S:S,$R107)+INDEX(装备!S:S,$S107)+INDEX(装备!S:S,$T107)</f>
        <v>0</v>
      </c>
      <c r="AM107" s="8">
        <f>INDEX(装备!T:T,$O107)+INDEX(装备!T:T,$P107)+INDEX(装备!T:T,$Q107)+INDEX(装备!T:T,$R107)+INDEX(装备!T:T,$S107)+INDEX(装备!T:T,$T107)</f>
        <v>0</v>
      </c>
      <c r="AP107" s="39">
        <f t="shared" si="86"/>
        <v>68</v>
      </c>
      <c r="AQ107" s="39">
        <f t="shared" si="86"/>
        <v>42</v>
      </c>
      <c r="AR107" s="39">
        <f t="shared" si="86"/>
        <v>104</v>
      </c>
      <c r="AS107" s="39">
        <f t="shared" si="86"/>
        <v>280</v>
      </c>
      <c r="AT107" s="39">
        <f t="shared" si="86"/>
        <v>171</v>
      </c>
      <c r="AU107" s="39">
        <f t="shared" si="86"/>
        <v>0</v>
      </c>
      <c r="AV107" s="39">
        <f t="shared" si="86"/>
        <v>11</v>
      </c>
      <c r="AW107" s="39">
        <f t="shared" si="86"/>
        <v>10</v>
      </c>
      <c r="AX107" s="39">
        <f t="shared" si="86"/>
        <v>66</v>
      </c>
      <c r="AY107" s="39">
        <f t="shared" si="86"/>
        <v>0</v>
      </c>
      <c r="AZ107" s="39">
        <f t="shared" si="86"/>
        <v>340</v>
      </c>
      <c r="BA107" s="39">
        <f t="shared" si="86"/>
        <v>172</v>
      </c>
      <c r="BB107" s="39">
        <f t="shared" si="86"/>
        <v>0</v>
      </c>
      <c r="BC107" s="39">
        <f t="shared" si="86"/>
        <v>9</v>
      </c>
      <c r="BD107" s="39">
        <f t="shared" si="86"/>
        <v>0</v>
      </c>
      <c r="BE107" s="39">
        <f t="shared" si="86"/>
        <v>15</v>
      </c>
      <c r="BF107" s="39">
        <f t="shared" si="86"/>
        <v>0</v>
      </c>
      <c r="BG107" s="39">
        <f t="shared" si="86"/>
        <v>0</v>
      </c>
    </row>
    <row r="108" spans="6:59" s="38" customFormat="1" x14ac:dyDescent="0.15">
      <c r="G108" s="39" t="s">
        <v>316</v>
      </c>
      <c r="H108" s="39" t="s">
        <v>597</v>
      </c>
      <c r="I108" s="39" t="s">
        <v>323</v>
      </c>
      <c r="J108" s="39" t="s">
        <v>434</v>
      </c>
      <c r="K108" s="39" t="s">
        <v>381</v>
      </c>
      <c r="L108" s="39" t="s">
        <v>309</v>
      </c>
      <c r="M108" s="39" t="s">
        <v>380</v>
      </c>
      <c r="O108" s="35">
        <f>MATCH(H108,装备!$B:$B,0)</f>
        <v>102</v>
      </c>
      <c r="P108" s="35">
        <f>MATCH(I108,装备!$B:$B,0)</f>
        <v>105</v>
      </c>
      <c r="Q108" s="35">
        <f>MATCH(J108,装备!$B:$B,0)</f>
        <v>77</v>
      </c>
      <c r="R108" s="35">
        <f>MATCH(K108,装备!$B:$B,0)</f>
        <v>54</v>
      </c>
      <c r="S108" s="35">
        <f>MATCH(L108,装备!$B:$B,0)</f>
        <v>26</v>
      </c>
      <c r="T108" s="35">
        <f>MATCH(M108,装备!$B:$B,0)</f>
        <v>43</v>
      </c>
      <c r="V108" s="8">
        <f>INDEX(装备!C:C,$O108)+INDEX(装备!C:C,$P108)+INDEX(装备!C:C,$Q108)+INDEX(装备!C:C,$R108)+INDEX(装备!C:C,$S108)+INDEX(装备!C:C,$T108)</f>
        <v>19</v>
      </c>
      <c r="W108" s="8">
        <f>INDEX(装备!D:D,$O108)+INDEX(装备!D:D,$P108)+INDEX(装备!D:D,$Q108)+INDEX(装备!D:D,$R108)+INDEX(装备!D:D,$S108)+INDEX(装备!D:D,$T108)</f>
        <v>45</v>
      </c>
      <c r="X108" s="8">
        <f>INDEX(装备!E:E,$O108)+INDEX(装备!E:E,$P108)+INDEX(装备!E:E,$Q108)+INDEX(装备!E:E,$R108)+INDEX(装备!E:E,$S108)+INDEX(装备!E:E,$T108)</f>
        <v>19</v>
      </c>
      <c r="Y108" s="8">
        <f>INDEX(装备!F:F,$O108)+INDEX(装备!F:F,$P108)+INDEX(装备!F:F,$Q108)+INDEX(装备!F:F,$R108)+INDEX(装备!F:F,$S108)+INDEX(装备!F:F,$T108)</f>
        <v>250</v>
      </c>
      <c r="Z108" s="8">
        <f>INDEX(装备!G:G,$O108)+INDEX(装备!G:G,$P108)+INDEX(装备!G:G,$Q108)+INDEX(装备!G:G,$R108)+INDEX(装备!G:G,$S108)+INDEX(装备!G:G,$T108)</f>
        <v>24</v>
      </c>
      <c r="AA108" s="8">
        <f>INDEX(装备!H:H,$O108)+INDEX(装备!H:H,$P108)+INDEX(装备!H:H,$Q108)+INDEX(装备!H:H,$R108)+INDEX(装备!H:H,$S108)+INDEX(装备!H:H,$T108)</f>
        <v>0</v>
      </c>
      <c r="AB108" s="8">
        <f>INDEX(装备!I:I,$O108)+INDEX(装备!I:I,$P108)+INDEX(装备!I:I,$Q108)+INDEX(装备!I:I,$R108)+INDEX(装备!I:I,$S108)+INDEX(装备!I:I,$T108)</f>
        <v>20</v>
      </c>
      <c r="AC108" s="8">
        <f>INDEX(装备!J:J,$O108)+INDEX(装备!J:J,$P108)+INDEX(装备!J:J,$Q108)+INDEX(装备!J:J,$R108)+INDEX(装备!J:J,$S108)+INDEX(装备!J:J,$T108)</f>
        <v>12</v>
      </c>
      <c r="AD108" s="8">
        <f>INDEX(装备!K:K,$O108)+INDEX(装备!K:K,$P108)+INDEX(装备!K:K,$Q108)+INDEX(装备!K:K,$R108)+INDEX(装备!K:K,$S108)+INDEX(装备!K:K,$T108)</f>
        <v>51</v>
      </c>
      <c r="AE108" s="8">
        <f>INDEX(装备!L:L,$O108)+INDEX(装备!L:L,$P108)+INDEX(装备!L:L,$Q108)+INDEX(装备!L:L,$R108)+INDEX(装备!L:L,$S108)+INDEX(装备!L:L,$T108)</f>
        <v>0</v>
      </c>
      <c r="AF108" s="8">
        <f>INDEX(装备!M:M,$O108)+INDEX(装备!M:M,$P108)+INDEX(装备!M:M,$Q108)+INDEX(装备!M:M,$R108)+INDEX(装备!M:M,$S108)+INDEX(装备!M:M,$T108)</f>
        <v>180</v>
      </c>
      <c r="AG108" s="8">
        <f>INDEX(装备!N:N,$O108)+INDEX(装备!N:N,$P108)+INDEX(装备!N:N,$Q108)+INDEX(装备!N:N,$R108)+INDEX(装备!N:N,$S108)+INDEX(装备!N:N,$T108)</f>
        <v>90</v>
      </c>
      <c r="AH108" s="8">
        <f>INDEX(装备!O:O,$O108)+INDEX(装备!O:O,$P108)+INDEX(装备!O:O,$Q108)+INDEX(装备!O:O,$R108)+INDEX(装备!O:O,$S108)+INDEX(装备!O:O,$T108)</f>
        <v>0</v>
      </c>
      <c r="AI108" s="8">
        <f>INDEX(装备!P:P,$O108)+INDEX(装备!P:P,$P108)+INDEX(装备!P:P,$Q108)+INDEX(装备!P:P,$R108)+INDEX(装备!P:P,$S108)+INDEX(装备!P:P,$T108)</f>
        <v>5</v>
      </c>
      <c r="AJ108" s="8">
        <f>INDEX(装备!Q:Q,$O108)+INDEX(装备!Q:Q,$P108)+INDEX(装备!Q:Q,$Q108)+INDEX(装备!Q:Q,$R108)+INDEX(装备!Q:Q,$S108)+INDEX(装备!Q:Q,$T108)</f>
        <v>5</v>
      </c>
      <c r="AK108" s="8">
        <f>INDEX(装备!R:R,$O108)+INDEX(装备!R:R,$P108)+INDEX(装备!R:R,$Q108)+INDEX(装备!R:R,$R108)+INDEX(装备!R:R,$S108)+INDEX(装备!R:R,$T108)</f>
        <v>0</v>
      </c>
      <c r="AL108" s="8">
        <f>INDEX(装备!S:S,$O108)+INDEX(装备!S:S,$P108)+INDEX(装备!S:S,$Q108)+INDEX(装备!S:S,$R108)+INDEX(装备!S:S,$S108)+INDEX(装备!S:S,$T108)</f>
        <v>0</v>
      </c>
      <c r="AM108" s="8">
        <f>INDEX(装备!T:T,$O108)+INDEX(装备!T:T,$P108)+INDEX(装备!T:T,$Q108)+INDEX(装备!T:T,$R108)+INDEX(装备!T:T,$S108)+INDEX(装备!T:T,$T108)</f>
        <v>0</v>
      </c>
      <c r="AP108" s="39">
        <f t="shared" si="86"/>
        <v>87</v>
      </c>
      <c r="AQ108" s="39">
        <f t="shared" si="86"/>
        <v>87</v>
      </c>
      <c r="AR108" s="39">
        <f t="shared" si="86"/>
        <v>123</v>
      </c>
      <c r="AS108" s="39">
        <f t="shared" si="86"/>
        <v>530</v>
      </c>
      <c r="AT108" s="39">
        <f t="shared" si="86"/>
        <v>195</v>
      </c>
      <c r="AU108" s="39">
        <f t="shared" si="86"/>
        <v>0</v>
      </c>
      <c r="AV108" s="39">
        <f t="shared" si="86"/>
        <v>31</v>
      </c>
      <c r="AW108" s="39">
        <f t="shared" si="86"/>
        <v>22</v>
      </c>
      <c r="AX108" s="39">
        <f t="shared" si="86"/>
        <v>117</v>
      </c>
      <c r="AY108" s="39">
        <f t="shared" si="86"/>
        <v>0</v>
      </c>
      <c r="AZ108" s="39">
        <f t="shared" si="86"/>
        <v>520</v>
      </c>
      <c r="BA108" s="39">
        <f t="shared" si="86"/>
        <v>262</v>
      </c>
      <c r="BB108" s="39">
        <f t="shared" si="86"/>
        <v>0</v>
      </c>
      <c r="BC108" s="39">
        <f t="shared" si="86"/>
        <v>14</v>
      </c>
      <c r="BD108" s="39">
        <f t="shared" si="86"/>
        <v>5</v>
      </c>
      <c r="BE108" s="39">
        <f t="shared" si="86"/>
        <v>15</v>
      </c>
      <c r="BF108" s="39">
        <f t="shared" si="86"/>
        <v>0</v>
      </c>
      <c r="BG108" s="39">
        <f t="shared" si="86"/>
        <v>0</v>
      </c>
    </row>
    <row r="109" spans="6:59" s="38" customFormat="1" x14ac:dyDescent="0.15">
      <c r="G109" s="39" t="s">
        <v>321</v>
      </c>
      <c r="H109" s="39" t="s">
        <v>624</v>
      </c>
      <c r="I109" s="39" t="s">
        <v>435</v>
      </c>
      <c r="J109" s="39" t="s">
        <v>356</v>
      </c>
      <c r="K109" s="39" t="s">
        <v>363</v>
      </c>
      <c r="L109" s="39" t="s">
        <v>326</v>
      </c>
      <c r="M109" s="39" t="s">
        <v>380</v>
      </c>
      <c r="O109" s="35">
        <f>MATCH(H109,装备!$B:$B,0)</f>
        <v>99</v>
      </c>
      <c r="P109" s="35">
        <f>MATCH(I109,装备!$B:$B,0)</f>
        <v>97</v>
      </c>
      <c r="Q109" s="35">
        <f>MATCH(J109,装备!$B:$B,0)</f>
        <v>85</v>
      </c>
      <c r="R109" s="35">
        <f>MATCH(K109,装备!$B:$B,0)</f>
        <v>49</v>
      </c>
      <c r="S109" s="35">
        <f>MATCH(L109,装备!$B:$B,0)</f>
        <v>31</v>
      </c>
      <c r="T109" s="35">
        <f>MATCH(M109,装备!$B:$B,0)</f>
        <v>43</v>
      </c>
      <c r="V109" s="8">
        <f>INDEX(装备!C:C,$O109)+INDEX(装备!C:C,$P109)+INDEX(装备!C:C,$Q109)+INDEX(装备!C:C,$R109)+INDEX(装备!C:C,$S109)+INDEX(装备!C:C,$T109)</f>
        <v>25</v>
      </c>
      <c r="W109" s="8">
        <f>INDEX(装备!D:D,$O109)+INDEX(装备!D:D,$P109)+INDEX(装备!D:D,$Q109)+INDEX(装备!D:D,$R109)+INDEX(装备!D:D,$S109)+INDEX(装备!D:D,$T109)</f>
        <v>9</v>
      </c>
      <c r="X109" s="8">
        <f>INDEX(装备!E:E,$O109)+INDEX(装备!E:E,$P109)+INDEX(装备!E:E,$Q109)+INDEX(装备!E:E,$R109)+INDEX(装备!E:E,$S109)+INDEX(装备!E:E,$T109)</f>
        <v>50</v>
      </c>
      <c r="Y109" s="8">
        <f>INDEX(装备!F:F,$O109)+INDEX(装备!F:F,$P109)+INDEX(装备!F:F,$Q109)+INDEX(装备!F:F,$R109)+INDEX(装备!F:F,$S109)+INDEX(装备!F:F,$T109)</f>
        <v>0</v>
      </c>
      <c r="Z109" s="8">
        <f>INDEX(装备!G:G,$O109)+INDEX(装备!G:G,$P109)+INDEX(装备!G:G,$Q109)+INDEX(装备!G:G,$R109)+INDEX(装备!G:G,$S109)+INDEX(装备!G:G,$T109)</f>
        <v>56</v>
      </c>
      <c r="AA109" s="8">
        <f>INDEX(装备!H:H,$O109)+INDEX(装备!H:H,$P109)+INDEX(装备!H:H,$Q109)+INDEX(装备!H:H,$R109)+INDEX(装备!H:H,$S109)+INDEX(装备!H:H,$T109)</f>
        <v>0</v>
      </c>
      <c r="AB109" s="8">
        <f>INDEX(装备!I:I,$O109)+INDEX(装备!I:I,$P109)+INDEX(装备!I:I,$Q109)+INDEX(装备!I:I,$R109)+INDEX(装备!I:I,$S109)+INDEX(装备!I:I,$T109)</f>
        <v>0</v>
      </c>
      <c r="AC109" s="8">
        <f>INDEX(装备!J:J,$O109)+INDEX(装备!J:J,$P109)+INDEX(装备!J:J,$Q109)+INDEX(装备!J:J,$R109)+INDEX(装备!J:J,$S109)+INDEX(装备!J:J,$T109)</f>
        <v>35</v>
      </c>
      <c r="AD109" s="8">
        <f>INDEX(装备!K:K,$O109)+INDEX(装备!K:K,$P109)+INDEX(装备!K:K,$Q109)+INDEX(装备!K:K,$R109)+INDEX(装备!K:K,$S109)+INDEX(装备!K:K,$T109)</f>
        <v>17</v>
      </c>
      <c r="AE109" s="8">
        <f>INDEX(装备!L:L,$O109)+INDEX(装备!L:L,$P109)+INDEX(装备!L:L,$Q109)+INDEX(装备!L:L,$R109)+INDEX(装备!L:L,$S109)+INDEX(装备!L:L,$T109)</f>
        <v>0</v>
      </c>
      <c r="AF109" s="8">
        <f>INDEX(装备!M:M,$O109)+INDEX(装备!M:M,$P109)+INDEX(装备!M:M,$Q109)+INDEX(装备!M:M,$R109)+INDEX(装备!M:M,$S109)+INDEX(装备!M:M,$T109)</f>
        <v>300</v>
      </c>
      <c r="AG109" s="8">
        <f>INDEX(装备!N:N,$O109)+INDEX(装备!N:N,$P109)+INDEX(装备!N:N,$Q109)+INDEX(装备!N:N,$R109)+INDEX(装备!N:N,$S109)+INDEX(装备!N:N,$T109)</f>
        <v>75</v>
      </c>
      <c r="AH109" s="8">
        <f>INDEX(装备!O:O,$O109)+INDEX(装备!O:O,$P109)+INDEX(装备!O:O,$Q109)+INDEX(装备!O:O,$R109)+INDEX(装备!O:O,$S109)+INDEX(装备!O:O,$T109)</f>
        <v>0</v>
      </c>
      <c r="AI109" s="8">
        <f>INDEX(装备!P:P,$O109)+INDEX(装备!P:P,$P109)+INDEX(装备!P:P,$Q109)+INDEX(装备!P:P,$R109)+INDEX(装备!P:P,$S109)+INDEX(装备!P:P,$T109)</f>
        <v>0</v>
      </c>
      <c r="AJ109" s="8">
        <f>INDEX(装备!Q:Q,$O109)+INDEX(装备!Q:Q,$P109)+INDEX(装备!Q:Q,$Q109)+INDEX(装备!Q:Q,$R109)+INDEX(装备!Q:Q,$S109)+INDEX(装备!Q:Q,$T109)</f>
        <v>0</v>
      </c>
      <c r="AK109" s="8">
        <f>INDEX(装备!R:R,$O109)+INDEX(装备!R:R,$P109)+INDEX(装备!R:R,$Q109)+INDEX(装备!R:R,$R109)+INDEX(装备!R:R,$S109)+INDEX(装备!R:R,$T109)</f>
        <v>0</v>
      </c>
      <c r="AL109" s="8">
        <f>INDEX(装备!S:S,$O109)+INDEX(装备!S:S,$P109)+INDEX(装备!S:S,$Q109)+INDEX(装备!S:S,$R109)+INDEX(装备!S:S,$S109)+INDEX(装备!S:S,$T109)</f>
        <v>0</v>
      </c>
      <c r="AM109" s="8">
        <f>INDEX(装备!T:T,$O109)+INDEX(装备!T:T,$P109)+INDEX(装备!T:T,$Q109)+INDEX(装备!T:T,$R109)+INDEX(装备!T:T,$S109)+INDEX(装备!T:T,$T109)</f>
        <v>0</v>
      </c>
      <c r="AP109" s="39">
        <f t="shared" si="86"/>
        <v>112</v>
      </c>
      <c r="AQ109" s="39">
        <f t="shared" si="86"/>
        <v>96</v>
      </c>
      <c r="AR109" s="39">
        <f t="shared" si="86"/>
        <v>173</v>
      </c>
      <c r="AS109" s="39">
        <f t="shared" si="86"/>
        <v>530</v>
      </c>
      <c r="AT109" s="39">
        <f t="shared" si="86"/>
        <v>251</v>
      </c>
      <c r="AU109" s="39">
        <f t="shared" si="86"/>
        <v>0</v>
      </c>
      <c r="AV109" s="39">
        <f t="shared" si="86"/>
        <v>31</v>
      </c>
      <c r="AW109" s="39">
        <f t="shared" si="86"/>
        <v>57</v>
      </c>
      <c r="AX109" s="39">
        <f t="shared" si="86"/>
        <v>134</v>
      </c>
      <c r="AY109" s="39">
        <f t="shared" si="86"/>
        <v>0</v>
      </c>
      <c r="AZ109" s="39">
        <f t="shared" si="86"/>
        <v>820</v>
      </c>
      <c r="BA109" s="39">
        <f t="shared" si="86"/>
        <v>337</v>
      </c>
      <c r="BB109" s="39">
        <f t="shared" si="86"/>
        <v>0</v>
      </c>
      <c r="BC109" s="39">
        <f t="shared" si="86"/>
        <v>14</v>
      </c>
      <c r="BD109" s="39">
        <f t="shared" si="86"/>
        <v>5</v>
      </c>
      <c r="BE109" s="39">
        <f t="shared" si="86"/>
        <v>15</v>
      </c>
      <c r="BF109" s="39">
        <f t="shared" si="86"/>
        <v>0</v>
      </c>
      <c r="BG109" s="39">
        <f t="shared" si="86"/>
        <v>0</v>
      </c>
    </row>
    <row r="110" spans="6:59" s="38" customFormat="1" x14ac:dyDescent="0.15">
      <c r="G110" s="39" t="s">
        <v>328</v>
      </c>
      <c r="H110" s="39" t="s">
        <v>599</v>
      </c>
      <c r="I110" s="39" t="s">
        <v>357</v>
      </c>
      <c r="J110" s="39" t="s">
        <v>331</v>
      </c>
      <c r="K110" s="39" t="s">
        <v>332</v>
      </c>
      <c r="L110" s="39" t="s">
        <v>308</v>
      </c>
      <c r="M110" s="39" t="s">
        <v>327</v>
      </c>
      <c r="O110" s="35">
        <f>MATCH(H110,装备!$B:$B,0)</f>
        <v>120</v>
      </c>
      <c r="P110" s="35">
        <f>MATCH(I110,装备!$B:$B,0)</f>
        <v>112</v>
      </c>
      <c r="Q110" s="35">
        <f>MATCH(J110,装备!$B:$B,0)</f>
        <v>62</v>
      </c>
      <c r="R110" s="35">
        <f>MATCH(K110,装备!$B:$B,0)</f>
        <v>63</v>
      </c>
      <c r="S110" s="35">
        <f>MATCH(L110,装备!$B:$B,0)</f>
        <v>51</v>
      </c>
      <c r="T110" s="35">
        <f>MATCH(M110,装备!$B:$B,0)</f>
        <v>72</v>
      </c>
      <c r="V110" s="8">
        <f>INDEX(装备!C:C,$O110)+INDEX(装备!C:C,$P110)+INDEX(装备!C:C,$Q110)+INDEX(装备!C:C,$R110)+INDEX(装备!C:C,$S110)+INDEX(装备!C:C,$T110)</f>
        <v>25</v>
      </c>
      <c r="W110" s="8">
        <f>INDEX(装备!D:D,$O110)+INDEX(装备!D:D,$P110)+INDEX(装备!D:D,$Q110)+INDEX(装备!D:D,$R110)+INDEX(装备!D:D,$S110)+INDEX(装备!D:D,$T110)</f>
        <v>25</v>
      </c>
      <c r="X110" s="8">
        <f>INDEX(装备!E:E,$O110)+INDEX(装备!E:E,$P110)+INDEX(装备!E:E,$Q110)+INDEX(装备!E:E,$R110)+INDEX(装备!E:E,$S110)+INDEX(装备!E:E,$T110)</f>
        <v>55</v>
      </c>
      <c r="Y110" s="8">
        <f>INDEX(装备!F:F,$O110)+INDEX(装备!F:F,$P110)+INDEX(装备!F:F,$Q110)+INDEX(装备!F:F,$R110)+INDEX(装备!F:F,$S110)+INDEX(装备!F:F,$T110)</f>
        <v>0</v>
      </c>
      <c r="Z110" s="8">
        <f>INDEX(装备!G:G,$O110)+INDEX(装备!G:G,$P110)+INDEX(装备!G:G,$Q110)+INDEX(装备!G:G,$R110)+INDEX(装备!G:G,$S110)+INDEX(装备!G:G,$T110)</f>
        <v>159</v>
      </c>
      <c r="AA110" s="8">
        <f>INDEX(装备!H:H,$O110)+INDEX(装备!H:H,$P110)+INDEX(装备!H:H,$Q110)+INDEX(装备!H:H,$R110)+INDEX(装备!H:H,$S110)+INDEX(装备!H:H,$T110)</f>
        <v>0</v>
      </c>
      <c r="AB110" s="8">
        <f>INDEX(装备!I:I,$O110)+INDEX(装备!I:I,$P110)+INDEX(装备!I:I,$Q110)+INDEX(装备!I:I,$R110)+INDEX(装备!I:I,$S110)+INDEX(装备!I:I,$T110)</f>
        <v>15</v>
      </c>
      <c r="AC110" s="8">
        <f>INDEX(装备!J:J,$O110)+INDEX(装备!J:J,$P110)+INDEX(装备!J:J,$Q110)+INDEX(装备!J:J,$R110)+INDEX(装备!J:J,$S110)+INDEX(装备!J:J,$T110)</f>
        <v>0</v>
      </c>
      <c r="AD110" s="8">
        <f>INDEX(装备!K:K,$O110)+INDEX(装备!K:K,$P110)+INDEX(装备!K:K,$Q110)+INDEX(装备!K:K,$R110)+INDEX(装备!K:K,$S110)+INDEX(装备!K:K,$T110)</f>
        <v>45</v>
      </c>
      <c r="AE110" s="8">
        <f>INDEX(装备!L:L,$O110)+INDEX(装备!L:L,$P110)+INDEX(装备!L:L,$Q110)+INDEX(装备!L:L,$R110)+INDEX(装备!L:L,$S110)+INDEX(装备!L:L,$T110)</f>
        <v>0</v>
      </c>
      <c r="AF110" s="8">
        <f>INDEX(装备!M:M,$O110)+INDEX(装备!M:M,$P110)+INDEX(装备!M:M,$Q110)+INDEX(装备!M:M,$R110)+INDEX(装备!M:M,$S110)+INDEX(装备!M:M,$T110)</f>
        <v>0</v>
      </c>
      <c r="AG110" s="8">
        <f>INDEX(装备!N:N,$O110)+INDEX(装备!N:N,$P110)+INDEX(装备!N:N,$Q110)+INDEX(装备!N:N,$R110)+INDEX(装备!N:N,$S110)+INDEX(装备!N:N,$T110)</f>
        <v>0</v>
      </c>
      <c r="AH110" s="8">
        <f>INDEX(装备!O:O,$O110)+INDEX(装备!O:O,$P110)+INDEX(装备!O:O,$Q110)+INDEX(装备!O:O,$R110)+INDEX(装备!O:O,$S110)+INDEX(装备!O:O,$T110)</f>
        <v>30</v>
      </c>
      <c r="AI110" s="8">
        <f>INDEX(装备!P:P,$O110)+INDEX(装备!P:P,$P110)+INDEX(装备!P:P,$Q110)+INDEX(装备!P:P,$R110)+INDEX(装备!P:P,$S110)+INDEX(装备!P:P,$T110)</f>
        <v>10</v>
      </c>
      <c r="AJ110" s="8">
        <f>INDEX(装备!Q:Q,$O110)+INDEX(装备!Q:Q,$P110)+INDEX(装备!Q:Q,$Q110)+INDEX(装备!Q:Q,$R110)+INDEX(装备!Q:Q,$S110)+INDEX(装备!Q:Q,$T110)</f>
        <v>0</v>
      </c>
      <c r="AK110" s="8">
        <f>INDEX(装备!R:R,$O110)+INDEX(装备!R:R,$P110)+INDEX(装备!R:R,$Q110)+INDEX(装备!R:R,$R110)+INDEX(装备!R:R,$S110)+INDEX(装备!R:R,$T110)</f>
        <v>15</v>
      </c>
      <c r="AL110" s="8">
        <f>INDEX(装备!S:S,$O110)+INDEX(装备!S:S,$P110)+INDEX(装备!S:S,$Q110)+INDEX(装备!S:S,$R110)+INDEX(装备!S:S,$S110)+INDEX(装备!S:S,$T110)</f>
        <v>0</v>
      </c>
      <c r="AM110" s="8">
        <f>INDEX(装备!T:T,$O110)+INDEX(装备!T:T,$P110)+INDEX(装备!T:T,$Q110)+INDEX(装备!T:T,$R110)+INDEX(装备!T:T,$S110)+INDEX(装备!T:T,$T110)</f>
        <v>0</v>
      </c>
      <c r="AP110" s="39">
        <f t="shared" si="86"/>
        <v>137</v>
      </c>
      <c r="AQ110" s="39">
        <f t="shared" si="86"/>
        <v>121</v>
      </c>
      <c r="AR110" s="39">
        <f t="shared" si="86"/>
        <v>228</v>
      </c>
      <c r="AS110" s="39">
        <f t="shared" si="86"/>
        <v>530</v>
      </c>
      <c r="AT110" s="39">
        <f t="shared" si="86"/>
        <v>410</v>
      </c>
      <c r="AU110" s="39">
        <f t="shared" si="86"/>
        <v>0</v>
      </c>
      <c r="AV110" s="39">
        <f t="shared" si="86"/>
        <v>46</v>
      </c>
      <c r="AW110" s="39">
        <f t="shared" si="86"/>
        <v>57</v>
      </c>
      <c r="AX110" s="39">
        <f t="shared" si="86"/>
        <v>179</v>
      </c>
      <c r="AY110" s="39">
        <f t="shared" si="86"/>
        <v>0</v>
      </c>
      <c r="AZ110" s="39">
        <f t="shared" si="86"/>
        <v>820</v>
      </c>
      <c r="BA110" s="39">
        <f t="shared" si="86"/>
        <v>337</v>
      </c>
      <c r="BB110" s="39">
        <f t="shared" si="86"/>
        <v>30</v>
      </c>
      <c r="BC110" s="39">
        <f t="shared" si="86"/>
        <v>24</v>
      </c>
      <c r="BD110" s="39">
        <f t="shared" si="86"/>
        <v>5</v>
      </c>
      <c r="BE110" s="39">
        <f t="shared" si="86"/>
        <v>30</v>
      </c>
      <c r="BF110" s="39">
        <f t="shared" si="86"/>
        <v>0</v>
      </c>
      <c r="BG110" s="39">
        <f t="shared" si="86"/>
        <v>0</v>
      </c>
    </row>
    <row r="111" spans="6:59" s="38" customFormat="1" x14ac:dyDescent="0.15">
      <c r="G111" s="39" t="s">
        <v>333</v>
      </c>
      <c r="H111" s="39" t="s">
        <v>600</v>
      </c>
      <c r="I111" s="39" t="s">
        <v>374</v>
      </c>
      <c r="J111" s="39" t="s">
        <v>356</v>
      </c>
      <c r="K111" s="39" t="s">
        <v>312</v>
      </c>
      <c r="L111" s="39" t="s">
        <v>326</v>
      </c>
      <c r="M111" s="39" t="s">
        <v>327</v>
      </c>
      <c r="O111" s="35">
        <f>MATCH(H111,装备!$B:$B,0)</f>
        <v>121</v>
      </c>
      <c r="P111" s="35">
        <f>MATCH(I111,装备!$B:$B,0)</f>
        <v>117</v>
      </c>
      <c r="Q111" s="35">
        <f>MATCH(J111,装备!$B:$B,0)</f>
        <v>85</v>
      </c>
      <c r="R111" s="35">
        <f>MATCH(K111,装备!$B:$B,0)</f>
        <v>69</v>
      </c>
      <c r="S111" s="35">
        <f>MATCH(L111,装备!$B:$B,0)</f>
        <v>31</v>
      </c>
      <c r="T111" s="35">
        <f>MATCH(M111,装备!$B:$B,0)</f>
        <v>72</v>
      </c>
      <c r="V111" s="8">
        <f>INDEX(装备!C:C,$O111)+INDEX(装备!C:C,$P111)+INDEX(装备!C:C,$Q111)+INDEX(装备!C:C,$R111)+INDEX(装备!C:C,$S111)+INDEX(装备!C:C,$T111)</f>
        <v>66</v>
      </c>
      <c r="W111" s="8">
        <f>INDEX(装备!D:D,$O111)+INDEX(装备!D:D,$P111)+INDEX(装备!D:D,$Q111)+INDEX(装备!D:D,$R111)+INDEX(装备!D:D,$S111)+INDEX(装备!D:D,$T111)</f>
        <v>25</v>
      </c>
      <c r="X111" s="8">
        <f>INDEX(装备!E:E,$O111)+INDEX(装备!E:E,$P111)+INDEX(装备!E:E,$Q111)+INDEX(装备!E:E,$R111)+INDEX(装备!E:E,$S111)+INDEX(装备!E:E,$T111)</f>
        <v>41</v>
      </c>
      <c r="Y111" s="8">
        <f>INDEX(装备!F:F,$O111)+INDEX(装备!F:F,$P111)+INDEX(装备!F:F,$Q111)+INDEX(装备!F:F,$R111)+INDEX(装备!F:F,$S111)+INDEX(装备!F:F,$T111)</f>
        <v>0</v>
      </c>
      <c r="Z111" s="8">
        <f>INDEX(装备!G:G,$O111)+INDEX(装备!G:G,$P111)+INDEX(装备!G:G,$Q111)+INDEX(装备!G:G,$R111)+INDEX(装备!G:G,$S111)+INDEX(装备!G:G,$T111)</f>
        <v>202</v>
      </c>
      <c r="AA111" s="8">
        <f>INDEX(装备!H:H,$O111)+INDEX(装备!H:H,$P111)+INDEX(装备!H:H,$Q111)+INDEX(装备!H:H,$R111)+INDEX(装备!H:H,$S111)+INDEX(装备!H:H,$T111)</f>
        <v>0</v>
      </c>
      <c r="AB111" s="8">
        <f>INDEX(装备!I:I,$O111)+INDEX(装备!I:I,$P111)+INDEX(装备!I:I,$Q111)+INDEX(装备!I:I,$R111)+INDEX(装备!I:I,$S111)+INDEX(装备!I:I,$T111)</f>
        <v>15</v>
      </c>
      <c r="AC111" s="8">
        <f>INDEX(装备!J:J,$O111)+INDEX(装备!J:J,$P111)+INDEX(装备!J:J,$Q111)+INDEX(装备!J:J,$R111)+INDEX(装备!J:J,$S111)+INDEX(装备!J:J,$T111)</f>
        <v>0</v>
      </c>
      <c r="AD111" s="8">
        <f>INDEX(装备!K:K,$O111)+INDEX(装备!K:K,$P111)+INDEX(装备!K:K,$Q111)+INDEX(装备!K:K,$R111)+INDEX(装备!K:K,$S111)+INDEX(装备!K:K,$T111)</f>
        <v>47</v>
      </c>
      <c r="AE111" s="8">
        <f>INDEX(装备!L:L,$O111)+INDEX(装备!L:L,$P111)+INDEX(装备!L:L,$Q111)+INDEX(装备!L:L,$R111)+INDEX(装备!L:L,$S111)+INDEX(装备!L:L,$T111)</f>
        <v>0</v>
      </c>
      <c r="AF111" s="8">
        <f>INDEX(装备!M:M,$O111)+INDEX(装备!M:M,$P111)+INDEX(装备!M:M,$Q111)+INDEX(装备!M:M,$R111)+INDEX(装备!M:M,$S111)+INDEX(装备!M:M,$T111)</f>
        <v>0</v>
      </c>
      <c r="AG111" s="8">
        <f>INDEX(装备!N:N,$O111)+INDEX(装备!N:N,$P111)+INDEX(装备!N:N,$Q111)+INDEX(装备!N:N,$R111)+INDEX(装备!N:N,$S111)+INDEX(装备!N:N,$T111)</f>
        <v>0</v>
      </c>
      <c r="AH111" s="8">
        <f>INDEX(装备!O:O,$O111)+INDEX(装备!O:O,$P111)+INDEX(装备!O:O,$Q111)+INDEX(装备!O:O,$R111)+INDEX(装备!O:O,$S111)+INDEX(装备!O:O,$T111)</f>
        <v>0</v>
      </c>
      <c r="AI111" s="8">
        <f>INDEX(装备!P:P,$O111)+INDEX(装备!P:P,$P111)+INDEX(装备!P:P,$Q111)+INDEX(装备!P:P,$R111)+INDEX(装备!P:P,$S111)+INDEX(装备!P:P,$T111)</f>
        <v>30</v>
      </c>
      <c r="AJ111" s="8">
        <f>INDEX(装备!Q:Q,$O111)+INDEX(装备!Q:Q,$P111)+INDEX(装备!Q:Q,$Q111)+INDEX(装备!Q:Q,$R111)+INDEX(装备!Q:Q,$S111)+INDEX(装备!Q:Q,$T111)</f>
        <v>0</v>
      </c>
      <c r="AK111" s="8">
        <f>INDEX(装备!R:R,$O111)+INDEX(装备!R:R,$P111)+INDEX(装备!R:R,$Q111)+INDEX(装备!R:R,$R111)+INDEX(装备!R:R,$S111)+INDEX(装备!R:R,$T111)</f>
        <v>25</v>
      </c>
      <c r="AL111" s="8">
        <f>INDEX(装备!S:S,$O111)+INDEX(装备!S:S,$P111)+INDEX(装备!S:S,$Q111)+INDEX(装备!S:S,$R111)+INDEX(装备!S:S,$S111)+INDEX(装备!S:S,$T111)</f>
        <v>0</v>
      </c>
      <c r="AM111" s="8">
        <f>INDEX(装备!T:T,$O111)+INDEX(装备!T:T,$P111)+INDEX(装备!T:T,$Q111)+INDEX(装备!T:T,$R111)+INDEX(装备!T:T,$S111)+INDEX(装备!T:T,$T111)</f>
        <v>0</v>
      </c>
      <c r="AP111" s="39">
        <f t="shared" si="86"/>
        <v>203</v>
      </c>
      <c r="AQ111" s="39">
        <f t="shared" si="86"/>
        <v>146</v>
      </c>
      <c r="AR111" s="39">
        <f t="shared" si="86"/>
        <v>269</v>
      </c>
      <c r="AS111" s="39">
        <f t="shared" si="86"/>
        <v>530</v>
      </c>
      <c r="AT111" s="39">
        <f t="shared" si="86"/>
        <v>612</v>
      </c>
      <c r="AU111" s="39">
        <f t="shared" si="86"/>
        <v>0</v>
      </c>
      <c r="AV111" s="39">
        <f t="shared" si="86"/>
        <v>61</v>
      </c>
      <c r="AW111" s="39">
        <f t="shared" si="86"/>
        <v>57</v>
      </c>
      <c r="AX111" s="39">
        <f t="shared" si="86"/>
        <v>226</v>
      </c>
      <c r="AY111" s="39">
        <f t="shared" si="86"/>
        <v>0</v>
      </c>
      <c r="AZ111" s="39">
        <f t="shared" si="86"/>
        <v>820</v>
      </c>
      <c r="BA111" s="39">
        <f t="shared" si="86"/>
        <v>337</v>
      </c>
      <c r="BB111" s="39">
        <f t="shared" si="86"/>
        <v>30</v>
      </c>
      <c r="BC111" s="39">
        <f t="shared" si="86"/>
        <v>54</v>
      </c>
      <c r="BD111" s="39">
        <f t="shared" si="86"/>
        <v>5</v>
      </c>
      <c r="BE111" s="39">
        <f t="shared" si="86"/>
        <v>55</v>
      </c>
      <c r="BF111" s="39">
        <f t="shared" si="86"/>
        <v>0</v>
      </c>
      <c r="BG111" s="39">
        <f t="shared" si="86"/>
        <v>0</v>
      </c>
    </row>
    <row r="112" spans="6:59" s="38" customFormat="1" x14ac:dyDescent="0.15">
      <c r="G112" s="39" t="s">
        <v>337</v>
      </c>
      <c r="H112" s="39" t="s">
        <v>601</v>
      </c>
      <c r="I112" s="39" t="s">
        <v>339</v>
      </c>
      <c r="J112" s="39" t="s">
        <v>355</v>
      </c>
      <c r="K112" s="39" t="s">
        <v>305</v>
      </c>
      <c r="L112" s="39" t="s">
        <v>313</v>
      </c>
      <c r="M112" s="39" t="s">
        <v>327</v>
      </c>
      <c r="O112" s="35">
        <f>MATCH(H112,装备!$B:$B,0)</f>
        <v>119</v>
      </c>
      <c r="P112" s="35">
        <f>MATCH(I112,装备!$B:$B,0)</f>
        <v>122</v>
      </c>
      <c r="Q112" s="35">
        <f>MATCH(J112,装备!$B:$B,0)</f>
        <v>113</v>
      </c>
      <c r="R112" s="35">
        <f>MATCH(K112,装备!$B:$B,0)</f>
        <v>79</v>
      </c>
      <c r="S112" s="35">
        <f>MATCH(L112,装备!$B:$B,0)</f>
        <v>84</v>
      </c>
      <c r="T112" s="35">
        <f>MATCH(M112,装备!$B:$B,0)</f>
        <v>72</v>
      </c>
      <c r="V112" s="8">
        <f>INDEX(装备!C:C,$O112)+INDEX(装备!C:C,$P112)+INDEX(装备!C:C,$Q112)+INDEX(装备!C:C,$R112)+INDEX(装备!C:C,$S112)+INDEX(装备!C:C,$T112)</f>
        <v>55</v>
      </c>
      <c r="W112" s="8">
        <f>INDEX(装备!D:D,$O112)+INDEX(装备!D:D,$P112)+INDEX(装备!D:D,$Q112)+INDEX(装备!D:D,$R112)+INDEX(装备!D:D,$S112)+INDEX(装备!D:D,$T112)</f>
        <v>60</v>
      </c>
      <c r="X112" s="8">
        <f>INDEX(装备!E:E,$O112)+INDEX(装备!E:E,$P112)+INDEX(装备!E:E,$Q112)+INDEX(装备!E:E,$R112)+INDEX(装备!E:E,$S112)+INDEX(装备!E:E,$T112)</f>
        <v>35</v>
      </c>
      <c r="Y112" s="8">
        <f>INDEX(装备!F:F,$O112)+INDEX(装备!F:F,$P112)+INDEX(装备!F:F,$Q112)+INDEX(装备!F:F,$R112)+INDEX(装备!F:F,$S112)+INDEX(装备!F:F,$T112)</f>
        <v>0</v>
      </c>
      <c r="Z112" s="8">
        <f>INDEX(装备!G:G,$O112)+INDEX(装备!G:G,$P112)+INDEX(装备!G:G,$Q112)+INDEX(装备!G:G,$R112)+INDEX(装备!G:G,$S112)+INDEX(装备!G:G,$T112)</f>
        <v>235</v>
      </c>
      <c r="AA112" s="8">
        <f>INDEX(装备!H:H,$O112)+INDEX(装备!H:H,$P112)+INDEX(装备!H:H,$Q112)+INDEX(装备!H:H,$R112)+INDEX(装备!H:H,$S112)+INDEX(装备!H:H,$T112)</f>
        <v>0</v>
      </c>
      <c r="AB112" s="8">
        <f>INDEX(装备!I:I,$O112)+INDEX(装备!I:I,$P112)+INDEX(装备!I:I,$Q112)+INDEX(装备!I:I,$R112)+INDEX(装备!I:I,$S112)+INDEX(装备!I:I,$T112)</f>
        <v>0</v>
      </c>
      <c r="AC112" s="8">
        <f>INDEX(装备!J:J,$O112)+INDEX(装备!J:J,$P112)+INDEX(装备!J:J,$Q112)+INDEX(装备!J:J,$R112)+INDEX(装备!J:J,$S112)+INDEX(装备!J:J,$T112)</f>
        <v>10</v>
      </c>
      <c r="AD112" s="8">
        <f>INDEX(装备!K:K,$O112)+INDEX(装备!K:K,$P112)+INDEX(装备!K:K,$Q112)+INDEX(装备!K:K,$R112)+INDEX(装备!K:K,$S112)+INDEX(装备!K:K,$T112)</f>
        <v>95</v>
      </c>
      <c r="AE112" s="8">
        <f>INDEX(装备!L:L,$O112)+INDEX(装备!L:L,$P112)+INDEX(装备!L:L,$Q112)+INDEX(装备!L:L,$R112)+INDEX(装备!L:L,$S112)+INDEX(装备!L:L,$T112)</f>
        <v>0</v>
      </c>
      <c r="AF112" s="8">
        <f>INDEX(装备!M:M,$O112)+INDEX(装备!M:M,$P112)+INDEX(装备!M:M,$Q112)+INDEX(装备!M:M,$R112)+INDEX(装备!M:M,$S112)+INDEX(装备!M:M,$T112)</f>
        <v>0</v>
      </c>
      <c r="AG112" s="8">
        <f>INDEX(装备!N:N,$O112)+INDEX(装备!N:N,$P112)+INDEX(装备!N:N,$Q112)+INDEX(装备!N:N,$R112)+INDEX(装备!N:N,$S112)+INDEX(装备!N:N,$T112)</f>
        <v>110</v>
      </c>
      <c r="AH112" s="8">
        <f>INDEX(装备!O:O,$O112)+INDEX(装备!O:O,$P112)+INDEX(装备!O:O,$Q112)+INDEX(装备!O:O,$R112)+INDEX(装备!O:O,$S112)+INDEX(装备!O:O,$T112)</f>
        <v>0</v>
      </c>
      <c r="AI112" s="8">
        <f>INDEX(装备!P:P,$O112)+INDEX(装备!P:P,$P112)+INDEX(装备!P:P,$Q112)+INDEX(装备!P:P,$R112)+INDEX(装备!P:P,$S112)+INDEX(装备!P:P,$T112)</f>
        <v>0</v>
      </c>
      <c r="AJ112" s="8">
        <f>INDEX(装备!Q:Q,$O112)+INDEX(装备!Q:Q,$P112)+INDEX(装备!Q:Q,$Q112)+INDEX(装备!Q:Q,$R112)+INDEX(装备!Q:Q,$S112)+INDEX(装备!Q:Q,$T112)</f>
        <v>20</v>
      </c>
      <c r="AK112" s="8">
        <f>INDEX(装备!R:R,$O112)+INDEX(装备!R:R,$P112)+INDEX(装备!R:R,$Q112)+INDEX(装备!R:R,$R112)+INDEX(装备!R:R,$S112)+INDEX(装备!R:R,$T112)</f>
        <v>0</v>
      </c>
      <c r="AL112" s="8">
        <f>INDEX(装备!S:S,$O112)+INDEX(装备!S:S,$P112)+INDEX(装备!S:S,$Q112)+INDEX(装备!S:S,$R112)+INDEX(装备!S:S,$S112)+INDEX(装备!S:S,$T112)</f>
        <v>0</v>
      </c>
      <c r="AM112" s="8">
        <f>INDEX(装备!T:T,$O112)+INDEX(装备!T:T,$P112)+INDEX(装备!T:T,$Q112)+INDEX(装备!T:T,$R112)+INDEX(装备!T:T,$S112)+INDEX(装备!T:T,$T112)</f>
        <v>0</v>
      </c>
      <c r="AP112" s="39">
        <f t="shared" si="86"/>
        <v>258</v>
      </c>
      <c r="AQ112" s="39">
        <f t="shared" si="86"/>
        <v>206</v>
      </c>
      <c r="AR112" s="39">
        <f t="shared" si="86"/>
        <v>304</v>
      </c>
      <c r="AS112" s="39">
        <f t="shared" si="86"/>
        <v>530</v>
      </c>
      <c r="AT112" s="39">
        <f t="shared" si="86"/>
        <v>847</v>
      </c>
      <c r="AU112" s="39">
        <f t="shared" si="86"/>
        <v>0</v>
      </c>
      <c r="AV112" s="39">
        <f t="shared" si="86"/>
        <v>61</v>
      </c>
      <c r="AW112" s="39">
        <f t="shared" si="86"/>
        <v>67</v>
      </c>
      <c r="AX112" s="39">
        <f t="shared" si="86"/>
        <v>321</v>
      </c>
      <c r="AY112" s="39">
        <f t="shared" si="86"/>
        <v>0</v>
      </c>
      <c r="AZ112" s="39">
        <f t="shared" si="86"/>
        <v>820</v>
      </c>
      <c r="BA112" s="39">
        <f t="shared" si="86"/>
        <v>447</v>
      </c>
      <c r="BB112" s="39">
        <f t="shared" si="86"/>
        <v>30</v>
      </c>
      <c r="BC112" s="39">
        <f t="shared" si="86"/>
        <v>54</v>
      </c>
      <c r="BD112" s="39">
        <f t="shared" si="86"/>
        <v>25</v>
      </c>
      <c r="BE112" s="39">
        <f t="shared" si="86"/>
        <v>55</v>
      </c>
      <c r="BF112" s="39">
        <f t="shared" si="86"/>
        <v>0</v>
      </c>
      <c r="BG112" s="39">
        <f t="shared" si="86"/>
        <v>0</v>
      </c>
    </row>
    <row r="113" spans="6:59" s="38" customFormat="1" x14ac:dyDescent="0.15">
      <c r="F113" s="38" t="s">
        <v>436</v>
      </c>
      <c r="G113" s="39" t="s">
        <v>342</v>
      </c>
      <c r="H113" s="39" t="s">
        <v>592</v>
      </c>
      <c r="I113" s="39" t="s">
        <v>343</v>
      </c>
      <c r="J113" s="39" t="s">
        <v>385</v>
      </c>
      <c r="K113" s="39" t="s">
        <v>385</v>
      </c>
      <c r="L113" s="39" t="s">
        <v>344</v>
      </c>
      <c r="M113" s="39" t="s">
        <v>344</v>
      </c>
      <c r="O113" s="35">
        <f>MATCH(H113,装备!$B:$B,0)</f>
        <v>2</v>
      </c>
      <c r="P113" s="35">
        <f>MATCH(I113,装备!$B:$B,0)</f>
        <v>2</v>
      </c>
      <c r="Q113" s="35">
        <f>MATCH(J113,装备!$B:$B,0)</f>
        <v>10</v>
      </c>
      <c r="R113" s="35">
        <f>MATCH(K113,装备!$B:$B,0)</f>
        <v>10</v>
      </c>
      <c r="S113" s="35">
        <f>MATCH(L113,装备!$B:$B,0)</f>
        <v>14</v>
      </c>
      <c r="T113" s="35">
        <f>MATCH(M113,装备!$B:$B,0)</f>
        <v>14</v>
      </c>
      <c r="V113" s="8">
        <f>INDEX(装备!C:C,$O113)+INDEX(装备!C:C,$P113)+INDEX(装备!C:C,$Q113)+INDEX(装备!C:C,$R113)+INDEX(装备!C:C,$S113)+INDEX(装备!C:C,$T113)</f>
        <v>6</v>
      </c>
      <c r="W113" s="8">
        <f>INDEX(装备!D:D,$O113)+INDEX(装备!D:D,$P113)+INDEX(装备!D:D,$Q113)+INDEX(装备!D:D,$R113)+INDEX(装备!D:D,$S113)+INDEX(装备!D:D,$T113)</f>
        <v>6</v>
      </c>
      <c r="X113" s="8">
        <f>INDEX(装备!E:E,$O113)+INDEX(装备!E:E,$P113)+INDEX(装备!E:E,$Q113)+INDEX(装备!E:E,$R113)+INDEX(装备!E:E,$S113)+INDEX(装备!E:E,$T113)</f>
        <v>12</v>
      </c>
      <c r="Y113" s="8">
        <f>INDEX(装备!F:F,$O113)+INDEX(装备!F:F,$P113)+INDEX(装备!F:F,$Q113)+INDEX(装备!F:F,$R113)+INDEX(装备!F:F,$S113)+INDEX(装备!F:F,$T113)</f>
        <v>0</v>
      </c>
      <c r="Z113" s="8">
        <f>INDEX(装备!G:G,$O113)+INDEX(装备!G:G,$P113)+INDEX(装备!G:G,$Q113)+INDEX(装备!G:G,$R113)+INDEX(装备!G:G,$S113)+INDEX(装备!G:G,$T113)</f>
        <v>0</v>
      </c>
      <c r="AA113" s="8">
        <f>INDEX(装备!H:H,$O113)+INDEX(装备!H:H,$P113)+INDEX(装备!H:H,$Q113)+INDEX(装备!H:H,$R113)+INDEX(装备!H:H,$S113)+INDEX(装备!H:H,$T113)</f>
        <v>0</v>
      </c>
      <c r="AB113" s="8">
        <f>INDEX(装备!I:I,$O113)+INDEX(装备!I:I,$P113)+INDEX(装备!I:I,$Q113)+INDEX(装备!I:I,$R113)+INDEX(装备!I:I,$S113)+INDEX(装备!I:I,$T113)</f>
        <v>0</v>
      </c>
      <c r="AC113" s="8">
        <f>INDEX(装备!J:J,$O113)+INDEX(装备!J:J,$P113)+INDEX(装备!J:J,$Q113)+INDEX(装备!J:J,$R113)+INDEX(装备!J:J,$S113)+INDEX(装备!J:J,$T113)</f>
        <v>0</v>
      </c>
      <c r="AD113" s="8">
        <f>INDEX(装备!K:K,$O113)+INDEX(装备!K:K,$P113)+INDEX(装备!K:K,$Q113)+INDEX(装备!K:K,$R113)+INDEX(装备!K:K,$S113)+INDEX(装备!K:K,$T113)</f>
        <v>0</v>
      </c>
      <c r="AE113" s="8">
        <f>INDEX(装备!L:L,$O113)+INDEX(装备!L:L,$P113)+INDEX(装备!L:L,$Q113)+INDEX(装备!L:L,$R113)+INDEX(装备!L:L,$S113)+INDEX(装备!L:L,$T113)</f>
        <v>0</v>
      </c>
      <c r="AF113" s="8">
        <f>INDEX(装备!M:M,$O113)+INDEX(装备!M:M,$P113)+INDEX(装备!M:M,$Q113)+INDEX(装备!M:M,$R113)+INDEX(装备!M:M,$S113)+INDEX(装备!M:M,$T113)</f>
        <v>0</v>
      </c>
      <c r="AG113" s="8">
        <f>INDEX(装备!N:N,$O113)+INDEX(装备!N:N,$P113)+INDEX(装备!N:N,$Q113)+INDEX(装备!N:N,$R113)+INDEX(装备!N:N,$S113)+INDEX(装备!N:N,$T113)</f>
        <v>0</v>
      </c>
      <c r="AH113" s="8">
        <f>INDEX(装备!O:O,$O113)+INDEX(装备!O:O,$P113)+INDEX(装备!O:O,$Q113)+INDEX(装备!O:O,$R113)+INDEX(装备!O:O,$S113)+INDEX(装备!O:O,$T113)</f>
        <v>0</v>
      </c>
      <c r="AI113" s="8">
        <f>INDEX(装备!P:P,$O113)+INDEX(装备!P:P,$P113)+INDEX(装备!P:P,$Q113)+INDEX(装备!P:P,$R113)+INDEX(装备!P:P,$S113)+INDEX(装备!P:P,$T113)</f>
        <v>0</v>
      </c>
      <c r="AJ113" s="8">
        <f>INDEX(装备!Q:Q,$O113)+INDEX(装备!Q:Q,$P113)+INDEX(装备!Q:Q,$Q113)+INDEX(装备!Q:Q,$R113)+INDEX(装备!Q:Q,$S113)+INDEX(装备!Q:Q,$T113)</f>
        <v>0</v>
      </c>
      <c r="AK113" s="8">
        <f>INDEX(装备!R:R,$O113)+INDEX(装备!R:R,$P113)+INDEX(装备!R:R,$Q113)+INDEX(装备!R:R,$R113)+INDEX(装备!R:R,$S113)+INDEX(装备!R:R,$T113)</f>
        <v>0</v>
      </c>
      <c r="AL113" s="8">
        <f>INDEX(装备!S:S,$O113)+INDEX(装备!S:S,$P113)+INDEX(装备!S:S,$Q113)+INDEX(装备!S:S,$R113)+INDEX(装备!S:S,$S113)+INDEX(装备!S:S,$T113)</f>
        <v>0</v>
      </c>
      <c r="AM113" s="8">
        <f>INDEX(装备!T:T,$O113)+INDEX(装备!T:T,$P113)+INDEX(装备!T:T,$Q113)+INDEX(装备!T:T,$R113)+INDEX(装备!T:T,$S113)+INDEX(装备!T:T,$T113)</f>
        <v>0</v>
      </c>
      <c r="AP113" s="39">
        <f t="shared" ref="AP113:BG113" si="87">V113</f>
        <v>6</v>
      </c>
      <c r="AQ113" s="39">
        <f t="shared" si="87"/>
        <v>6</v>
      </c>
      <c r="AR113" s="39">
        <f t="shared" si="87"/>
        <v>12</v>
      </c>
      <c r="AS113" s="39">
        <f t="shared" si="87"/>
        <v>0</v>
      </c>
      <c r="AT113" s="39">
        <f t="shared" si="87"/>
        <v>0</v>
      </c>
      <c r="AU113" s="39">
        <f t="shared" si="87"/>
        <v>0</v>
      </c>
      <c r="AV113" s="39">
        <f t="shared" si="87"/>
        <v>0</v>
      </c>
      <c r="AW113" s="39">
        <f t="shared" si="87"/>
        <v>0</v>
      </c>
      <c r="AX113" s="39">
        <f t="shared" si="87"/>
        <v>0</v>
      </c>
      <c r="AY113" s="39">
        <f t="shared" si="87"/>
        <v>0</v>
      </c>
      <c r="AZ113" s="39">
        <f t="shared" si="87"/>
        <v>0</v>
      </c>
      <c r="BA113" s="39">
        <f t="shared" si="87"/>
        <v>0</v>
      </c>
      <c r="BB113" s="39">
        <f t="shared" si="87"/>
        <v>0</v>
      </c>
      <c r="BC113" s="39">
        <f t="shared" si="87"/>
        <v>0</v>
      </c>
      <c r="BD113" s="39">
        <f t="shared" si="87"/>
        <v>0</v>
      </c>
      <c r="BE113" s="39">
        <f t="shared" si="87"/>
        <v>0</v>
      </c>
      <c r="BF113" s="39">
        <f t="shared" si="87"/>
        <v>0</v>
      </c>
      <c r="BG113" s="39">
        <f t="shared" si="87"/>
        <v>0</v>
      </c>
    </row>
    <row r="114" spans="6:59" s="38" customFormat="1" x14ac:dyDescent="0.15">
      <c r="G114" s="39" t="s">
        <v>347</v>
      </c>
      <c r="H114" s="39" t="s">
        <v>627</v>
      </c>
      <c r="I114" s="39" t="s">
        <v>359</v>
      </c>
      <c r="J114" s="39" t="s">
        <v>296</v>
      </c>
      <c r="K114" s="39" t="s">
        <v>296</v>
      </c>
      <c r="L114" s="39" t="s">
        <v>315</v>
      </c>
      <c r="M114" s="39" t="s">
        <v>298</v>
      </c>
      <c r="O114" s="35">
        <f>MATCH(H114,装备!$B:$B,0)</f>
        <v>34</v>
      </c>
      <c r="P114" s="35">
        <f>MATCH(I114,装备!$B:$B,0)</f>
        <v>7</v>
      </c>
      <c r="Q114" s="35">
        <f>MATCH(J114,装备!$B:$B,0)</f>
        <v>19</v>
      </c>
      <c r="R114" s="35">
        <f>MATCH(K114,装备!$B:$B,0)</f>
        <v>19</v>
      </c>
      <c r="S114" s="35">
        <f>MATCH(L114,装备!$B:$B,0)</f>
        <v>23</v>
      </c>
      <c r="T114" s="35">
        <f>MATCH(M114,装备!$B:$B,0)</f>
        <v>4</v>
      </c>
      <c r="V114" s="8">
        <f>INDEX(装备!C:C,$O114)+INDEX(装备!C:C,$P114)+INDEX(装备!C:C,$Q114)+INDEX(装备!C:C,$R114)+INDEX(装备!C:C,$S114)+INDEX(装备!C:C,$T114)</f>
        <v>11</v>
      </c>
      <c r="W114" s="8">
        <f>INDEX(装备!D:D,$O114)+INDEX(装备!D:D,$P114)+INDEX(装备!D:D,$Q114)+INDEX(装备!D:D,$R114)+INDEX(装备!D:D,$S114)+INDEX(装备!D:D,$T114)</f>
        <v>11</v>
      </c>
      <c r="X114" s="8">
        <f>INDEX(装备!E:E,$O114)+INDEX(装备!E:E,$P114)+INDEX(装备!E:E,$Q114)+INDEX(装备!E:E,$R114)+INDEX(装备!E:E,$S114)+INDEX(装备!E:E,$T114)</f>
        <v>23</v>
      </c>
      <c r="Y114" s="8">
        <f>INDEX(装备!F:F,$O114)+INDEX(装备!F:F,$P114)+INDEX(装备!F:F,$Q114)+INDEX(装备!F:F,$R114)+INDEX(装备!F:F,$S114)+INDEX(装备!F:F,$T114)</f>
        <v>250</v>
      </c>
      <c r="Z114" s="8">
        <f>INDEX(装备!G:G,$O114)+INDEX(装备!G:G,$P114)+INDEX(装备!G:G,$Q114)+INDEX(装备!G:G,$R114)+INDEX(装备!G:G,$S114)+INDEX(装备!G:G,$T114)</f>
        <v>6</v>
      </c>
      <c r="AA114" s="8">
        <f>INDEX(装备!H:H,$O114)+INDEX(装备!H:H,$P114)+INDEX(装备!H:H,$Q114)+INDEX(装备!H:H,$R114)+INDEX(装备!H:H,$S114)+INDEX(装备!H:H,$T114)</f>
        <v>0</v>
      </c>
      <c r="AB114" s="8">
        <f>INDEX(装备!I:I,$O114)+INDEX(装备!I:I,$P114)+INDEX(装备!I:I,$Q114)+INDEX(装备!I:I,$R114)+INDEX(装备!I:I,$S114)+INDEX(装备!I:I,$T114)</f>
        <v>2</v>
      </c>
      <c r="AC114" s="8">
        <f>INDEX(装备!J:J,$O114)+INDEX(装备!J:J,$P114)+INDEX(装备!J:J,$Q114)+INDEX(装备!J:J,$R114)+INDEX(装备!J:J,$S114)+INDEX(装备!J:J,$T114)</f>
        <v>0</v>
      </c>
      <c r="AD114" s="8">
        <f>INDEX(装备!K:K,$O114)+INDEX(装备!K:K,$P114)+INDEX(装备!K:K,$Q114)+INDEX(装备!K:K,$R114)+INDEX(装备!K:K,$S114)+INDEX(装备!K:K,$T114)</f>
        <v>0</v>
      </c>
      <c r="AE114" s="8">
        <f>INDEX(装备!L:L,$O114)+INDEX(装备!L:L,$P114)+INDEX(装备!L:L,$Q114)+INDEX(装备!L:L,$R114)+INDEX(装备!L:L,$S114)+INDEX(装备!L:L,$T114)</f>
        <v>0</v>
      </c>
      <c r="AF114" s="8">
        <f>INDEX(装备!M:M,$O114)+INDEX(装备!M:M,$P114)+INDEX(装备!M:M,$Q114)+INDEX(装备!M:M,$R114)+INDEX(装备!M:M,$S114)+INDEX(装备!M:M,$T114)</f>
        <v>0</v>
      </c>
      <c r="AG114" s="8">
        <f>INDEX(装备!N:N,$O114)+INDEX(装备!N:N,$P114)+INDEX(装备!N:N,$Q114)+INDEX(装备!N:N,$R114)+INDEX(装备!N:N,$S114)+INDEX(装备!N:N,$T114)</f>
        <v>0</v>
      </c>
      <c r="AH114" s="8">
        <f>INDEX(装备!O:O,$O114)+INDEX(装备!O:O,$P114)+INDEX(装备!O:O,$Q114)+INDEX(装备!O:O,$R114)+INDEX(装备!O:O,$S114)+INDEX(装备!O:O,$T114)</f>
        <v>0</v>
      </c>
      <c r="AI114" s="8">
        <f>INDEX(装备!P:P,$O114)+INDEX(装备!P:P,$P114)+INDEX(装备!P:P,$Q114)+INDEX(装备!P:P,$R114)+INDEX(装备!P:P,$S114)+INDEX(装备!P:P,$T114)</f>
        <v>0</v>
      </c>
      <c r="AJ114" s="8">
        <f>INDEX(装备!Q:Q,$O114)+INDEX(装备!Q:Q,$P114)+INDEX(装备!Q:Q,$Q114)+INDEX(装备!Q:Q,$R114)+INDEX(装备!Q:Q,$S114)+INDEX(装备!Q:Q,$T114)</f>
        <v>0</v>
      </c>
      <c r="AK114" s="8">
        <f>INDEX(装备!R:R,$O114)+INDEX(装备!R:R,$P114)+INDEX(装备!R:R,$Q114)+INDEX(装备!R:R,$R114)+INDEX(装备!R:R,$S114)+INDEX(装备!R:R,$T114)</f>
        <v>0</v>
      </c>
      <c r="AL114" s="8">
        <f>INDEX(装备!S:S,$O114)+INDEX(装备!S:S,$P114)+INDEX(装备!S:S,$Q114)+INDEX(装备!S:S,$R114)+INDEX(装备!S:S,$S114)+INDEX(装备!S:S,$T114)</f>
        <v>0</v>
      </c>
      <c r="AM114" s="8">
        <f>INDEX(装备!T:T,$O114)+INDEX(装备!T:T,$P114)+INDEX(装备!T:T,$Q114)+INDEX(装备!T:T,$R114)+INDEX(装备!T:T,$S114)+INDEX(装备!T:T,$T114)</f>
        <v>0</v>
      </c>
      <c r="AP114" s="39">
        <f t="shared" ref="AP114:BG122" si="88">AP113+V114</f>
        <v>17</v>
      </c>
      <c r="AQ114" s="39">
        <f t="shared" si="88"/>
        <v>17</v>
      </c>
      <c r="AR114" s="39">
        <f t="shared" si="88"/>
        <v>35</v>
      </c>
      <c r="AS114" s="39">
        <f t="shared" si="88"/>
        <v>250</v>
      </c>
      <c r="AT114" s="39">
        <f t="shared" si="88"/>
        <v>6</v>
      </c>
      <c r="AU114" s="39">
        <f t="shared" si="88"/>
        <v>0</v>
      </c>
      <c r="AV114" s="39">
        <f t="shared" si="88"/>
        <v>2</v>
      </c>
      <c r="AW114" s="39">
        <f t="shared" si="88"/>
        <v>0</v>
      </c>
      <c r="AX114" s="39">
        <f t="shared" si="88"/>
        <v>0</v>
      </c>
      <c r="AY114" s="39">
        <f t="shared" si="88"/>
        <v>0</v>
      </c>
      <c r="AZ114" s="39">
        <f t="shared" si="88"/>
        <v>0</v>
      </c>
      <c r="BA114" s="39">
        <f t="shared" si="88"/>
        <v>0</v>
      </c>
      <c r="BB114" s="39">
        <f t="shared" si="88"/>
        <v>0</v>
      </c>
      <c r="BC114" s="39">
        <f t="shared" si="88"/>
        <v>0</v>
      </c>
      <c r="BD114" s="39">
        <f t="shared" si="88"/>
        <v>0</v>
      </c>
      <c r="BE114" s="39">
        <f t="shared" si="88"/>
        <v>0</v>
      </c>
      <c r="BF114" s="39">
        <f t="shared" si="88"/>
        <v>0</v>
      </c>
      <c r="BG114" s="39">
        <f t="shared" si="88"/>
        <v>0</v>
      </c>
    </row>
    <row r="115" spans="6:59" s="38" customFormat="1" x14ac:dyDescent="0.15">
      <c r="G115" s="39" t="s">
        <v>299</v>
      </c>
      <c r="H115" s="39" t="s">
        <v>626</v>
      </c>
      <c r="I115" s="39" t="s">
        <v>367</v>
      </c>
      <c r="J115" s="39" t="s">
        <v>431</v>
      </c>
      <c r="K115" s="39" t="s">
        <v>296</v>
      </c>
      <c r="L115" s="39" t="s">
        <v>377</v>
      </c>
      <c r="M115" s="39" t="s">
        <v>298</v>
      </c>
      <c r="O115" s="35">
        <f>MATCH(H115,装备!$B:$B,0)</f>
        <v>62</v>
      </c>
      <c r="P115" s="35">
        <f>MATCH(I115,装备!$B:$B,0)</f>
        <v>55</v>
      </c>
      <c r="Q115" s="35">
        <f>MATCH(J115,装备!$B:$B,0)</f>
        <v>39</v>
      </c>
      <c r="R115" s="35">
        <f>MATCH(K115,装备!$B:$B,0)</f>
        <v>19</v>
      </c>
      <c r="S115" s="35">
        <f>MATCH(L115,装备!$B:$B,0)</f>
        <v>3</v>
      </c>
      <c r="T115" s="35">
        <f>MATCH(M115,装备!$B:$B,0)</f>
        <v>4</v>
      </c>
      <c r="V115" s="8">
        <f>INDEX(装备!C:C,$O115)+INDEX(装备!C:C,$P115)+INDEX(装备!C:C,$Q115)+INDEX(装备!C:C,$R115)+INDEX(装备!C:C,$S115)+INDEX(装备!C:C,$T115)</f>
        <v>14</v>
      </c>
      <c r="W115" s="8">
        <f>INDEX(装备!D:D,$O115)+INDEX(装备!D:D,$P115)+INDEX(装备!D:D,$Q115)+INDEX(装备!D:D,$R115)+INDEX(装备!D:D,$S115)+INDEX(装备!D:D,$T115)</f>
        <v>8</v>
      </c>
      <c r="X115" s="8">
        <f>INDEX(装备!E:E,$O115)+INDEX(装备!E:E,$P115)+INDEX(装备!E:E,$Q115)+INDEX(装备!E:E,$R115)+INDEX(装备!E:E,$S115)+INDEX(装备!E:E,$T115)</f>
        <v>11</v>
      </c>
      <c r="Y115" s="8">
        <f>INDEX(装备!F:F,$O115)+INDEX(装备!F:F,$P115)+INDEX(装备!F:F,$Q115)+INDEX(装备!F:F,$R115)+INDEX(装备!F:F,$S115)+INDEX(装备!F:F,$T115)</f>
        <v>280</v>
      </c>
      <c r="Z115" s="8">
        <f>INDEX(装备!G:G,$O115)+INDEX(装备!G:G,$P115)+INDEX(装备!G:G,$Q115)+INDEX(装备!G:G,$R115)+INDEX(装备!G:G,$S115)+INDEX(装备!G:G,$T115)</f>
        <v>33</v>
      </c>
      <c r="AA115" s="8">
        <f>INDEX(装备!H:H,$O115)+INDEX(装备!H:H,$P115)+INDEX(装备!H:H,$Q115)+INDEX(装备!H:H,$R115)+INDEX(装备!H:H,$S115)+INDEX(装备!H:H,$T115)</f>
        <v>0</v>
      </c>
      <c r="AB115" s="8">
        <f>INDEX(装备!I:I,$O115)+INDEX(装备!I:I,$P115)+INDEX(装备!I:I,$Q115)+INDEX(装备!I:I,$R115)+INDEX(装备!I:I,$S115)+INDEX(装备!I:I,$T115)</f>
        <v>4</v>
      </c>
      <c r="AC115" s="8">
        <f>INDEX(装备!J:J,$O115)+INDEX(装备!J:J,$P115)+INDEX(装备!J:J,$Q115)+INDEX(装备!J:J,$R115)+INDEX(装备!J:J,$S115)+INDEX(装备!J:J,$T115)</f>
        <v>0</v>
      </c>
      <c r="AD115" s="8">
        <f>INDEX(装备!K:K,$O115)+INDEX(装备!K:K,$P115)+INDEX(装备!K:K,$Q115)+INDEX(装备!K:K,$R115)+INDEX(装备!K:K,$S115)+INDEX(装备!K:K,$T115)</f>
        <v>0</v>
      </c>
      <c r="AE115" s="8">
        <f>INDEX(装备!L:L,$O115)+INDEX(装备!L:L,$P115)+INDEX(装备!L:L,$Q115)+INDEX(装备!L:L,$R115)+INDEX(装备!L:L,$S115)+INDEX(装备!L:L,$T115)</f>
        <v>0</v>
      </c>
      <c r="AF115" s="8">
        <f>INDEX(装备!M:M,$O115)+INDEX(装备!M:M,$P115)+INDEX(装备!M:M,$Q115)+INDEX(装备!M:M,$R115)+INDEX(装备!M:M,$S115)+INDEX(装备!M:M,$T115)</f>
        <v>310</v>
      </c>
      <c r="AG115" s="8">
        <f>INDEX(装备!N:N,$O115)+INDEX(装备!N:N,$P115)+INDEX(装备!N:N,$Q115)+INDEX(装备!N:N,$R115)+INDEX(装备!N:N,$S115)+INDEX(装备!N:N,$T115)</f>
        <v>50</v>
      </c>
      <c r="AH115" s="8">
        <f>INDEX(装备!O:O,$O115)+INDEX(装备!O:O,$P115)+INDEX(装备!O:O,$Q115)+INDEX(装备!O:O,$R115)+INDEX(装备!O:O,$S115)+INDEX(装备!O:O,$T115)</f>
        <v>0</v>
      </c>
      <c r="AI115" s="8">
        <f>INDEX(装备!P:P,$O115)+INDEX(装备!P:P,$P115)+INDEX(装备!P:P,$Q115)+INDEX(装备!P:P,$R115)+INDEX(装备!P:P,$S115)+INDEX(装备!P:P,$T115)</f>
        <v>0</v>
      </c>
      <c r="AJ115" s="8">
        <f>INDEX(装备!Q:Q,$O115)+INDEX(装备!Q:Q,$P115)+INDEX(装备!Q:Q,$Q115)+INDEX(装备!Q:Q,$R115)+INDEX(装备!Q:Q,$S115)+INDEX(装备!Q:Q,$T115)</f>
        <v>0</v>
      </c>
      <c r="AK115" s="8">
        <f>INDEX(装备!R:R,$O115)+INDEX(装备!R:R,$P115)+INDEX(装备!R:R,$Q115)+INDEX(装备!R:R,$R115)+INDEX(装备!R:R,$S115)+INDEX(装备!R:R,$T115)</f>
        <v>0</v>
      </c>
      <c r="AL115" s="8">
        <f>INDEX(装备!S:S,$O115)+INDEX(装备!S:S,$P115)+INDEX(装备!S:S,$Q115)+INDEX(装备!S:S,$R115)+INDEX(装备!S:S,$S115)+INDEX(装备!S:S,$T115)</f>
        <v>0</v>
      </c>
      <c r="AM115" s="8">
        <f>INDEX(装备!T:T,$O115)+INDEX(装备!T:T,$P115)+INDEX(装备!T:T,$Q115)+INDEX(装备!T:T,$R115)+INDEX(装备!T:T,$S115)+INDEX(装备!T:T,$T115)</f>
        <v>0</v>
      </c>
      <c r="AP115" s="39">
        <f t="shared" si="88"/>
        <v>31</v>
      </c>
      <c r="AQ115" s="39">
        <f t="shared" si="88"/>
        <v>25</v>
      </c>
      <c r="AR115" s="39">
        <f t="shared" si="88"/>
        <v>46</v>
      </c>
      <c r="AS115" s="39">
        <f t="shared" si="88"/>
        <v>530</v>
      </c>
      <c r="AT115" s="39">
        <f t="shared" si="88"/>
        <v>39</v>
      </c>
      <c r="AU115" s="39">
        <f t="shared" si="88"/>
        <v>0</v>
      </c>
      <c r="AV115" s="39">
        <f t="shared" si="88"/>
        <v>6</v>
      </c>
      <c r="AW115" s="39">
        <f t="shared" si="88"/>
        <v>0</v>
      </c>
      <c r="AX115" s="39">
        <f t="shared" si="88"/>
        <v>0</v>
      </c>
      <c r="AY115" s="39">
        <f t="shared" si="88"/>
        <v>0</v>
      </c>
      <c r="AZ115" s="39">
        <f t="shared" si="88"/>
        <v>310</v>
      </c>
      <c r="BA115" s="39">
        <f t="shared" si="88"/>
        <v>50</v>
      </c>
      <c r="BB115" s="39">
        <f t="shared" si="88"/>
        <v>0</v>
      </c>
      <c r="BC115" s="39">
        <f t="shared" si="88"/>
        <v>0</v>
      </c>
      <c r="BD115" s="39">
        <f t="shared" si="88"/>
        <v>0</v>
      </c>
      <c r="BE115" s="39">
        <f t="shared" si="88"/>
        <v>0</v>
      </c>
      <c r="BF115" s="39">
        <f t="shared" si="88"/>
        <v>0</v>
      </c>
      <c r="BG115" s="39">
        <f t="shared" si="88"/>
        <v>0</v>
      </c>
    </row>
    <row r="116" spans="6:59" s="38" customFormat="1" x14ac:dyDescent="0.15">
      <c r="G116" s="39" t="s">
        <v>304</v>
      </c>
      <c r="H116" s="39" t="s">
        <v>595</v>
      </c>
      <c r="I116" s="39" t="s">
        <v>428</v>
      </c>
      <c r="J116" s="39" t="s">
        <v>306</v>
      </c>
      <c r="K116" s="39" t="s">
        <v>381</v>
      </c>
      <c r="L116" s="39" t="s">
        <v>377</v>
      </c>
      <c r="M116" s="39" t="s">
        <v>380</v>
      </c>
      <c r="O116" s="35">
        <f>MATCH(H116,装备!$B:$B,0)</f>
        <v>79</v>
      </c>
      <c r="P116" s="35">
        <f>MATCH(I116,装备!$B:$B,0)</f>
        <v>71</v>
      </c>
      <c r="Q116" s="35">
        <f>MATCH(J116,装备!$B:$B,0)</f>
        <v>61</v>
      </c>
      <c r="R116" s="35">
        <f>MATCH(K116,装备!$B:$B,0)</f>
        <v>54</v>
      </c>
      <c r="S116" s="35">
        <f>MATCH(L116,装备!$B:$B,0)</f>
        <v>3</v>
      </c>
      <c r="T116" s="35">
        <f>MATCH(M116,装备!$B:$B,0)</f>
        <v>43</v>
      </c>
      <c r="V116" s="8">
        <f>INDEX(装备!C:C,$O116)+INDEX(装备!C:C,$P116)+INDEX(装备!C:C,$Q116)+INDEX(装备!C:C,$R116)+INDEX(装备!C:C,$S116)+INDEX(装备!C:C,$T116)</f>
        <v>9</v>
      </c>
      <c r="W116" s="8">
        <f>INDEX(装备!D:D,$O116)+INDEX(装备!D:D,$P116)+INDEX(装备!D:D,$Q116)+INDEX(装备!D:D,$R116)+INDEX(装备!D:D,$S116)+INDEX(装备!D:D,$T116)</f>
        <v>19</v>
      </c>
      <c r="X116" s="8">
        <f>INDEX(装备!E:E,$O116)+INDEX(装备!E:E,$P116)+INDEX(装备!E:E,$Q116)+INDEX(装备!E:E,$R116)+INDEX(装备!E:E,$S116)+INDEX(装备!E:E,$T116)</f>
        <v>9</v>
      </c>
      <c r="Y116" s="8">
        <f>INDEX(装备!F:F,$O116)+INDEX(装备!F:F,$P116)+INDEX(装备!F:F,$Q116)+INDEX(装备!F:F,$R116)+INDEX(装备!F:F,$S116)+INDEX(装备!F:F,$T116)</f>
        <v>0</v>
      </c>
      <c r="Z116" s="8">
        <f>INDEX(装备!G:G,$O116)+INDEX(装备!G:G,$P116)+INDEX(装备!G:G,$Q116)+INDEX(装备!G:G,$R116)+INDEX(装备!G:G,$S116)+INDEX(装备!G:G,$T116)</f>
        <v>81</v>
      </c>
      <c r="AA116" s="8">
        <f>INDEX(装备!H:H,$O116)+INDEX(装备!H:H,$P116)+INDEX(装备!H:H,$Q116)+INDEX(装备!H:H,$R116)+INDEX(装备!H:H,$S116)+INDEX(装备!H:H,$T116)</f>
        <v>0</v>
      </c>
      <c r="AB116" s="8">
        <f>INDEX(装备!I:I,$O116)+INDEX(装备!I:I,$P116)+INDEX(装备!I:I,$Q116)+INDEX(装备!I:I,$R116)+INDEX(装备!I:I,$S116)+INDEX(装备!I:I,$T116)</f>
        <v>0</v>
      </c>
      <c r="AC116" s="8">
        <f>INDEX(装备!J:J,$O116)+INDEX(装备!J:J,$P116)+INDEX(装备!J:J,$Q116)+INDEX(装备!J:J,$R116)+INDEX(装备!J:J,$S116)+INDEX(装备!J:J,$T116)</f>
        <v>12</v>
      </c>
      <c r="AD116" s="8">
        <f>INDEX(装备!K:K,$O116)+INDEX(装备!K:K,$P116)+INDEX(装备!K:K,$Q116)+INDEX(装备!K:K,$R116)+INDEX(装备!K:K,$S116)+INDEX(装备!K:K,$T116)</f>
        <v>15</v>
      </c>
      <c r="AE116" s="8">
        <f>INDEX(装备!L:L,$O116)+INDEX(装备!L:L,$P116)+INDEX(装备!L:L,$Q116)+INDEX(装备!L:L,$R116)+INDEX(装备!L:L,$S116)+INDEX(装备!L:L,$T116)</f>
        <v>0</v>
      </c>
      <c r="AF116" s="8">
        <f>INDEX(装备!M:M,$O116)+INDEX(装备!M:M,$P116)+INDEX(装备!M:M,$Q116)+INDEX(装备!M:M,$R116)+INDEX(装备!M:M,$S116)+INDEX(装备!M:M,$T116)</f>
        <v>300</v>
      </c>
      <c r="AG116" s="8">
        <f>INDEX(装备!N:N,$O116)+INDEX(装备!N:N,$P116)+INDEX(装备!N:N,$Q116)+INDEX(装备!N:N,$R116)+INDEX(装备!N:N,$S116)+INDEX(装备!N:N,$T116)</f>
        <v>0</v>
      </c>
      <c r="AH116" s="8">
        <f>INDEX(装备!O:O,$O116)+INDEX(装备!O:O,$P116)+INDEX(装备!O:O,$Q116)+INDEX(装备!O:O,$R116)+INDEX(装备!O:O,$S116)+INDEX(装备!O:O,$T116)</f>
        <v>5</v>
      </c>
      <c r="AI116" s="8">
        <f>INDEX(装备!P:P,$O116)+INDEX(装备!P:P,$P116)+INDEX(装备!P:P,$Q116)+INDEX(装备!P:P,$R116)+INDEX(装备!P:P,$S116)+INDEX(装备!P:P,$T116)</f>
        <v>0</v>
      </c>
      <c r="AJ116" s="8">
        <f>INDEX(装备!Q:Q,$O116)+INDEX(装备!Q:Q,$P116)+INDEX(装备!Q:Q,$Q116)+INDEX(装备!Q:Q,$R116)+INDEX(装备!Q:Q,$S116)+INDEX(装备!Q:Q,$T116)</f>
        <v>0</v>
      </c>
      <c r="AK116" s="8">
        <f>INDEX(装备!R:R,$O116)+INDEX(装备!R:R,$P116)+INDEX(装备!R:R,$Q116)+INDEX(装备!R:R,$R116)+INDEX(装备!R:R,$S116)+INDEX(装备!R:R,$T116)</f>
        <v>0</v>
      </c>
      <c r="AL116" s="8">
        <f>INDEX(装备!S:S,$O116)+INDEX(装备!S:S,$P116)+INDEX(装备!S:S,$Q116)+INDEX(装备!S:S,$R116)+INDEX(装备!S:S,$S116)+INDEX(装备!S:S,$T116)</f>
        <v>0</v>
      </c>
      <c r="AM116" s="8">
        <f>INDEX(装备!T:T,$O116)+INDEX(装备!T:T,$P116)+INDEX(装备!T:T,$Q116)+INDEX(装备!T:T,$R116)+INDEX(装备!T:T,$S116)+INDEX(装备!T:T,$T116)</f>
        <v>0</v>
      </c>
      <c r="AP116" s="39">
        <f t="shared" si="88"/>
        <v>40</v>
      </c>
      <c r="AQ116" s="39">
        <f t="shared" si="88"/>
        <v>44</v>
      </c>
      <c r="AR116" s="39">
        <f t="shared" si="88"/>
        <v>55</v>
      </c>
      <c r="AS116" s="39">
        <f t="shared" si="88"/>
        <v>530</v>
      </c>
      <c r="AT116" s="39">
        <f t="shared" si="88"/>
        <v>120</v>
      </c>
      <c r="AU116" s="39">
        <f t="shared" si="88"/>
        <v>0</v>
      </c>
      <c r="AV116" s="39">
        <f t="shared" si="88"/>
        <v>6</v>
      </c>
      <c r="AW116" s="39">
        <f t="shared" si="88"/>
        <v>12</v>
      </c>
      <c r="AX116" s="39">
        <f t="shared" si="88"/>
        <v>15</v>
      </c>
      <c r="AY116" s="39">
        <f t="shared" si="88"/>
        <v>0</v>
      </c>
      <c r="AZ116" s="39">
        <f t="shared" si="88"/>
        <v>610</v>
      </c>
      <c r="BA116" s="39">
        <f t="shared" si="88"/>
        <v>50</v>
      </c>
      <c r="BB116" s="39">
        <f t="shared" si="88"/>
        <v>5</v>
      </c>
      <c r="BC116" s="39">
        <f t="shared" si="88"/>
        <v>0</v>
      </c>
      <c r="BD116" s="39">
        <f t="shared" si="88"/>
        <v>0</v>
      </c>
      <c r="BE116" s="39">
        <f t="shared" si="88"/>
        <v>0</v>
      </c>
      <c r="BF116" s="39">
        <f t="shared" si="88"/>
        <v>0</v>
      </c>
      <c r="BG116" s="39">
        <f t="shared" si="88"/>
        <v>0</v>
      </c>
    </row>
    <row r="117" spans="6:59" s="38" customFormat="1" x14ac:dyDescent="0.15">
      <c r="G117" s="39" t="s">
        <v>311</v>
      </c>
      <c r="H117" s="39" t="s">
        <v>596</v>
      </c>
      <c r="I117" s="39" t="s">
        <v>313</v>
      </c>
      <c r="J117" s="39" t="s">
        <v>301</v>
      </c>
      <c r="K117" s="39" t="s">
        <v>429</v>
      </c>
      <c r="L117" s="39" t="s">
        <v>309</v>
      </c>
      <c r="M117" s="39" t="s">
        <v>380</v>
      </c>
      <c r="O117" s="35">
        <f>MATCH(H117,装备!$B:$B,0)</f>
        <v>69</v>
      </c>
      <c r="P117" s="35">
        <f>MATCH(I117,装备!$B:$B,0)</f>
        <v>84</v>
      </c>
      <c r="Q117" s="35">
        <f>MATCH(J117,装备!$B:$B,0)</f>
        <v>59</v>
      </c>
      <c r="R117" s="35">
        <f>MATCH(K117,装备!$B:$B,0)</f>
        <v>27</v>
      </c>
      <c r="S117" s="35">
        <f>MATCH(L117,装备!$B:$B,0)</f>
        <v>26</v>
      </c>
      <c r="T117" s="35">
        <f>MATCH(M117,装备!$B:$B,0)</f>
        <v>43</v>
      </c>
      <c r="V117" s="8">
        <f>INDEX(装备!C:C,$O117)+INDEX(装备!C:C,$P117)+INDEX(装备!C:C,$Q117)+INDEX(装备!C:C,$R117)+INDEX(装备!C:C,$S117)+INDEX(装备!C:C,$T117)</f>
        <v>19</v>
      </c>
      <c r="W117" s="8">
        <f>INDEX(装备!D:D,$O117)+INDEX(装备!D:D,$P117)+INDEX(装备!D:D,$Q117)+INDEX(装备!D:D,$R117)+INDEX(装备!D:D,$S117)+INDEX(装备!D:D,$T117)</f>
        <v>9</v>
      </c>
      <c r="X117" s="8">
        <f>INDEX(装备!E:E,$O117)+INDEX(装备!E:E,$P117)+INDEX(装备!E:E,$Q117)+INDEX(装备!E:E,$R117)+INDEX(装备!E:E,$S117)+INDEX(装备!E:E,$T117)</f>
        <v>19</v>
      </c>
      <c r="Y117" s="8">
        <f>INDEX(装备!F:F,$O117)+INDEX(装备!F:F,$P117)+INDEX(装备!F:F,$Q117)+INDEX(装备!F:F,$R117)+INDEX(装备!F:F,$S117)+INDEX(装备!F:F,$T117)</f>
        <v>0</v>
      </c>
      <c r="Z117" s="8">
        <f>INDEX(装备!G:G,$O117)+INDEX(装备!G:G,$P117)+INDEX(装备!G:G,$Q117)+INDEX(装备!G:G,$R117)+INDEX(装备!G:G,$S117)+INDEX(装备!G:G,$T117)</f>
        <v>78</v>
      </c>
      <c r="AA117" s="8">
        <f>INDEX(装备!H:H,$O117)+INDEX(装备!H:H,$P117)+INDEX(装备!H:H,$Q117)+INDEX(装备!H:H,$R117)+INDEX(装备!H:H,$S117)+INDEX(装备!H:H,$T117)</f>
        <v>0</v>
      </c>
      <c r="AB117" s="8">
        <f>INDEX(装备!I:I,$O117)+INDEX(装备!I:I,$P117)+INDEX(装备!I:I,$Q117)+INDEX(装备!I:I,$R117)+INDEX(装备!I:I,$S117)+INDEX(装备!I:I,$T117)</f>
        <v>5</v>
      </c>
      <c r="AC117" s="8">
        <f>INDEX(装备!J:J,$O117)+INDEX(装备!J:J,$P117)+INDEX(装备!J:J,$Q117)+INDEX(装备!J:J,$R117)+INDEX(装备!J:J,$S117)+INDEX(装备!J:J,$T117)</f>
        <v>15</v>
      </c>
      <c r="AD117" s="8">
        <f>INDEX(装备!K:K,$O117)+INDEX(装备!K:K,$P117)+INDEX(装备!K:K,$Q117)+INDEX(装备!K:K,$R117)+INDEX(装备!K:K,$S117)+INDEX(装备!K:K,$T117)</f>
        <v>30</v>
      </c>
      <c r="AE117" s="8">
        <f>INDEX(装备!L:L,$O117)+INDEX(装备!L:L,$P117)+INDEX(装备!L:L,$Q117)+INDEX(装备!L:L,$R117)+INDEX(装备!L:L,$S117)+INDEX(装备!L:L,$T117)</f>
        <v>0</v>
      </c>
      <c r="AF117" s="8">
        <f>INDEX(装备!M:M,$O117)+INDEX(装备!M:M,$P117)+INDEX(装备!M:M,$Q117)+INDEX(装备!M:M,$R117)+INDEX(装备!M:M,$S117)+INDEX(装备!M:M,$T117)</f>
        <v>0</v>
      </c>
      <c r="AG117" s="8">
        <f>INDEX(装备!N:N,$O117)+INDEX(装备!N:N,$P117)+INDEX(装备!N:N,$Q117)+INDEX(装备!N:N,$R117)+INDEX(装备!N:N,$S117)+INDEX(装备!N:N,$T117)</f>
        <v>0</v>
      </c>
      <c r="AH117" s="8">
        <f>INDEX(装备!O:O,$O117)+INDEX(装备!O:O,$P117)+INDEX(装备!O:O,$Q117)+INDEX(装备!O:O,$R117)+INDEX(装备!O:O,$S117)+INDEX(装备!O:O,$T117)</f>
        <v>0</v>
      </c>
      <c r="AI117" s="8">
        <f>INDEX(装备!P:P,$O117)+INDEX(装备!P:P,$P117)+INDEX(装备!P:P,$Q117)+INDEX(装备!P:P,$R117)+INDEX(装备!P:P,$S117)+INDEX(装备!P:P,$T117)</f>
        <v>0</v>
      </c>
      <c r="AJ117" s="8">
        <f>INDEX(装备!Q:Q,$O117)+INDEX(装备!Q:Q,$P117)+INDEX(装备!Q:Q,$Q117)+INDEX(装备!Q:Q,$R117)+INDEX(装备!Q:Q,$S117)+INDEX(装备!Q:Q,$T117)</f>
        <v>0</v>
      </c>
      <c r="AK117" s="8">
        <f>INDEX(装备!R:R,$O117)+INDEX(装备!R:R,$P117)+INDEX(装备!R:R,$Q117)+INDEX(装备!R:R,$R117)+INDEX(装备!R:R,$S117)+INDEX(装备!R:R,$T117)</f>
        <v>0</v>
      </c>
      <c r="AL117" s="8">
        <f>INDEX(装备!S:S,$O117)+INDEX(装备!S:S,$P117)+INDEX(装备!S:S,$Q117)+INDEX(装备!S:S,$R117)+INDEX(装备!S:S,$S117)+INDEX(装备!S:S,$T117)</f>
        <v>0</v>
      </c>
      <c r="AM117" s="8">
        <f>INDEX(装备!T:T,$O117)+INDEX(装备!T:T,$P117)+INDEX(装备!T:T,$Q117)+INDEX(装备!T:T,$R117)+INDEX(装备!T:T,$S117)+INDEX(装备!T:T,$T117)</f>
        <v>0</v>
      </c>
      <c r="AP117" s="39">
        <f t="shared" si="88"/>
        <v>59</v>
      </c>
      <c r="AQ117" s="39">
        <f t="shared" si="88"/>
        <v>53</v>
      </c>
      <c r="AR117" s="39">
        <f t="shared" si="88"/>
        <v>74</v>
      </c>
      <c r="AS117" s="39">
        <f t="shared" si="88"/>
        <v>530</v>
      </c>
      <c r="AT117" s="39">
        <f t="shared" si="88"/>
        <v>198</v>
      </c>
      <c r="AU117" s="39">
        <f t="shared" si="88"/>
        <v>0</v>
      </c>
      <c r="AV117" s="39">
        <f t="shared" si="88"/>
        <v>11</v>
      </c>
      <c r="AW117" s="39">
        <f t="shared" si="88"/>
        <v>27</v>
      </c>
      <c r="AX117" s="39">
        <f t="shared" si="88"/>
        <v>45</v>
      </c>
      <c r="AY117" s="39">
        <f t="shared" si="88"/>
        <v>0</v>
      </c>
      <c r="AZ117" s="39">
        <f t="shared" si="88"/>
        <v>610</v>
      </c>
      <c r="BA117" s="39">
        <f t="shared" si="88"/>
        <v>50</v>
      </c>
      <c r="BB117" s="39">
        <f t="shared" si="88"/>
        <v>5</v>
      </c>
      <c r="BC117" s="39">
        <f t="shared" si="88"/>
        <v>0</v>
      </c>
      <c r="BD117" s="39">
        <f t="shared" si="88"/>
        <v>0</v>
      </c>
      <c r="BE117" s="39">
        <f t="shared" si="88"/>
        <v>0</v>
      </c>
      <c r="BF117" s="39">
        <f t="shared" si="88"/>
        <v>0</v>
      </c>
      <c r="BG117" s="39">
        <f t="shared" si="88"/>
        <v>0</v>
      </c>
    </row>
    <row r="118" spans="6:59" s="38" customFormat="1" x14ac:dyDescent="0.15">
      <c r="G118" s="39" t="s">
        <v>316</v>
      </c>
      <c r="H118" s="39" t="s">
        <v>628</v>
      </c>
      <c r="I118" s="39" t="s">
        <v>324</v>
      </c>
      <c r="J118" s="39" t="s">
        <v>423</v>
      </c>
      <c r="K118" s="39" t="s">
        <v>367</v>
      </c>
      <c r="L118" s="39" t="s">
        <v>297</v>
      </c>
      <c r="M118" s="39" t="s">
        <v>380</v>
      </c>
      <c r="O118" s="35">
        <f>MATCH(H118,装备!$B:$B,0)</f>
        <v>92</v>
      </c>
      <c r="P118" s="35">
        <f>MATCH(I118,装备!$B:$B,0)</f>
        <v>94</v>
      </c>
      <c r="Q118" s="35">
        <f>MATCH(J118,装备!$B:$B,0)</f>
        <v>86</v>
      </c>
      <c r="R118" s="35">
        <f>MATCH(K118,装备!$B:$B,0)</f>
        <v>55</v>
      </c>
      <c r="S118" s="35">
        <f>MATCH(L118,装备!$B:$B,0)</f>
        <v>25</v>
      </c>
      <c r="T118" s="35">
        <f>MATCH(M118,装备!$B:$B,0)</f>
        <v>43</v>
      </c>
      <c r="V118" s="8">
        <f>INDEX(装备!C:C,$O118)+INDEX(装备!C:C,$P118)+INDEX(装备!C:C,$Q118)+INDEX(装备!C:C,$R118)+INDEX(装备!C:C,$S118)+INDEX(装备!C:C,$T118)</f>
        <v>29</v>
      </c>
      <c r="W118" s="8">
        <f>INDEX(装备!D:D,$O118)+INDEX(装备!D:D,$P118)+INDEX(装备!D:D,$Q118)+INDEX(装备!D:D,$R118)+INDEX(装备!D:D,$S118)+INDEX(装备!D:D,$T118)</f>
        <v>29</v>
      </c>
      <c r="X118" s="8">
        <f>INDEX(装备!E:E,$O118)+INDEX(装备!E:E,$P118)+INDEX(装备!E:E,$Q118)+INDEX(装备!E:E,$R118)+INDEX(装备!E:E,$S118)+INDEX(装备!E:E,$T118)</f>
        <v>29</v>
      </c>
      <c r="Y118" s="8">
        <f>INDEX(装备!F:F,$O118)+INDEX(装备!F:F,$P118)+INDEX(装备!F:F,$Q118)+INDEX(装备!F:F,$R118)+INDEX(装备!F:F,$S118)+INDEX(装备!F:F,$T118)</f>
        <v>480</v>
      </c>
      <c r="Z118" s="8">
        <f>INDEX(装备!G:G,$O118)+INDEX(装备!G:G,$P118)+INDEX(装备!G:G,$Q118)+INDEX(装备!G:G,$R118)+INDEX(装备!G:G,$S118)+INDEX(装备!G:G,$T118)</f>
        <v>70</v>
      </c>
      <c r="AA118" s="8">
        <f>INDEX(装备!H:H,$O118)+INDEX(装备!H:H,$P118)+INDEX(装备!H:H,$Q118)+INDEX(装备!H:H,$R118)+INDEX(装备!H:H,$S118)+INDEX(装备!H:H,$T118)</f>
        <v>0</v>
      </c>
      <c r="AB118" s="8">
        <f>INDEX(装备!I:I,$O118)+INDEX(装备!I:I,$P118)+INDEX(装备!I:I,$Q118)+INDEX(装备!I:I,$R118)+INDEX(装备!I:I,$S118)+INDEX(装备!I:I,$T118)</f>
        <v>4</v>
      </c>
      <c r="AC118" s="8">
        <f>INDEX(装备!J:J,$O118)+INDEX(装备!J:J,$P118)+INDEX(装备!J:J,$Q118)+INDEX(装备!J:J,$R118)+INDEX(装备!J:J,$S118)+INDEX(装备!J:J,$T118)</f>
        <v>0</v>
      </c>
      <c r="AD118" s="8">
        <f>INDEX(装备!K:K,$O118)+INDEX(装备!K:K,$P118)+INDEX(装备!K:K,$Q118)+INDEX(装备!K:K,$R118)+INDEX(装备!K:K,$S118)+INDEX(装备!K:K,$T118)</f>
        <v>7.5</v>
      </c>
      <c r="AE118" s="8">
        <f>INDEX(装备!L:L,$O118)+INDEX(装备!L:L,$P118)+INDEX(装备!L:L,$Q118)+INDEX(装备!L:L,$R118)+INDEX(装备!L:L,$S118)+INDEX(装备!L:L,$T118)</f>
        <v>10</v>
      </c>
      <c r="AF118" s="8">
        <f>INDEX(装备!M:M,$O118)+INDEX(装备!M:M,$P118)+INDEX(装备!M:M,$Q118)+INDEX(装备!M:M,$R118)+INDEX(装备!M:M,$S118)+INDEX(装备!M:M,$T118)</f>
        <v>240</v>
      </c>
      <c r="AG118" s="8">
        <f>INDEX(装备!N:N,$O118)+INDEX(装备!N:N,$P118)+INDEX(装备!N:N,$Q118)+INDEX(装备!N:N,$R118)+INDEX(装备!N:N,$S118)+INDEX(装备!N:N,$T118)</f>
        <v>0</v>
      </c>
      <c r="AH118" s="8">
        <f>INDEX(装备!O:O,$O118)+INDEX(装备!O:O,$P118)+INDEX(装备!O:O,$Q118)+INDEX(装备!O:O,$R118)+INDEX(装备!O:O,$S118)+INDEX(装备!O:O,$T118)</f>
        <v>0</v>
      </c>
      <c r="AI118" s="8">
        <f>INDEX(装备!P:P,$O118)+INDEX(装备!P:P,$P118)+INDEX(装备!P:P,$Q118)+INDEX(装备!P:P,$R118)+INDEX(装备!P:P,$S118)+INDEX(装备!P:P,$T118)</f>
        <v>0</v>
      </c>
      <c r="AJ118" s="8">
        <f>INDEX(装备!Q:Q,$O118)+INDEX(装备!Q:Q,$P118)+INDEX(装备!Q:Q,$Q118)+INDEX(装备!Q:Q,$R118)+INDEX(装备!Q:Q,$S118)+INDEX(装备!Q:Q,$T118)</f>
        <v>0</v>
      </c>
      <c r="AK118" s="8">
        <f>INDEX(装备!R:R,$O118)+INDEX(装备!R:R,$P118)+INDEX(装备!R:R,$Q118)+INDEX(装备!R:R,$R118)+INDEX(装备!R:R,$S118)+INDEX(装备!R:R,$T118)</f>
        <v>0</v>
      </c>
      <c r="AL118" s="8">
        <f>INDEX(装备!S:S,$O118)+INDEX(装备!S:S,$P118)+INDEX(装备!S:S,$Q118)+INDEX(装备!S:S,$R118)+INDEX(装备!S:S,$S118)+INDEX(装备!S:S,$T118)</f>
        <v>0</v>
      </c>
      <c r="AM118" s="8">
        <f>INDEX(装备!T:T,$O118)+INDEX(装备!T:T,$P118)+INDEX(装备!T:T,$Q118)+INDEX(装备!T:T,$R118)+INDEX(装备!T:T,$S118)+INDEX(装备!T:T,$T118)</f>
        <v>0</v>
      </c>
      <c r="AP118" s="39">
        <f t="shared" si="88"/>
        <v>88</v>
      </c>
      <c r="AQ118" s="39">
        <f t="shared" si="88"/>
        <v>82</v>
      </c>
      <c r="AR118" s="39">
        <f t="shared" si="88"/>
        <v>103</v>
      </c>
      <c r="AS118" s="39">
        <f t="shared" si="88"/>
        <v>1010</v>
      </c>
      <c r="AT118" s="39">
        <f t="shared" si="88"/>
        <v>268</v>
      </c>
      <c r="AU118" s="39">
        <f t="shared" si="88"/>
        <v>0</v>
      </c>
      <c r="AV118" s="39">
        <f t="shared" si="88"/>
        <v>15</v>
      </c>
      <c r="AW118" s="39">
        <f t="shared" si="88"/>
        <v>27</v>
      </c>
      <c r="AX118" s="39">
        <f t="shared" si="88"/>
        <v>52.5</v>
      </c>
      <c r="AY118" s="39">
        <f t="shared" si="88"/>
        <v>10</v>
      </c>
      <c r="AZ118" s="39">
        <f t="shared" si="88"/>
        <v>850</v>
      </c>
      <c r="BA118" s="39">
        <f t="shared" si="88"/>
        <v>50</v>
      </c>
      <c r="BB118" s="39">
        <f t="shared" si="88"/>
        <v>5</v>
      </c>
      <c r="BC118" s="39">
        <f t="shared" si="88"/>
        <v>0</v>
      </c>
      <c r="BD118" s="39">
        <f t="shared" si="88"/>
        <v>0</v>
      </c>
      <c r="BE118" s="39">
        <f t="shared" si="88"/>
        <v>0</v>
      </c>
      <c r="BF118" s="39">
        <f t="shared" si="88"/>
        <v>0</v>
      </c>
      <c r="BG118" s="39">
        <f t="shared" si="88"/>
        <v>0</v>
      </c>
    </row>
    <row r="119" spans="6:59" s="38" customFormat="1" x14ac:dyDescent="0.15">
      <c r="G119" s="39" t="s">
        <v>321</v>
      </c>
      <c r="H119" s="39" t="s">
        <v>611</v>
      </c>
      <c r="I119" s="39" t="s">
        <v>323</v>
      </c>
      <c r="J119" s="39" t="s">
        <v>356</v>
      </c>
      <c r="K119" s="39" t="s">
        <v>426</v>
      </c>
      <c r="L119" s="39" t="s">
        <v>315</v>
      </c>
      <c r="M119" s="39" t="s">
        <v>327</v>
      </c>
      <c r="O119" s="35">
        <f>MATCH(H119,装备!$B:$B,0)</f>
        <v>112</v>
      </c>
      <c r="P119" s="35">
        <f>MATCH(I119,装备!$B:$B,0)</f>
        <v>105</v>
      </c>
      <c r="Q119" s="35">
        <f>MATCH(J119,装备!$B:$B,0)</f>
        <v>85</v>
      </c>
      <c r="R119" s="35">
        <f>MATCH(K119,装备!$B:$B,0)</f>
        <v>50</v>
      </c>
      <c r="S119" s="35">
        <f>MATCH(L119,装备!$B:$B,0)</f>
        <v>23</v>
      </c>
      <c r="T119" s="35">
        <f>MATCH(M119,装备!$B:$B,0)</f>
        <v>72</v>
      </c>
      <c r="V119" s="8">
        <f>INDEX(装备!C:C,$O119)+INDEX(装备!C:C,$P119)+INDEX(装备!C:C,$Q119)+INDEX(装备!C:C,$R119)+INDEX(装备!C:C,$S119)+INDEX(装备!C:C,$T119)</f>
        <v>50</v>
      </c>
      <c r="W119" s="8">
        <f>INDEX(装备!D:D,$O119)+INDEX(装备!D:D,$P119)+INDEX(装备!D:D,$Q119)+INDEX(装备!D:D,$R119)+INDEX(装备!D:D,$S119)+INDEX(装备!D:D,$T119)</f>
        <v>34</v>
      </c>
      <c r="X119" s="8">
        <f>INDEX(装备!E:E,$O119)+INDEX(装备!E:E,$P119)+INDEX(装备!E:E,$Q119)+INDEX(装备!E:E,$R119)+INDEX(装备!E:E,$S119)+INDEX(装备!E:E,$T119)</f>
        <v>56</v>
      </c>
      <c r="Y119" s="8">
        <f>INDEX(装备!F:F,$O119)+INDEX(装备!F:F,$P119)+INDEX(装备!F:F,$Q119)+INDEX(装备!F:F,$R119)+INDEX(装备!F:F,$S119)+INDEX(装备!F:F,$T119)</f>
        <v>0</v>
      </c>
      <c r="Z119" s="8">
        <f>INDEX(装备!G:G,$O119)+INDEX(装备!G:G,$P119)+INDEX(装备!G:G,$Q119)+INDEX(装备!G:G,$R119)+INDEX(装备!G:G,$S119)+INDEX(装备!G:G,$T119)</f>
        <v>103</v>
      </c>
      <c r="AA119" s="8">
        <f>INDEX(装备!H:H,$O119)+INDEX(装备!H:H,$P119)+INDEX(装备!H:H,$Q119)+INDEX(装备!H:H,$R119)+INDEX(装备!H:H,$S119)+INDEX(装备!H:H,$T119)</f>
        <v>0</v>
      </c>
      <c r="AB119" s="8">
        <f>INDEX(装备!I:I,$O119)+INDEX(装备!I:I,$P119)+INDEX(装备!I:I,$Q119)+INDEX(装备!I:I,$R119)+INDEX(装备!I:I,$S119)+INDEX(装备!I:I,$T119)</f>
        <v>15</v>
      </c>
      <c r="AC119" s="8">
        <f>INDEX(装备!J:J,$O119)+INDEX(装备!J:J,$P119)+INDEX(装备!J:J,$Q119)+INDEX(装备!J:J,$R119)+INDEX(装备!J:J,$S119)+INDEX(装备!J:J,$T119)</f>
        <v>0</v>
      </c>
      <c r="AD119" s="8">
        <f>INDEX(装备!K:K,$O119)+INDEX(装备!K:K,$P119)+INDEX(装备!K:K,$Q119)+INDEX(装备!K:K,$R119)+INDEX(装备!K:K,$S119)+INDEX(装备!K:K,$T119)</f>
        <v>62</v>
      </c>
      <c r="AE119" s="8">
        <f>INDEX(装备!L:L,$O119)+INDEX(装备!L:L,$P119)+INDEX(装备!L:L,$Q119)+INDEX(装备!L:L,$R119)+INDEX(装备!L:L,$S119)+INDEX(装备!L:L,$T119)</f>
        <v>0</v>
      </c>
      <c r="AF119" s="8">
        <f>INDEX(装备!M:M,$O119)+INDEX(装备!M:M,$P119)+INDEX(装备!M:M,$Q119)+INDEX(装备!M:M,$R119)+INDEX(装备!M:M,$S119)+INDEX(装备!M:M,$T119)</f>
        <v>0</v>
      </c>
      <c r="AG119" s="8">
        <f>INDEX(装备!N:N,$O119)+INDEX(装备!N:N,$P119)+INDEX(装备!N:N,$Q119)+INDEX(装备!N:N,$R119)+INDEX(装备!N:N,$S119)+INDEX(装备!N:N,$T119)</f>
        <v>0</v>
      </c>
      <c r="AH119" s="8">
        <f>INDEX(装备!O:O,$O119)+INDEX(装备!O:O,$P119)+INDEX(装备!O:O,$Q119)+INDEX(装备!O:O,$R119)+INDEX(装备!O:O,$S119)+INDEX(装备!O:O,$T119)</f>
        <v>0</v>
      </c>
      <c r="AI119" s="8">
        <f>INDEX(装备!P:P,$O119)+INDEX(装备!P:P,$P119)+INDEX(装备!P:P,$Q119)+INDEX(装备!P:P,$R119)+INDEX(装备!P:P,$S119)+INDEX(装备!P:P,$T119)</f>
        <v>15</v>
      </c>
      <c r="AJ119" s="8">
        <f>INDEX(装备!Q:Q,$O119)+INDEX(装备!Q:Q,$P119)+INDEX(装备!Q:Q,$Q119)+INDEX(装备!Q:Q,$R119)+INDEX(装备!Q:Q,$S119)+INDEX(装备!Q:Q,$T119)</f>
        <v>0</v>
      </c>
      <c r="AK119" s="8">
        <f>INDEX(装备!R:R,$O119)+INDEX(装备!R:R,$P119)+INDEX(装备!R:R,$Q119)+INDEX(装备!R:R,$R119)+INDEX(装备!R:R,$S119)+INDEX(装备!R:R,$T119)</f>
        <v>0</v>
      </c>
      <c r="AL119" s="8">
        <f>INDEX(装备!S:S,$O119)+INDEX(装备!S:S,$P119)+INDEX(装备!S:S,$Q119)+INDEX(装备!S:S,$R119)+INDEX(装备!S:S,$S119)+INDEX(装备!S:S,$T119)</f>
        <v>0</v>
      </c>
      <c r="AM119" s="8">
        <f>INDEX(装备!T:T,$O119)+INDEX(装备!T:T,$P119)+INDEX(装备!T:T,$Q119)+INDEX(装备!T:T,$R119)+INDEX(装备!T:T,$S119)+INDEX(装备!T:T,$T119)</f>
        <v>0</v>
      </c>
      <c r="AP119" s="39">
        <f t="shared" si="88"/>
        <v>138</v>
      </c>
      <c r="AQ119" s="39">
        <f t="shared" si="88"/>
        <v>116</v>
      </c>
      <c r="AR119" s="39">
        <f t="shared" si="88"/>
        <v>159</v>
      </c>
      <c r="AS119" s="39">
        <f t="shared" si="88"/>
        <v>1010</v>
      </c>
      <c r="AT119" s="39">
        <f t="shared" si="88"/>
        <v>371</v>
      </c>
      <c r="AU119" s="39">
        <f t="shared" si="88"/>
        <v>0</v>
      </c>
      <c r="AV119" s="39">
        <f t="shared" si="88"/>
        <v>30</v>
      </c>
      <c r="AW119" s="39">
        <f t="shared" si="88"/>
        <v>27</v>
      </c>
      <c r="AX119" s="39">
        <f t="shared" si="88"/>
        <v>114.5</v>
      </c>
      <c r="AY119" s="39">
        <f t="shared" si="88"/>
        <v>10</v>
      </c>
      <c r="AZ119" s="39">
        <f t="shared" si="88"/>
        <v>850</v>
      </c>
      <c r="BA119" s="39">
        <f t="shared" si="88"/>
        <v>50</v>
      </c>
      <c r="BB119" s="39">
        <f t="shared" si="88"/>
        <v>5</v>
      </c>
      <c r="BC119" s="39">
        <f t="shared" si="88"/>
        <v>15</v>
      </c>
      <c r="BD119" s="39">
        <f t="shared" si="88"/>
        <v>0</v>
      </c>
      <c r="BE119" s="39">
        <f t="shared" si="88"/>
        <v>0</v>
      </c>
      <c r="BF119" s="39">
        <f t="shared" si="88"/>
        <v>0</v>
      </c>
      <c r="BG119" s="39">
        <f t="shared" si="88"/>
        <v>0</v>
      </c>
    </row>
    <row r="120" spans="6:59" s="38" customFormat="1" x14ac:dyDescent="0.15">
      <c r="G120" s="39" t="s">
        <v>328</v>
      </c>
      <c r="H120" s="39" t="s">
        <v>629</v>
      </c>
      <c r="I120" s="39" t="s">
        <v>383</v>
      </c>
      <c r="J120" s="39" t="s">
        <v>350</v>
      </c>
      <c r="K120" s="39" t="s">
        <v>367</v>
      </c>
      <c r="L120" s="39" t="s">
        <v>296</v>
      </c>
      <c r="M120" s="39" t="s">
        <v>327</v>
      </c>
      <c r="O120" s="35">
        <f>MATCH(H120,装备!$B:$B,0)</f>
        <v>98</v>
      </c>
      <c r="P120" s="35">
        <f>MATCH(I120,装备!$B:$B,0)</f>
        <v>99</v>
      </c>
      <c r="Q120" s="35">
        <f>MATCH(J120,装备!$B:$B,0)</f>
        <v>64</v>
      </c>
      <c r="R120" s="35">
        <f>MATCH(K120,装备!$B:$B,0)</f>
        <v>55</v>
      </c>
      <c r="S120" s="35">
        <f>MATCH(L120,装备!$B:$B,0)</f>
        <v>19</v>
      </c>
      <c r="T120" s="35">
        <f>MATCH(M120,装备!$B:$B,0)</f>
        <v>72</v>
      </c>
      <c r="V120" s="8">
        <f>INDEX(装备!C:C,$O120)+INDEX(装备!C:C,$P120)+INDEX(装备!C:C,$Q120)+INDEX(装备!C:C,$R120)+INDEX(装备!C:C,$S120)+INDEX(装备!C:C,$T120)</f>
        <v>28</v>
      </c>
      <c r="W120" s="8">
        <f>INDEX(装备!D:D,$O120)+INDEX(装备!D:D,$P120)+INDEX(装备!D:D,$Q120)+INDEX(装备!D:D,$R120)+INDEX(装备!D:D,$S120)+INDEX(装备!D:D,$T120)</f>
        <v>28</v>
      </c>
      <c r="X120" s="8">
        <f>INDEX(装备!E:E,$O120)+INDEX(装备!E:E,$P120)+INDEX(装备!E:E,$Q120)+INDEX(装备!E:E,$R120)+INDEX(装备!E:E,$S120)+INDEX(装备!E:E,$T120)</f>
        <v>31</v>
      </c>
      <c r="Y120" s="8">
        <f>INDEX(装备!F:F,$O120)+INDEX(装备!F:F,$P120)+INDEX(装备!F:F,$Q120)+INDEX(装备!F:F,$R120)+INDEX(装备!F:F,$S120)+INDEX(装备!F:F,$T120)</f>
        <v>280</v>
      </c>
      <c r="Z120" s="8">
        <f>INDEX(装备!G:G,$O120)+INDEX(装备!G:G,$P120)+INDEX(装备!G:G,$Q120)+INDEX(装备!G:G,$R120)+INDEX(装备!G:G,$S120)+INDEX(装备!G:G,$T120)</f>
        <v>87</v>
      </c>
      <c r="AA120" s="8">
        <f>INDEX(装备!H:H,$O120)+INDEX(装备!H:H,$P120)+INDEX(装备!H:H,$Q120)+INDEX(装备!H:H,$R120)+INDEX(装备!H:H,$S120)+INDEX(装备!H:H,$T120)</f>
        <v>0</v>
      </c>
      <c r="AB120" s="8">
        <f>INDEX(装备!I:I,$O120)+INDEX(装备!I:I,$P120)+INDEX(装备!I:I,$Q120)+INDEX(装备!I:I,$R120)+INDEX(装备!I:I,$S120)+INDEX(装备!I:I,$T120)</f>
        <v>4</v>
      </c>
      <c r="AC120" s="8">
        <f>INDEX(装备!J:J,$O120)+INDEX(装备!J:J,$P120)+INDEX(装备!J:J,$Q120)+INDEX(装备!J:J,$R120)+INDEX(装备!J:J,$S120)+INDEX(装备!J:J,$T120)</f>
        <v>35</v>
      </c>
      <c r="AD120" s="8">
        <f>INDEX(装备!K:K,$O120)+INDEX(装备!K:K,$P120)+INDEX(装备!K:K,$Q120)+INDEX(装备!K:K,$R120)+INDEX(装备!K:K,$S120)+INDEX(装备!K:K,$T120)</f>
        <v>0</v>
      </c>
      <c r="AE120" s="8">
        <f>INDEX(装备!L:L,$O120)+INDEX(装备!L:L,$P120)+INDEX(装备!L:L,$Q120)+INDEX(装备!L:L,$R120)+INDEX(装备!L:L,$S120)+INDEX(装备!L:L,$T120)</f>
        <v>0</v>
      </c>
      <c r="AF120" s="8">
        <f>INDEX(装备!M:M,$O120)+INDEX(装备!M:M,$P120)+INDEX(装备!M:M,$Q120)+INDEX(装备!M:M,$R120)+INDEX(装备!M:M,$S120)+INDEX(装备!M:M,$T120)</f>
        <v>340</v>
      </c>
      <c r="AG120" s="8">
        <f>INDEX(装备!N:N,$O120)+INDEX(装备!N:N,$P120)+INDEX(装备!N:N,$Q120)+INDEX(装备!N:N,$R120)+INDEX(装备!N:N,$S120)+INDEX(装备!N:N,$T120)</f>
        <v>0</v>
      </c>
      <c r="AH120" s="8">
        <f>INDEX(装备!O:O,$O120)+INDEX(装备!O:O,$P120)+INDEX(装备!O:O,$Q120)+INDEX(装备!O:O,$R120)+INDEX(装备!O:O,$S120)+INDEX(装备!O:O,$T120)</f>
        <v>0</v>
      </c>
      <c r="AI120" s="8">
        <f>INDEX(装备!P:P,$O120)+INDEX(装备!P:P,$P120)+INDEX(装备!P:P,$Q120)+INDEX(装备!P:P,$R120)+INDEX(装备!P:P,$S120)+INDEX(装备!P:P,$T120)</f>
        <v>0</v>
      </c>
      <c r="AJ120" s="8">
        <f>INDEX(装备!Q:Q,$O120)+INDEX(装备!Q:Q,$P120)+INDEX(装备!Q:Q,$Q120)+INDEX(装备!Q:Q,$R120)+INDEX(装备!Q:Q,$S120)+INDEX(装备!Q:Q,$T120)</f>
        <v>0</v>
      </c>
      <c r="AK120" s="8">
        <f>INDEX(装备!R:R,$O120)+INDEX(装备!R:R,$P120)+INDEX(装备!R:R,$Q120)+INDEX(装备!R:R,$R120)+INDEX(装备!R:R,$S120)+INDEX(装备!R:R,$T120)</f>
        <v>0</v>
      </c>
      <c r="AL120" s="8">
        <f>INDEX(装备!S:S,$O120)+INDEX(装备!S:S,$P120)+INDEX(装备!S:S,$Q120)+INDEX(装备!S:S,$R120)+INDEX(装备!S:S,$S120)+INDEX(装备!S:S,$T120)</f>
        <v>0</v>
      </c>
      <c r="AM120" s="8">
        <f>INDEX(装备!T:T,$O120)+INDEX(装备!T:T,$P120)+INDEX(装备!T:T,$Q120)+INDEX(装备!T:T,$R120)+INDEX(装备!T:T,$S120)+INDEX(装备!T:T,$T120)</f>
        <v>0</v>
      </c>
      <c r="AP120" s="39">
        <f t="shared" si="88"/>
        <v>166</v>
      </c>
      <c r="AQ120" s="39">
        <f t="shared" si="88"/>
        <v>144</v>
      </c>
      <c r="AR120" s="39">
        <f t="shared" si="88"/>
        <v>190</v>
      </c>
      <c r="AS120" s="39">
        <f t="shared" si="88"/>
        <v>1290</v>
      </c>
      <c r="AT120" s="39">
        <f t="shared" si="88"/>
        <v>458</v>
      </c>
      <c r="AU120" s="39">
        <f t="shared" si="88"/>
        <v>0</v>
      </c>
      <c r="AV120" s="39">
        <f t="shared" si="88"/>
        <v>34</v>
      </c>
      <c r="AW120" s="39">
        <f t="shared" si="88"/>
        <v>62</v>
      </c>
      <c r="AX120" s="39">
        <f t="shared" si="88"/>
        <v>114.5</v>
      </c>
      <c r="AY120" s="39">
        <f t="shared" si="88"/>
        <v>10</v>
      </c>
      <c r="AZ120" s="39">
        <f t="shared" si="88"/>
        <v>1190</v>
      </c>
      <c r="BA120" s="39">
        <f t="shared" si="88"/>
        <v>50</v>
      </c>
      <c r="BB120" s="39">
        <f t="shared" si="88"/>
        <v>5</v>
      </c>
      <c r="BC120" s="39">
        <f t="shared" si="88"/>
        <v>15</v>
      </c>
      <c r="BD120" s="39">
        <f t="shared" si="88"/>
        <v>0</v>
      </c>
      <c r="BE120" s="39">
        <f t="shared" si="88"/>
        <v>0</v>
      </c>
      <c r="BF120" s="39">
        <f t="shared" si="88"/>
        <v>0</v>
      </c>
      <c r="BG120" s="39">
        <f t="shared" si="88"/>
        <v>0</v>
      </c>
    </row>
    <row r="121" spans="6:59" s="38" customFormat="1" x14ac:dyDescent="0.15">
      <c r="G121" s="39" t="s">
        <v>333</v>
      </c>
      <c r="H121" s="39" t="s">
        <v>630</v>
      </c>
      <c r="I121" s="39" t="s">
        <v>338</v>
      </c>
      <c r="J121" s="39" t="s">
        <v>370</v>
      </c>
      <c r="K121" s="39" t="s">
        <v>326</v>
      </c>
      <c r="L121" s="39" t="s">
        <v>296</v>
      </c>
      <c r="M121" s="39" t="s">
        <v>327</v>
      </c>
      <c r="O121" s="35">
        <f>MATCH(H121,装备!$B:$B,0)</f>
        <v>117</v>
      </c>
      <c r="P121" s="35">
        <f>MATCH(I121,装备!$B:$B,0)</f>
        <v>119</v>
      </c>
      <c r="Q121" s="35">
        <f>MATCH(J121,装备!$B:$B,0)</f>
        <v>103</v>
      </c>
      <c r="R121" s="35">
        <f>MATCH(K121,装备!$B:$B,0)</f>
        <v>31</v>
      </c>
      <c r="S121" s="35">
        <f>MATCH(L121,装备!$B:$B,0)</f>
        <v>19</v>
      </c>
      <c r="T121" s="35">
        <f>MATCH(M121,装备!$B:$B,0)</f>
        <v>72</v>
      </c>
      <c r="V121" s="8">
        <f>INDEX(装备!C:C,$O121)+INDEX(装备!C:C,$P121)+INDEX(装备!C:C,$Q121)+INDEX(装备!C:C,$R121)+INDEX(装备!C:C,$S121)+INDEX(装备!C:C,$T121)</f>
        <v>43</v>
      </c>
      <c r="W121" s="8">
        <f>INDEX(装备!D:D,$O121)+INDEX(装备!D:D,$P121)+INDEX(装备!D:D,$Q121)+INDEX(装备!D:D,$R121)+INDEX(装备!D:D,$S121)+INDEX(装备!D:D,$T121)</f>
        <v>43</v>
      </c>
      <c r="X121" s="8">
        <f>INDEX(装备!E:E,$O121)+INDEX(装备!E:E,$P121)+INDEX(装备!E:E,$Q121)+INDEX(装备!E:E,$R121)+INDEX(装备!E:E,$S121)+INDEX(装备!E:E,$T121)</f>
        <v>46</v>
      </c>
      <c r="Y121" s="8">
        <f>INDEX(装备!F:F,$O121)+INDEX(装备!F:F,$P121)+INDEX(装备!F:F,$Q121)+INDEX(装备!F:F,$R121)+INDEX(装备!F:F,$S121)+INDEX(装备!F:F,$T121)</f>
        <v>0</v>
      </c>
      <c r="Z121" s="8">
        <f>INDEX(装备!G:G,$O121)+INDEX(装备!G:G,$P121)+INDEX(装备!G:G,$Q121)+INDEX(装备!G:G,$R121)+INDEX(装备!G:G,$S121)+INDEX(装备!G:G,$T121)</f>
        <v>204</v>
      </c>
      <c r="AA121" s="8">
        <f>INDEX(装备!H:H,$O121)+INDEX(装备!H:H,$P121)+INDEX(装备!H:H,$Q121)+INDEX(装备!H:H,$R121)+INDEX(装备!H:H,$S121)+INDEX(装备!H:H,$T121)</f>
        <v>0</v>
      </c>
      <c r="AB121" s="8">
        <f>INDEX(装备!I:I,$O121)+INDEX(装备!I:I,$P121)+INDEX(装备!I:I,$Q121)+INDEX(装备!I:I,$R121)+INDEX(装备!I:I,$S121)+INDEX(装备!I:I,$T121)</f>
        <v>0</v>
      </c>
      <c r="AC121" s="8">
        <f>INDEX(装备!J:J,$O121)+INDEX(装备!J:J,$P121)+INDEX(装备!J:J,$Q121)+INDEX(装备!J:J,$R121)+INDEX(装备!J:J,$S121)+INDEX(装备!J:J,$T121)</f>
        <v>15</v>
      </c>
      <c r="AD121" s="8">
        <f>INDEX(装备!K:K,$O121)+INDEX(装备!K:K,$P121)+INDEX(装备!K:K,$Q121)+INDEX(装备!K:K,$R121)+INDEX(装备!K:K,$S121)+INDEX(装备!K:K,$T121)</f>
        <v>55</v>
      </c>
      <c r="AE121" s="8">
        <f>INDEX(装备!L:L,$O121)+INDEX(装备!L:L,$P121)+INDEX(装备!L:L,$Q121)+INDEX(装备!L:L,$R121)+INDEX(装备!L:L,$S121)+INDEX(装备!L:L,$T121)</f>
        <v>0</v>
      </c>
      <c r="AF121" s="8">
        <f>INDEX(装备!M:M,$O121)+INDEX(装备!M:M,$P121)+INDEX(装备!M:M,$Q121)+INDEX(装备!M:M,$R121)+INDEX(装备!M:M,$S121)+INDEX(装备!M:M,$T121)</f>
        <v>0</v>
      </c>
      <c r="AG121" s="8">
        <f>INDEX(装备!N:N,$O121)+INDEX(装备!N:N,$P121)+INDEX(装备!N:N,$Q121)+INDEX(装备!N:N,$R121)+INDEX(装备!N:N,$S121)+INDEX(装备!N:N,$T121)</f>
        <v>0</v>
      </c>
      <c r="AH121" s="8">
        <f>INDEX(装备!O:O,$O121)+INDEX(装备!O:O,$P121)+INDEX(装备!O:O,$Q121)+INDEX(装备!O:O,$R121)+INDEX(装备!O:O,$S121)+INDEX(装备!O:O,$T121)</f>
        <v>0</v>
      </c>
      <c r="AI121" s="8">
        <f>INDEX(装备!P:P,$O121)+INDEX(装备!P:P,$P121)+INDEX(装备!P:P,$Q121)+INDEX(装备!P:P,$R121)+INDEX(装备!P:P,$S121)+INDEX(装备!P:P,$T121)</f>
        <v>30</v>
      </c>
      <c r="AJ121" s="8">
        <f>INDEX(装备!Q:Q,$O121)+INDEX(装备!Q:Q,$P121)+INDEX(装备!Q:Q,$Q121)+INDEX(装备!Q:Q,$R121)+INDEX(装备!Q:Q,$S121)+INDEX(装备!Q:Q,$T121)</f>
        <v>0</v>
      </c>
      <c r="AK121" s="8">
        <f>INDEX(装备!R:R,$O121)+INDEX(装备!R:R,$P121)+INDEX(装备!R:R,$Q121)+INDEX(装备!R:R,$R121)+INDEX(装备!R:R,$S121)+INDEX(装备!R:R,$T121)</f>
        <v>0</v>
      </c>
      <c r="AL121" s="8">
        <f>INDEX(装备!S:S,$O121)+INDEX(装备!S:S,$P121)+INDEX(装备!S:S,$Q121)+INDEX(装备!S:S,$R121)+INDEX(装备!S:S,$S121)+INDEX(装备!S:S,$T121)</f>
        <v>0</v>
      </c>
      <c r="AM121" s="8">
        <f>INDEX(装备!T:T,$O121)+INDEX(装备!T:T,$P121)+INDEX(装备!T:T,$Q121)+INDEX(装备!T:T,$R121)+INDEX(装备!T:T,$S121)+INDEX(装备!T:T,$T121)</f>
        <v>0</v>
      </c>
      <c r="AP121" s="39">
        <f t="shared" si="88"/>
        <v>209</v>
      </c>
      <c r="AQ121" s="39">
        <f t="shared" si="88"/>
        <v>187</v>
      </c>
      <c r="AR121" s="39">
        <f t="shared" si="88"/>
        <v>236</v>
      </c>
      <c r="AS121" s="39">
        <f t="shared" si="88"/>
        <v>1290</v>
      </c>
      <c r="AT121" s="39">
        <f t="shared" si="88"/>
        <v>662</v>
      </c>
      <c r="AU121" s="39">
        <f t="shared" si="88"/>
        <v>0</v>
      </c>
      <c r="AV121" s="39">
        <f t="shared" si="88"/>
        <v>34</v>
      </c>
      <c r="AW121" s="39">
        <f t="shared" si="88"/>
        <v>77</v>
      </c>
      <c r="AX121" s="39">
        <f t="shared" si="88"/>
        <v>169.5</v>
      </c>
      <c r="AY121" s="39">
        <f t="shared" si="88"/>
        <v>10</v>
      </c>
      <c r="AZ121" s="39">
        <f t="shared" si="88"/>
        <v>1190</v>
      </c>
      <c r="BA121" s="39">
        <f t="shared" si="88"/>
        <v>50</v>
      </c>
      <c r="BB121" s="39">
        <f t="shared" si="88"/>
        <v>5</v>
      </c>
      <c r="BC121" s="39">
        <f t="shared" si="88"/>
        <v>45</v>
      </c>
      <c r="BD121" s="39">
        <f t="shared" si="88"/>
        <v>0</v>
      </c>
      <c r="BE121" s="39">
        <f t="shared" si="88"/>
        <v>0</v>
      </c>
      <c r="BF121" s="39">
        <f t="shared" si="88"/>
        <v>0</v>
      </c>
      <c r="BG121" s="39">
        <f t="shared" si="88"/>
        <v>0</v>
      </c>
    </row>
    <row r="122" spans="6:59" s="38" customFormat="1" x14ac:dyDescent="0.15">
      <c r="G122" s="39" t="s">
        <v>337</v>
      </c>
      <c r="H122" s="39" t="s">
        <v>599</v>
      </c>
      <c r="I122" s="39" t="s">
        <v>373</v>
      </c>
      <c r="J122" s="39" t="s">
        <v>357</v>
      </c>
      <c r="K122" s="39" t="s">
        <v>313</v>
      </c>
      <c r="L122" s="39" t="s">
        <v>367</v>
      </c>
      <c r="M122" s="39" t="s">
        <v>327</v>
      </c>
      <c r="O122" s="35">
        <f>MATCH(H122,装备!$B:$B,0)</f>
        <v>120</v>
      </c>
      <c r="P122" s="35">
        <f>MATCH(I122,装备!$B:$B,0)</f>
        <v>118</v>
      </c>
      <c r="Q122" s="35">
        <f>MATCH(J122,装备!$B:$B,0)</f>
        <v>112</v>
      </c>
      <c r="R122" s="35">
        <f>MATCH(K122,装备!$B:$B,0)</f>
        <v>84</v>
      </c>
      <c r="S122" s="35">
        <f>MATCH(L122,装备!$B:$B,0)</f>
        <v>55</v>
      </c>
      <c r="T122" s="35">
        <f>MATCH(M122,装备!$B:$B,0)</f>
        <v>72</v>
      </c>
      <c r="V122" s="8">
        <f>INDEX(装备!C:C,$O122)+INDEX(装备!C:C,$P122)+INDEX(装备!C:C,$Q122)+INDEX(装备!C:C,$R122)+INDEX(装备!C:C,$S122)+INDEX(装备!C:C,$T122)</f>
        <v>75</v>
      </c>
      <c r="W122" s="8">
        <f>INDEX(装备!D:D,$O122)+INDEX(装备!D:D,$P122)+INDEX(装备!D:D,$Q122)+INDEX(装备!D:D,$R122)+INDEX(装备!D:D,$S122)+INDEX(装备!D:D,$T122)</f>
        <v>25</v>
      </c>
      <c r="X122" s="8">
        <f>INDEX(装备!E:E,$O122)+INDEX(装备!E:E,$P122)+INDEX(装备!E:E,$Q122)+INDEX(装备!E:E,$R122)+INDEX(装备!E:E,$S122)+INDEX(装备!E:E,$T122)</f>
        <v>55</v>
      </c>
      <c r="Y122" s="8">
        <f>INDEX(装备!F:F,$O122)+INDEX(装备!F:F,$P122)+INDEX(装备!F:F,$Q122)+INDEX(装备!F:F,$R122)+INDEX(装备!F:F,$S122)+INDEX(装备!F:F,$T122)</f>
        <v>880</v>
      </c>
      <c r="Z122" s="8">
        <f>INDEX(装备!G:G,$O122)+INDEX(装备!G:G,$P122)+INDEX(装备!G:G,$Q122)+INDEX(装备!G:G,$R122)+INDEX(装备!G:G,$S122)+INDEX(装备!G:G,$T122)</f>
        <v>142</v>
      </c>
      <c r="AA122" s="8">
        <f>INDEX(装备!H:H,$O122)+INDEX(装备!H:H,$P122)+INDEX(装备!H:H,$Q122)+INDEX(装备!H:H,$R122)+INDEX(装备!H:H,$S122)+INDEX(装备!H:H,$T122)</f>
        <v>0</v>
      </c>
      <c r="AB122" s="8">
        <f>INDEX(装备!I:I,$O122)+INDEX(装备!I:I,$P122)+INDEX(装备!I:I,$Q122)+INDEX(装备!I:I,$R122)+INDEX(装备!I:I,$S122)+INDEX(装备!I:I,$T122)</f>
        <v>4</v>
      </c>
      <c r="AC122" s="8">
        <f>INDEX(装备!J:J,$O122)+INDEX(装备!J:J,$P122)+INDEX(装备!J:J,$Q122)+INDEX(装备!J:J,$R122)+INDEX(装备!J:J,$S122)+INDEX(装备!J:J,$T122)</f>
        <v>10</v>
      </c>
      <c r="AD122" s="8">
        <f>INDEX(装备!K:K,$O122)+INDEX(装备!K:K,$P122)+INDEX(装备!K:K,$Q122)+INDEX(装备!K:K,$R122)+INDEX(装备!K:K,$S122)+INDEX(装备!K:K,$T122)</f>
        <v>45</v>
      </c>
      <c r="AE122" s="8">
        <f>INDEX(装备!L:L,$O122)+INDEX(装备!L:L,$P122)+INDEX(装备!L:L,$Q122)+INDEX(装备!L:L,$R122)+INDEX(装备!L:L,$S122)+INDEX(装备!L:L,$T122)</f>
        <v>0</v>
      </c>
      <c r="AF122" s="8">
        <f>INDEX(装备!M:M,$O122)+INDEX(装备!M:M,$P122)+INDEX(装备!M:M,$Q122)+INDEX(装备!M:M,$R122)+INDEX(装备!M:M,$S122)+INDEX(装备!M:M,$T122)</f>
        <v>840</v>
      </c>
      <c r="AG122" s="8">
        <f>INDEX(装备!N:N,$O122)+INDEX(装备!N:N,$P122)+INDEX(装备!N:N,$Q122)+INDEX(装备!N:N,$R122)+INDEX(装备!N:N,$S122)+INDEX(装备!N:N,$T122)</f>
        <v>0</v>
      </c>
      <c r="AH122" s="8">
        <f>INDEX(装备!O:O,$O122)+INDEX(装备!O:O,$P122)+INDEX(装备!O:O,$Q122)+INDEX(装备!O:O,$R122)+INDEX(装备!O:O,$S122)+INDEX(装备!O:O,$T122)</f>
        <v>30</v>
      </c>
      <c r="AI122" s="8">
        <f>INDEX(装备!P:P,$O122)+INDEX(装备!P:P,$P122)+INDEX(装备!P:P,$Q122)+INDEX(装备!P:P,$R122)+INDEX(装备!P:P,$S122)+INDEX(装备!P:P,$T122)</f>
        <v>10</v>
      </c>
      <c r="AJ122" s="8">
        <f>INDEX(装备!Q:Q,$O122)+INDEX(装备!Q:Q,$P122)+INDEX(装备!Q:Q,$Q122)+INDEX(装备!Q:Q,$R122)+INDEX(装备!Q:Q,$S122)+INDEX(装备!Q:Q,$T122)</f>
        <v>0</v>
      </c>
      <c r="AK122" s="8">
        <f>INDEX(装备!R:R,$O122)+INDEX(装备!R:R,$P122)+INDEX(装备!R:R,$Q122)+INDEX(装备!R:R,$R122)+INDEX(装备!R:R,$S122)+INDEX(装备!R:R,$T122)</f>
        <v>0</v>
      </c>
      <c r="AL122" s="8">
        <f>INDEX(装备!S:S,$O122)+INDEX(装备!S:S,$P122)+INDEX(装备!S:S,$Q122)+INDEX(装备!S:S,$R122)+INDEX(装备!S:S,$S122)+INDEX(装备!S:S,$T122)</f>
        <v>0</v>
      </c>
      <c r="AM122" s="8">
        <f>INDEX(装备!T:T,$O122)+INDEX(装备!T:T,$P122)+INDEX(装备!T:T,$Q122)+INDEX(装备!T:T,$R122)+INDEX(装备!T:T,$S122)+INDEX(装备!T:T,$T122)</f>
        <v>0</v>
      </c>
      <c r="AP122" s="39">
        <f t="shared" si="88"/>
        <v>284</v>
      </c>
      <c r="AQ122" s="39">
        <f t="shared" si="88"/>
        <v>212</v>
      </c>
      <c r="AR122" s="39">
        <f t="shared" si="88"/>
        <v>291</v>
      </c>
      <c r="AS122" s="39">
        <f t="shared" si="88"/>
        <v>2170</v>
      </c>
      <c r="AT122" s="39">
        <f t="shared" si="88"/>
        <v>804</v>
      </c>
      <c r="AU122" s="39">
        <f t="shared" si="88"/>
        <v>0</v>
      </c>
      <c r="AV122" s="39">
        <f t="shared" si="88"/>
        <v>38</v>
      </c>
      <c r="AW122" s="39">
        <f t="shared" si="88"/>
        <v>87</v>
      </c>
      <c r="AX122" s="39">
        <f t="shared" si="88"/>
        <v>214.5</v>
      </c>
      <c r="AY122" s="39">
        <f t="shared" si="88"/>
        <v>10</v>
      </c>
      <c r="AZ122" s="39">
        <f t="shared" si="88"/>
        <v>2030</v>
      </c>
      <c r="BA122" s="39">
        <f t="shared" si="88"/>
        <v>50</v>
      </c>
      <c r="BB122" s="39">
        <f t="shared" si="88"/>
        <v>35</v>
      </c>
      <c r="BC122" s="39">
        <f t="shared" si="88"/>
        <v>55</v>
      </c>
      <c r="BD122" s="39">
        <f t="shared" si="88"/>
        <v>0</v>
      </c>
      <c r="BE122" s="39">
        <f t="shared" si="88"/>
        <v>0</v>
      </c>
      <c r="BF122" s="39">
        <f t="shared" si="88"/>
        <v>0</v>
      </c>
      <c r="BG122" s="39">
        <f t="shared" si="88"/>
        <v>0</v>
      </c>
    </row>
    <row r="123" spans="6:59" s="38" customFormat="1" x14ac:dyDescent="0.15">
      <c r="F123" s="38" t="s">
        <v>554</v>
      </c>
      <c r="G123" s="39" t="s">
        <v>342</v>
      </c>
      <c r="H123" s="39" t="s">
        <v>732</v>
      </c>
      <c r="I123" s="39" t="s">
        <v>732</v>
      </c>
      <c r="J123" s="39" t="s">
        <v>733</v>
      </c>
      <c r="K123" s="39" t="s">
        <v>733</v>
      </c>
      <c r="L123" s="39" t="s">
        <v>734</v>
      </c>
      <c r="M123" s="39" t="s">
        <v>734</v>
      </c>
      <c r="O123" s="35">
        <f>MATCH(H123,装备!$B:$B,0)</f>
        <v>2</v>
      </c>
      <c r="P123" s="35">
        <f>MATCH(I123,装备!$B:$B,0)</f>
        <v>2</v>
      </c>
      <c r="Q123" s="35">
        <f>MATCH(J123,装备!$B:$B,0)</f>
        <v>10</v>
      </c>
      <c r="R123" s="35">
        <f>MATCH(K123,装备!$B:$B,0)</f>
        <v>10</v>
      </c>
      <c r="S123" s="35">
        <f>MATCH(L123,装备!$B:$B,0)</f>
        <v>13</v>
      </c>
      <c r="T123" s="35">
        <f>MATCH(M123,装备!$B:$B,0)</f>
        <v>13</v>
      </c>
      <c r="V123" s="8">
        <f>INDEX(装备!C:C,$O123)+INDEX(装备!C:C,$P123)+INDEX(装备!C:C,$Q123)+INDEX(装备!C:C,$R123)+INDEX(装备!C:C,$S123)+INDEX(装备!C:C,$T123)</f>
        <v>6</v>
      </c>
      <c r="W123" s="8">
        <f>INDEX(装备!D:D,$O123)+INDEX(装备!D:D,$P123)+INDEX(装备!D:D,$Q123)+INDEX(装备!D:D,$R123)+INDEX(装备!D:D,$S123)+INDEX(装备!D:D,$T123)</f>
        <v>12</v>
      </c>
      <c r="X123" s="8">
        <f>INDEX(装备!E:E,$O123)+INDEX(装备!E:E,$P123)+INDEX(装备!E:E,$Q123)+INDEX(装备!E:E,$R123)+INDEX(装备!E:E,$S123)+INDEX(装备!E:E,$T123)</f>
        <v>6</v>
      </c>
      <c r="Y123" s="8">
        <f>INDEX(装备!F:F,$O123)+INDEX(装备!F:F,$P123)+INDEX(装备!F:F,$Q123)+INDEX(装备!F:F,$R123)+INDEX(装备!F:F,$S123)+INDEX(装备!F:F,$T123)</f>
        <v>0</v>
      </c>
      <c r="Z123" s="8">
        <f>INDEX(装备!G:G,$O123)+INDEX(装备!G:G,$P123)+INDEX(装备!G:G,$Q123)+INDEX(装备!G:G,$R123)+INDEX(装备!G:G,$S123)+INDEX(装备!G:G,$T123)</f>
        <v>0</v>
      </c>
      <c r="AA123" s="8">
        <f>INDEX(装备!H:H,$O123)+INDEX(装备!H:H,$P123)+INDEX(装备!H:H,$Q123)+INDEX(装备!H:H,$R123)+INDEX(装备!H:H,$S123)+INDEX(装备!H:H,$T123)</f>
        <v>0</v>
      </c>
      <c r="AB123" s="8">
        <f>INDEX(装备!I:I,$O123)+INDEX(装备!I:I,$P123)+INDEX(装备!I:I,$Q123)+INDEX(装备!I:I,$R123)+INDEX(装备!I:I,$S123)+INDEX(装备!I:I,$T123)</f>
        <v>0</v>
      </c>
      <c r="AC123" s="8">
        <f>INDEX(装备!J:J,$O123)+INDEX(装备!J:J,$P123)+INDEX(装备!J:J,$Q123)+INDEX(装备!J:J,$R123)+INDEX(装备!J:J,$S123)+INDEX(装备!J:J,$T123)</f>
        <v>0</v>
      </c>
      <c r="AD123" s="8">
        <f>INDEX(装备!K:K,$O123)+INDEX(装备!K:K,$P123)+INDEX(装备!K:K,$Q123)+INDEX(装备!K:K,$R123)+INDEX(装备!K:K,$S123)+INDEX(装备!K:K,$T123)</f>
        <v>0</v>
      </c>
      <c r="AE123" s="8">
        <f>INDEX(装备!L:L,$O123)+INDEX(装备!L:L,$P123)+INDEX(装备!L:L,$Q123)+INDEX(装备!L:L,$R123)+INDEX(装备!L:L,$S123)+INDEX(装备!L:L,$T123)</f>
        <v>0</v>
      </c>
      <c r="AF123" s="8">
        <f>INDEX(装备!M:M,$O123)+INDEX(装备!M:M,$P123)+INDEX(装备!M:M,$Q123)+INDEX(装备!M:M,$R123)+INDEX(装备!M:M,$S123)+INDEX(装备!M:M,$T123)</f>
        <v>0</v>
      </c>
      <c r="AG123" s="8">
        <f>INDEX(装备!N:N,$O123)+INDEX(装备!N:N,$P123)+INDEX(装备!N:N,$Q123)+INDEX(装备!N:N,$R123)+INDEX(装备!N:N,$S123)+INDEX(装备!N:N,$T123)</f>
        <v>0</v>
      </c>
      <c r="AH123" s="8">
        <f>INDEX(装备!O:O,$O123)+INDEX(装备!O:O,$P123)+INDEX(装备!O:O,$Q123)+INDEX(装备!O:O,$R123)+INDEX(装备!O:O,$S123)+INDEX(装备!O:O,$T123)</f>
        <v>0</v>
      </c>
      <c r="AI123" s="8">
        <f>INDEX(装备!P:P,$O123)+INDEX(装备!P:P,$P123)+INDEX(装备!P:P,$Q123)+INDEX(装备!P:P,$R123)+INDEX(装备!P:P,$S123)+INDEX(装备!P:P,$T123)</f>
        <v>0</v>
      </c>
      <c r="AJ123" s="8">
        <f>INDEX(装备!Q:Q,$O123)+INDEX(装备!Q:Q,$P123)+INDEX(装备!Q:Q,$Q123)+INDEX(装备!Q:Q,$R123)+INDEX(装备!Q:Q,$S123)+INDEX(装备!Q:Q,$T123)</f>
        <v>0</v>
      </c>
      <c r="AK123" s="8">
        <f>INDEX(装备!R:R,$O123)+INDEX(装备!R:R,$P123)+INDEX(装备!R:R,$Q123)+INDEX(装备!R:R,$R123)+INDEX(装备!R:R,$S123)+INDEX(装备!R:R,$T123)</f>
        <v>0</v>
      </c>
      <c r="AL123" s="8">
        <f>INDEX(装备!S:S,$O123)+INDEX(装备!S:S,$P123)+INDEX(装备!S:S,$Q123)+INDEX(装备!S:S,$R123)+INDEX(装备!S:S,$S123)+INDEX(装备!S:S,$T123)</f>
        <v>0</v>
      </c>
      <c r="AM123" s="8">
        <f>INDEX(装备!T:T,$O123)+INDEX(装备!T:T,$P123)+INDEX(装备!T:T,$Q123)+INDEX(装备!T:T,$R123)+INDEX(装备!T:T,$S123)+INDEX(装备!T:T,$T123)</f>
        <v>0</v>
      </c>
      <c r="AP123" s="39">
        <f t="shared" ref="AP123" si="89">V123</f>
        <v>6</v>
      </c>
      <c r="AQ123" s="39">
        <f t="shared" ref="AQ123" si="90">W123</f>
        <v>12</v>
      </c>
      <c r="AR123" s="39">
        <f t="shared" ref="AR123" si="91">X123</f>
        <v>6</v>
      </c>
      <c r="AS123" s="39">
        <f t="shared" ref="AS123" si="92">Y123</f>
        <v>0</v>
      </c>
      <c r="AT123" s="39">
        <f t="shared" ref="AT123" si="93">Z123</f>
        <v>0</v>
      </c>
      <c r="AU123" s="39">
        <f t="shared" ref="AU123" si="94">AA123</f>
        <v>0</v>
      </c>
      <c r="AV123" s="39">
        <f t="shared" ref="AV123" si="95">AB123</f>
        <v>0</v>
      </c>
      <c r="AW123" s="39">
        <f t="shared" ref="AW123" si="96">AC123</f>
        <v>0</v>
      </c>
      <c r="AX123" s="39">
        <f t="shared" ref="AX123" si="97">AD123</f>
        <v>0</v>
      </c>
      <c r="AY123" s="39">
        <f t="shared" ref="AY123" si="98">AE123</f>
        <v>0</v>
      </c>
      <c r="AZ123" s="39">
        <f t="shared" ref="AZ123" si="99">AF123</f>
        <v>0</v>
      </c>
      <c r="BA123" s="39">
        <f t="shared" ref="BA123" si="100">AG123</f>
        <v>0</v>
      </c>
      <c r="BB123" s="39">
        <f t="shared" ref="BB123" si="101">AH123</f>
        <v>0</v>
      </c>
      <c r="BC123" s="39">
        <f t="shared" ref="BC123" si="102">AI123</f>
        <v>0</v>
      </c>
      <c r="BD123" s="39">
        <f t="shared" ref="BD123" si="103">AJ123</f>
        <v>0</v>
      </c>
      <c r="BE123" s="39">
        <f t="shared" ref="BE123" si="104">AK123</f>
        <v>0</v>
      </c>
      <c r="BF123" s="39">
        <f t="shared" ref="BF123" si="105">AL123</f>
        <v>0</v>
      </c>
      <c r="BG123" s="39">
        <f t="shared" ref="BG123" si="106">AM123</f>
        <v>0</v>
      </c>
    </row>
    <row r="124" spans="6:59" s="38" customFormat="1" x14ac:dyDescent="0.15">
      <c r="G124" s="39" t="s">
        <v>347</v>
      </c>
      <c r="H124" s="39" t="s">
        <v>735</v>
      </c>
      <c r="I124" s="39" t="s">
        <v>736</v>
      </c>
      <c r="J124" s="39" t="s">
        <v>704</v>
      </c>
      <c r="K124" s="39" t="s">
        <v>704</v>
      </c>
      <c r="L124" s="39" t="s">
        <v>737</v>
      </c>
      <c r="M124" s="39" t="s">
        <v>738</v>
      </c>
      <c r="O124" s="35">
        <f>MATCH(H124,装备!$B:$B,0)</f>
        <v>34</v>
      </c>
      <c r="P124" s="35">
        <f>MATCH(I124,装备!$B:$B,0)</f>
        <v>33</v>
      </c>
      <c r="Q124" s="35">
        <f>MATCH(J124,装备!$B:$B,0)</f>
        <v>20</v>
      </c>
      <c r="R124" s="35">
        <f>MATCH(K124,装备!$B:$B,0)</f>
        <v>20</v>
      </c>
      <c r="S124" s="35">
        <f>MATCH(L124,装备!$B:$B,0)</f>
        <v>9</v>
      </c>
      <c r="T124" s="35">
        <f>MATCH(M124,装备!$B:$B,0)</f>
        <v>4</v>
      </c>
      <c r="V124" s="8">
        <f>INDEX(装备!C:C,$O124)+INDEX(装备!C:C,$P124)+INDEX(装备!C:C,$Q124)+INDEX(装备!C:C,$R124)+INDEX(装备!C:C,$S124)+INDEX(装备!C:C,$T124)</f>
        <v>11</v>
      </c>
      <c r="W124" s="8">
        <f>INDEX(装备!D:D,$O124)+INDEX(装备!D:D,$P124)+INDEX(装备!D:D,$Q124)+INDEX(装备!D:D,$R124)+INDEX(装备!D:D,$S124)+INDEX(装备!D:D,$T124)</f>
        <v>17</v>
      </c>
      <c r="X124" s="8">
        <f>INDEX(装备!E:E,$O124)+INDEX(装备!E:E,$P124)+INDEX(装备!E:E,$Q124)+INDEX(装备!E:E,$R124)+INDEX(装备!E:E,$S124)+INDEX(装备!E:E,$T124)</f>
        <v>11</v>
      </c>
      <c r="Y124" s="8">
        <f>INDEX(装备!F:F,$O124)+INDEX(装备!F:F,$P124)+INDEX(装备!F:F,$Q124)+INDEX(装备!F:F,$R124)+INDEX(装备!F:F,$S124)+INDEX(装备!F:F,$T124)</f>
        <v>250</v>
      </c>
      <c r="Z124" s="8">
        <f>INDEX(装备!G:G,$O124)+INDEX(装备!G:G,$P124)+INDEX(装备!G:G,$Q124)+INDEX(装备!G:G,$R124)+INDEX(装备!G:G,$S124)+INDEX(装备!G:G,$T124)</f>
        <v>6</v>
      </c>
      <c r="AA124" s="8">
        <f>INDEX(装备!H:H,$O124)+INDEX(装备!H:H,$P124)+INDEX(装备!H:H,$Q124)+INDEX(装备!H:H,$R124)+INDEX(装备!H:H,$S124)+INDEX(装备!H:H,$T124)</f>
        <v>30</v>
      </c>
      <c r="AB124" s="8">
        <f>INDEX(装备!I:I,$O124)+INDEX(装备!I:I,$P124)+INDEX(装备!I:I,$Q124)+INDEX(装备!I:I,$R124)+INDEX(装备!I:I,$S124)+INDEX(装备!I:I,$T124)</f>
        <v>0</v>
      </c>
      <c r="AC124" s="8">
        <f>INDEX(装备!J:J,$O124)+INDEX(装备!J:J,$P124)+INDEX(装备!J:J,$Q124)+INDEX(装备!J:J,$R124)+INDEX(装备!J:J,$S124)+INDEX(装备!J:J,$T124)</f>
        <v>0</v>
      </c>
      <c r="AD124" s="8">
        <f>INDEX(装备!K:K,$O124)+INDEX(装备!K:K,$P124)+INDEX(装备!K:K,$Q124)+INDEX(装备!K:K,$R124)+INDEX(装备!K:K,$S124)+INDEX(装备!K:K,$T124)</f>
        <v>0</v>
      </c>
      <c r="AE124" s="8">
        <f>INDEX(装备!L:L,$O124)+INDEX(装备!L:L,$P124)+INDEX(装备!L:L,$Q124)+INDEX(装备!L:L,$R124)+INDEX(装备!L:L,$S124)+INDEX(装备!L:L,$T124)</f>
        <v>0</v>
      </c>
      <c r="AF124" s="8">
        <f>INDEX(装备!M:M,$O124)+INDEX(装备!M:M,$P124)+INDEX(装备!M:M,$Q124)+INDEX(装备!M:M,$R124)+INDEX(装备!M:M,$S124)+INDEX(装备!M:M,$T124)</f>
        <v>15</v>
      </c>
      <c r="AG124" s="8">
        <f>INDEX(装备!N:N,$O124)+INDEX(装备!N:N,$P124)+INDEX(装备!N:N,$Q124)+INDEX(装备!N:N,$R124)+INDEX(装备!N:N,$S124)+INDEX(装备!N:N,$T124)</f>
        <v>15</v>
      </c>
      <c r="AH124" s="8">
        <f>INDEX(装备!O:O,$O124)+INDEX(装备!O:O,$P124)+INDEX(装备!O:O,$Q124)+INDEX(装备!O:O,$R124)+INDEX(装备!O:O,$S124)+INDEX(装备!O:O,$T124)</f>
        <v>0</v>
      </c>
      <c r="AI124" s="8">
        <f>INDEX(装备!P:P,$O124)+INDEX(装备!P:P,$P124)+INDEX(装备!P:P,$Q124)+INDEX(装备!P:P,$R124)+INDEX(装备!P:P,$S124)+INDEX(装备!P:P,$T124)</f>
        <v>0</v>
      </c>
      <c r="AJ124" s="8">
        <f>INDEX(装备!Q:Q,$O124)+INDEX(装备!Q:Q,$P124)+INDEX(装备!Q:Q,$Q124)+INDEX(装备!Q:Q,$R124)+INDEX(装备!Q:Q,$S124)+INDEX(装备!Q:Q,$T124)</f>
        <v>0</v>
      </c>
      <c r="AK124" s="8">
        <f>INDEX(装备!R:R,$O124)+INDEX(装备!R:R,$P124)+INDEX(装备!R:R,$Q124)+INDEX(装备!R:R,$R124)+INDEX(装备!R:R,$S124)+INDEX(装备!R:R,$T124)</f>
        <v>0</v>
      </c>
      <c r="AL124" s="8">
        <f>INDEX(装备!S:S,$O124)+INDEX(装备!S:S,$P124)+INDEX(装备!S:S,$Q124)+INDEX(装备!S:S,$R124)+INDEX(装备!S:S,$S124)+INDEX(装备!S:S,$T124)</f>
        <v>0</v>
      </c>
      <c r="AM124" s="8">
        <f>INDEX(装备!T:T,$O124)+INDEX(装备!T:T,$P124)+INDEX(装备!T:T,$Q124)+INDEX(装备!T:T,$R124)+INDEX(装备!T:T,$S124)+INDEX(装备!T:T,$T124)</f>
        <v>0</v>
      </c>
      <c r="AP124" s="39">
        <f t="shared" ref="AP124:AP132" si="107">AP123+V124</f>
        <v>17</v>
      </c>
      <c r="AQ124" s="39">
        <f t="shared" ref="AQ124:AQ132" si="108">AQ123+W124</f>
        <v>29</v>
      </c>
      <c r="AR124" s="39">
        <f t="shared" ref="AR124:AR132" si="109">AR123+X124</f>
        <v>17</v>
      </c>
      <c r="AS124" s="39">
        <f t="shared" ref="AS124:AS132" si="110">AS123+Y124</f>
        <v>250</v>
      </c>
      <c r="AT124" s="39">
        <f t="shared" ref="AT124:AT132" si="111">AT123+Z124</f>
        <v>6</v>
      </c>
      <c r="AU124" s="39">
        <f t="shared" ref="AU124:AU132" si="112">AU123+AA124</f>
        <v>30</v>
      </c>
      <c r="AV124" s="39">
        <f t="shared" ref="AV124:AV132" si="113">AV123+AB124</f>
        <v>0</v>
      </c>
      <c r="AW124" s="39">
        <f t="shared" ref="AW124:AW132" si="114">AW123+AC124</f>
        <v>0</v>
      </c>
      <c r="AX124" s="39">
        <f t="shared" ref="AX124:AX132" si="115">AX123+AD124</f>
        <v>0</v>
      </c>
      <c r="AY124" s="39">
        <f t="shared" ref="AY124:AY132" si="116">AY123+AE124</f>
        <v>0</v>
      </c>
      <c r="AZ124" s="39">
        <f t="shared" ref="AZ124:AZ132" si="117">AZ123+AF124</f>
        <v>15</v>
      </c>
      <c r="BA124" s="39">
        <f t="shared" ref="BA124:BA132" si="118">BA123+AG124</f>
        <v>15</v>
      </c>
      <c r="BB124" s="39">
        <f t="shared" ref="BB124:BB132" si="119">BB123+AH124</f>
        <v>0</v>
      </c>
      <c r="BC124" s="39">
        <f t="shared" ref="BC124:BC132" si="120">BC123+AI124</f>
        <v>0</v>
      </c>
      <c r="BD124" s="39">
        <f t="shared" ref="BD124:BD132" si="121">BD123+AJ124</f>
        <v>0</v>
      </c>
      <c r="BE124" s="39">
        <f t="shared" ref="BE124:BE132" si="122">BE123+AK124</f>
        <v>0</v>
      </c>
      <c r="BF124" s="39">
        <f t="shared" ref="BF124:BF132" si="123">BF123+AL124</f>
        <v>0</v>
      </c>
      <c r="BG124" s="39">
        <f t="shared" ref="BG124:BG132" si="124">BG123+AM124</f>
        <v>0</v>
      </c>
    </row>
    <row r="125" spans="6:59" s="38" customFormat="1" x14ac:dyDescent="0.15">
      <c r="G125" s="39" t="s">
        <v>299</v>
      </c>
      <c r="H125" s="39" t="s">
        <v>725</v>
      </c>
      <c r="I125" s="39" t="s">
        <v>714</v>
      </c>
      <c r="J125" s="39" t="s">
        <v>739</v>
      </c>
      <c r="K125" s="39" t="s">
        <v>740</v>
      </c>
      <c r="L125" s="39" t="s">
        <v>741</v>
      </c>
      <c r="M125" s="39" t="s">
        <v>742</v>
      </c>
      <c r="O125" s="35">
        <f>MATCH(H125,装备!$B:$B,0)</f>
        <v>60</v>
      </c>
      <c r="P125" s="35">
        <f>MATCH(I125,装备!$B:$B,0)</f>
        <v>55</v>
      </c>
      <c r="Q125" s="35">
        <f>MATCH(J125,装备!$B:$B,0)</f>
        <v>36</v>
      </c>
      <c r="R125" s="35">
        <f>MATCH(K125,装备!$B:$B,0)</f>
        <v>37</v>
      </c>
      <c r="S125" s="35">
        <f>MATCH(L125,装备!$B:$B,0)</f>
        <v>27</v>
      </c>
      <c r="T125" s="35">
        <f>MATCH(M125,装备!$B:$B,0)</f>
        <v>40</v>
      </c>
      <c r="V125" s="8">
        <f>INDEX(装备!C:C,$O125)+INDEX(装备!C:C,$P125)+INDEX(装备!C:C,$Q125)+INDEX(装备!C:C,$R125)+INDEX(装备!C:C,$S125)+INDEX(装备!C:C,$T125)</f>
        <v>10</v>
      </c>
      <c r="W125" s="8">
        <f>INDEX(装备!D:D,$O125)+INDEX(装备!D:D,$P125)+INDEX(装备!D:D,$Q125)+INDEX(装备!D:D,$R125)+INDEX(装备!D:D,$S125)+INDEX(装备!D:D,$T125)</f>
        <v>20</v>
      </c>
      <c r="X125" s="8">
        <f>INDEX(装备!E:E,$O125)+INDEX(装备!E:E,$P125)+INDEX(装备!E:E,$Q125)+INDEX(装备!E:E,$R125)+INDEX(装备!E:E,$S125)+INDEX(装备!E:E,$T125)</f>
        <v>10</v>
      </c>
      <c r="Y125" s="8">
        <f>INDEX(装备!F:F,$O125)+INDEX(装备!F:F,$P125)+INDEX(装备!F:F,$Q125)+INDEX(装备!F:F,$R125)+INDEX(装备!F:F,$S125)+INDEX(装备!F:F,$T125)</f>
        <v>280</v>
      </c>
      <c r="Z125" s="8">
        <f>INDEX(装备!G:G,$O125)+INDEX(装备!G:G,$P125)+INDEX(装备!G:G,$Q125)+INDEX(装备!G:G,$R125)+INDEX(装备!G:G,$S125)+INDEX(装备!G:G,$T125)</f>
        <v>0</v>
      </c>
      <c r="AA125" s="8">
        <f>INDEX(装备!H:H,$O125)+INDEX(装备!H:H,$P125)+INDEX(装备!H:H,$Q125)+INDEX(装备!H:H,$R125)+INDEX(装备!H:H,$S125)+INDEX(装备!H:H,$T125)</f>
        <v>12</v>
      </c>
      <c r="AB125" s="8">
        <f>INDEX(装备!I:I,$O125)+INDEX(装备!I:I,$P125)+INDEX(装备!I:I,$Q125)+INDEX(装备!I:I,$R125)+INDEX(装备!I:I,$S125)+INDEX(装备!I:I,$T125)</f>
        <v>5</v>
      </c>
      <c r="AC125" s="8">
        <f>INDEX(装备!J:J,$O125)+INDEX(装备!J:J,$P125)+INDEX(装备!J:J,$Q125)+INDEX(装备!J:J,$R125)+INDEX(装备!J:J,$S125)+INDEX(装备!J:J,$T125)</f>
        <v>5</v>
      </c>
      <c r="AD125" s="8">
        <f>INDEX(装备!K:K,$O125)+INDEX(装备!K:K,$P125)+INDEX(装备!K:K,$Q125)+INDEX(装备!K:K,$R125)+INDEX(装备!K:K,$S125)+INDEX(装备!K:K,$T125)</f>
        <v>0</v>
      </c>
      <c r="AE125" s="8">
        <f>INDEX(装备!L:L,$O125)+INDEX(装备!L:L,$P125)+INDEX(装备!L:L,$Q125)+INDEX(装备!L:L,$R125)+INDEX(装备!L:L,$S125)+INDEX(装备!L:L,$T125)</f>
        <v>0</v>
      </c>
      <c r="AF125" s="8">
        <f>INDEX(装备!M:M,$O125)+INDEX(装备!M:M,$P125)+INDEX(装备!M:M,$Q125)+INDEX(装备!M:M,$R125)+INDEX(装备!M:M,$S125)+INDEX(装备!M:M,$T125)</f>
        <v>465</v>
      </c>
      <c r="AG125" s="8">
        <f>INDEX(装备!N:N,$O125)+INDEX(装备!N:N,$P125)+INDEX(装备!N:N,$Q125)+INDEX(装备!N:N,$R125)+INDEX(装备!N:N,$S125)+INDEX(装备!N:N,$T125)</f>
        <v>45</v>
      </c>
      <c r="AH125" s="8">
        <f>INDEX(装备!O:O,$O125)+INDEX(装备!O:O,$P125)+INDEX(装备!O:O,$Q125)+INDEX(装备!O:O,$R125)+INDEX(装备!O:O,$S125)+INDEX(装备!O:O,$T125)</f>
        <v>0</v>
      </c>
      <c r="AI125" s="8">
        <f>INDEX(装备!P:P,$O125)+INDEX(装备!P:P,$P125)+INDEX(装备!P:P,$Q125)+INDEX(装备!P:P,$R125)+INDEX(装备!P:P,$S125)+INDEX(装备!P:P,$T125)</f>
        <v>0</v>
      </c>
      <c r="AJ125" s="8">
        <f>INDEX(装备!Q:Q,$O125)+INDEX(装备!Q:Q,$P125)+INDEX(装备!Q:Q,$Q125)+INDEX(装备!Q:Q,$R125)+INDEX(装备!Q:Q,$S125)+INDEX(装备!Q:Q,$T125)</f>
        <v>0</v>
      </c>
      <c r="AK125" s="8">
        <f>INDEX(装备!R:R,$O125)+INDEX(装备!R:R,$P125)+INDEX(装备!R:R,$Q125)+INDEX(装备!R:R,$R125)+INDEX(装备!R:R,$S125)+INDEX(装备!R:R,$T125)</f>
        <v>0</v>
      </c>
      <c r="AL125" s="8">
        <f>INDEX(装备!S:S,$O125)+INDEX(装备!S:S,$P125)+INDEX(装备!S:S,$Q125)+INDEX(装备!S:S,$R125)+INDEX(装备!S:S,$S125)+INDEX(装备!S:S,$T125)</f>
        <v>0</v>
      </c>
      <c r="AM125" s="8">
        <f>INDEX(装备!T:T,$O125)+INDEX(装备!T:T,$P125)+INDEX(装备!T:T,$Q125)+INDEX(装备!T:T,$R125)+INDEX(装备!T:T,$S125)+INDEX(装备!T:T,$T125)</f>
        <v>0</v>
      </c>
      <c r="AP125" s="39">
        <f t="shared" si="107"/>
        <v>27</v>
      </c>
      <c r="AQ125" s="39">
        <f t="shared" si="108"/>
        <v>49</v>
      </c>
      <c r="AR125" s="39">
        <f t="shared" si="109"/>
        <v>27</v>
      </c>
      <c r="AS125" s="39">
        <f t="shared" si="110"/>
        <v>530</v>
      </c>
      <c r="AT125" s="39">
        <f t="shared" si="111"/>
        <v>6</v>
      </c>
      <c r="AU125" s="39">
        <f t="shared" si="112"/>
        <v>42</v>
      </c>
      <c r="AV125" s="39">
        <f t="shared" si="113"/>
        <v>5</v>
      </c>
      <c r="AW125" s="39">
        <f t="shared" si="114"/>
        <v>5</v>
      </c>
      <c r="AX125" s="39">
        <f t="shared" si="115"/>
        <v>0</v>
      </c>
      <c r="AY125" s="39">
        <f t="shared" si="116"/>
        <v>0</v>
      </c>
      <c r="AZ125" s="39">
        <f t="shared" si="117"/>
        <v>480</v>
      </c>
      <c r="BA125" s="39">
        <f t="shared" si="118"/>
        <v>60</v>
      </c>
      <c r="BB125" s="39">
        <f t="shared" si="119"/>
        <v>0</v>
      </c>
      <c r="BC125" s="39">
        <f t="shared" si="120"/>
        <v>0</v>
      </c>
      <c r="BD125" s="39">
        <f t="shared" si="121"/>
        <v>0</v>
      </c>
      <c r="BE125" s="39">
        <f t="shared" si="122"/>
        <v>0</v>
      </c>
      <c r="BF125" s="39">
        <f t="shared" si="123"/>
        <v>0</v>
      </c>
      <c r="BG125" s="39">
        <f t="shared" si="124"/>
        <v>0</v>
      </c>
    </row>
    <row r="126" spans="6:59" s="38" customFormat="1" x14ac:dyDescent="0.15">
      <c r="G126" s="39" t="s">
        <v>304</v>
      </c>
      <c r="H126" s="39" t="s">
        <v>700</v>
      </c>
      <c r="I126" s="39" t="s">
        <v>701</v>
      </c>
      <c r="J126" s="39" t="s">
        <v>702</v>
      </c>
      <c r="K126" s="39" t="s">
        <v>703</v>
      </c>
      <c r="L126" s="39" t="s">
        <v>704</v>
      </c>
      <c r="M126" s="39" t="s">
        <v>705</v>
      </c>
      <c r="O126" s="35">
        <f>MATCH(H126,装备!$B:$B,0)</f>
        <v>77</v>
      </c>
      <c r="P126" s="35">
        <f>MATCH(I126,装备!$B:$B,0)</f>
        <v>82</v>
      </c>
      <c r="Q126" s="35">
        <f>MATCH(J126,装备!$B:$B,0)</f>
        <v>54</v>
      </c>
      <c r="R126" s="35">
        <f>MATCH(K126,装备!$B:$B,0)</f>
        <v>24</v>
      </c>
      <c r="S126" s="35">
        <f>MATCH(L126,装备!$B:$B,0)</f>
        <v>20</v>
      </c>
      <c r="T126" s="35">
        <f>MATCH(M126,装备!$B:$B,0)</f>
        <v>47</v>
      </c>
      <c r="V126" s="8">
        <f>INDEX(装备!C:C,$O126)+INDEX(装备!C:C,$P126)+INDEX(装备!C:C,$Q126)+INDEX(装备!C:C,$R126)+INDEX(装备!C:C,$S126)+INDEX(装备!C:C,$T126)</f>
        <v>9</v>
      </c>
      <c r="W126" s="8">
        <f>INDEX(装备!D:D,$O126)+INDEX(装备!D:D,$P126)+INDEX(装备!D:D,$Q126)+INDEX(装备!D:D,$R126)+INDEX(装备!D:D,$S126)+INDEX(装备!D:D,$T126)</f>
        <v>28</v>
      </c>
      <c r="X126" s="8">
        <f>INDEX(装备!E:E,$O126)+INDEX(装备!E:E,$P126)+INDEX(装备!E:E,$Q126)+INDEX(装备!E:E,$R126)+INDEX(装备!E:E,$S126)+INDEX(装备!E:E,$T126)</f>
        <v>9</v>
      </c>
      <c r="Y126" s="8">
        <f>INDEX(装备!F:F,$O126)+INDEX(装备!F:F,$P126)+INDEX(装备!F:F,$Q126)+INDEX(装备!F:F,$R126)+INDEX(装备!F:F,$S126)+INDEX(装备!F:F,$T126)</f>
        <v>350</v>
      </c>
      <c r="Z126" s="8">
        <f>INDEX(装备!G:G,$O126)+INDEX(装备!G:G,$P126)+INDEX(装备!G:G,$Q126)+INDEX(装备!G:G,$R126)+INDEX(装备!G:G,$S126)+INDEX(装备!G:G,$T126)</f>
        <v>3</v>
      </c>
      <c r="AA126" s="8">
        <f>INDEX(装备!H:H,$O126)+INDEX(装备!H:H,$P126)+INDEX(装备!H:H,$Q126)+INDEX(装备!H:H,$R126)+INDEX(装备!H:H,$S126)+INDEX(装备!H:H,$T126)</f>
        <v>80</v>
      </c>
      <c r="AB126" s="8">
        <f>INDEX(装备!I:I,$O126)+INDEX(装备!I:I,$P126)+INDEX(装备!I:I,$Q126)+INDEX(装备!I:I,$R126)+INDEX(装备!I:I,$S126)+INDEX(装备!I:I,$T126)</f>
        <v>0</v>
      </c>
      <c r="AC126" s="8">
        <f>INDEX(装备!J:J,$O126)+INDEX(装备!J:J,$P126)+INDEX(装备!J:J,$Q126)+INDEX(装备!J:J,$R126)+INDEX(装备!J:J,$S126)+INDEX(装备!J:J,$T126)</f>
        <v>12</v>
      </c>
      <c r="AD126" s="8">
        <f>INDEX(装备!K:K,$O126)+INDEX(装备!K:K,$P126)+INDEX(装备!K:K,$Q126)+INDEX(装备!K:K,$R126)+INDEX(装备!K:K,$S126)+INDEX(装备!K:K,$T126)</f>
        <v>0</v>
      </c>
      <c r="AE126" s="8">
        <f>INDEX(装备!L:L,$O126)+INDEX(装备!L:L,$P126)+INDEX(装备!L:L,$Q126)+INDEX(装备!L:L,$R126)+INDEX(装备!L:L,$S126)+INDEX(装备!L:L,$T126)</f>
        <v>0</v>
      </c>
      <c r="AF126" s="8">
        <f>INDEX(装备!M:M,$O126)+INDEX(装备!M:M,$P126)+INDEX(装备!M:M,$Q126)+INDEX(装备!M:M,$R126)+INDEX(装备!M:M,$S126)+INDEX(装备!M:M,$T126)</f>
        <v>280</v>
      </c>
      <c r="AG126" s="8">
        <f>INDEX(装备!N:N,$O126)+INDEX(装备!N:N,$P126)+INDEX(装备!N:N,$Q126)+INDEX(装备!N:N,$R126)+INDEX(装备!N:N,$S126)+INDEX(装备!N:N,$T126)</f>
        <v>182</v>
      </c>
      <c r="AH126" s="8">
        <f>INDEX(装备!O:O,$O126)+INDEX(装备!O:O,$P126)+INDEX(装备!O:O,$Q126)+INDEX(装备!O:O,$R126)+INDEX(装备!O:O,$S126)+INDEX(装备!O:O,$T126)</f>
        <v>0</v>
      </c>
      <c r="AI126" s="8">
        <f>INDEX(装备!P:P,$O126)+INDEX(装备!P:P,$P126)+INDEX(装备!P:P,$Q126)+INDEX(装备!P:P,$R126)+INDEX(装备!P:P,$S126)+INDEX(装备!P:P,$T126)</f>
        <v>0</v>
      </c>
      <c r="AJ126" s="8">
        <f>INDEX(装备!Q:Q,$O126)+INDEX(装备!Q:Q,$P126)+INDEX(装备!Q:Q,$Q126)+INDEX(装备!Q:Q,$R126)+INDEX(装备!Q:Q,$S126)+INDEX(装备!Q:Q,$T126)</f>
        <v>5</v>
      </c>
      <c r="AK126" s="8">
        <f>INDEX(装备!R:R,$O126)+INDEX(装备!R:R,$P126)+INDEX(装备!R:R,$Q126)+INDEX(装备!R:R,$R126)+INDEX(装备!R:R,$S126)+INDEX(装备!R:R,$T126)</f>
        <v>0</v>
      </c>
      <c r="AL126" s="8">
        <f>INDEX(装备!S:S,$O126)+INDEX(装备!S:S,$P126)+INDEX(装备!S:S,$Q126)+INDEX(装备!S:S,$R126)+INDEX(装备!S:S,$S126)+INDEX(装备!S:S,$T126)</f>
        <v>0</v>
      </c>
      <c r="AM126" s="8">
        <f>INDEX(装备!T:T,$O126)+INDEX(装备!T:T,$P126)+INDEX(装备!T:T,$Q126)+INDEX(装备!T:T,$R126)+INDEX(装备!T:T,$S126)+INDEX(装备!T:T,$T126)</f>
        <v>0</v>
      </c>
      <c r="AP126" s="39">
        <f t="shared" si="107"/>
        <v>36</v>
      </c>
      <c r="AQ126" s="39">
        <f t="shared" si="108"/>
        <v>77</v>
      </c>
      <c r="AR126" s="39">
        <f t="shared" si="109"/>
        <v>36</v>
      </c>
      <c r="AS126" s="39">
        <f t="shared" si="110"/>
        <v>880</v>
      </c>
      <c r="AT126" s="39">
        <f t="shared" si="111"/>
        <v>9</v>
      </c>
      <c r="AU126" s="39">
        <f t="shared" si="112"/>
        <v>122</v>
      </c>
      <c r="AV126" s="39">
        <f t="shared" si="113"/>
        <v>5</v>
      </c>
      <c r="AW126" s="39">
        <f t="shared" si="114"/>
        <v>17</v>
      </c>
      <c r="AX126" s="39">
        <f t="shared" si="115"/>
        <v>0</v>
      </c>
      <c r="AY126" s="39">
        <f t="shared" si="116"/>
        <v>0</v>
      </c>
      <c r="AZ126" s="39">
        <f t="shared" si="117"/>
        <v>760</v>
      </c>
      <c r="BA126" s="39">
        <f t="shared" si="118"/>
        <v>242</v>
      </c>
      <c r="BB126" s="39">
        <f t="shared" si="119"/>
        <v>0</v>
      </c>
      <c r="BC126" s="39">
        <f t="shared" si="120"/>
        <v>0</v>
      </c>
      <c r="BD126" s="39">
        <f t="shared" si="121"/>
        <v>5</v>
      </c>
      <c r="BE126" s="39">
        <f t="shared" si="122"/>
        <v>0</v>
      </c>
      <c r="BF126" s="39">
        <f t="shared" si="123"/>
        <v>0</v>
      </c>
      <c r="BG126" s="39">
        <f t="shared" si="124"/>
        <v>0</v>
      </c>
    </row>
    <row r="127" spans="6:59" s="38" customFormat="1" x14ac:dyDescent="0.15">
      <c r="G127" s="39" t="s">
        <v>311</v>
      </c>
      <c r="H127" s="39" t="s">
        <v>706</v>
      </c>
      <c r="I127" s="39" t="s">
        <v>707</v>
      </c>
      <c r="J127" s="39" t="s">
        <v>708</v>
      </c>
      <c r="K127" s="39" t="s">
        <v>709</v>
      </c>
      <c r="L127" s="39" t="s">
        <v>710</v>
      </c>
      <c r="M127" s="39" t="s">
        <v>705</v>
      </c>
      <c r="O127" s="35">
        <f>MATCH(H127,装备!$B:$B,0)</f>
        <v>81</v>
      </c>
      <c r="P127" s="35">
        <f>MATCH(I127,装备!$B:$B,0)</f>
        <v>79</v>
      </c>
      <c r="Q127" s="35">
        <f>MATCH(J127,装备!$B:$B,0)</f>
        <v>84</v>
      </c>
      <c r="R127" s="35">
        <f>MATCH(K127,装备!$B:$B,0)</f>
        <v>50</v>
      </c>
      <c r="S127" s="35">
        <f>MATCH(L127,装备!$B:$B,0)</f>
        <v>6</v>
      </c>
      <c r="T127" s="35">
        <f>MATCH(M127,装备!$B:$B,0)</f>
        <v>47</v>
      </c>
      <c r="V127" s="8">
        <f>INDEX(装备!C:C,$O127)+INDEX(装备!C:C,$P127)+INDEX(装备!C:C,$Q127)+INDEX(装备!C:C,$R127)+INDEX(装备!C:C,$S127)+INDEX(装备!C:C,$T127)</f>
        <v>25</v>
      </c>
      <c r="W127" s="8">
        <f>INDEX(装备!D:D,$O127)+INDEX(装备!D:D,$P127)+INDEX(装备!D:D,$Q127)+INDEX(装备!D:D,$R127)+INDEX(装备!D:D,$S127)+INDEX(装备!D:D,$T127)</f>
        <v>40</v>
      </c>
      <c r="X127" s="8">
        <f>INDEX(装备!E:E,$O127)+INDEX(装备!E:E,$P127)+INDEX(装备!E:E,$Q127)+INDEX(装备!E:E,$R127)+INDEX(装备!E:E,$S127)+INDEX(装备!E:E,$T127)</f>
        <v>15</v>
      </c>
      <c r="Y127" s="8">
        <f>INDEX(装备!F:F,$O127)+INDEX(装备!F:F,$P127)+INDEX(装备!F:F,$Q127)+INDEX(装备!F:F,$R127)+INDEX(装备!F:F,$S127)+INDEX(装备!F:F,$T127)</f>
        <v>325</v>
      </c>
      <c r="Z127" s="8">
        <f>INDEX(装备!G:G,$O127)+INDEX(装备!G:G,$P127)+INDEX(装备!G:G,$Q127)+INDEX(装备!G:G,$R127)+INDEX(装备!G:G,$S127)+INDEX(装备!G:G,$T127)</f>
        <v>57</v>
      </c>
      <c r="AA127" s="8">
        <f>INDEX(装备!H:H,$O127)+INDEX(装备!H:H,$P127)+INDEX(装备!H:H,$Q127)+INDEX(装备!H:H,$R127)+INDEX(装备!H:H,$S127)+INDEX(装备!H:H,$T127)</f>
        <v>40</v>
      </c>
      <c r="AB127" s="8">
        <f>INDEX(装备!I:I,$O127)+INDEX(装备!I:I,$P127)+INDEX(装备!I:I,$Q127)+INDEX(装备!I:I,$R127)+INDEX(装备!I:I,$S127)+INDEX(装备!I:I,$T127)</f>
        <v>0</v>
      </c>
      <c r="AC127" s="8">
        <f>INDEX(装备!J:J,$O127)+INDEX(装备!J:J,$P127)+INDEX(装备!J:J,$Q127)+INDEX(装备!J:J,$R127)+INDEX(装备!J:J,$S127)+INDEX(装备!J:J,$T127)</f>
        <v>10</v>
      </c>
      <c r="AD127" s="8">
        <f>INDEX(装备!K:K,$O127)+INDEX(装备!K:K,$P127)+INDEX(装备!K:K,$Q127)+INDEX(装备!K:K,$R127)+INDEX(装备!K:K,$S127)+INDEX(装备!K:K,$T127)</f>
        <v>15</v>
      </c>
      <c r="AE127" s="8">
        <f>INDEX(装备!L:L,$O127)+INDEX(装备!L:L,$P127)+INDEX(装备!L:L,$Q127)+INDEX(装备!L:L,$R127)+INDEX(装备!L:L,$S127)+INDEX(装备!L:L,$T127)</f>
        <v>0</v>
      </c>
      <c r="AF127" s="8">
        <f>INDEX(装备!M:M,$O127)+INDEX(装备!M:M,$P127)+INDEX(装备!M:M,$Q127)+INDEX(装备!M:M,$R127)+INDEX(装备!M:M,$S127)+INDEX(装备!M:M,$T127)</f>
        <v>0</v>
      </c>
      <c r="AG127" s="8">
        <f>INDEX(装备!N:N,$O127)+INDEX(装备!N:N,$P127)+INDEX(装备!N:N,$Q127)+INDEX(装备!N:N,$R127)+INDEX(装备!N:N,$S127)+INDEX(装备!N:N,$T127)</f>
        <v>90</v>
      </c>
      <c r="AH127" s="8">
        <f>INDEX(装备!O:O,$O127)+INDEX(装备!O:O,$P127)+INDEX(装备!O:O,$Q127)+INDEX(装备!O:O,$R127)+INDEX(装备!O:O,$S127)+INDEX(装备!O:O,$T127)</f>
        <v>0</v>
      </c>
      <c r="AI127" s="8">
        <f>INDEX(装备!P:P,$O127)+INDEX(装备!P:P,$P127)+INDEX(装备!P:P,$Q127)+INDEX(装备!P:P,$R127)+INDEX(装备!P:P,$S127)+INDEX(装备!P:P,$T127)</f>
        <v>0</v>
      </c>
      <c r="AJ127" s="8">
        <f>INDEX(装备!Q:Q,$O127)+INDEX(装备!Q:Q,$P127)+INDEX(装备!Q:Q,$Q127)+INDEX(装备!Q:Q,$R127)+INDEX(装备!Q:Q,$S127)+INDEX(装备!Q:Q,$T127)</f>
        <v>5</v>
      </c>
      <c r="AK127" s="8">
        <f>INDEX(装备!R:R,$O127)+INDEX(装备!R:R,$P127)+INDEX(装备!R:R,$Q127)+INDEX(装备!R:R,$R127)+INDEX(装备!R:R,$S127)+INDEX(装备!R:R,$T127)</f>
        <v>0</v>
      </c>
      <c r="AL127" s="8">
        <f>INDEX(装备!S:S,$O127)+INDEX(装备!S:S,$P127)+INDEX(装备!S:S,$Q127)+INDEX(装备!S:S,$R127)+INDEX(装备!S:S,$S127)+INDEX(装备!S:S,$T127)</f>
        <v>0</v>
      </c>
      <c r="AM127" s="8">
        <f>INDEX(装备!T:T,$O127)+INDEX(装备!T:T,$P127)+INDEX(装备!T:T,$Q127)+INDEX(装备!T:T,$R127)+INDEX(装备!T:T,$S127)+INDEX(装备!T:T,$T127)</f>
        <v>0</v>
      </c>
      <c r="AP127" s="39">
        <f t="shared" si="107"/>
        <v>61</v>
      </c>
      <c r="AQ127" s="39">
        <f t="shared" si="108"/>
        <v>117</v>
      </c>
      <c r="AR127" s="39">
        <f t="shared" si="109"/>
        <v>51</v>
      </c>
      <c r="AS127" s="39">
        <f t="shared" si="110"/>
        <v>1205</v>
      </c>
      <c r="AT127" s="39">
        <f t="shared" si="111"/>
        <v>66</v>
      </c>
      <c r="AU127" s="39">
        <f t="shared" si="112"/>
        <v>162</v>
      </c>
      <c r="AV127" s="39">
        <f t="shared" si="113"/>
        <v>5</v>
      </c>
      <c r="AW127" s="39">
        <f t="shared" si="114"/>
        <v>27</v>
      </c>
      <c r="AX127" s="39">
        <f t="shared" si="115"/>
        <v>15</v>
      </c>
      <c r="AY127" s="39">
        <f t="shared" si="116"/>
        <v>0</v>
      </c>
      <c r="AZ127" s="39">
        <f t="shared" si="117"/>
        <v>760</v>
      </c>
      <c r="BA127" s="39">
        <f t="shared" si="118"/>
        <v>332</v>
      </c>
      <c r="BB127" s="39">
        <f t="shared" si="119"/>
        <v>0</v>
      </c>
      <c r="BC127" s="39">
        <f t="shared" si="120"/>
        <v>0</v>
      </c>
      <c r="BD127" s="39">
        <f t="shared" si="121"/>
        <v>10</v>
      </c>
      <c r="BE127" s="39">
        <f t="shared" si="122"/>
        <v>0</v>
      </c>
      <c r="BF127" s="39">
        <f t="shared" si="123"/>
        <v>0</v>
      </c>
      <c r="BG127" s="39">
        <f t="shared" si="124"/>
        <v>0</v>
      </c>
    </row>
    <row r="128" spans="6:59" s="38" customFormat="1" x14ac:dyDescent="0.15">
      <c r="G128" s="39" t="s">
        <v>316</v>
      </c>
      <c r="H128" s="39" t="s">
        <v>711</v>
      </c>
      <c r="I128" s="39" t="s">
        <v>712</v>
      </c>
      <c r="J128" s="39" t="s">
        <v>713</v>
      </c>
      <c r="K128" s="39" t="s">
        <v>714</v>
      </c>
      <c r="L128" s="39" t="s">
        <v>704</v>
      </c>
      <c r="M128" s="39" t="s">
        <v>715</v>
      </c>
      <c r="O128" s="35">
        <f>MATCH(H128,装备!$B:$B,0)</f>
        <v>99</v>
      </c>
      <c r="P128" s="35">
        <f>MATCH(I128,装备!$B:$B,0)</f>
        <v>75</v>
      </c>
      <c r="Q128" s="35">
        <f>MATCH(J128,装备!$B:$B,0)</f>
        <v>92</v>
      </c>
      <c r="R128" s="35">
        <f>MATCH(K128,装备!$B:$B,0)</f>
        <v>55</v>
      </c>
      <c r="S128" s="35">
        <f>MATCH(L128,装备!$B:$B,0)</f>
        <v>20</v>
      </c>
      <c r="T128" s="35">
        <f>MATCH(M128,装备!$B:$B,0)</f>
        <v>46</v>
      </c>
      <c r="V128" s="8">
        <f>INDEX(装备!C:C,$O128)+INDEX(装备!C:C,$P128)+INDEX(装备!C:C,$Q128)+INDEX(装备!C:C,$R128)+INDEX(装备!C:C,$S128)+INDEX(装备!C:C,$T128)</f>
        <v>27</v>
      </c>
      <c r="W128" s="8">
        <f>INDEX(装备!D:D,$O128)+INDEX(装备!D:D,$P128)+INDEX(装备!D:D,$Q128)+INDEX(装备!D:D,$R128)+INDEX(装备!D:D,$S128)+INDEX(装备!D:D,$T128)</f>
        <v>45</v>
      </c>
      <c r="X128" s="8">
        <f>INDEX(装备!E:E,$O128)+INDEX(装备!E:E,$P128)+INDEX(装备!E:E,$Q128)+INDEX(装备!E:E,$R128)+INDEX(装备!E:E,$S128)+INDEX(装备!E:E,$T128)</f>
        <v>19</v>
      </c>
      <c r="Y128" s="8">
        <f>INDEX(装备!F:F,$O128)+INDEX(装备!F:F,$P128)+INDEX(装备!F:F,$Q128)+INDEX(装备!F:F,$R128)+INDEX(装备!F:F,$S128)+INDEX(装备!F:F,$T128)</f>
        <v>480</v>
      </c>
      <c r="Z128" s="8">
        <f>INDEX(装备!G:G,$O128)+INDEX(装备!G:G,$P128)+INDEX(装备!G:G,$Q128)+INDEX(装备!G:G,$R128)+INDEX(装备!G:G,$S128)+INDEX(装备!G:G,$T128)</f>
        <v>24</v>
      </c>
      <c r="AA128" s="8">
        <f>INDEX(装备!H:H,$O128)+INDEX(装备!H:H,$P128)+INDEX(装备!H:H,$Q128)+INDEX(装备!H:H,$R128)+INDEX(装备!H:H,$S128)+INDEX(装备!H:H,$T128)</f>
        <v>21</v>
      </c>
      <c r="AB128" s="8">
        <f>INDEX(装备!I:I,$O128)+INDEX(装备!I:I,$P128)+INDEX(装备!I:I,$Q128)+INDEX(装备!I:I,$R128)+INDEX(装备!I:I,$S128)+INDEX(装备!I:I,$T128)</f>
        <v>4</v>
      </c>
      <c r="AC128" s="8">
        <f>INDEX(装备!J:J,$O128)+INDEX(装备!J:J,$P128)+INDEX(装备!J:J,$Q128)+INDEX(装备!J:J,$R128)+INDEX(装备!J:J,$S128)+INDEX(装备!J:J,$T128)</f>
        <v>35</v>
      </c>
      <c r="AD128" s="8">
        <f>INDEX(装备!K:K,$O128)+INDEX(装备!K:K,$P128)+INDEX(装备!K:K,$Q128)+INDEX(装备!K:K,$R128)+INDEX(装备!K:K,$S128)+INDEX(装备!K:K,$T128)</f>
        <v>15</v>
      </c>
      <c r="AE128" s="8">
        <f>INDEX(装备!L:L,$O128)+INDEX(装备!L:L,$P128)+INDEX(装备!L:L,$Q128)+INDEX(装备!L:L,$R128)+INDEX(装备!L:L,$S128)+INDEX(装备!L:L,$T128)</f>
        <v>0</v>
      </c>
      <c r="AF128" s="8">
        <f>INDEX(装备!M:M,$O128)+INDEX(装备!M:M,$P128)+INDEX(装备!M:M,$Q128)+INDEX(装备!M:M,$R128)+INDEX(装备!M:M,$S128)+INDEX(装备!M:M,$T128)</f>
        <v>340</v>
      </c>
      <c r="AG128" s="8">
        <f>INDEX(装备!N:N,$O128)+INDEX(装备!N:N,$P128)+INDEX(装备!N:N,$Q128)+INDEX(装备!N:N,$R128)+INDEX(装备!N:N,$S128)+INDEX(装备!N:N,$T128)</f>
        <v>0</v>
      </c>
      <c r="AH128" s="8">
        <f>INDEX(装备!O:O,$O128)+INDEX(装备!O:O,$P128)+INDEX(装备!O:O,$Q128)+INDEX(装备!O:O,$R128)+INDEX(装备!O:O,$S128)+INDEX(装备!O:O,$T128)</f>
        <v>0</v>
      </c>
      <c r="AI128" s="8">
        <f>INDEX(装备!P:P,$O128)+INDEX(装备!P:P,$P128)+INDEX(装备!P:P,$Q128)+INDEX(装备!P:P,$R128)+INDEX(装备!P:P,$S128)+INDEX(装备!P:P,$T128)</f>
        <v>0</v>
      </c>
      <c r="AJ128" s="8">
        <f>INDEX(装备!Q:Q,$O128)+INDEX(装备!Q:Q,$P128)+INDEX(装备!Q:Q,$Q128)+INDEX(装备!Q:Q,$R128)+INDEX(装备!Q:Q,$S128)+INDEX(装备!Q:Q,$T128)</f>
        <v>0</v>
      </c>
      <c r="AK128" s="8">
        <f>INDEX(装备!R:R,$O128)+INDEX(装备!R:R,$P128)+INDEX(装备!R:R,$Q128)+INDEX(装备!R:R,$R128)+INDEX(装备!R:R,$S128)+INDEX(装备!R:R,$T128)</f>
        <v>0</v>
      </c>
      <c r="AL128" s="8">
        <f>INDEX(装备!S:S,$O128)+INDEX(装备!S:S,$P128)+INDEX(装备!S:S,$Q128)+INDEX(装备!S:S,$R128)+INDEX(装备!S:S,$S128)+INDEX(装备!S:S,$T128)</f>
        <v>0</v>
      </c>
      <c r="AM128" s="8">
        <f>INDEX(装备!T:T,$O128)+INDEX(装备!T:T,$P128)+INDEX(装备!T:T,$Q128)+INDEX(装备!T:T,$R128)+INDEX(装备!T:T,$S128)+INDEX(装备!T:T,$T128)</f>
        <v>0</v>
      </c>
      <c r="AP128" s="39">
        <f t="shared" si="107"/>
        <v>88</v>
      </c>
      <c r="AQ128" s="39">
        <f t="shared" si="108"/>
        <v>162</v>
      </c>
      <c r="AR128" s="39">
        <f t="shared" si="109"/>
        <v>70</v>
      </c>
      <c r="AS128" s="39">
        <f t="shared" si="110"/>
        <v>1685</v>
      </c>
      <c r="AT128" s="39">
        <f t="shared" si="111"/>
        <v>90</v>
      </c>
      <c r="AU128" s="39">
        <f t="shared" si="112"/>
        <v>183</v>
      </c>
      <c r="AV128" s="39">
        <f t="shared" si="113"/>
        <v>9</v>
      </c>
      <c r="AW128" s="39">
        <f t="shared" si="114"/>
        <v>62</v>
      </c>
      <c r="AX128" s="39">
        <f t="shared" si="115"/>
        <v>30</v>
      </c>
      <c r="AY128" s="39">
        <f t="shared" si="116"/>
        <v>0</v>
      </c>
      <c r="AZ128" s="39">
        <f t="shared" si="117"/>
        <v>1100</v>
      </c>
      <c r="BA128" s="39">
        <f t="shared" si="118"/>
        <v>332</v>
      </c>
      <c r="BB128" s="39">
        <f t="shared" si="119"/>
        <v>0</v>
      </c>
      <c r="BC128" s="39">
        <f t="shared" si="120"/>
        <v>0</v>
      </c>
      <c r="BD128" s="39">
        <f t="shared" si="121"/>
        <v>10</v>
      </c>
      <c r="BE128" s="39">
        <f t="shared" si="122"/>
        <v>0</v>
      </c>
      <c r="BF128" s="39">
        <f t="shared" si="123"/>
        <v>0</v>
      </c>
      <c r="BG128" s="39">
        <f t="shared" si="124"/>
        <v>0</v>
      </c>
    </row>
    <row r="129" spans="6:59" s="38" customFormat="1" x14ac:dyDescent="0.15">
      <c r="G129" s="39" t="s">
        <v>321</v>
      </c>
      <c r="H129" s="39" t="s">
        <v>716</v>
      </c>
      <c r="I129" s="39" t="s">
        <v>704</v>
      </c>
      <c r="J129" s="39" t="s">
        <v>713</v>
      </c>
      <c r="K129" s="39" t="s">
        <v>717</v>
      </c>
      <c r="L129" s="39" t="s">
        <v>718</v>
      </c>
      <c r="M129" s="39" t="s">
        <v>715</v>
      </c>
      <c r="O129" s="35">
        <f>MATCH(H129,装备!$B:$B,0)</f>
        <v>35</v>
      </c>
      <c r="P129" s="35">
        <f>MATCH(I129,装备!$B:$B,0)</f>
        <v>20</v>
      </c>
      <c r="Q129" s="35">
        <f>MATCH(J129,装备!$B:$B,0)</f>
        <v>92</v>
      </c>
      <c r="R129" s="35">
        <f>MATCH(K129,装备!$B:$B,0)</f>
        <v>113</v>
      </c>
      <c r="S129" s="35">
        <f>MATCH(L129,装备!$B:$B,0)</f>
        <v>101</v>
      </c>
      <c r="T129" s="35">
        <f>MATCH(M129,装备!$B:$B,0)</f>
        <v>46</v>
      </c>
      <c r="V129" s="8">
        <f>INDEX(装备!C:C,$O129)+INDEX(装备!C:C,$P129)+INDEX(装备!C:C,$Q129)+INDEX(装备!C:C,$R129)+INDEX(装备!C:C,$S129)+INDEX(装备!C:C,$T129)</f>
        <v>29</v>
      </c>
      <c r="W129" s="8">
        <f>INDEX(装备!D:D,$O129)+INDEX(装备!D:D,$P129)+INDEX(装备!D:D,$Q129)+INDEX(装备!D:D,$R129)+INDEX(装备!D:D,$S129)+INDEX(装备!D:D,$T129)</f>
        <v>90</v>
      </c>
      <c r="X129" s="8">
        <f>INDEX(装备!E:E,$O129)+INDEX(装备!E:E,$P129)+INDEX(装备!E:E,$Q129)+INDEX(装备!E:E,$R129)+INDEX(装备!E:E,$S129)+INDEX(装备!E:E,$T129)</f>
        <v>29</v>
      </c>
      <c r="Y129" s="8">
        <f>INDEX(装备!F:F,$O129)+INDEX(装备!F:F,$P129)+INDEX(装备!F:F,$Q129)+INDEX(装备!F:F,$R129)+INDEX(装备!F:F,$S129)+INDEX(装备!F:F,$T129)</f>
        <v>200</v>
      </c>
      <c r="Z129" s="8">
        <f>INDEX(装备!G:G,$O129)+INDEX(装备!G:G,$P129)+INDEX(装备!G:G,$Q129)+INDEX(装备!G:G,$R129)+INDEX(装备!G:G,$S129)+INDEX(装备!G:G,$T129)</f>
        <v>33</v>
      </c>
      <c r="AA129" s="8">
        <f>INDEX(装备!H:H,$O129)+INDEX(装备!H:H,$P129)+INDEX(装备!H:H,$Q129)+INDEX(装备!H:H,$R129)+INDEX(装备!H:H,$S129)+INDEX(装备!H:H,$T129)</f>
        <v>18</v>
      </c>
      <c r="AB129" s="8">
        <f>INDEX(装备!I:I,$O129)+INDEX(装备!I:I,$P129)+INDEX(装备!I:I,$Q129)+INDEX(装备!I:I,$R129)+INDEX(装备!I:I,$S129)+INDEX(装备!I:I,$T129)</f>
        <v>0</v>
      </c>
      <c r="AC129" s="8">
        <f>INDEX(装备!J:J,$O129)+INDEX(装备!J:J,$P129)+INDEX(装备!J:J,$Q129)+INDEX(装备!J:J,$R129)+INDEX(装备!J:J,$S129)+INDEX(装备!J:J,$T129)</f>
        <v>0</v>
      </c>
      <c r="AD129" s="8">
        <f>INDEX(装备!K:K,$O129)+INDEX(装备!K:K,$P129)+INDEX(装备!K:K,$Q129)+INDEX(装备!K:K,$R129)+INDEX(装备!K:K,$S129)+INDEX(装备!K:K,$T129)</f>
        <v>30</v>
      </c>
      <c r="AE129" s="8">
        <f>INDEX(装备!L:L,$O129)+INDEX(装备!L:L,$P129)+INDEX(装备!L:L,$Q129)+INDEX(装备!L:L,$R129)+INDEX(装备!L:L,$S129)+INDEX(装备!L:L,$T129)</f>
        <v>0</v>
      </c>
      <c r="AF129" s="8">
        <f>INDEX(装备!M:M,$O129)+INDEX(装备!M:M,$P129)+INDEX(装备!M:M,$Q129)+INDEX(装备!M:M,$R129)+INDEX(装备!M:M,$S129)+INDEX(装备!M:M,$T129)</f>
        <v>0</v>
      </c>
      <c r="AG129" s="8">
        <f>INDEX(装备!N:N,$O129)+INDEX(装备!N:N,$P129)+INDEX(装备!N:N,$Q129)+INDEX(装备!N:N,$R129)+INDEX(装备!N:N,$S129)+INDEX(装备!N:N,$T129)</f>
        <v>210</v>
      </c>
      <c r="AH129" s="8">
        <f>INDEX(装备!O:O,$O129)+INDEX(装备!O:O,$P129)+INDEX(装备!O:O,$Q129)+INDEX(装备!O:O,$R129)+INDEX(装备!O:O,$S129)+INDEX(装备!O:O,$T129)</f>
        <v>0</v>
      </c>
      <c r="AI129" s="8">
        <f>INDEX(装备!P:P,$O129)+INDEX(装备!P:P,$P129)+INDEX(装备!P:P,$Q129)+INDEX(装备!P:P,$R129)+INDEX(装备!P:P,$S129)+INDEX(装备!P:P,$T129)</f>
        <v>0</v>
      </c>
      <c r="AJ129" s="8">
        <f>INDEX(装备!Q:Q,$O129)+INDEX(装备!Q:Q,$P129)+INDEX(装备!Q:Q,$Q129)+INDEX(装备!Q:Q,$R129)+INDEX(装备!Q:Q,$S129)+INDEX(装备!Q:Q,$T129)</f>
        <v>20</v>
      </c>
      <c r="AK129" s="8">
        <f>INDEX(装备!R:R,$O129)+INDEX(装备!R:R,$P129)+INDEX(装备!R:R,$Q129)+INDEX(装备!R:R,$R129)+INDEX(装备!R:R,$S129)+INDEX(装备!R:R,$T129)</f>
        <v>0</v>
      </c>
      <c r="AL129" s="8">
        <f>INDEX(装备!S:S,$O129)+INDEX(装备!S:S,$P129)+INDEX(装备!S:S,$Q129)+INDEX(装备!S:S,$R129)+INDEX(装备!S:S,$S129)+INDEX(装备!S:S,$T129)</f>
        <v>0</v>
      </c>
      <c r="AM129" s="8">
        <f>INDEX(装备!T:T,$O129)+INDEX(装备!T:T,$P129)+INDEX(装备!T:T,$Q129)+INDEX(装备!T:T,$R129)+INDEX(装备!T:T,$S129)+INDEX(装备!T:T,$T129)</f>
        <v>0</v>
      </c>
      <c r="AP129" s="39">
        <f t="shared" si="107"/>
        <v>117</v>
      </c>
      <c r="AQ129" s="39">
        <f t="shared" si="108"/>
        <v>252</v>
      </c>
      <c r="AR129" s="39">
        <f t="shared" si="109"/>
        <v>99</v>
      </c>
      <c r="AS129" s="39">
        <f t="shared" si="110"/>
        <v>1885</v>
      </c>
      <c r="AT129" s="39">
        <f t="shared" si="111"/>
        <v>123</v>
      </c>
      <c r="AU129" s="39">
        <f t="shared" si="112"/>
        <v>201</v>
      </c>
      <c r="AV129" s="39">
        <f t="shared" si="113"/>
        <v>9</v>
      </c>
      <c r="AW129" s="39">
        <f t="shared" si="114"/>
        <v>62</v>
      </c>
      <c r="AX129" s="39">
        <f t="shared" si="115"/>
        <v>60</v>
      </c>
      <c r="AY129" s="39">
        <f t="shared" si="116"/>
        <v>0</v>
      </c>
      <c r="AZ129" s="39">
        <f t="shared" si="117"/>
        <v>1100</v>
      </c>
      <c r="BA129" s="39">
        <f t="shared" si="118"/>
        <v>542</v>
      </c>
      <c r="BB129" s="39">
        <f t="shared" si="119"/>
        <v>0</v>
      </c>
      <c r="BC129" s="39">
        <f t="shared" si="120"/>
        <v>0</v>
      </c>
      <c r="BD129" s="39">
        <f t="shared" si="121"/>
        <v>30</v>
      </c>
      <c r="BE129" s="39">
        <f t="shared" si="122"/>
        <v>0</v>
      </c>
      <c r="BF129" s="39">
        <f t="shared" si="123"/>
        <v>0</v>
      </c>
      <c r="BG129" s="39">
        <f t="shared" si="124"/>
        <v>0</v>
      </c>
    </row>
    <row r="130" spans="6:59" s="38" customFormat="1" x14ac:dyDescent="0.15">
      <c r="G130" s="39" t="s">
        <v>328</v>
      </c>
      <c r="H130" s="39" t="s">
        <v>719</v>
      </c>
      <c r="I130" s="39" t="s">
        <v>720</v>
      </c>
      <c r="J130" s="39" t="s">
        <v>721</v>
      </c>
      <c r="K130" s="39" t="s">
        <v>722</v>
      </c>
      <c r="L130" s="39" t="s">
        <v>723</v>
      </c>
      <c r="M130" s="39" t="s">
        <v>724</v>
      </c>
      <c r="O130" s="35">
        <f>MATCH(H130,装备!$B:$B,0)</f>
        <v>56</v>
      </c>
      <c r="P130" s="35">
        <f>MATCH(I130,装备!$B:$B,0)</f>
        <v>66</v>
      </c>
      <c r="Q130" s="35">
        <f>MATCH(J130,装备!$B:$B,0)</f>
        <v>102</v>
      </c>
      <c r="R130" s="35">
        <f>MATCH(K130,装备!$B:$B,0)</f>
        <v>107</v>
      </c>
      <c r="S130" s="35">
        <f>MATCH(L130,装备!$B:$B,0)</f>
        <v>115</v>
      </c>
      <c r="T130" s="35">
        <f>MATCH(M130,装备!$B:$B,0)</f>
        <v>72</v>
      </c>
      <c r="V130" s="8">
        <f>INDEX(装备!C:C,$O130)+INDEX(装备!C:C,$P130)+INDEX(装备!C:C,$Q130)+INDEX(装备!C:C,$R130)+INDEX(装备!C:C,$S130)+INDEX(装备!C:C,$T130)</f>
        <v>59</v>
      </c>
      <c r="W130" s="8">
        <f>INDEX(装备!D:D,$O130)+INDEX(装备!D:D,$P130)+INDEX(装备!D:D,$Q130)+INDEX(装备!D:D,$R130)+INDEX(装备!D:D,$S130)+INDEX(装备!D:D,$T130)</f>
        <v>114</v>
      </c>
      <c r="X130" s="8">
        <f>INDEX(装备!E:E,$O130)+INDEX(装备!E:E,$P130)+INDEX(装备!E:E,$Q130)+INDEX(装备!E:E,$R130)+INDEX(装备!E:E,$S130)+INDEX(装备!E:E,$T130)</f>
        <v>47</v>
      </c>
      <c r="Y130" s="8">
        <f>INDEX(装备!F:F,$O130)+INDEX(装备!F:F,$P130)+INDEX(装备!F:F,$Q130)+INDEX(装备!F:F,$R130)+INDEX(装备!F:F,$S130)+INDEX(装备!F:F,$T130)</f>
        <v>550</v>
      </c>
      <c r="Z130" s="8">
        <f>INDEX(装备!G:G,$O130)+INDEX(装备!G:G,$P130)+INDEX(装备!G:G,$Q130)+INDEX(装备!G:G,$R130)+INDEX(装备!G:G,$S130)+INDEX(装备!G:G,$T130)</f>
        <v>31</v>
      </c>
      <c r="AA130" s="8">
        <f>INDEX(装备!H:H,$O130)+INDEX(装备!H:H,$P130)+INDEX(装备!H:H,$Q130)+INDEX(装备!H:H,$R130)+INDEX(装备!H:H,$S130)+INDEX(装备!H:H,$T130)</f>
        <v>31</v>
      </c>
      <c r="AB130" s="8">
        <f>INDEX(装备!I:I,$O130)+INDEX(装备!I:I,$P130)+INDEX(装备!I:I,$Q130)+INDEX(装备!I:I,$R130)+INDEX(装备!I:I,$S130)+INDEX(装备!I:I,$T130)</f>
        <v>40</v>
      </c>
      <c r="AC130" s="8">
        <f>INDEX(装备!J:J,$O130)+INDEX(装备!J:J,$P130)+INDEX(装备!J:J,$Q130)+INDEX(装备!J:J,$R130)+INDEX(装备!J:J,$S130)+INDEX(装备!J:J,$T130)</f>
        <v>0</v>
      </c>
      <c r="AD130" s="8">
        <f>INDEX(装备!K:K,$O130)+INDEX(装备!K:K,$P130)+INDEX(装备!K:K,$Q130)+INDEX(装备!K:K,$R130)+INDEX(装备!K:K,$S130)+INDEX(装备!K:K,$T130)</f>
        <v>16</v>
      </c>
      <c r="AE130" s="8">
        <f>INDEX(装备!L:L,$O130)+INDEX(装备!L:L,$P130)+INDEX(装备!L:L,$Q130)+INDEX(装备!L:L,$R130)+INDEX(装备!L:L,$S130)+INDEX(装备!L:L,$T130)</f>
        <v>20</v>
      </c>
      <c r="AF130" s="8">
        <f>INDEX(装备!M:M,$O130)+INDEX(装备!M:M,$P130)+INDEX(装备!M:M,$Q130)+INDEX(装备!M:M,$R130)+INDEX(装备!M:M,$S130)+INDEX(装备!M:M,$T130)</f>
        <v>0</v>
      </c>
      <c r="AG130" s="8">
        <f>INDEX(装备!N:N,$O130)+INDEX(装备!N:N,$P130)+INDEX(装备!N:N,$Q130)+INDEX(装备!N:N,$R130)+INDEX(装备!N:N,$S130)+INDEX(装备!N:N,$T130)</f>
        <v>0</v>
      </c>
      <c r="AH130" s="8">
        <f>INDEX(装备!O:O,$O130)+INDEX(装备!O:O,$P130)+INDEX(装备!O:O,$Q130)+INDEX(装备!O:O,$R130)+INDEX(装备!O:O,$S130)+INDEX(装备!O:O,$T130)</f>
        <v>0</v>
      </c>
      <c r="AI130" s="8">
        <f>INDEX(装备!P:P,$O130)+INDEX(装备!P:P,$P130)+INDEX(装备!P:P,$Q130)+INDEX(装备!P:P,$R130)+INDEX(装备!P:P,$S130)+INDEX(装备!P:P,$T130)</f>
        <v>5</v>
      </c>
      <c r="AJ130" s="8">
        <f>INDEX(装备!Q:Q,$O130)+INDEX(装备!Q:Q,$P130)+INDEX(装备!Q:Q,$Q130)+INDEX(装备!Q:Q,$R130)+INDEX(装备!Q:Q,$S130)+INDEX(装备!Q:Q,$T130)</f>
        <v>0</v>
      </c>
      <c r="AK130" s="8">
        <f>INDEX(装备!R:R,$O130)+INDEX(装备!R:R,$P130)+INDEX(装备!R:R,$Q130)+INDEX(装备!R:R,$R130)+INDEX(装备!R:R,$S130)+INDEX(装备!R:R,$T130)</f>
        <v>0</v>
      </c>
      <c r="AL130" s="8">
        <f>INDEX(装备!S:S,$O130)+INDEX(装备!S:S,$P130)+INDEX(装备!S:S,$Q130)+INDEX(装备!S:S,$R130)+INDEX(装备!S:S,$S130)+INDEX(装备!S:S,$T130)</f>
        <v>10</v>
      </c>
      <c r="AM130" s="8">
        <f>INDEX(装备!T:T,$O130)+INDEX(装备!T:T,$P130)+INDEX(装备!T:T,$Q130)+INDEX(装备!T:T,$R130)+INDEX(装备!T:T,$S130)+INDEX(装备!T:T,$T130)</f>
        <v>0</v>
      </c>
      <c r="AP130" s="39">
        <f t="shared" si="107"/>
        <v>176</v>
      </c>
      <c r="AQ130" s="39">
        <f t="shared" si="108"/>
        <v>366</v>
      </c>
      <c r="AR130" s="39">
        <f t="shared" si="109"/>
        <v>146</v>
      </c>
      <c r="AS130" s="39">
        <f t="shared" si="110"/>
        <v>2435</v>
      </c>
      <c r="AT130" s="39">
        <f t="shared" si="111"/>
        <v>154</v>
      </c>
      <c r="AU130" s="39">
        <f t="shared" si="112"/>
        <v>232</v>
      </c>
      <c r="AV130" s="39">
        <f t="shared" si="113"/>
        <v>49</v>
      </c>
      <c r="AW130" s="39">
        <f t="shared" si="114"/>
        <v>62</v>
      </c>
      <c r="AX130" s="39">
        <f t="shared" si="115"/>
        <v>76</v>
      </c>
      <c r="AY130" s="39">
        <f t="shared" si="116"/>
        <v>20</v>
      </c>
      <c r="AZ130" s="39">
        <f t="shared" si="117"/>
        <v>1100</v>
      </c>
      <c r="BA130" s="39">
        <f t="shared" si="118"/>
        <v>542</v>
      </c>
      <c r="BB130" s="39">
        <f t="shared" si="119"/>
        <v>0</v>
      </c>
      <c r="BC130" s="39">
        <f t="shared" si="120"/>
        <v>5</v>
      </c>
      <c r="BD130" s="39">
        <f t="shared" si="121"/>
        <v>30</v>
      </c>
      <c r="BE130" s="39">
        <f t="shared" si="122"/>
        <v>0</v>
      </c>
      <c r="BF130" s="39">
        <f t="shared" si="123"/>
        <v>10</v>
      </c>
      <c r="BG130" s="39">
        <f t="shared" si="124"/>
        <v>0</v>
      </c>
    </row>
    <row r="131" spans="6:59" s="38" customFormat="1" x14ac:dyDescent="0.15">
      <c r="G131" s="39" t="s">
        <v>333</v>
      </c>
      <c r="H131" s="39" t="s">
        <v>709</v>
      </c>
      <c r="I131" s="39" t="s">
        <v>725</v>
      </c>
      <c r="J131" s="39" t="s">
        <v>726</v>
      </c>
      <c r="K131" s="39" t="s">
        <v>727</v>
      </c>
      <c r="L131" s="39" t="s">
        <v>728</v>
      </c>
      <c r="M131" s="39" t="s">
        <v>724</v>
      </c>
      <c r="O131" s="35">
        <f>MATCH(H131,装备!$B:$B,0)</f>
        <v>50</v>
      </c>
      <c r="P131" s="35">
        <f>MATCH(I131,装备!$B:$B,0)</f>
        <v>60</v>
      </c>
      <c r="Q131" s="35">
        <f>MATCH(J131,装备!$B:$B,0)</f>
        <v>95</v>
      </c>
      <c r="R131" s="35">
        <f>MATCH(K131,装备!$B:$B,0)</f>
        <v>103</v>
      </c>
      <c r="S131" s="35">
        <f>MATCH(L131,装备!$B:$B,0)</f>
        <v>116</v>
      </c>
      <c r="T131" s="35">
        <f>MATCH(M131,装备!$B:$B,0)</f>
        <v>72</v>
      </c>
      <c r="V131" s="8">
        <f>INDEX(装备!C:C,$O131)+INDEX(装备!C:C,$P131)+INDEX(装备!C:C,$Q131)+INDEX(装备!C:C,$R131)+INDEX(装备!C:C,$S131)+INDEX(装备!C:C,$T131)</f>
        <v>59</v>
      </c>
      <c r="W131" s="8">
        <f>INDEX(装备!D:D,$O131)+INDEX(装备!D:D,$P131)+INDEX(装备!D:D,$Q131)+INDEX(装备!D:D,$R131)+INDEX(装备!D:D,$S131)+INDEX(装备!D:D,$T131)</f>
        <v>94</v>
      </c>
      <c r="X131" s="8">
        <f>INDEX(装备!E:E,$O131)+INDEX(装备!E:E,$P131)+INDEX(装备!E:E,$Q131)+INDEX(装备!E:E,$R131)+INDEX(装备!E:E,$S131)+INDEX(装备!E:E,$T131)</f>
        <v>89</v>
      </c>
      <c r="Y131" s="8">
        <f>INDEX(装备!F:F,$O131)+INDEX(装备!F:F,$P131)+INDEX(装备!F:F,$Q131)+INDEX(装备!F:F,$R131)+INDEX(装备!F:F,$S131)+INDEX(装备!F:F,$T131)</f>
        <v>0</v>
      </c>
      <c r="Z131" s="8">
        <f>INDEX(装备!G:G,$O131)+INDEX(装备!G:G,$P131)+INDEX(装备!G:G,$Q131)+INDEX(装备!G:G,$R131)+INDEX(装备!G:G,$S131)+INDEX(装备!G:G,$T131)</f>
        <v>13</v>
      </c>
      <c r="AA131" s="8">
        <f>INDEX(装备!H:H,$O131)+INDEX(装备!H:H,$P131)+INDEX(装备!H:H,$Q131)+INDEX(装备!H:H,$R131)+INDEX(装备!H:H,$S131)+INDEX(装备!H:H,$T131)</f>
        <v>15</v>
      </c>
      <c r="AB131" s="8">
        <f>INDEX(装备!I:I,$O131)+INDEX(装备!I:I,$P131)+INDEX(装备!I:I,$Q131)+INDEX(装备!I:I,$R131)+INDEX(装备!I:I,$S131)+INDEX(装备!I:I,$T131)</f>
        <v>0</v>
      </c>
      <c r="AC131" s="8">
        <f>INDEX(装备!J:J,$O131)+INDEX(装备!J:J,$P131)+INDEX(装备!J:J,$Q131)+INDEX(装备!J:J,$R131)+INDEX(装备!J:J,$S131)+INDEX(装备!J:J,$T131)</f>
        <v>15</v>
      </c>
      <c r="AD131" s="8">
        <f>INDEX(装备!K:K,$O131)+INDEX(装备!K:K,$P131)+INDEX(装备!K:K,$Q131)+INDEX(装备!K:K,$R131)+INDEX(装备!K:K,$S131)+INDEX(装备!K:K,$T131)</f>
        <v>0</v>
      </c>
      <c r="AE131" s="8">
        <f>INDEX(装备!L:L,$O131)+INDEX(装备!L:L,$P131)+INDEX(装备!L:L,$Q131)+INDEX(装备!L:L,$R131)+INDEX(装备!L:L,$S131)+INDEX(装备!L:L,$T131)</f>
        <v>30</v>
      </c>
      <c r="AF131" s="8">
        <f>INDEX(装备!M:M,$O131)+INDEX(装备!M:M,$P131)+INDEX(装备!M:M,$Q131)+INDEX(装备!M:M,$R131)+INDEX(装备!M:M,$S131)+INDEX(装备!M:M,$T131)</f>
        <v>0</v>
      </c>
      <c r="AG131" s="8">
        <f>INDEX(装备!N:N,$O131)+INDEX(装备!N:N,$P131)+INDEX(装备!N:N,$Q131)+INDEX(装备!N:N,$R131)+INDEX(装备!N:N,$S131)+INDEX(装备!N:N,$T131)</f>
        <v>0</v>
      </c>
      <c r="AH131" s="8">
        <f>INDEX(装备!O:O,$O131)+INDEX(装备!O:O,$P131)+INDEX(装备!O:O,$Q131)+INDEX(装备!O:O,$R131)+INDEX(装备!O:O,$S131)+INDEX(装备!O:O,$T131)</f>
        <v>0</v>
      </c>
      <c r="AI131" s="8">
        <f>INDEX(装备!P:P,$O131)+INDEX(装备!P:P,$P131)+INDEX(装备!P:P,$Q131)+INDEX(装备!P:P,$R131)+INDEX(装备!P:P,$S131)+INDEX(装备!P:P,$T131)</f>
        <v>0</v>
      </c>
      <c r="AJ131" s="8">
        <f>INDEX(装备!Q:Q,$O131)+INDEX(装备!Q:Q,$P131)+INDEX(装备!Q:Q,$Q131)+INDEX(装备!Q:Q,$R131)+INDEX(装备!Q:Q,$S131)+INDEX(装备!Q:Q,$T131)</f>
        <v>0</v>
      </c>
      <c r="AK131" s="8">
        <f>INDEX(装备!R:R,$O131)+INDEX(装备!R:R,$P131)+INDEX(装备!R:R,$Q131)+INDEX(装备!R:R,$R131)+INDEX(装备!R:R,$S131)+INDEX(装备!R:R,$T131)</f>
        <v>0</v>
      </c>
      <c r="AL131" s="8">
        <f>INDEX(装备!S:S,$O131)+INDEX(装备!S:S,$P131)+INDEX(装备!S:S,$Q131)+INDEX(装备!S:S,$R131)+INDEX(装备!S:S,$S131)+INDEX(装备!S:S,$T131)</f>
        <v>0</v>
      </c>
      <c r="AM131" s="8">
        <f>INDEX(装备!T:T,$O131)+INDEX(装备!T:T,$P131)+INDEX(装备!T:T,$Q131)+INDEX(装备!T:T,$R131)+INDEX(装备!T:T,$S131)+INDEX(装备!T:T,$T131)</f>
        <v>0</v>
      </c>
      <c r="AP131" s="39">
        <f t="shared" si="107"/>
        <v>235</v>
      </c>
      <c r="AQ131" s="39">
        <f t="shared" si="108"/>
        <v>460</v>
      </c>
      <c r="AR131" s="39">
        <f t="shared" si="109"/>
        <v>235</v>
      </c>
      <c r="AS131" s="39">
        <f t="shared" si="110"/>
        <v>2435</v>
      </c>
      <c r="AT131" s="39">
        <f t="shared" si="111"/>
        <v>167</v>
      </c>
      <c r="AU131" s="39">
        <f t="shared" si="112"/>
        <v>247</v>
      </c>
      <c r="AV131" s="39">
        <f t="shared" si="113"/>
        <v>49</v>
      </c>
      <c r="AW131" s="39">
        <f t="shared" si="114"/>
        <v>77</v>
      </c>
      <c r="AX131" s="39">
        <f t="shared" si="115"/>
        <v>76</v>
      </c>
      <c r="AY131" s="39">
        <f t="shared" si="116"/>
        <v>50</v>
      </c>
      <c r="AZ131" s="39">
        <f t="shared" si="117"/>
        <v>1100</v>
      </c>
      <c r="BA131" s="39">
        <f t="shared" si="118"/>
        <v>542</v>
      </c>
      <c r="BB131" s="39">
        <f t="shared" si="119"/>
        <v>0</v>
      </c>
      <c r="BC131" s="39">
        <f t="shared" si="120"/>
        <v>5</v>
      </c>
      <c r="BD131" s="39">
        <f t="shared" si="121"/>
        <v>30</v>
      </c>
      <c r="BE131" s="39">
        <f t="shared" si="122"/>
        <v>0</v>
      </c>
      <c r="BF131" s="39">
        <f t="shared" si="123"/>
        <v>10</v>
      </c>
      <c r="BG131" s="39">
        <f t="shared" si="124"/>
        <v>0</v>
      </c>
    </row>
    <row r="132" spans="6:59" s="38" customFormat="1" x14ac:dyDescent="0.15">
      <c r="G132" s="39" t="s">
        <v>337</v>
      </c>
      <c r="H132" s="39" t="s">
        <v>729</v>
      </c>
      <c r="I132" s="39" t="s">
        <v>708</v>
      </c>
      <c r="J132" s="39" t="s">
        <v>730</v>
      </c>
      <c r="K132" s="39" t="s">
        <v>731</v>
      </c>
      <c r="L132" s="39" t="s">
        <v>722</v>
      </c>
      <c r="M132" s="39" t="s">
        <v>724</v>
      </c>
      <c r="O132" s="35">
        <f>MATCH(H132,装备!$B:$B,0)</f>
        <v>39</v>
      </c>
      <c r="P132" s="35">
        <f>MATCH(I132,装备!$B:$B,0)</f>
        <v>84</v>
      </c>
      <c r="Q132" s="35">
        <f>MATCH(J132,装备!$B:$B,0)</f>
        <v>104</v>
      </c>
      <c r="R132" s="35">
        <f>MATCH(K132,装备!$B:$B,0)</f>
        <v>118</v>
      </c>
      <c r="S132" s="35">
        <f>MATCH(L132,装备!$B:$B,0)</f>
        <v>107</v>
      </c>
      <c r="T132" s="35">
        <f>MATCH(M132,装备!$B:$B,0)</f>
        <v>72</v>
      </c>
      <c r="V132" s="8">
        <f>INDEX(装备!C:C,$O132)+INDEX(装备!C:C,$P132)+INDEX(装备!C:C,$Q132)+INDEX(装备!C:C,$R132)+INDEX(装备!C:C,$S132)+INDEX(装备!C:C,$T132)</f>
        <v>93</v>
      </c>
      <c r="W132" s="8">
        <f>INDEX(装备!D:D,$O132)+INDEX(装备!D:D,$P132)+INDEX(装备!D:D,$Q132)+INDEX(装备!D:D,$R132)+INDEX(装备!D:D,$S132)+INDEX(装备!D:D,$T132)</f>
        <v>52</v>
      </c>
      <c r="X132" s="8">
        <f>INDEX(装备!E:E,$O132)+INDEX(装备!E:E,$P132)+INDEX(装备!E:E,$Q132)+INDEX(装备!E:E,$R132)+INDEX(装备!E:E,$S132)+INDEX(装备!E:E,$T132)</f>
        <v>25</v>
      </c>
      <c r="Y132" s="8">
        <f>INDEX(装备!F:F,$O132)+INDEX(装备!F:F,$P132)+INDEX(装备!F:F,$Q132)+INDEX(装备!F:F,$R132)+INDEX(装备!F:F,$S132)+INDEX(装备!F:F,$T132)</f>
        <v>900</v>
      </c>
      <c r="Z132" s="8">
        <f>INDEX(装备!G:G,$O132)+INDEX(装备!G:G,$P132)+INDEX(装备!G:G,$Q132)+INDEX(装备!G:G,$R132)+INDEX(装备!G:G,$S132)+INDEX(装备!G:G,$T132)</f>
        <v>95</v>
      </c>
      <c r="AA132" s="8">
        <f>INDEX(装备!H:H,$O132)+INDEX(装备!H:H,$P132)+INDEX(装备!H:H,$Q132)+INDEX(装备!H:H,$R132)+INDEX(装备!H:H,$S132)+INDEX(装备!H:H,$T132)</f>
        <v>31</v>
      </c>
      <c r="AB132" s="8">
        <f>INDEX(装备!I:I,$O132)+INDEX(装备!I:I,$P132)+INDEX(装备!I:I,$Q132)+INDEX(装备!I:I,$R132)+INDEX(装备!I:I,$S132)+INDEX(装备!I:I,$T132)</f>
        <v>0</v>
      </c>
      <c r="AC132" s="8">
        <f>INDEX(装备!J:J,$O132)+INDEX(装备!J:J,$P132)+INDEX(装备!J:J,$Q132)+INDEX(装备!J:J,$R132)+INDEX(装备!J:J,$S132)+INDEX(装备!J:J,$T132)</f>
        <v>10</v>
      </c>
      <c r="AD132" s="8">
        <f>INDEX(装备!K:K,$O132)+INDEX(装备!K:K,$P132)+INDEX(装备!K:K,$Q132)+INDEX(装备!K:K,$R132)+INDEX(装备!K:K,$S132)+INDEX(装备!K:K,$T132)</f>
        <v>0</v>
      </c>
      <c r="AE132" s="8">
        <f>INDEX(装备!L:L,$O132)+INDEX(装备!L:L,$P132)+INDEX(装备!L:L,$Q132)+INDEX(装备!L:L,$R132)+INDEX(装备!L:L,$S132)+INDEX(装备!L:L,$T132)</f>
        <v>0</v>
      </c>
      <c r="AF132" s="8">
        <f>INDEX(装备!M:M,$O132)+INDEX(装备!M:M,$P132)+INDEX(装备!M:M,$Q132)+INDEX(装备!M:M,$R132)+INDEX(装备!M:M,$S132)+INDEX(装备!M:M,$T132)</f>
        <v>870</v>
      </c>
      <c r="AG132" s="8">
        <f>INDEX(装备!N:N,$O132)+INDEX(装备!N:N,$P132)+INDEX(装备!N:N,$Q132)+INDEX(装备!N:N,$R132)+INDEX(装备!N:N,$S132)+INDEX(装备!N:N,$T132)</f>
        <v>150</v>
      </c>
      <c r="AH132" s="8">
        <f>INDEX(装备!O:O,$O132)+INDEX(装备!O:O,$P132)+INDEX(装备!O:O,$Q132)+INDEX(装备!O:O,$R132)+INDEX(装备!O:O,$S132)+INDEX(装备!O:O,$T132)</f>
        <v>0</v>
      </c>
      <c r="AI132" s="8">
        <f>INDEX(装备!P:P,$O132)+INDEX(装备!P:P,$P132)+INDEX(装备!P:P,$Q132)+INDEX(装备!P:P,$R132)+INDEX(装备!P:P,$S132)+INDEX(装备!P:P,$T132)</f>
        <v>0</v>
      </c>
      <c r="AJ132" s="8">
        <f>INDEX(装备!Q:Q,$O132)+INDEX(装备!Q:Q,$P132)+INDEX(装备!Q:Q,$Q132)+INDEX(装备!Q:Q,$R132)+INDEX(装备!Q:Q,$S132)+INDEX(装备!Q:Q,$T132)</f>
        <v>0</v>
      </c>
      <c r="AK132" s="8">
        <f>INDEX(装备!R:R,$O132)+INDEX(装备!R:R,$P132)+INDEX(装备!R:R,$Q132)+INDEX(装备!R:R,$R132)+INDEX(装备!R:R,$S132)+INDEX(装备!R:R,$T132)</f>
        <v>0</v>
      </c>
      <c r="AL132" s="8">
        <f>INDEX(装备!S:S,$O132)+INDEX(装备!S:S,$P132)+INDEX(装备!S:S,$Q132)+INDEX(装备!S:S,$R132)+INDEX(装备!S:S,$S132)+INDEX(装备!S:S,$T132)</f>
        <v>0</v>
      </c>
      <c r="AM132" s="8">
        <f>INDEX(装备!T:T,$O132)+INDEX(装备!T:T,$P132)+INDEX(装备!T:T,$Q132)+INDEX(装备!T:T,$R132)+INDEX(装备!T:T,$S132)+INDEX(装备!T:T,$T132)</f>
        <v>15</v>
      </c>
      <c r="AP132" s="39">
        <f t="shared" si="107"/>
        <v>328</v>
      </c>
      <c r="AQ132" s="39">
        <f t="shared" si="108"/>
        <v>512</v>
      </c>
      <c r="AR132" s="39">
        <f t="shared" si="109"/>
        <v>260</v>
      </c>
      <c r="AS132" s="39">
        <f t="shared" si="110"/>
        <v>3335</v>
      </c>
      <c r="AT132" s="39">
        <f t="shared" si="111"/>
        <v>262</v>
      </c>
      <c r="AU132" s="39">
        <f t="shared" si="112"/>
        <v>278</v>
      </c>
      <c r="AV132" s="39">
        <f t="shared" si="113"/>
        <v>49</v>
      </c>
      <c r="AW132" s="39">
        <f t="shared" si="114"/>
        <v>87</v>
      </c>
      <c r="AX132" s="39">
        <f t="shared" si="115"/>
        <v>76</v>
      </c>
      <c r="AY132" s="39">
        <f t="shared" si="116"/>
        <v>50</v>
      </c>
      <c r="AZ132" s="39">
        <f t="shared" si="117"/>
        <v>1970</v>
      </c>
      <c r="BA132" s="39">
        <f t="shared" si="118"/>
        <v>692</v>
      </c>
      <c r="BB132" s="39">
        <f t="shared" si="119"/>
        <v>0</v>
      </c>
      <c r="BC132" s="39">
        <f t="shared" si="120"/>
        <v>5</v>
      </c>
      <c r="BD132" s="39">
        <f t="shared" si="121"/>
        <v>30</v>
      </c>
      <c r="BE132" s="39">
        <f t="shared" si="122"/>
        <v>0</v>
      </c>
      <c r="BF132" s="39">
        <f t="shared" si="123"/>
        <v>10</v>
      </c>
      <c r="BG132" s="39">
        <f t="shared" si="124"/>
        <v>15</v>
      </c>
    </row>
    <row r="133" spans="6:59" s="38" customFormat="1" x14ac:dyDescent="0.15">
      <c r="F133" s="38" t="s">
        <v>437</v>
      </c>
      <c r="G133" s="39" t="s">
        <v>342</v>
      </c>
      <c r="H133" s="39" t="s">
        <v>592</v>
      </c>
      <c r="I133" s="39" t="s">
        <v>343</v>
      </c>
      <c r="J133" s="39" t="s">
        <v>385</v>
      </c>
      <c r="K133" s="39" t="s">
        <v>385</v>
      </c>
      <c r="L133" s="39" t="s">
        <v>438</v>
      </c>
      <c r="M133" s="39" t="s">
        <v>438</v>
      </c>
      <c r="O133" s="35">
        <f>MATCH(H133,装备!$B:$B,0)</f>
        <v>2</v>
      </c>
      <c r="P133" s="35">
        <f>MATCH(I133,装备!$B:$B,0)</f>
        <v>2</v>
      </c>
      <c r="Q133" s="35">
        <f>MATCH(J133,装备!$B:$B,0)</f>
        <v>10</v>
      </c>
      <c r="R133" s="35">
        <f>MATCH(K133,装备!$B:$B,0)</f>
        <v>10</v>
      </c>
      <c r="S133" s="35">
        <f>MATCH(L133,装备!$B:$B,0)</f>
        <v>13</v>
      </c>
      <c r="T133" s="35">
        <f>MATCH(M133,装备!$B:$B,0)</f>
        <v>13</v>
      </c>
      <c r="V133" s="8">
        <f>INDEX(装备!C:C,$O133)+INDEX(装备!C:C,$P133)+INDEX(装备!C:C,$Q133)+INDEX(装备!C:C,$R133)+INDEX(装备!C:C,$S133)+INDEX(装备!C:C,$T133)</f>
        <v>6</v>
      </c>
      <c r="W133" s="8">
        <f>INDEX(装备!D:D,$O133)+INDEX(装备!D:D,$P133)+INDEX(装备!D:D,$Q133)+INDEX(装备!D:D,$R133)+INDEX(装备!D:D,$S133)+INDEX(装备!D:D,$T133)</f>
        <v>12</v>
      </c>
      <c r="X133" s="8">
        <f>INDEX(装备!E:E,$O133)+INDEX(装备!E:E,$P133)+INDEX(装备!E:E,$Q133)+INDEX(装备!E:E,$R133)+INDEX(装备!E:E,$S133)+INDEX(装备!E:E,$T133)</f>
        <v>6</v>
      </c>
      <c r="Y133" s="8">
        <f>INDEX(装备!F:F,$O133)+INDEX(装备!F:F,$P133)+INDEX(装备!F:F,$Q133)+INDEX(装备!F:F,$R133)+INDEX(装备!F:F,$S133)+INDEX(装备!F:F,$T133)</f>
        <v>0</v>
      </c>
      <c r="Z133" s="8">
        <f>INDEX(装备!G:G,$O133)+INDEX(装备!G:G,$P133)+INDEX(装备!G:G,$Q133)+INDEX(装备!G:G,$R133)+INDEX(装备!G:G,$S133)+INDEX(装备!G:G,$T133)</f>
        <v>0</v>
      </c>
      <c r="AA133" s="8">
        <f>INDEX(装备!H:H,$O133)+INDEX(装备!H:H,$P133)+INDEX(装备!H:H,$Q133)+INDEX(装备!H:H,$R133)+INDEX(装备!H:H,$S133)+INDEX(装备!H:H,$T133)</f>
        <v>0</v>
      </c>
      <c r="AB133" s="8">
        <f>INDEX(装备!I:I,$O133)+INDEX(装备!I:I,$P133)+INDEX(装备!I:I,$Q133)+INDEX(装备!I:I,$R133)+INDEX(装备!I:I,$S133)+INDEX(装备!I:I,$T133)</f>
        <v>0</v>
      </c>
      <c r="AC133" s="8">
        <f>INDEX(装备!J:J,$O133)+INDEX(装备!J:J,$P133)+INDEX(装备!J:J,$Q133)+INDEX(装备!J:J,$R133)+INDEX(装备!J:J,$S133)+INDEX(装备!J:J,$T133)</f>
        <v>0</v>
      </c>
      <c r="AD133" s="8">
        <f>INDEX(装备!K:K,$O133)+INDEX(装备!K:K,$P133)+INDEX(装备!K:K,$Q133)+INDEX(装备!K:K,$R133)+INDEX(装备!K:K,$S133)+INDEX(装备!K:K,$T133)</f>
        <v>0</v>
      </c>
      <c r="AE133" s="8">
        <f>INDEX(装备!L:L,$O133)+INDEX(装备!L:L,$P133)+INDEX(装备!L:L,$Q133)+INDEX(装备!L:L,$R133)+INDEX(装备!L:L,$S133)+INDEX(装备!L:L,$T133)</f>
        <v>0</v>
      </c>
      <c r="AF133" s="8">
        <f>INDEX(装备!M:M,$O133)+INDEX(装备!M:M,$P133)+INDEX(装备!M:M,$Q133)+INDEX(装备!M:M,$R133)+INDEX(装备!M:M,$S133)+INDEX(装备!M:M,$T133)</f>
        <v>0</v>
      </c>
      <c r="AG133" s="8">
        <f>INDEX(装备!N:N,$O133)+INDEX(装备!N:N,$P133)+INDEX(装备!N:N,$Q133)+INDEX(装备!N:N,$R133)+INDEX(装备!N:N,$S133)+INDEX(装备!N:N,$T133)</f>
        <v>0</v>
      </c>
      <c r="AH133" s="8">
        <f>INDEX(装备!O:O,$O133)+INDEX(装备!O:O,$P133)+INDEX(装备!O:O,$Q133)+INDEX(装备!O:O,$R133)+INDEX(装备!O:O,$S133)+INDEX(装备!O:O,$T133)</f>
        <v>0</v>
      </c>
      <c r="AI133" s="8">
        <f>INDEX(装备!P:P,$O133)+INDEX(装备!P:P,$P133)+INDEX(装备!P:P,$Q133)+INDEX(装备!P:P,$R133)+INDEX(装备!P:P,$S133)+INDEX(装备!P:P,$T133)</f>
        <v>0</v>
      </c>
      <c r="AJ133" s="8">
        <f>INDEX(装备!Q:Q,$O133)+INDEX(装备!Q:Q,$P133)+INDEX(装备!Q:Q,$Q133)+INDEX(装备!Q:Q,$R133)+INDEX(装备!Q:Q,$S133)+INDEX(装备!Q:Q,$T133)</f>
        <v>0</v>
      </c>
      <c r="AK133" s="8">
        <f>INDEX(装备!R:R,$O133)+INDEX(装备!R:R,$P133)+INDEX(装备!R:R,$Q133)+INDEX(装备!R:R,$R133)+INDEX(装备!R:R,$S133)+INDEX(装备!R:R,$T133)</f>
        <v>0</v>
      </c>
      <c r="AL133" s="8">
        <f>INDEX(装备!S:S,$O133)+INDEX(装备!S:S,$P133)+INDEX(装备!S:S,$Q133)+INDEX(装备!S:S,$R133)+INDEX(装备!S:S,$S133)+INDEX(装备!S:S,$T133)</f>
        <v>0</v>
      </c>
      <c r="AM133" s="8">
        <f>INDEX(装备!T:T,$O133)+INDEX(装备!T:T,$P133)+INDEX(装备!T:T,$Q133)+INDEX(装备!T:T,$R133)+INDEX(装备!T:T,$S133)+INDEX(装备!T:T,$T133)</f>
        <v>0</v>
      </c>
      <c r="AP133" s="39">
        <f t="shared" ref="AP133:BG133" si="125">V133</f>
        <v>6</v>
      </c>
      <c r="AQ133" s="39">
        <f t="shared" si="125"/>
        <v>12</v>
      </c>
      <c r="AR133" s="39">
        <f t="shared" si="125"/>
        <v>6</v>
      </c>
      <c r="AS133" s="39">
        <f t="shared" si="125"/>
        <v>0</v>
      </c>
      <c r="AT133" s="39">
        <f t="shared" si="125"/>
        <v>0</v>
      </c>
      <c r="AU133" s="39">
        <f t="shared" si="125"/>
        <v>0</v>
      </c>
      <c r="AV133" s="39">
        <f t="shared" si="125"/>
        <v>0</v>
      </c>
      <c r="AW133" s="39">
        <f t="shared" si="125"/>
        <v>0</v>
      </c>
      <c r="AX133" s="39">
        <f t="shared" si="125"/>
        <v>0</v>
      </c>
      <c r="AY133" s="39">
        <f t="shared" si="125"/>
        <v>0</v>
      </c>
      <c r="AZ133" s="39">
        <f t="shared" si="125"/>
        <v>0</v>
      </c>
      <c r="BA133" s="39">
        <f t="shared" si="125"/>
        <v>0</v>
      </c>
      <c r="BB133" s="39">
        <f t="shared" si="125"/>
        <v>0</v>
      </c>
      <c r="BC133" s="39">
        <f t="shared" si="125"/>
        <v>0</v>
      </c>
      <c r="BD133" s="39">
        <f t="shared" si="125"/>
        <v>0</v>
      </c>
      <c r="BE133" s="39">
        <f t="shared" si="125"/>
        <v>0</v>
      </c>
      <c r="BF133" s="39">
        <f t="shared" si="125"/>
        <v>0</v>
      </c>
      <c r="BG133" s="39">
        <f t="shared" si="125"/>
        <v>0</v>
      </c>
    </row>
    <row r="134" spans="6:59" s="38" customFormat="1" x14ac:dyDescent="0.15">
      <c r="G134" s="39" t="s">
        <v>347</v>
      </c>
      <c r="H134" s="39" t="s">
        <v>631</v>
      </c>
      <c r="I134" s="39" t="s">
        <v>440</v>
      </c>
      <c r="J134" s="39" t="s">
        <v>441</v>
      </c>
      <c r="K134" s="39" t="s">
        <v>441</v>
      </c>
      <c r="L134" s="39" t="s">
        <v>422</v>
      </c>
      <c r="M134" s="39" t="s">
        <v>298</v>
      </c>
      <c r="O134" s="35">
        <f>MATCH(H134,装备!$B:$B,0)</f>
        <v>33</v>
      </c>
      <c r="P134" s="35">
        <f>MATCH(I134,装备!$B:$B,0)</f>
        <v>24</v>
      </c>
      <c r="Q134" s="35">
        <f>MATCH(J134,装备!$B:$B,0)</f>
        <v>20</v>
      </c>
      <c r="R134" s="35">
        <f>MATCH(K134,装备!$B:$B,0)</f>
        <v>20</v>
      </c>
      <c r="S134" s="35">
        <f>MATCH(L134,装备!$B:$B,0)</f>
        <v>18</v>
      </c>
      <c r="T134" s="35">
        <f>MATCH(M134,装备!$B:$B,0)</f>
        <v>4</v>
      </c>
      <c r="V134" s="8">
        <f>INDEX(装备!C:C,$O134)+INDEX(装备!C:C,$P134)+INDEX(装备!C:C,$Q134)+INDEX(装备!C:C,$R134)+INDEX(装备!C:C,$S134)+INDEX(装备!C:C,$T134)</f>
        <v>17</v>
      </c>
      <c r="W134" s="8">
        <f>INDEX(装备!D:D,$O134)+INDEX(装备!D:D,$P134)+INDEX(装备!D:D,$Q134)+INDEX(装备!D:D,$R134)+INDEX(装备!D:D,$S134)+INDEX(装备!D:D,$T134)</f>
        <v>26</v>
      </c>
      <c r="X134" s="8">
        <f>INDEX(装备!E:E,$O134)+INDEX(装备!E:E,$P134)+INDEX(装备!E:E,$Q134)+INDEX(装备!E:E,$R134)+INDEX(装备!E:E,$S134)+INDEX(装备!E:E,$T134)</f>
        <v>14</v>
      </c>
      <c r="Y134" s="8">
        <f>INDEX(装备!F:F,$O134)+INDEX(装备!F:F,$P134)+INDEX(装备!F:F,$Q134)+INDEX(装备!F:F,$R134)+INDEX(装备!F:F,$S134)+INDEX(装备!F:F,$T134)</f>
        <v>0</v>
      </c>
      <c r="Z134" s="8">
        <f>INDEX(装备!G:G,$O134)+INDEX(装备!G:G,$P134)+INDEX(装备!G:G,$Q134)+INDEX(装备!G:G,$R134)+INDEX(装备!G:G,$S134)+INDEX(装备!G:G,$T134)</f>
        <v>9</v>
      </c>
      <c r="AA134" s="8">
        <f>INDEX(装备!H:H,$O134)+INDEX(装备!H:H,$P134)+INDEX(装备!H:H,$Q134)+INDEX(装备!H:H,$R134)+INDEX(装备!H:H,$S134)+INDEX(装备!H:H,$T134)</f>
        <v>30</v>
      </c>
      <c r="AB134" s="8">
        <f>INDEX(装备!I:I,$O134)+INDEX(装备!I:I,$P134)+INDEX(装备!I:I,$Q134)+INDEX(装备!I:I,$R134)+INDEX(装备!I:I,$S134)+INDEX(装备!I:I,$T134)</f>
        <v>0</v>
      </c>
      <c r="AC134" s="8">
        <f>INDEX(装备!J:J,$O134)+INDEX(装备!J:J,$P134)+INDEX(装备!J:J,$Q134)+INDEX(装备!J:J,$R134)+INDEX(装备!J:J,$S134)+INDEX(装备!J:J,$T134)</f>
        <v>0</v>
      </c>
      <c r="AD134" s="8">
        <f>INDEX(装备!K:K,$O134)+INDEX(装备!K:K,$P134)+INDEX(装备!K:K,$Q134)+INDEX(装备!K:K,$R134)+INDEX(装备!K:K,$S134)+INDEX(装备!K:K,$T134)</f>
        <v>0</v>
      </c>
      <c r="AE134" s="8">
        <f>INDEX(装备!L:L,$O134)+INDEX(装备!L:L,$P134)+INDEX(装备!L:L,$Q134)+INDEX(装备!L:L,$R134)+INDEX(装备!L:L,$S134)+INDEX(装备!L:L,$T134)</f>
        <v>0</v>
      </c>
      <c r="AF134" s="8">
        <f>INDEX(装备!M:M,$O134)+INDEX(装备!M:M,$P134)+INDEX(装备!M:M,$Q134)+INDEX(装备!M:M,$R134)+INDEX(装备!M:M,$S134)+INDEX(装备!M:M,$T134)</f>
        <v>0</v>
      </c>
      <c r="AG134" s="8">
        <f>INDEX(装备!N:N,$O134)+INDEX(装备!N:N,$P134)+INDEX(装备!N:N,$Q134)+INDEX(装备!N:N,$R134)+INDEX(装备!N:N,$S134)+INDEX(装备!N:N,$T134)</f>
        <v>0</v>
      </c>
      <c r="AH134" s="8">
        <f>INDEX(装备!O:O,$O134)+INDEX(装备!O:O,$P134)+INDEX(装备!O:O,$Q134)+INDEX(装备!O:O,$R134)+INDEX(装备!O:O,$S134)+INDEX(装备!O:O,$T134)</f>
        <v>0</v>
      </c>
      <c r="AI134" s="8">
        <f>INDEX(装备!P:P,$O134)+INDEX(装备!P:P,$P134)+INDEX(装备!P:P,$Q134)+INDEX(装备!P:P,$R134)+INDEX(装备!P:P,$S134)+INDEX(装备!P:P,$T134)</f>
        <v>0</v>
      </c>
      <c r="AJ134" s="8">
        <f>INDEX(装备!Q:Q,$O134)+INDEX(装备!Q:Q,$P134)+INDEX(装备!Q:Q,$Q134)+INDEX(装备!Q:Q,$R134)+INDEX(装备!Q:Q,$S134)+INDEX(装备!Q:Q,$T134)</f>
        <v>0</v>
      </c>
      <c r="AK134" s="8">
        <f>INDEX(装备!R:R,$O134)+INDEX(装备!R:R,$P134)+INDEX(装备!R:R,$Q134)+INDEX(装备!R:R,$R134)+INDEX(装备!R:R,$S134)+INDEX(装备!R:R,$T134)</f>
        <v>0</v>
      </c>
      <c r="AL134" s="8">
        <f>INDEX(装备!S:S,$O134)+INDEX(装备!S:S,$P134)+INDEX(装备!S:S,$Q134)+INDEX(装备!S:S,$R134)+INDEX(装备!S:S,$S134)+INDEX(装备!S:S,$T134)</f>
        <v>0</v>
      </c>
      <c r="AM134" s="8">
        <f>INDEX(装备!T:T,$O134)+INDEX(装备!T:T,$P134)+INDEX(装备!T:T,$Q134)+INDEX(装备!T:T,$R134)+INDEX(装备!T:T,$S134)+INDEX(装备!T:T,$T134)</f>
        <v>0</v>
      </c>
      <c r="AP134" s="39">
        <f t="shared" ref="AP134:BG142" si="126">AP133+V134</f>
        <v>23</v>
      </c>
      <c r="AQ134" s="39">
        <f t="shared" si="126"/>
        <v>38</v>
      </c>
      <c r="AR134" s="39">
        <f t="shared" si="126"/>
        <v>20</v>
      </c>
      <c r="AS134" s="39">
        <f t="shared" si="126"/>
        <v>0</v>
      </c>
      <c r="AT134" s="39">
        <f t="shared" si="126"/>
        <v>9</v>
      </c>
      <c r="AU134" s="39">
        <f t="shared" si="126"/>
        <v>30</v>
      </c>
      <c r="AV134" s="39">
        <f t="shared" si="126"/>
        <v>0</v>
      </c>
      <c r="AW134" s="39">
        <f t="shared" si="126"/>
        <v>0</v>
      </c>
      <c r="AX134" s="39">
        <f t="shared" si="126"/>
        <v>0</v>
      </c>
      <c r="AY134" s="39">
        <f t="shared" si="126"/>
        <v>0</v>
      </c>
      <c r="AZ134" s="39">
        <f t="shared" si="126"/>
        <v>0</v>
      </c>
      <c r="BA134" s="39">
        <f t="shared" si="126"/>
        <v>0</v>
      </c>
      <c r="BB134" s="39">
        <f t="shared" si="126"/>
        <v>0</v>
      </c>
      <c r="BC134" s="39">
        <f t="shared" si="126"/>
        <v>0</v>
      </c>
      <c r="BD134" s="39">
        <f t="shared" si="126"/>
        <v>0</v>
      </c>
      <c r="BE134" s="39">
        <f t="shared" si="126"/>
        <v>0</v>
      </c>
      <c r="BF134" s="39">
        <f t="shared" si="126"/>
        <v>0</v>
      </c>
      <c r="BG134" s="39">
        <f t="shared" si="126"/>
        <v>0</v>
      </c>
    </row>
    <row r="135" spans="6:59" s="38" customFormat="1" x14ac:dyDescent="0.15">
      <c r="G135" s="39" t="s">
        <v>299</v>
      </c>
      <c r="H135" s="39" t="s">
        <v>632</v>
      </c>
      <c r="I135" s="39" t="s">
        <v>351</v>
      </c>
      <c r="J135" s="39" t="s">
        <v>442</v>
      </c>
      <c r="K135" s="39" t="s">
        <v>295</v>
      </c>
      <c r="L135" s="39" t="s">
        <v>346</v>
      </c>
      <c r="M135" s="39" t="s">
        <v>298</v>
      </c>
      <c r="O135" s="35">
        <f>MATCH(H135,装备!$B:$B,0)</f>
        <v>66</v>
      </c>
      <c r="P135" s="35">
        <f>MATCH(I135,装备!$B:$B,0)</f>
        <v>48</v>
      </c>
      <c r="Q135" s="35">
        <f>MATCH(J135,装备!$B:$B,0)</f>
        <v>60</v>
      </c>
      <c r="R135" s="35">
        <f>MATCH(K135,装备!$B:$B,0)</f>
        <v>17</v>
      </c>
      <c r="S135" s="35">
        <f>MATCH(L135,装备!$B:$B,0)</f>
        <v>6</v>
      </c>
      <c r="T135" s="35">
        <f>MATCH(M135,装备!$B:$B,0)</f>
        <v>4</v>
      </c>
      <c r="V135" s="8">
        <f>INDEX(装备!C:C,$O135)+INDEX(装备!C:C,$P135)+INDEX(装备!C:C,$Q135)+INDEX(装备!C:C,$R135)+INDEX(装备!C:C,$S135)+INDEX(装备!C:C,$T135)</f>
        <v>12</v>
      </c>
      <c r="W135" s="8">
        <f>INDEX(装备!D:D,$O135)+INDEX(装备!D:D,$P135)+INDEX(装备!D:D,$Q135)+INDEX(装备!D:D,$R135)+INDEX(装备!D:D,$S135)+INDEX(装备!D:D,$T135)</f>
        <v>28</v>
      </c>
      <c r="X135" s="8">
        <f>INDEX(装备!E:E,$O135)+INDEX(装备!E:E,$P135)+INDEX(装备!E:E,$Q135)+INDEX(装备!E:E,$R135)+INDEX(装备!E:E,$S135)+INDEX(装备!E:E,$T135)</f>
        <v>12</v>
      </c>
      <c r="Y135" s="8">
        <f>INDEX(装备!F:F,$O135)+INDEX(装备!F:F,$P135)+INDEX(装备!F:F,$Q135)+INDEX(装备!F:F,$R135)+INDEX(装备!F:F,$S135)+INDEX(装备!F:F,$T135)</f>
        <v>0</v>
      </c>
      <c r="Z135" s="8">
        <f>INDEX(装备!G:G,$O135)+INDEX(装备!G:G,$P135)+INDEX(装备!G:G,$Q135)+INDEX(装备!G:G,$R135)+INDEX(装备!G:G,$S135)+INDEX(装备!G:G,$T135)</f>
        <v>15</v>
      </c>
      <c r="AA135" s="8">
        <f>INDEX(装备!H:H,$O135)+INDEX(装备!H:H,$P135)+INDEX(装备!H:H,$Q135)+INDEX(装备!H:H,$R135)+INDEX(装备!H:H,$S135)+INDEX(装备!H:H,$T135)</f>
        <v>0</v>
      </c>
      <c r="AB135" s="8">
        <f>INDEX(装备!I:I,$O135)+INDEX(装备!I:I,$P135)+INDEX(装备!I:I,$Q135)+INDEX(装备!I:I,$R135)+INDEX(装备!I:I,$S135)+INDEX(装备!I:I,$T135)</f>
        <v>2</v>
      </c>
      <c r="AC135" s="8">
        <f>INDEX(装备!J:J,$O135)+INDEX(装备!J:J,$P135)+INDEX(装备!J:J,$Q135)+INDEX(装备!J:J,$R135)+INDEX(装备!J:J,$S135)+INDEX(装备!J:J,$T135)</f>
        <v>0</v>
      </c>
      <c r="AD135" s="8">
        <f>INDEX(装备!K:K,$O135)+INDEX(装备!K:K,$P135)+INDEX(装备!K:K,$Q135)+INDEX(装备!K:K,$R135)+INDEX(装备!K:K,$S135)+INDEX(装备!K:K,$T135)</f>
        <v>5</v>
      </c>
      <c r="AE135" s="8">
        <f>INDEX(装备!L:L,$O135)+INDEX(装备!L:L,$P135)+INDEX(装备!L:L,$Q135)+INDEX(装备!L:L,$R135)+INDEX(装备!L:L,$S135)+INDEX(装备!L:L,$T135)</f>
        <v>20</v>
      </c>
      <c r="AF135" s="8">
        <f>INDEX(装备!M:M,$O135)+INDEX(装备!M:M,$P135)+INDEX(装备!M:M,$Q135)+INDEX(装备!M:M,$R135)+INDEX(装备!M:M,$S135)+INDEX(装备!M:M,$T135)</f>
        <v>0</v>
      </c>
      <c r="AG135" s="8">
        <f>INDEX(装备!N:N,$O135)+INDEX(装备!N:N,$P135)+INDEX(装备!N:N,$Q135)+INDEX(装备!N:N,$R135)+INDEX(装备!N:N,$S135)+INDEX(装备!N:N,$T135)</f>
        <v>100</v>
      </c>
      <c r="AH135" s="8">
        <f>INDEX(装备!O:O,$O135)+INDEX(装备!O:O,$P135)+INDEX(装备!O:O,$Q135)+INDEX(装备!O:O,$R135)+INDEX(装备!O:O,$S135)+INDEX(装备!O:O,$T135)</f>
        <v>0</v>
      </c>
      <c r="AI135" s="8">
        <f>INDEX(装备!P:P,$O135)+INDEX(装备!P:P,$P135)+INDEX(装备!P:P,$Q135)+INDEX(装备!P:P,$R135)+INDEX(装备!P:P,$S135)+INDEX(装备!P:P,$T135)</f>
        <v>0</v>
      </c>
      <c r="AJ135" s="8">
        <f>INDEX(装备!Q:Q,$O135)+INDEX(装备!Q:Q,$P135)+INDEX(装备!Q:Q,$Q135)+INDEX(装备!Q:Q,$R135)+INDEX(装备!Q:Q,$S135)+INDEX(装备!Q:Q,$T135)</f>
        <v>0</v>
      </c>
      <c r="AK135" s="8">
        <f>INDEX(装备!R:R,$O135)+INDEX(装备!R:R,$P135)+INDEX(装备!R:R,$Q135)+INDEX(装备!R:R,$R135)+INDEX(装备!R:R,$S135)+INDEX(装备!R:R,$T135)</f>
        <v>0</v>
      </c>
      <c r="AL135" s="8">
        <f>INDEX(装备!S:S,$O135)+INDEX(装备!S:S,$P135)+INDEX(装备!S:S,$Q135)+INDEX(装备!S:S,$R135)+INDEX(装备!S:S,$S135)+INDEX(装备!S:S,$T135)</f>
        <v>0</v>
      </c>
      <c r="AM135" s="8">
        <f>INDEX(装备!T:T,$O135)+INDEX(装备!T:T,$P135)+INDEX(装备!T:T,$Q135)+INDEX(装备!T:T,$R135)+INDEX(装备!T:T,$S135)+INDEX(装备!T:T,$T135)</f>
        <v>0</v>
      </c>
      <c r="AP135" s="39">
        <f t="shared" si="126"/>
        <v>35</v>
      </c>
      <c r="AQ135" s="39">
        <f t="shared" si="126"/>
        <v>66</v>
      </c>
      <c r="AR135" s="39">
        <f t="shared" si="126"/>
        <v>32</v>
      </c>
      <c r="AS135" s="39">
        <f t="shared" si="126"/>
        <v>0</v>
      </c>
      <c r="AT135" s="39">
        <f t="shared" si="126"/>
        <v>24</v>
      </c>
      <c r="AU135" s="39">
        <f t="shared" si="126"/>
        <v>30</v>
      </c>
      <c r="AV135" s="39">
        <f t="shared" si="126"/>
        <v>2</v>
      </c>
      <c r="AW135" s="39">
        <f t="shared" si="126"/>
        <v>0</v>
      </c>
      <c r="AX135" s="39">
        <f t="shared" si="126"/>
        <v>5</v>
      </c>
      <c r="AY135" s="39">
        <f t="shared" si="126"/>
        <v>20</v>
      </c>
      <c r="AZ135" s="39">
        <f t="shared" si="126"/>
        <v>0</v>
      </c>
      <c r="BA135" s="39">
        <f t="shared" si="126"/>
        <v>100</v>
      </c>
      <c r="BB135" s="39">
        <f t="shared" si="126"/>
        <v>0</v>
      </c>
      <c r="BC135" s="39">
        <f t="shared" si="126"/>
        <v>0</v>
      </c>
      <c r="BD135" s="39">
        <f t="shared" si="126"/>
        <v>0</v>
      </c>
      <c r="BE135" s="39">
        <f t="shared" si="126"/>
        <v>0</v>
      </c>
      <c r="BF135" s="39">
        <f t="shared" si="126"/>
        <v>0</v>
      </c>
      <c r="BG135" s="39">
        <f t="shared" si="126"/>
        <v>0</v>
      </c>
    </row>
    <row r="136" spans="6:59" s="38" customFormat="1" x14ac:dyDescent="0.15">
      <c r="G136" s="39" t="s">
        <v>304</v>
      </c>
      <c r="H136" s="39" t="s">
        <v>633</v>
      </c>
      <c r="I136" s="39" t="s">
        <v>423</v>
      </c>
      <c r="J136" s="39" t="s">
        <v>439</v>
      </c>
      <c r="K136" s="39" t="s">
        <v>440</v>
      </c>
      <c r="L136" s="39" t="s">
        <v>441</v>
      </c>
      <c r="M136" s="39" t="s">
        <v>444</v>
      </c>
      <c r="O136" s="35">
        <f>MATCH(H136,装备!$B:$B,0)</f>
        <v>76</v>
      </c>
      <c r="P136" s="35">
        <f>MATCH(I136,装备!$B:$B,0)</f>
        <v>86</v>
      </c>
      <c r="Q136" s="35">
        <f>MATCH(J136,装备!$B:$B,0)</f>
        <v>33</v>
      </c>
      <c r="R136" s="35">
        <f>MATCH(K136,装备!$B:$B,0)</f>
        <v>24</v>
      </c>
      <c r="S136" s="35">
        <f>MATCH(L136,装备!$B:$B,0)</f>
        <v>20</v>
      </c>
      <c r="T136" s="35">
        <f>MATCH(M136,装备!$B:$B,0)</f>
        <v>47</v>
      </c>
      <c r="V136" s="8">
        <f>INDEX(装备!C:C,$O136)+INDEX(装备!C:C,$P136)+INDEX(装备!C:C,$Q136)+INDEX(装备!C:C,$R136)+INDEX(装备!C:C,$S136)+INDEX(装备!C:C,$T136)</f>
        <v>19</v>
      </c>
      <c r="W136" s="8">
        <f>INDEX(装备!D:D,$O136)+INDEX(装备!D:D,$P136)+INDEX(装备!D:D,$Q136)+INDEX(装备!D:D,$R136)+INDEX(装备!D:D,$S136)+INDEX(装备!D:D,$T136)</f>
        <v>43</v>
      </c>
      <c r="X136" s="8">
        <f>INDEX(装备!E:E,$O136)+INDEX(装备!E:E,$P136)+INDEX(装备!E:E,$Q136)+INDEX(装备!E:E,$R136)+INDEX(装备!E:E,$S136)+INDEX(装备!E:E,$T136)</f>
        <v>19</v>
      </c>
      <c r="Y136" s="8">
        <f>INDEX(装备!F:F,$O136)+INDEX(装备!F:F,$P136)+INDEX(装备!F:F,$Q136)+INDEX(装备!F:F,$R136)+INDEX(装备!F:F,$S136)+INDEX(装备!F:F,$T136)</f>
        <v>200</v>
      </c>
      <c r="Z136" s="8">
        <f>INDEX(装备!G:G,$O136)+INDEX(装备!G:G,$P136)+INDEX(装备!G:G,$Q136)+INDEX(装备!G:G,$R136)+INDEX(装备!G:G,$S136)+INDEX(装备!G:G,$T136)</f>
        <v>3</v>
      </c>
      <c r="AA136" s="8">
        <f>INDEX(装备!H:H,$O136)+INDEX(装备!H:H,$P136)+INDEX(装备!H:H,$Q136)+INDEX(装备!H:H,$R136)+INDEX(装备!H:H,$S136)+INDEX(装备!H:H,$T136)</f>
        <v>100</v>
      </c>
      <c r="AB136" s="8">
        <f>INDEX(装备!I:I,$O136)+INDEX(装备!I:I,$P136)+INDEX(装备!I:I,$Q136)+INDEX(装备!I:I,$R136)+INDEX(装备!I:I,$S136)+INDEX(装备!I:I,$T136)</f>
        <v>0</v>
      </c>
      <c r="AC136" s="8">
        <f>INDEX(装备!J:J,$O136)+INDEX(装备!J:J,$P136)+INDEX(装备!J:J,$Q136)+INDEX(装备!J:J,$R136)+INDEX(装备!J:J,$S136)+INDEX(装备!J:J,$T136)</f>
        <v>0</v>
      </c>
      <c r="AD136" s="8">
        <f>INDEX(装备!K:K,$O136)+INDEX(装备!K:K,$P136)+INDEX(装备!K:K,$Q136)+INDEX(装备!K:K,$R136)+INDEX(装备!K:K,$S136)+INDEX(装备!K:K,$T136)</f>
        <v>0</v>
      </c>
      <c r="AE136" s="8">
        <f>INDEX(装备!L:L,$O136)+INDEX(装备!L:L,$P136)+INDEX(装备!L:L,$Q136)+INDEX(装备!L:L,$R136)+INDEX(装备!L:L,$S136)+INDEX(装备!L:L,$T136)</f>
        <v>15</v>
      </c>
      <c r="AF136" s="8">
        <f>INDEX(装备!M:M,$O136)+INDEX(装备!M:M,$P136)+INDEX(装备!M:M,$Q136)+INDEX(装备!M:M,$R136)+INDEX(装备!M:M,$S136)+INDEX(装备!M:M,$T136)</f>
        <v>0</v>
      </c>
      <c r="AG136" s="8">
        <f>INDEX(装备!N:N,$O136)+INDEX(装备!N:N,$P136)+INDEX(装备!N:N,$Q136)+INDEX(装备!N:N,$R136)+INDEX(装备!N:N,$S136)+INDEX(装备!N:N,$T136)</f>
        <v>60</v>
      </c>
      <c r="AH136" s="8">
        <f>INDEX(装备!O:O,$O136)+INDEX(装备!O:O,$P136)+INDEX(装备!O:O,$Q136)+INDEX(装备!O:O,$R136)+INDEX(装备!O:O,$S136)+INDEX(装备!O:O,$T136)</f>
        <v>0</v>
      </c>
      <c r="AI136" s="8">
        <f>INDEX(装备!P:P,$O136)+INDEX(装备!P:P,$P136)+INDEX(装备!P:P,$Q136)+INDEX(装备!P:P,$R136)+INDEX(装备!P:P,$S136)+INDEX(装备!P:P,$T136)</f>
        <v>0</v>
      </c>
      <c r="AJ136" s="8">
        <f>INDEX(装备!Q:Q,$O136)+INDEX(装备!Q:Q,$P136)+INDEX(装备!Q:Q,$Q136)+INDEX(装备!Q:Q,$R136)+INDEX(装备!Q:Q,$S136)+INDEX(装备!Q:Q,$T136)</f>
        <v>0</v>
      </c>
      <c r="AK136" s="8">
        <f>INDEX(装备!R:R,$O136)+INDEX(装备!R:R,$P136)+INDEX(装备!R:R,$Q136)+INDEX(装备!R:R,$R136)+INDEX(装备!R:R,$S136)+INDEX(装备!R:R,$T136)</f>
        <v>0</v>
      </c>
      <c r="AL136" s="8">
        <f>INDEX(装备!S:S,$O136)+INDEX(装备!S:S,$P136)+INDEX(装备!S:S,$Q136)+INDEX(装备!S:S,$R136)+INDEX(装备!S:S,$S136)+INDEX(装备!S:S,$T136)</f>
        <v>0</v>
      </c>
      <c r="AM136" s="8">
        <f>INDEX(装备!T:T,$O136)+INDEX(装备!T:T,$P136)+INDEX(装备!T:T,$Q136)+INDEX(装备!T:T,$R136)+INDEX(装备!T:T,$S136)+INDEX(装备!T:T,$T136)</f>
        <v>0</v>
      </c>
      <c r="AP136" s="39">
        <f t="shared" si="126"/>
        <v>54</v>
      </c>
      <c r="AQ136" s="39">
        <f t="shared" si="126"/>
        <v>109</v>
      </c>
      <c r="AR136" s="39">
        <f t="shared" si="126"/>
        <v>51</v>
      </c>
      <c r="AS136" s="39">
        <f t="shared" si="126"/>
        <v>200</v>
      </c>
      <c r="AT136" s="39">
        <f t="shared" si="126"/>
        <v>27</v>
      </c>
      <c r="AU136" s="39">
        <f t="shared" si="126"/>
        <v>130</v>
      </c>
      <c r="AV136" s="39">
        <f t="shared" si="126"/>
        <v>2</v>
      </c>
      <c r="AW136" s="39">
        <f t="shared" si="126"/>
        <v>0</v>
      </c>
      <c r="AX136" s="39">
        <f t="shared" si="126"/>
        <v>5</v>
      </c>
      <c r="AY136" s="39">
        <f t="shared" si="126"/>
        <v>35</v>
      </c>
      <c r="AZ136" s="39">
        <f t="shared" si="126"/>
        <v>0</v>
      </c>
      <c r="BA136" s="39">
        <f t="shared" si="126"/>
        <v>160</v>
      </c>
      <c r="BB136" s="39">
        <f t="shared" si="126"/>
        <v>0</v>
      </c>
      <c r="BC136" s="39">
        <f t="shared" si="126"/>
        <v>0</v>
      </c>
      <c r="BD136" s="39">
        <f t="shared" si="126"/>
        <v>0</v>
      </c>
      <c r="BE136" s="39">
        <f t="shared" si="126"/>
        <v>0</v>
      </c>
      <c r="BF136" s="39">
        <f t="shared" si="126"/>
        <v>0</v>
      </c>
      <c r="BG136" s="39">
        <f t="shared" si="126"/>
        <v>0</v>
      </c>
    </row>
    <row r="137" spans="6:59" s="38" customFormat="1" x14ac:dyDescent="0.15">
      <c r="G137" s="39" t="s">
        <v>311</v>
      </c>
      <c r="H137" s="39" t="s">
        <v>633</v>
      </c>
      <c r="I137" s="39" t="s">
        <v>428</v>
      </c>
      <c r="J137" s="39" t="s">
        <v>313</v>
      </c>
      <c r="K137" s="39" t="s">
        <v>439</v>
      </c>
      <c r="L137" s="39" t="s">
        <v>440</v>
      </c>
      <c r="M137" s="39" t="s">
        <v>444</v>
      </c>
      <c r="O137" s="35">
        <f>MATCH(H137,装备!$B:$B,0)</f>
        <v>76</v>
      </c>
      <c r="P137" s="35">
        <f>MATCH(I137,装备!$B:$B,0)</f>
        <v>71</v>
      </c>
      <c r="Q137" s="35">
        <f>MATCH(J137,装备!$B:$B,0)</f>
        <v>84</v>
      </c>
      <c r="R137" s="35">
        <f>MATCH(K137,装备!$B:$B,0)</f>
        <v>33</v>
      </c>
      <c r="S137" s="35">
        <f>MATCH(L137,装备!$B:$B,0)</f>
        <v>24</v>
      </c>
      <c r="T137" s="35">
        <f>MATCH(M137,装备!$B:$B,0)</f>
        <v>47</v>
      </c>
      <c r="V137" s="8">
        <f>INDEX(装备!C:C,$O137)+INDEX(装备!C:C,$P137)+INDEX(装备!C:C,$Q137)+INDEX(装备!C:C,$R137)+INDEX(装备!C:C,$S137)+INDEX(装备!C:C,$T137)</f>
        <v>16</v>
      </c>
      <c r="W137" s="8">
        <f>INDEX(装备!D:D,$O137)+INDEX(装备!D:D,$P137)+INDEX(装备!D:D,$Q137)+INDEX(装备!D:D,$R137)+INDEX(装备!D:D,$S137)+INDEX(装备!D:D,$T137)</f>
        <v>37</v>
      </c>
      <c r="X137" s="8">
        <f>INDEX(装备!E:E,$O137)+INDEX(装备!E:E,$P137)+INDEX(装备!E:E,$Q137)+INDEX(装备!E:E,$R137)+INDEX(装备!E:E,$S137)+INDEX(装备!E:E,$T137)</f>
        <v>6</v>
      </c>
      <c r="Y137" s="8">
        <f>INDEX(装备!F:F,$O137)+INDEX(装备!F:F,$P137)+INDEX(装备!F:F,$Q137)+INDEX(装备!F:F,$R137)+INDEX(装备!F:F,$S137)+INDEX(装备!F:F,$T137)</f>
        <v>0</v>
      </c>
      <c r="Z137" s="8">
        <f>INDEX(装备!G:G,$O137)+INDEX(装备!G:G,$P137)+INDEX(装备!G:G,$Q137)+INDEX(装备!G:G,$R137)+INDEX(装备!G:G,$S137)+INDEX(装备!G:G,$T137)</f>
        <v>24</v>
      </c>
      <c r="AA137" s="8">
        <f>INDEX(装备!H:H,$O137)+INDEX(装备!H:H,$P137)+INDEX(装备!H:H,$Q137)+INDEX(装备!H:H,$R137)+INDEX(装备!H:H,$S137)+INDEX(装备!H:H,$T137)</f>
        <v>100</v>
      </c>
      <c r="AB137" s="8">
        <f>INDEX(装备!I:I,$O137)+INDEX(装备!I:I,$P137)+INDEX(装备!I:I,$Q137)+INDEX(装备!I:I,$R137)+INDEX(装备!I:I,$S137)+INDEX(装备!I:I,$T137)</f>
        <v>0</v>
      </c>
      <c r="AC137" s="8">
        <f>INDEX(装备!J:J,$O137)+INDEX(装备!J:J,$P137)+INDEX(装备!J:J,$Q137)+INDEX(装备!J:J,$R137)+INDEX(装备!J:J,$S137)+INDEX(装备!J:J,$T137)</f>
        <v>10</v>
      </c>
      <c r="AD137" s="8">
        <f>INDEX(装备!K:K,$O137)+INDEX(装备!K:K,$P137)+INDEX(装备!K:K,$Q137)+INDEX(装备!K:K,$R137)+INDEX(装备!K:K,$S137)+INDEX(装备!K:K,$T137)</f>
        <v>0</v>
      </c>
      <c r="AE137" s="8">
        <f>INDEX(装备!L:L,$O137)+INDEX(装备!L:L,$P137)+INDEX(装备!L:L,$Q137)+INDEX(装备!L:L,$R137)+INDEX(装备!L:L,$S137)+INDEX(装备!L:L,$T137)</f>
        <v>5</v>
      </c>
      <c r="AF137" s="8">
        <f>INDEX(装备!M:M,$O137)+INDEX(装备!M:M,$P137)+INDEX(装备!M:M,$Q137)+INDEX(装备!M:M,$R137)+INDEX(装备!M:M,$S137)+INDEX(装备!M:M,$T137)</f>
        <v>120</v>
      </c>
      <c r="AG137" s="8">
        <f>INDEX(装备!N:N,$O137)+INDEX(装备!N:N,$P137)+INDEX(装备!N:N,$Q137)+INDEX(装备!N:N,$R137)+INDEX(装备!N:N,$S137)+INDEX(装备!N:N,$T137)</f>
        <v>60</v>
      </c>
      <c r="AH137" s="8">
        <f>INDEX(装备!O:O,$O137)+INDEX(装备!O:O,$P137)+INDEX(装备!O:O,$Q137)+INDEX(装备!O:O,$R137)+INDEX(装备!O:O,$S137)+INDEX(装备!O:O,$T137)</f>
        <v>5</v>
      </c>
      <c r="AI137" s="8">
        <f>INDEX(装备!P:P,$O137)+INDEX(装备!P:P,$P137)+INDEX(装备!P:P,$Q137)+INDEX(装备!P:P,$R137)+INDEX(装备!P:P,$S137)+INDEX(装备!P:P,$T137)</f>
        <v>0</v>
      </c>
      <c r="AJ137" s="8">
        <f>INDEX(装备!Q:Q,$O137)+INDEX(装备!Q:Q,$P137)+INDEX(装备!Q:Q,$Q137)+INDEX(装备!Q:Q,$R137)+INDEX(装备!Q:Q,$S137)+INDEX(装备!Q:Q,$T137)</f>
        <v>0</v>
      </c>
      <c r="AK137" s="8">
        <f>INDEX(装备!R:R,$O137)+INDEX(装备!R:R,$P137)+INDEX(装备!R:R,$Q137)+INDEX(装备!R:R,$R137)+INDEX(装备!R:R,$S137)+INDEX(装备!R:R,$T137)</f>
        <v>0</v>
      </c>
      <c r="AL137" s="8">
        <f>INDEX(装备!S:S,$O137)+INDEX(装备!S:S,$P137)+INDEX(装备!S:S,$Q137)+INDEX(装备!S:S,$R137)+INDEX(装备!S:S,$S137)+INDEX(装备!S:S,$T137)</f>
        <v>0</v>
      </c>
      <c r="AM137" s="8">
        <f>INDEX(装备!T:T,$O137)+INDEX(装备!T:T,$P137)+INDEX(装备!T:T,$Q137)+INDEX(装备!T:T,$R137)+INDEX(装备!T:T,$S137)+INDEX(装备!T:T,$T137)</f>
        <v>0</v>
      </c>
      <c r="AP137" s="39">
        <f t="shared" si="126"/>
        <v>70</v>
      </c>
      <c r="AQ137" s="39">
        <f t="shared" si="126"/>
        <v>146</v>
      </c>
      <c r="AR137" s="39">
        <f t="shared" si="126"/>
        <v>57</v>
      </c>
      <c r="AS137" s="39">
        <f t="shared" si="126"/>
        <v>200</v>
      </c>
      <c r="AT137" s="39">
        <f t="shared" si="126"/>
        <v>51</v>
      </c>
      <c r="AU137" s="39">
        <f t="shared" si="126"/>
        <v>230</v>
      </c>
      <c r="AV137" s="39">
        <f t="shared" si="126"/>
        <v>2</v>
      </c>
      <c r="AW137" s="39">
        <f t="shared" si="126"/>
        <v>10</v>
      </c>
      <c r="AX137" s="39">
        <f t="shared" si="126"/>
        <v>5</v>
      </c>
      <c r="AY137" s="39">
        <f t="shared" si="126"/>
        <v>40</v>
      </c>
      <c r="AZ137" s="39">
        <f t="shared" si="126"/>
        <v>120</v>
      </c>
      <c r="BA137" s="39">
        <f t="shared" si="126"/>
        <v>220</v>
      </c>
      <c r="BB137" s="39">
        <f t="shared" si="126"/>
        <v>5</v>
      </c>
      <c r="BC137" s="39">
        <f t="shared" si="126"/>
        <v>0</v>
      </c>
      <c r="BD137" s="39">
        <f t="shared" si="126"/>
        <v>0</v>
      </c>
      <c r="BE137" s="39">
        <f t="shared" si="126"/>
        <v>0</v>
      </c>
      <c r="BF137" s="39">
        <f t="shared" si="126"/>
        <v>0</v>
      </c>
      <c r="BG137" s="39">
        <f t="shared" si="126"/>
        <v>0</v>
      </c>
    </row>
    <row r="138" spans="6:59" s="38" customFormat="1" x14ac:dyDescent="0.15">
      <c r="G138" s="39" t="s">
        <v>316</v>
      </c>
      <c r="H138" s="39" t="s">
        <v>634</v>
      </c>
      <c r="I138" s="39" t="s">
        <v>446</v>
      </c>
      <c r="J138" s="39" t="s">
        <v>434</v>
      </c>
      <c r="K138" s="39" t="s">
        <v>439</v>
      </c>
      <c r="L138" s="39" t="s">
        <v>422</v>
      </c>
      <c r="M138" s="39" t="s">
        <v>444</v>
      </c>
      <c r="O138" s="35">
        <f>MATCH(H138,装备!$B:$B,0)</f>
        <v>108</v>
      </c>
      <c r="P138" s="35">
        <f>MATCH(I138,装备!$B:$B,0)</f>
        <v>95</v>
      </c>
      <c r="Q138" s="35">
        <f>MATCH(J138,装备!$B:$B,0)</f>
        <v>77</v>
      </c>
      <c r="R138" s="35">
        <f>MATCH(K138,装备!$B:$B,0)</f>
        <v>33</v>
      </c>
      <c r="S138" s="35">
        <f>MATCH(L138,装备!$B:$B,0)</f>
        <v>18</v>
      </c>
      <c r="T138" s="35">
        <f>MATCH(M138,装备!$B:$B,0)</f>
        <v>47</v>
      </c>
      <c r="V138" s="8">
        <f>INDEX(装备!C:C,$O138)+INDEX(装备!C:C,$P138)+INDEX(装备!C:C,$Q138)+INDEX(装备!C:C,$R138)+INDEX(装备!C:C,$S138)+INDEX(装备!C:C,$T138)</f>
        <v>12</v>
      </c>
      <c r="W138" s="8">
        <f>INDEX(装备!D:D,$O138)+INDEX(装备!D:D,$P138)+INDEX(装备!D:D,$Q138)+INDEX(装备!D:D,$R138)+INDEX(装备!D:D,$S138)+INDEX(装备!D:D,$T138)</f>
        <v>61</v>
      </c>
      <c r="X138" s="8">
        <f>INDEX(装备!E:E,$O138)+INDEX(装备!E:E,$P138)+INDEX(装备!E:E,$Q138)+INDEX(装备!E:E,$R138)+INDEX(装备!E:E,$S138)+INDEX(装备!E:E,$T138)</f>
        <v>9</v>
      </c>
      <c r="Y138" s="8">
        <f>INDEX(装备!F:F,$O138)+INDEX(装备!F:F,$P138)+INDEX(装备!F:F,$Q138)+INDEX(装备!F:F,$R138)+INDEX(装备!F:F,$S138)+INDEX(装备!F:F,$T138)</f>
        <v>0</v>
      </c>
      <c r="Z138" s="8">
        <f>INDEX(装备!G:G,$O138)+INDEX(装备!G:G,$P138)+INDEX(装备!G:G,$Q138)+INDEX(装备!G:G,$R138)+INDEX(装备!G:G,$S138)+INDEX(装备!G:G,$T138)</f>
        <v>3</v>
      </c>
      <c r="AA138" s="8">
        <f>INDEX(装备!H:H,$O138)+INDEX(装备!H:H,$P138)+INDEX(装备!H:H,$Q138)+INDEX(装备!H:H,$R138)+INDEX(装备!H:H,$S138)+INDEX(装备!H:H,$T138)</f>
        <v>130</v>
      </c>
      <c r="AB138" s="8">
        <f>INDEX(装备!I:I,$O138)+INDEX(装备!I:I,$P138)+INDEX(装备!I:I,$Q138)+INDEX(装备!I:I,$R138)+INDEX(装备!I:I,$S138)+INDEX(装备!I:I,$T138)</f>
        <v>0</v>
      </c>
      <c r="AC138" s="8">
        <f>INDEX(装备!J:J,$O138)+INDEX(装备!J:J,$P138)+INDEX(装备!J:J,$Q138)+INDEX(装备!J:J,$R138)+INDEX(装备!J:J,$S138)+INDEX(装备!J:J,$T138)</f>
        <v>0</v>
      </c>
      <c r="AD138" s="8">
        <f>INDEX(装备!K:K,$O138)+INDEX(装备!K:K,$P138)+INDEX(装备!K:K,$Q138)+INDEX(装备!K:K,$R138)+INDEX(装备!K:K,$S138)+INDEX(装备!K:K,$T138)</f>
        <v>0</v>
      </c>
      <c r="AE138" s="8">
        <f>INDEX(装备!L:L,$O138)+INDEX(装备!L:L,$P138)+INDEX(装备!L:L,$Q138)+INDEX(装备!L:L,$R138)+INDEX(装备!L:L,$S138)+INDEX(装备!L:L,$T138)</f>
        <v>10</v>
      </c>
      <c r="AF138" s="8">
        <f>INDEX(装备!M:M,$O138)+INDEX(装备!M:M,$P138)+INDEX(装备!M:M,$Q138)+INDEX(装备!M:M,$R138)+INDEX(装备!M:M,$S138)+INDEX(装备!M:M,$T138)</f>
        <v>0</v>
      </c>
      <c r="AG138" s="8">
        <f>INDEX(装备!N:N,$O138)+INDEX(装备!N:N,$P138)+INDEX(装备!N:N,$Q138)+INDEX(装备!N:N,$R138)+INDEX(装备!N:N,$S138)+INDEX(装备!N:N,$T138)</f>
        <v>150</v>
      </c>
      <c r="AH138" s="8">
        <f>INDEX(装备!O:O,$O138)+INDEX(装备!O:O,$P138)+INDEX(装备!O:O,$Q138)+INDEX(装备!O:O,$R138)+INDEX(装备!O:O,$S138)+INDEX(装备!O:O,$T138)</f>
        <v>0</v>
      </c>
      <c r="AI138" s="8">
        <f>INDEX(装备!P:P,$O138)+INDEX(装备!P:P,$P138)+INDEX(装备!P:P,$Q138)+INDEX(装备!P:P,$R138)+INDEX(装备!P:P,$S138)+INDEX(装备!P:P,$T138)</f>
        <v>0</v>
      </c>
      <c r="AJ138" s="8">
        <f>INDEX(装备!Q:Q,$O138)+INDEX(装备!Q:Q,$P138)+INDEX(装备!Q:Q,$Q138)+INDEX(装备!Q:Q,$R138)+INDEX(装备!Q:Q,$S138)+INDEX(装备!Q:Q,$T138)</f>
        <v>5</v>
      </c>
      <c r="AK138" s="8">
        <f>INDEX(装备!R:R,$O138)+INDEX(装备!R:R,$P138)+INDEX(装备!R:R,$Q138)+INDEX(装备!R:R,$R138)+INDEX(装备!R:R,$S138)+INDEX(装备!R:R,$T138)</f>
        <v>0</v>
      </c>
      <c r="AL138" s="8">
        <f>INDEX(装备!S:S,$O138)+INDEX(装备!S:S,$P138)+INDEX(装备!S:S,$Q138)+INDEX(装备!S:S,$R138)+INDEX(装备!S:S,$S138)+INDEX(装备!S:S,$T138)</f>
        <v>0</v>
      </c>
      <c r="AM138" s="8">
        <f>INDEX(装备!T:T,$O138)+INDEX(装备!T:T,$P138)+INDEX(装备!T:T,$Q138)+INDEX(装备!T:T,$R138)+INDEX(装备!T:T,$S138)+INDEX(装备!T:T,$T138)</f>
        <v>0</v>
      </c>
      <c r="AP138" s="39">
        <f t="shared" si="126"/>
        <v>82</v>
      </c>
      <c r="AQ138" s="39">
        <f t="shared" si="126"/>
        <v>207</v>
      </c>
      <c r="AR138" s="39">
        <f t="shared" si="126"/>
        <v>66</v>
      </c>
      <c r="AS138" s="39">
        <f t="shared" si="126"/>
        <v>200</v>
      </c>
      <c r="AT138" s="39">
        <f t="shared" si="126"/>
        <v>54</v>
      </c>
      <c r="AU138" s="39">
        <f t="shared" si="126"/>
        <v>360</v>
      </c>
      <c r="AV138" s="39">
        <f t="shared" si="126"/>
        <v>2</v>
      </c>
      <c r="AW138" s="39">
        <f t="shared" si="126"/>
        <v>10</v>
      </c>
      <c r="AX138" s="39">
        <f t="shared" si="126"/>
        <v>5</v>
      </c>
      <c r="AY138" s="39">
        <f t="shared" si="126"/>
        <v>50</v>
      </c>
      <c r="AZ138" s="39">
        <f t="shared" si="126"/>
        <v>120</v>
      </c>
      <c r="BA138" s="39">
        <f t="shared" si="126"/>
        <v>370</v>
      </c>
      <c r="BB138" s="39">
        <f t="shared" si="126"/>
        <v>5</v>
      </c>
      <c r="BC138" s="39">
        <f t="shared" si="126"/>
        <v>0</v>
      </c>
      <c r="BD138" s="39">
        <f t="shared" si="126"/>
        <v>5</v>
      </c>
      <c r="BE138" s="39">
        <f t="shared" si="126"/>
        <v>0</v>
      </c>
      <c r="BF138" s="39">
        <f t="shared" si="126"/>
        <v>0</v>
      </c>
      <c r="BG138" s="39">
        <f t="shared" si="126"/>
        <v>0</v>
      </c>
    </row>
    <row r="139" spans="6:59" s="38" customFormat="1" x14ac:dyDescent="0.15">
      <c r="G139" s="39" t="s">
        <v>321</v>
      </c>
      <c r="H139" s="39" t="s">
        <v>635</v>
      </c>
      <c r="I139" s="39" t="s">
        <v>355</v>
      </c>
      <c r="J139" s="39" t="s">
        <v>428</v>
      </c>
      <c r="K139" s="39" t="s">
        <v>439</v>
      </c>
      <c r="L139" s="39" t="s">
        <v>349</v>
      </c>
      <c r="M139" s="39" t="s">
        <v>327</v>
      </c>
      <c r="O139" s="35">
        <f>MATCH(H139,装备!$B:$B,0)</f>
        <v>104</v>
      </c>
      <c r="P139" s="35">
        <f>MATCH(I139,装备!$B:$B,0)</f>
        <v>113</v>
      </c>
      <c r="Q139" s="35">
        <f>MATCH(J139,装备!$B:$B,0)</f>
        <v>71</v>
      </c>
      <c r="R139" s="35">
        <f>MATCH(K139,装备!$B:$B,0)</f>
        <v>33</v>
      </c>
      <c r="S139" s="35">
        <f>MATCH(L139,装备!$B:$B,0)</f>
        <v>37</v>
      </c>
      <c r="T139" s="35">
        <f>MATCH(M139,装备!$B:$B,0)</f>
        <v>72</v>
      </c>
      <c r="V139" s="8">
        <f>INDEX(装备!C:C,$O139)+INDEX(装备!C:C,$P139)+INDEX(装备!C:C,$Q139)+INDEX(装备!C:C,$R139)+INDEX(装备!C:C,$S139)+INDEX(装备!C:C,$T139)</f>
        <v>35</v>
      </c>
      <c r="W139" s="8">
        <f>INDEX(装备!D:D,$O139)+INDEX(装备!D:D,$P139)+INDEX(装备!D:D,$Q139)+INDEX(装备!D:D,$R139)+INDEX(装备!D:D,$S139)+INDEX(装备!D:D,$T139)</f>
        <v>76</v>
      </c>
      <c r="X139" s="8">
        <f>INDEX(装备!E:E,$O139)+INDEX(装备!E:E,$P139)+INDEX(装备!E:E,$Q139)+INDEX(装备!E:E,$R139)+INDEX(装备!E:E,$S139)+INDEX(装备!E:E,$T139)</f>
        <v>35</v>
      </c>
      <c r="Y139" s="8">
        <f>INDEX(装备!F:F,$O139)+INDEX(装备!F:F,$P139)+INDEX(装备!F:F,$Q139)+INDEX(装备!F:F,$R139)+INDEX(装备!F:F,$S139)+INDEX(装备!F:F,$T139)</f>
        <v>0</v>
      </c>
      <c r="Z139" s="8">
        <f>INDEX(装备!G:G,$O139)+INDEX(装备!G:G,$P139)+INDEX(装备!G:G,$Q139)+INDEX(装备!G:G,$R139)+INDEX(装备!G:G,$S139)+INDEX(装备!G:G,$T139)</f>
        <v>40</v>
      </c>
      <c r="AA139" s="8">
        <f>INDEX(装备!H:H,$O139)+INDEX(装备!H:H,$P139)+INDEX(装备!H:H,$Q139)+INDEX(装备!H:H,$R139)+INDEX(装备!H:H,$S139)+INDEX(装备!H:H,$T139)</f>
        <v>42</v>
      </c>
      <c r="AB139" s="8">
        <f>INDEX(装备!I:I,$O139)+INDEX(装备!I:I,$P139)+INDEX(装备!I:I,$Q139)+INDEX(装备!I:I,$R139)+INDEX(装备!I:I,$S139)+INDEX(装备!I:I,$T139)</f>
        <v>0</v>
      </c>
      <c r="AC139" s="8">
        <f>INDEX(装备!J:J,$O139)+INDEX(装备!J:J,$P139)+INDEX(装备!J:J,$Q139)+INDEX(装备!J:J,$R139)+INDEX(装备!J:J,$S139)+INDEX(装备!J:J,$T139)</f>
        <v>0</v>
      </c>
      <c r="AD139" s="8">
        <f>INDEX(装备!K:K,$O139)+INDEX(装备!K:K,$P139)+INDEX(装备!K:K,$Q139)+INDEX(装备!K:K,$R139)+INDEX(装备!K:K,$S139)+INDEX(装备!K:K,$T139)</f>
        <v>0</v>
      </c>
      <c r="AE139" s="8">
        <f>INDEX(装备!L:L,$O139)+INDEX(装备!L:L,$P139)+INDEX(装备!L:L,$Q139)+INDEX(装备!L:L,$R139)+INDEX(装备!L:L,$S139)+INDEX(装备!L:L,$T139)</f>
        <v>0</v>
      </c>
      <c r="AF139" s="8">
        <f>INDEX(装备!M:M,$O139)+INDEX(装备!M:M,$P139)+INDEX(装备!M:M,$Q139)+INDEX(装备!M:M,$R139)+INDEX(装备!M:M,$S139)+INDEX(装备!M:M,$T139)</f>
        <v>440</v>
      </c>
      <c r="AG139" s="8">
        <f>INDEX(装备!N:N,$O139)+INDEX(装备!N:N,$P139)+INDEX(装备!N:N,$Q139)+INDEX(装备!N:N,$R139)+INDEX(装备!N:N,$S139)+INDEX(装备!N:N,$T139)</f>
        <v>240</v>
      </c>
      <c r="AH139" s="8">
        <f>INDEX(装备!O:O,$O139)+INDEX(装备!O:O,$P139)+INDEX(装备!O:O,$Q139)+INDEX(装备!O:O,$R139)+INDEX(装备!O:O,$S139)+INDEX(装备!O:O,$T139)</f>
        <v>5</v>
      </c>
      <c r="AI139" s="8">
        <f>INDEX(装备!P:P,$O139)+INDEX(装备!P:P,$P139)+INDEX(装备!P:P,$Q139)+INDEX(装备!P:P,$R139)+INDEX(装备!P:P,$S139)+INDEX(装备!P:P,$T139)</f>
        <v>0</v>
      </c>
      <c r="AJ139" s="8">
        <f>INDEX(装备!Q:Q,$O139)+INDEX(装备!Q:Q,$P139)+INDEX(装备!Q:Q,$Q139)+INDEX(装备!Q:Q,$R139)+INDEX(装备!Q:Q,$S139)+INDEX(装备!Q:Q,$T139)</f>
        <v>20</v>
      </c>
      <c r="AK139" s="8">
        <f>INDEX(装备!R:R,$O139)+INDEX(装备!R:R,$P139)+INDEX(装备!R:R,$Q139)+INDEX(装备!R:R,$R139)+INDEX(装备!R:R,$S139)+INDEX(装备!R:R,$T139)</f>
        <v>0</v>
      </c>
      <c r="AL139" s="8">
        <f>INDEX(装备!S:S,$O139)+INDEX(装备!S:S,$P139)+INDEX(装备!S:S,$Q139)+INDEX(装备!S:S,$R139)+INDEX(装备!S:S,$S139)+INDEX(装备!S:S,$T139)</f>
        <v>0</v>
      </c>
      <c r="AM139" s="8">
        <f>INDEX(装备!T:T,$O139)+INDEX(装备!T:T,$P139)+INDEX(装备!T:T,$Q139)+INDEX(装备!T:T,$R139)+INDEX(装备!T:T,$S139)+INDEX(装备!T:T,$T139)</f>
        <v>15</v>
      </c>
      <c r="AP139" s="39">
        <f t="shared" si="126"/>
        <v>117</v>
      </c>
      <c r="AQ139" s="39">
        <f t="shared" si="126"/>
        <v>283</v>
      </c>
      <c r="AR139" s="39">
        <f t="shared" si="126"/>
        <v>101</v>
      </c>
      <c r="AS139" s="39">
        <f t="shared" si="126"/>
        <v>200</v>
      </c>
      <c r="AT139" s="39">
        <f t="shared" si="126"/>
        <v>94</v>
      </c>
      <c r="AU139" s="39">
        <f t="shared" si="126"/>
        <v>402</v>
      </c>
      <c r="AV139" s="39">
        <f t="shared" si="126"/>
        <v>2</v>
      </c>
      <c r="AW139" s="39">
        <f t="shared" si="126"/>
        <v>10</v>
      </c>
      <c r="AX139" s="39">
        <f t="shared" si="126"/>
        <v>5</v>
      </c>
      <c r="AY139" s="39">
        <f t="shared" si="126"/>
        <v>50</v>
      </c>
      <c r="AZ139" s="39">
        <f t="shared" si="126"/>
        <v>560</v>
      </c>
      <c r="BA139" s="39">
        <f t="shared" si="126"/>
        <v>610</v>
      </c>
      <c r="BB139" s="39">
        <f t="shared" si="126"/>
        <v>10</v>
      </c>
      <c r="BC139" s="39">
        <f t="shared" si="126"/>
        <v>0</v>
      </c>
      <c r="BD139" s="39">
        <f t="shared" si="126"/>
        <v>25</v>
      </c>
      <c r="BE139" s="39">
        <f t="shared" si="126"/>
        <v>0</v>
      </c>
      <c r="BF139" s="39">
        <f t="shared" si="126"/>
        <v>0</v>
      </c>
      <c r="BG139" s="39">
        <f t="shared" si="126"/>
        <v>15</v>
      </c>
    </row>
    <row r="140" spans="6:59" s="38" customFormat="1" x14ac:dyDescent="0.15">
      <c r="G140" s="39" t="s">
        <v>328</v>
      </c>
      <c r="H140" s="39" t="s">
        <v>625</v>
      </c>
      <c r="I140" s="39" t="s">
        <v>370</v>
      </c>
      <c r="J140" s="39" t="s">
        <v>354</v>
      </c>
      <c r="K140" s="39" t="s">
        <v>351</v>
      </c>
      <c r="L140" s="39" t="s">
        <v>351</v>
      </c>
      <c r="M140" s="39" t="s">
        <v>327</v>
      </c>
      <c r="O140" s="35">
        <f>MATCH(H140,装备!$B:$B,0)</f>
        <v>115</v>
      </c>
      <c r="P140" s="35">
        <f>MATCH(I140,装备!$B:$B,0)</f>
        <v>103</v>
      </c>
      <c r="Q140" s="35">
        <f>MATCH(J140,装备!$B:$B,0)</f>
        <v>92</v>
      </c>
      <c r="R140" s="35">
        <f>MATCH(K140,装备!$B:$B,0)</f>
        <v>48</v>
      </c>
      <c r="S140" s="35">
        <f>MATCH(L140,装备!$B:$B,0)</f>
        <v>48</v>
      </c>
      <c r="T140" s="35">
        <f>MATCH(M140,装备!$B:$B,0)</f>
        <v>72</v>
      </c>
      <c r="V140" s="8">
        <f>INDEX(装备!C:C,$O140)+INDEX(装备!C:C,$P140)+INDEX(装备!C:C,$Q140)+INDEX(装备!C:C,$R140)+INDEX(装备!C:C,$S140)+INDEX(装备!C:C,$T140)</f>
        <v>50</v>
      </c>
      <c r="W140" s="8">
        <f>INDEX(装备!D:D,$O140)+INDEX(装备!D:D,$P140)+INDEX(装备!D:D,$Q140)+INDEX(装备!D:D,$R140)+INDEX(装备!D:D,$S140)+INDEX(装备!D:D,$T140)</f>
        <v>92</v>
      </c>
      <c r="X140" s="8">
        <f>INDEX(装备!E:E,$O140)+INDEX(装备!E:E,$P140)+INDEX(装备!E:E,$Q140)+INDEX(装备!E:E,$R140)+INDEX(装备!E:E,$S140)+INDEX(装备!E:E,$T140)</f>
        <v>50</v>
      </c>
      <c r="Y140" s="8">
        <f>INDEX(装备!F:F,$O140)+INDEX(装备!F:F,$P140)+INDEX(装备!F:F,$Q140)+INDEX(装备!F:F,$R140)+INDEX(装备!F:F,$S140)+INDEX(装备!F:F,$T140)</f>
        <v>0</v>
      </c>
      <c r="Z140" s="8">
        <f>INDEX(装备!G:G,$O140)+INDEX(装备!G:G,$P140)+INDEX(装备!G:G,$Q140)+INDEX(装备!G:G,$R140)+INDEX(装备!G:G,$S140)+INDEX(装备!G:G,$T140)</f>
        <v>40</v>
      </c>
      <c r="AA140" s="8">
        <f>INDEX(装备!H:H,$O140)+INDEX(装备!H:H,$P140)+INDEX(装备!H:H,$Q140)+INDEX(装备!H:H,$R140)+INDEX(装备!H:H,$S140)+INDEX(装备!H:H,$T140)</f>
        <v>0</v>
      </c>
      <c r="AB140" s="8">
        <f>INDEX(装备!I:I,$O140)+INDEX(装备!I:I,$P140)+INDEX(装备!I:I,$Q140)+INDEX(装备!I:I,$R140)+INDEX(装备!I:I,$S140)+INDEX(装备!I:I,$T140)</f>
        <v>40</v>
      </c>
      <c r="AC140" s="8">
        <f>INDEX(装备!J:J,$O140)+INDEX(装备!J:J,$P140)+INDEX(装备!J:J,$Q140)+INDEX(装备!J:J,$R140)+INDEX(装备!J:J,$S140)+INDEX(装备!J:J,$T140)</f>
        <v>15</v>
      </c>
      <c r="AD140" s="8">
        <f>INDEX(装备!K:K,$O140)+INDEX(装备!K:K,$P140)+INDEX(装备!K:K,$Q140)+INDEX(装备!K:K,$R140)+INDEX(装备!K:K,$S140)+INDEX(装备!K:K,$T140)</f>
        <v>10</v>
      </c>
      <c r="AE140" s="8">
        <f>INDEX(装备!L:L,$O140)+INDEX(装备!L:L,$P140)+INDEX(装备!L:L,$Q140)+INDEX(装备!L:L,$R140)+INDEX(装备!L:L,$S140)+INDEX(装备!L:L,$T140)</f>
        <v>0</v>
      </c>
      <c r="AF140" s="8">
        <f>INDEX(装备!M:M,$O140)+INDEX(装备!M:M,$P140)+INDEX(装备!M:M,$Q140)+INDEX(装备!M:M,$R140)+INDEX(装备!M:M,$S140)+INDEX(装备!M:M,$T140)</f>
        <v>0</v>
      </c>
      <c r="AG140" s="8">
        <f>INDEX(装备!N:N,$O140)+INDEX(装备!N:N,$P140)+INDEX(装备!N:N,$Q140)+INDEX(装备!N:N,$R140)+INDEX(装备!N:N,$S140)+INDEX(装备!N:N,$T140)</f>
        <v>80</v>
      </c>
      <c r="AH140" s="8">
        <f>INDEX(装备!O:O,$O140)+INDEX(装备!O:O,$P140)+INDEX(装备!O:O,$Q140)+INDEX(装备!O:O,$R140)+INDEX(装备!O:O,$S140)+INDEX(装备!O:O,$T140)</f>
        <v>0</v>
      </c>
      <c r="AI140" s="8">
        <f>INDEX(装备!P:P,$O140)+INDEX(装备!P:P,$P140)+INDEX(装备!P:P,$Q140)+INDEX(装备!P:P,$R140)+INDEX(装备!P:P,$S140)+INDEX(装备!P:P,$T140)</f>
        <v>0</v>
      </c>
      <c r="AJ140" s="8">
        <f>INDEX(装备!Q:Q,$O140)+INDEX(装备!Q:Q,$P140)+INDEX(装备!Q:Q,$Q140)+INDEX(装备!Q:Q,$R140)+INDEX(装备!Q:Q,$S140)+INDEX(装备!Q:Q,$T140)</f>
        <v>0</v>
      </c>
      <c r="AK140" s="8">
        <f>INDEX(装备!R:R,$O140)+INDEX(装备!R:R,$P140)+INDEX(装备!R:R,$Q140)+INDEX(装备!R:R,$R140)+INDEX(装备!R:R,$S140)+INDEX(装备!R:R,$T140)</f>
        <v>0</v>
      </c>
      <c r="AL140" s="8">
        <f>INDEX(装备!S:S,$O140)+INDEX(装备!S:S,$P140)+INDEX(装备!S:S,$Q140)+INDEX(装备!S:S,$R140)+INDEX(装备!S:S,$S140)+INDEX(装备!S:S,$T140)</f>
        <v>0</v>
      </c>
      <c r="AM140" s="8">
        <f>INDEX(装备!T:T,$O140)+INDEX(装备!T:T,$P140)+INDEX(装备!T:T,$Q140)+INDEX(装备!T:T,$R140)+INDEX(装备!T:T,$S140)+INDEX(装备!T:T,$T140)</f>
        <v>0</v>
      </c>
      <c r="AP140" s="39">
        <f t="shared" si="126"/>
        <v>167</v>
      </c>
      <c r="AQ140" s="39">
        <f t="shared" si="126"/>
        <v>375</v>
      </c>
      <c r="AR140" s="39">
        <f t="shared" si="126"/>
        <v>151</v>
      </c>
      <c r="AS140" s="39">
        <f t="shared" si="126"/>
        <v>200</v>
      </c>
      <c r="AT140" s="39">
        <f t="shared" si="126"/>
        <v>134</v>
      </c>
      <c r="AU140" s="39">
        <f t="shared" si="126"/>
        <v>402</v>
      </c>
      <c r="AV140" s="39">
        <f t="shared" si="126"/>
        <v>42</v>
      </c>
      <c r="AW140" s="39">
        <f t="shared" si="126"/>
        <v>25</v>
      </c>
      <c r="AX140" s="39">
        <f t="shared" si="126"/>
        <v>15</v>
      </c>
      <c r="AY140" s="39">
        <f t="shared" si="126"/>
        <v>50</v>
      </c>
      <c r="AZ140" s="39">
        <f t="shared" si="126"/>
        <v>560</v>
      </c>
      <c r="BA140" s="39">
        <f t="shared" si="126"/>
        <v>690</v>
      </c>
      <c r="BB140" s="39">
        <f t="shared" si="126"/>
        <v>10</v>
      </c>
      <c r="BC140" s="39">
        <f t="shared" si="126"/>
        <v>0</v>
      </c>
      <c r="BD140" s="39">
        <f t="shared" si="126"/>
        <v>25</v>
      </c>
      <c r="BE140" s="39">
        <f t="shared" si="126"/>
        <v>0</v>
      </c>
      <c r="BF140" s="39">
        <f t="shared" si="126"/>
        <v>0</v>
      </c>
      <c r="BG140" s="39">
        <f t="shared" si="126"/>
        <v>15</v>
      </c>
    </row>
    <row r="141" spans="6:59" s="38" customFormat="1" x14ac:dyDescent="0.15">
      <c r="G141" s="39" t="s">
        <v>333</v>
      </c>
      <c r="H141" s="39" t="s">
        <v>636</v>
      </c>
      <c r="I141" s="39" t="s">
        <v>335</v>
      </c>
      <c r="J141" s="39" t="s">
        <v>353</v>
      </c>
      <c r="K141" s="39" t="s">
        <v>332</v>
      </c>
      <c r="L141" s="39" t="s">
        <v>424</v>
      </c>
      <c r="M141" s="39" t="s">
        <v>327</v>
      </c>
      <c r="O141" s="35">
        <f>MATCH(H141,装备!$B:$B,0)</f>
        <v>124</v>
      </c>
      <c r="P141" s="35">
        <f>MATCH(I141,装备!$B:$B,0)</f>
        <v>116</v>
      </c>
      <c r="Q141" s="35">
        <f>MATCH(J141,装备!$B:$B,0)</f>
        <v>101</v>
      </c>
      <c r="R141" s="35">
        <f>MATCH(K141,装备!$B:$B,0)</f>
        <v>63</v>
      </c>
      <c r="S141" s="35">
        <f>MATCH(L141,装备!$B:$B,0)</f>
        <v>66</v>
      </c>
      <c r="T141" s="35">
        <f>MATCH(M141,装备!$B:$B,0)</f>
        <v>72</v>
      </c>
      <c r="V141" s="8">
        <f>INDEX(装备!C:C,$O141)+INDEX(装备!C:C,$P141)+INDEX(装备!C:C,$Q141)+INDEX(装备!C:C,$R141)+INDEX(装备!C:C,$S141)+INDEX(装备!C:C,$T141)</f>
        <v>42</v>
      </c>
      <c r="W141" s="8">
        <f>INDEX(装备!D:D,$O141)+INDEX(装备!D:D,$P141)+INDEX(装备!D:D,$Q141)+INDEX(装备!D:D,$R141)+INDEX(装备!D:D,$S141)+INDEX(装备!D:D,$T141)</f>
        <v>86</v>
      </c>
      <c r="X141" s="8">
        <f>INDEX(装备!E:E,$O141)+INDEX(装备!E:E,$P141)+INDEX(装备!E:E,$Q141)+INDEX(装备!E:E,$R141)+INDEX(装备!E:E,$S141)+INDEX(装备!E:E,$T141)</f>
        <v>72</v>
      </c>
      <c r="Y141" s="8">
        <f>INDEX(装备!F:F,$O141)+INDEX(装备!F:F,$P141)+INDEX(装备!F:F,$Q141)+INDEX(装备!F:F,$R141)+INDEX(装备!F:F,$S141)+INDEX(装备!F:F,$T141)</f>
        <v>0</v>
      </c>
      <c r="Z141" s="8">
        <f>INDEX(装备!G:G,$O141)+INDEX(装备!G:G,$P141)+INDEX(装备!G:G,$Q141)+INDEX(装备!G:G,$R141)+INDEX(装备!G:G,$S141)+INDEX(装备!G:G,$T141)</f>
        <v>30</v>
      </c>
      <c r="AA141" s="8">
        <f>INDEX(装备!H:H,$O141)+INDEX(装备!H:H,$P141)+INDEX(装备!H:H,$Q141)+INDEX(装备!H:H,$R141)+INDEX(装备!H:H,$S141)+INDEX(装备!H:H,$T141)</f>
        <v>105</v>
      </c>
      <c r="AB141" s="8">
        <f>INDEX(装备!I:I,$O141)+INDEX(装备!I:I,$P141)+INDEX(装备!I:I,$Q141)+INDEX(装备!I:I,$R141)+INDEX(装备!I:I,$S141)+INDEX(装备!I:I,$T141)</f>
        <v>10</v>
      </c>
      <c r="AC141" s="8">
        <f>INDEX(装备!J:J,$O141)+INDEX(装备!J:J,$P141)+INDEX(装备!J:J,$Q141)+INDEX(装备!J:J,$R141)+INDEX(装备!J:J,$S141)+INDEX(装备!J:J,$T141)</f>
        <v>0</v>
      </c>
      <c r="AD141" s="8">
        <f>INDEX(装备!K:K,$O141)+INDEX(装备!K:K,$P141)+INDEX(装备!K:K,$Q141)+INDEX(装备!K:K,$R141)+INDEX(装备!K:K,$S141)+INDEX(装备!K:K,$T141)</f>
        <v>15</v>
      </c>
      <c r="AE141" s="8">
        <f>INDEX(装备!L:L,$O141)+INDEX(装备!L:L,$P141)+INDEX(装备!L:L,$Q141)+INDEX(装备!L:L,$R141)+INDEX(装备!L:L,$S141)+INDEX(装备!L:L,$T141)</f>
        <v>80</v>
      </c>
      <c r="AF141" s="8">
        <f>INDEX(装备!M:M,$O141)+INDEX(装备!M:M,$P141)+INDEX(装备!M:M,$Q141)+INDEX(装备!M:M,$R141)+INDEX(装备!M:M,$S141)+INDEX(装备!M:M,$T141)</f>
        <v>0</v>
      </c>
      <c r="AG141" s="8">
        <f>INDEX(装备!N:N,$O141)+INDEX(装备!N:N,$P141)+INDEX(装备!N:N,$Q141)+INDEX(装备!N:N,$R141)+INDEX(装备!N:N,$S141)+INDEX(装备!N:N,$T141)</f>
        <v>100</v>
      </c>
      <c r="AH141" s="8">
        <f>INDEX(装备!O:O,$O141)+INDEX(装备!O:O,$P141)+INDEX(装备!O:O,$Q141)+INDEX(装备!O:O,$R141)+INDEX(装备!O:O,$S141)+INDEX(装备!O:O,$T141)</f>
        <v>0</v>
      </c>
      <c r="AI141" s="8">
        <f>INDEX(装备!P:P,$O141)+INDEX(装备!P:P,$P141)+INDEX(装备!P:P,$Q141)+INDEX(装备!P:P,$R141)+INDEX(装备!P:P,$S141)+INDEX(装备!P:P,$T141)</f>
        <v>0</v>
      </c>
      <c r="AJ141" s="8">
        <f>INDEX(装备!Q:Q,$O141)+INDEX(装备!Q:Q,$P141)+INDEX(装备!Q:Q,$Q141)+INDEX(装备!Q:Q,$R141)+INDEX(装备!Q:Q,$S141)+INDEX(装备!Q:Q,$T141)</f>
        <v>0</v>
      </c>
      <c r="AK141" s="8">
        <f>INDEX(装备!R:R,$O141)+INDEX(装备!R:R,$P141)+INDEX(装备!R:R,$Q141)+INDEX(装备!R:R,$R141)+INDEX(装备!R:R,$S141)+INDEX(装备!R:R,$T141)</f>
        <v>0</v>
      </c>
      <c r="AL141" s="8">
        <f>INDEX(装备!S:S,$O141)+INDEX(装备!S:S,$P141)+INDEX(装备!S:S,$Q141)+INDEX(装备!S:S,$R141)+INDEX(装备!S:S,$S141)+INDEX(装备!S:S,$T141)</f>
        <v>0</v>
      </c>
      <c r="AM141" s="8">
        <f>INDEX(装备!T:T,$O141)+INDEX(装备!T:T,$P141)+INDEX(装备!T:T,$Q141)+INDEX(装备!T:T,$R141)+INDEX(装备!T:T,$S141)+INDEX(装备!T:T,$T141)</f>
        <v>0</v>
      </c>
      <c r="AP141" s="39">
        <f t="shared" si="126"/>
        <v>209</v>
      </c>
      <c r="AQ141" s="39">
        <f t="shared" si="126"/>
        <v>461</v>
      </c>
      <c r="AR141" s="39">
        <f t="shared" si="126"/>
        <v>223</v>
      </c>
      <c r="AS141" s="39">
        <f t="shared" si="126"/>
        <v>200</v>
      </c>
      <c r="AT141" s="39">
        <f t="shared" si="126"/>
        <v>164</v>
      </c>
      <c r="AU141" s="39">
        <f t="shared" si="126"/>
        <v>507</v>
      </c>
      <c r="AV141" s="39">
        <f t="shared" si="126"/>
        <v>52</v>
      </c>
      <c r="AW141" s="39">
        <f t="shared" si="126"/>
        <v>25</v>
      </c>
      <c r="AX141" s="39">
        <f t="shared" si="126"/>
        <v>30</v>
      </c>
      <c r="AY141" s="39">
        <f t="shared" si="126"/>
        <v>130</v>
      </c>
      <c r="AZ141" s="39">
        <f t="shared" si="126"/>
        <v>560</v>
      </c>
      <c r="BA141" s="39">
        <f t="shared" si="126"/>
        <v>790</v>
      </c>
      <c r="BB141" s="39">
        <f t="shared" si="126"/>
        <v>10</v>
      </c>
      <c r="BC141" s="39">
        <f t="shared" si="126"/>
        <v>0</v>
      </c>
      <c r="BD141" s="39">
        <f t="shared" si="126"/>
        <v>25</v>
      </c>
      <c r="BE141" s="39">
        <f t="shared" si="126"/>
        <v>0</v>
      </c>
      <c r="BF141" s="39">
        <f t="shared" si="126"/>
        <v>0</v>
      </c>
      <c r="BG141" s="39">
        <f t="shared" si="126"/>
        <v>15</v>
      </c>
    </row>
    <row r="142" spans="6:59" s="38" customFormat="1" x14ac:dyDescent="0.15">
      <c r="G142" s="39" t="s">
        <v>337</v>
      </c>
      <c r="H142" s="39" t="s">
        <v>637</v>
      </c>
      <c r="I142" s="39" t="s">
        <v>373</v>
      </c>
      <c r="J142" s="39" t="s">
        <v>355</v>
      </c>
      <c r="K142" s="39" t="s">
        <v>423</v>
      </c>
      <c r="L142" s="39" t="s">
        <v>313</v>
      </c>
      <c r="M142" s="39" t="s">
        <v>327</v>
      </c>
      <c r="O142" s="35">
        <f>MATCH(H142,装备!$B:$B,0)</f>
        <v>128</v>
      </c>
      <c r="P142" s="35">
        <f>MATCH(I142,装备!$B:$B,0)</f>
        <v>118</v>
      </c>
      <c r="Q142" s="35">
        <f>MATCH(J142,装备!$B:$B,0)</f>
        <v>113</v>
      </c>
      <c r="R142" s="35">
        <f>MATCH(K142,装备!$B:$B,0)</f>
        <v>86</v>
      </c>
      <c r="S142" s="35">
        <f>MATCH(L142,装备!$B:$B,0)</f>
        <v>84</v>
      </c>
      <c r="T142" s="35">
        <f>MATCH(M142,装备!$B:$B,0)</f>
        <v>72</v>
      </c>
      <c r="V142" s="8">
        <f>INDEX(装备!C:C,$O142)+INDEX(装备!C:C,$P142)+INDEX(装备!C:C,$Q142)+INDEX(装备!C:C,$R142)+INDEX(装备!C:C,$S142)+INDEX(装备!C:C,$T142)</f>
        <v>95</v>
      </c>
      <c r="W142" s="8">
        <f>INDEX(装备!D:D,$O142)+INDEX(装备!D:D,$P142)+INDEX(装备!D:D,$Q142)+INDEX(装备!D:D,$R142)+INDEX(装备!D:D,$S142)+INDEX(装备!D:D,$T142)</f>
        <v>91</v>
      </c>
      <c r="X142" s="8">
        <f>INDEX(装备!E:E,$O142)+INDEX(装备!E:E,$P142)+INDEX(装备!E:E,$Q142)+INDEX(装备!E:E,$R142)+INDEX(装备!E:E,$S142)+INDEX(装备!E:E,$T142)</f>
        <v>45</v>
      </c>
      <c r="Y142" s="8">
        <f>INDEX(装备!F:F,$O142)+INDEX(装备!F:F,$P142)+INDEX(装备!F:F,$Q142)+INDEX(装备!F:F,$R142)+INDEX(装备!F:F,$S142)+INDEX(装备!F:F,$T142)</f>
        <v>800</v>
      </c>
      <c r="Z142" s="8">
        <f>INDEX(装备!G:G,$O142)+INDEX(装备!G:G,$P142)+INDEX(装备!G:G,$Q142)+INDEX(装备!G:G,$R142)+INDEX(装备!G:G,$S142)+INDEX(装备!G:G,$T142)</f>
        <v>24</v>
      </c>
      <c r="AA142" s="8">
        <f>INDEX(装备!H:H,$O142)+INDEX(装备!H:H,$P142)+INDEX(装备!H:H,$Q142)+INDEX(装备!H:H,$R142)+INDEX(装备!H:H,$S142)+INDEX(装备!H:H,$T142)</f>
        <v>140</v>
      </c>
      <c r="AB142" s="8">
        <f>INDEX(装备!I:I,$O142)+INDEX(装备!I:I,$P142)+INDEX(装备!I:I,$Q142)+INDEX(装备!I:I,$R142)+INDEX(装备!I:I,$S142)+INDEX(装备!I:I,$T142)</f>
        <v>0</v>
      </c>
      <c r="AC142" s="8">
        <f>INDEX(装备!J:J,$O142)+INDEX(装备!J:J,$P142)+INDEX(装备!J:J,$Q142)+INDEX(装备!J:J,$R142)+INDEX(装备!J:J,$S142)+INDEX(装备!J:J,$T142)</f>
        <v>10</v>
      </c>
      <c r="AD142" s="8">
        <f>INDEX(装备!K:K,$O142)+INDEX(装备!K:K,$P142)+INDEX(装备!K:K,$Q142)+INDEX(装备!K:K,$R142)+INDEX(装备!K:K,$S142)+INDEX(装备!K:K,$T142)</f>
        <v>0</v>
      </c>
      <c r="AE142" s="8">
        <f>INDEX(装备!L:L,$O142)+INDEX(装备!L:L,$P142)+INDEX(装备!L:L,$Q142)+INDEX(装备!L:L,$R142)+INDEX(装备!L:L,$S142)+INDEX(装备!L:L,$T142)</f>
        <v>60</v>
      </c>
      <c r="AF142" s="8">
        <f>INDEX(装备!M:M,$O142)+INDEX(装备!M:M,$P142)+INDEX(装备!M:M,$Q142)+INDEX(装备!M:M,$R142)+INDEX(装备!M:M,$S142)+INDEX(装备!M:M,$T142)</f>
        <v>600</v>
      </c>
      <c r="AG142" s="8">
        <f>INDEX(装备!N:N,$O142)+INDEX(装备!N:N,$P142)+INDEX(装备!N:N,$Q142)+INDEX(装备!N:N,$R142)+INDEX(装备!N:N,$S142)+INDEX(装备!N:N,$T142)</f>
        <v>110</v>
      </c>
      <c r="AH142" s="8">
        <f>INDEX(装备!O:O,$O142)+INDEX(装备!O:O,$P142)+INDEX(装备!O:O,$Q142)+INDEX(装备!O:O,$R142)+INDEX(装备!O:O,$S142)+INDEX(装备!O:O,$T142)</f>
        <v>0</v>
      </c>
      <c r="AI142" s="8">
        <f>INDEX(装备!P:P,$O142)+INDEX(装备!P:P,$P142)+INDEX(装备!P:P,$Q142)+INDEX(装备!P:P,$R142)+INDEX(装备!P:P,$S142)+INDEX(装备!P:P,$T142)</f>
        <v>0</v>
      </c>
      <c r="AJ142" s="8">
        <f>INDEX(装备!Q:Q,$O142)+INDEX(装备!Q:Q,$P142)+INDEX(装备!Q:Q,$Q142)+INDEX(装备!Q:Q,$R142)+INDEX(装备!Q:Q,$S142)+INDEX(装备!Q:Q,$T142)</f>
        <v>20</v>
      </c>
      <c r="AK142" s="8">
        <f>INDEX(装备!R:R,$O142)+INDEX(装备!R:R,$P142)+INDEX(装备!R:R,$Q142)+INDEX(装备!R:R,$R142)+INDEX(装备!R:R,$S142)+INDEX(装备!R:R,$T142)</f>
        <v>0</v>
      </c>
      <c r="AL142" s="8">
        <f>INDEX(装备!S:S,$O142)+INDEX(装备!S:S,$P142)+INDEX(装备!S:S,$Q142)+INDEX(装备!S:S,$R142)+INDEX(装备!S:S,$S142)+INDEX(装备!S:S,$T142)</f>
        <v>0</v>
      </c>
      <c r="AM142" s="8">
        <f>INDEX(装备!T:T,$O142)+INDEX(装备!T:T,$P142)+INDEX(装备!T:T,$Q142)+INDEX(装备!T:T,$R142)+INDEX(装备!T:T,$S142)+INDEX(装备!T:T,$T142)</f>
        <v>0</v>
      </c>
      <c r="AP142" s="39">
        <f t="shared" si="126"/>
        <v>304</v>
      </c>
      <c r="AQ142" s="39">
        <f t="shared" si="126"/>
        <v>552</v>
      </c>
      <c r="AR142" s="39">
        <f t="shared" si="126"/>
        <v>268</v>
      </c>
      <c r="AS142" s="39">
        <f t="shared" si="126"/>
        <v>1000</v>
      </c>
      <c r="AT142" s="39">
        <f t="shared" si="126"/>
        <v>188</v>
      </c>
      <c r="AU142" s="39">
        <f t="shared" si="126"/>
        <v>647</v>
      </c>
      <c r="AV142" s="39">
        <f t="shared" si="126"/>
        <v>52</v>
      </c>
      <c r="AW142" s="39">
        <f t="shared" si="126"/>
        <v>35</v>
      </c>
      <c r="AX142" s="39">
        <f t="shared" si="126"/>
        <v>30</v>
      </c>
      <c r="AY142" s="39">
        <f t="shared" si="126"/>
        <v>190</v>
      </c>
      <c r="AZ142" s="39">
        <f t="shared" si="126"/>
        <v>1160</v>
      </c>
      <c r="BA142" s="39">
        <f t="shared" si="126"/>
        <v>900</v>
      </c>
      <c r="BB142" s="39">
        <f t="shared" si="126"/>
        <v>10</v>
      </c>
      <c r="BC142" s="39">
        <f t="shared" si="126"/>
        <v>0</v>
      </c>
      <c r="BD142" s="39">
        <f t="shared" si="126"/>
        <v>45</v>
      </c>
      <c r="BE142" s="39">
        <f t="shared" si="126"/>
        <v>0</v>
      </c>
      <c r="BF142" s="39">
        <f t="shared" si="126"/>
        <v>0</v>
      </c>
      <c r="BG142" s="39">
        <f t="shared" si="126"/>
        <v>15</v>
      </c>
    </row>
    <row r="143" spans="6:59" s="38" customFormat="1" x14ac:dyDescent="0.15">
      <c r="F143" s="38" t="s">
        <v>449</v>
      </c>
      <c r="G143" s="39" t="s">
        <v>342</v>
      </c>
      <c r="H143" s="39" t="s">
        <v>592</v>
      </c>
      <c r="I143" s="39" t="s">
        <v>343</v>
      </c>
      <c r="J143" s="39" t="s">
        <v>366</v>
      </c>
      <c r="K143" s="39" t="s">
        <v>348</v>
      </c>
      <c r="L143" s="39" t="s">
        <v>346</v>
      </c>
      <c r="M143" s="39" t="s">
        <v>345</v>
      </c>
      <c r="O143" s="35">
        <f>MATCH(H143,装备!$B:$B,0)</f>
        <v>2</v>
      </c>
      <c r="P143" s="35">
        <f>MATCH(I143,装备!$B:$B,0)</f>
        <v>2</v>
      </c>
      <c r="Q143" s="35">
        <f>MATCH(J143,装备!$B:$B,0)</f>
        <v>11</v>
      </c>
      <c r="R143" s="35">
        <f>MATCH(K143,装备!$B:$B,0)</f>
        <v>9</v>
      </c>
      <c r="S143" s="35">
        <f>MATCH(L143,装备!$B:$B,0)</f>
        <v>6</v>
      </c>
      <c r="T143" s="35">
        <f>MATCH(M143,装备!$B:$B,0)</f>
        <v>5</v>
      </c>
      <c r="V143" s="8">
        <f>INDEX(装备!C:C,$O143)+INDEX(装备!C:C,$P143)+INDEX(装备!C:C,$Q143)+INDEX(装备!C:C,$R143)+INDEX(装备!C:C,$S143)+INDEX(装备!C:C,$T143)</f>
        <v>2</v>
      </c>
      <c r="W143" s="8">
        <f>INDEX(装备!D:D,$O143)+INDEX(装备!D:D,$P143)+INDEX(装备!D:D,$Q143)+INDEX(装备!D:D,$R143)+INDEX(装备!D:D,$S143)+INDEX(装备!D:D,$T143)</f>
        <v>2</v>
      </c>
      <c r="X143" s="8">
        <f>INDEX(装备!E:E,$O143)+INDEX(装备!E:E,$P143)+INDEX(装备!E:E,$Q143)+INDEX(装备!E:E,$R143)+INDEX(装备!E:E,$S143)+INDEX(装备!E:E,$T143)</f>
        <v>2</v>
      </c>
      <c r="Y143" s="8">
        <f>INDEX(装备!F:F,$O143)+INDEX(装备!F:F,$P143)+INDEX(装备!F:F,$Q143)+INDEX(装备!F:F,$R143)+INDEX(装备!F:F,$S143)+INDEX(装备!F:F,$T143)</f>
        <v>0</v>
      </c>
      <c r="Z143" s="8">
        <f>INDEX(装备!G:G,$O143)+INDEX(装备!G:G,$P143)+INDEX(装备!G:G,$Q143)+INDEX(装备!G:G,$R143)+INDEX(装备!G:G,$S143)+INDEX(装备!G:G,$T143)</f>
        <v>0</v>
      </c>
      <c r="AA143" s="8">
        <f>INDEX(装备!H:H,$O143)+INDEX(装备!H:H,$P143)+INDEX(装备!H:H,$Q143)+INDEX(装备!H:H,$R143)+INDEX(装备!H:H,$S143)+INDEX(装备!H:H,$T143)</f>
        <v>0</v>
      </c>
      <c r="AB143" s="8">
        <f>INDEX(装备!I:I,$O143)+INDEX(装备!I:I,$P143)+INDEX(装备!I:I,$Q143)+INDEX(装备!I:I,$R143)+INDEX(装备!I:I,$S143)+INDEX(装备!I:I,$T143)</f>
        <v>2</v>
      </c>
      <c r="AC143" s="8">
        <f>INDEX(装备!J:J,$O143)+INDEX(装备!J:J,$P143)+INDEX(装备!J:J,$Q143)+INDEX(装备!J:J,$R143)+INDEX(装备!J:J,$S143)+INDEX(装备!J:J,$T143)</f>
        <v>0</v>
      </c>
      <c r="AD143" s="8">
        <f>INDEX(装备!K:K,$O143)+INDEX(装备!K:K,$P143)+INDEX(装备!K:K,$Q143)+INDEX(装备!K:K,$R143)+INDEX(装备!K:K,$S143)+INDEX(装备!K:K,$T143)</f>
        <v>0</v>
      </c>
      <c r="AE143" s="8">
        <f>INDEX(装备!L:L,$O143)+INDEX(装备!L:L,$P143)+INDEX(装备!L:L,$Q143)+INDEX(装备!L:L,$R143)+INDEX(装备!L:L,$S143)+INDEX(装备!L:L,$T143)</f>
        <v>0</v>
      </c>
      <c r="AF143" s="8">
        <f>INDEX(装备!M:M,$O143)+INDEX(装备!M:M,$P143)+INDEX(装备!M:M,$Q143)+INDEX(装备!M:M,$R143)+INDEX(装备!M:M,$S143)+INDEX(装备!M:M,$T143)</f>
        <v>95</v>
      </c>
      <c r="AG143" s="8">
        <f>INDEX(装备!N:N,$O143)+INDEX(装备!N:N,$P143)+INDEX(装备!N:N,$Q143)+INDEX(装备!N:N,$R143)+INDEX(装备!N:N,$S143)+INDEX(装备!N:N,$T143)</f>
        <v>45</v>
      </c>
      <c r="AH143" s="8">
        <f>INDEX(装备!O:O,$O143)+INDEX(装备!O:O,$P143)+INDEX(装备!O:O,$Q143)+INDEX(装备!O:O,$R143)+INDEX(装备!O:O,$S143)+INDEX(装备!O:O,$T143)</f>
        <v>0</v>
      </c>
      <c r="AI143" s="8">
        <f>INDEX(装备!P:P,$O143)+INDEX(装备!P:P,$P143)+INDEX(装备!P:P,$Q143)+INDEX(装备!P:P,$R143)+INDEX(装备!P:P,$S143)+INDEX(装备!P:P,$T143)</f>
        <v>0</v>
      </c>
      <c r="AJ143" s="8">
        <f>INDEX(装备!Q:Q,$O143)+INDEX(装备!Q:Q,$P143)+INDEX(装备!Q:Q,$Q143)+INDEX(装备!Q:Q,$R143)+INDEX(装备!Q:Q,$S143)+INDEX(装备!Q:Q,$T143)</f>
        <v>0</v>
      </c>
      <c r="AK143" s="8">
        <f>INDEX(装备!R:R,$O143)+INDEX(装备!R:R,$P143)+INDEX(装备!R:R,$Q143)+INDEX(装备!R:R,$R143)+INDEX(装备!R:R,$S143)+INDEX(装备!R:R,$T143)</f>
        <v>0</v>
      </c>
      <c r="AL143" s="8">
        <f>INDEX(装备!S:S,$O143)+INDEX(装备!S:S,$P143)+INDEX(装备!S:S,$Q143)+INDEX(装备!S:S,$R143)+INDEX(装备!S:S,$S143)+INDEX(装备!S:S,$T143)</f>
        <v>0</v>
      </c>
      <c r="AM143" s="8">
        <f>INDEX(装备!T:T,$O143)+INDEX(装备!T:T,$P143)+INDEX(装备!T:T,$Q143)+INDEX(装备!T:T,$R143)+INDEX(装备!T:T,$S143)+INDEX(装备!T:T,$T143)</f>
        <v>0</v>
      </c>
      <c r="AP143" s="39">
        <f t="shared" ref="AP143:BG143" si="127">V143</f>
        <v>2</v>
      </c>
      <c r="AQ143" s="39">
        <f t="shared" si="127"/>
        <v>2</v>
      </c>
      <c r="AR143" s="39">
        <f t="shared" si="127"/>
        <v>2</v>
      </c>
      <c r="AS143" s="39">
        <f t="shared" si="127"/>
        <v>0</v>
      </c>
      <c r="AT143" s="39">
        <f t="shared" si="127"/>
        <v>0</v>
      </c>
      <c r="AU143" s="39">
        <f t="shared" si="127"/>
        <v>0</v>
      </c>
      <c r="AV143" s="39">
        <f t="shared" si="127"/>
        <v>2</v>
      </c>
      <c r="AW143" s="39">
        <f t="shared" si="127"/>
        <v>0</v>
      </c>
      <c r="AX143" s="39">
        <f t="shared" si="127"/>
        <v>0</v>
      </c>
      <c r="AY143" s="39">
        <f t="shared" si="127"/>
        <v>0</v>
      </c>
      <c r="AZ143" s="39">
        <f t="shared" si="127"/>
        <v>95</v>
      </c>
      <c r="BA143" s="39">
        <f t="shared" si="127"/>
        <v>45</v>
      </c>
      <c r="BB143" s="39">
        <f t="shared" si="127"/>
        <v>0</v>
      </c>
      <c r="BC143" s="39">
        <f t="shared" si="127"/>
        <v>0</v>
      </c>
      <c r="BD143" s="39">
        <f t="shared" si="127"/>
        <v>0</v>
      </c>
      <c r="BE143" s="39">
        <f t="shared" si="127"/>
        <v>0</v>
      </c>
      <c r="BF143" s="39">
        <f t="shared" si="127"/>
        <v>0</v>
      </c>
      <c r="BG143" s="39">
        <f t="shared" si="127"/>
        <v>0</v>
      </c>
    </row>
    <row r="144" spans="6:59" s="38" customFormat="1" x14ac:dyDescent="0.15">
      <c r="G144" s="39" t="s">
        <v>347</v>
      </c>
      <c r="H144" s="39" t="s">
        <v>631</v>
      </c>
      <c r="I144" s="39" t="s">
        <v>450</v>
      </c>
      <c r="J144" s="39" t="s">
        <v>295</v>
      </c>
      <c r="K144" s="39" t="s">
        <v>440</v>
      </c>
      <c r="L144" s="39" t="s">
        <v>422</v>
      </c>
      <c r="M144" s="39" t="s">
        <v>298</v>
      </c>
      <c r="O144" s="35">
        <f>MATCH(H144,装备!$B:$B,0)</f>
        <v>33</v>
      </c>
      <c r="P144" s="35">
        <f>MATCH(I144,装备!$B:$B,0)</f>
        <v>15</v>
      </c>
      <c r="Q144" s="35">
        <f>MATCH(J144,装备!$B:$B,0)</f>
        <v>17</v>
      </c>
      <c r="R144" s="35">
        <f>MATCH(K144,装备!$B:$B,0)</f>
        <v>24</v>
      </c>
      <c r="S144" s="35">
        <f>MATCH(L144,装备!$B:$B,0)</f>
        <v>18</v>
      </c>
      <c r="T144" s="35">
        <f>MATCH(M144,装备!$B:$B,0)</f>
        <v>4</v>
      </c>
      <c r="V144" s="8">
        <f>INDEX(装备!C:C,$O144)+INDEX(装备!C:C,$P144)+INDEX(装备!C:C,$Q144)+INDEX(装备!C:C,$R144)+INDEX(装备!C:C,$S144)+INDEX(装备!C:C,$T144)</f>
        <v>13</v>
      </c>
      <c r="W144" s="8">
        <f>INDEX(装备!D:D,$O144)+INDEX(装备!D:D,$P144)+INDEX(装备!D:D,$Q144)+INDEX(装备!D:D,$R144)+INDEX(装备!D:D,$S144)+INDEX(装备!D:D,$T144)</f>
        <v>16</v>
      </c>
      <c r="X144" s="8">
        <f>INDEX(装备!E:E,$O144)+INDEX(装备!E:E,$P144)+INDEX(装备!E:E,$Q144)+INDEX(装备!E:E,$R144)+INDEX(装备!E:E,$S144)+INDEX(装备!E:E,$T144)</f>
        <v>10</v>
      </c>
      <c r="Y144" s="8">
        <f>INDEX(装备!F:F,$O144)+INDEX(装备!F:F,$P144)+INDEX(装备!F:F,$Q144)+INDEX(装备!F:F,$R144)+INDEX(装备!F:F,$S144)+INDEX(装备!F:F,$T144)</f>
        <v>0</v>
      </c>
      <c r="Z144" s="8">
        <f>INDEX(装备!G:G,$O144)+INDEX(装备!G:G,$P144)+INDEX(装备!G:G,$Q144)+INDEX(装备!G:G,$R144)+INDEX(装备!G:G,$S144)+INDEX(装备!G:G,$T144)</f>
        <v>3</v>
      </c>
      <c r="AA144" s="8">
        <f>INDEX(装备!H:H,$O144)+INDEX(装备!H:H,$P144)+INDEX(装备!H:H,$Q144)+INDEX(装备!H:H,$R144)+INDEX(装备!H:H,$S144)+INDEX(装备!H:H,$T144)</f>
        <v>30</v>
      </c>
      <c r="AB144" s="8">
        <f>INDEX(装备!I:I,$O144)+INDEX(装备!I:I,$P144)+INDEX(装备!I:I,$Q144)+INDEX(装备!I:I,$R144)+INDEX(装备!I:I,$S144)+INDEX(装备!I:I,$T144)</f>
        <v>2</v>
      </c>
      <c r="AC144" s="8">
        <f>INDEX(装备!J:J,$O144)+INDEX(装备!J:J,$P144)+INDEX(装备!J:J,$Q144)+INDEX(装备!J:J,$R144)+INDEX(装备!J:J,$S144)+INDEX(装备!J:J,$T144)</f>
        <v>0</v>
      </c>
      <c r="AD144" s="8">
        <f>INDEX(装备!K:K,$O144)+INDEX(装备!K:K,$P144)+INDEX(装备!K:K,$Q144)+INDEX(装备!K:K,$R144)+INDEX(装备!K:K,$S144)+INDEX(装备!K:K,$T144)</f>
        <v>0</v>
      </c>
      <c r="AE144" s="8">
        <f>INDEX(装备!L:L,$O144)+INDEX(装备!L:L,$P144)+INDEX(装备!L:L,$Q144)+INDEX(装备!L:L,$R144)+INDEX(装备!L:L,$S144)+INDEX(装备!L:L,$T144)</f>
        <v>0</v>
      </c>
      <c r="AF144" s="8">
        <f>INDEX(装备!M:M,$O144)+INDEX(装备!M:M,$P144)+INDEX(装备!M:M,$Q144)+INDEX(装备!M:M,$R144)+INDEX(装备!M:M,$S144)+INDEX(装备!M:M,$T144)</f>
        <v>120</v>
      </c>
      <c r="AG144" s="8">
        <f>INDEX(装备!N:N,$O144)+INDEX(装备!N:N,$P144)+INDEX(装备!N:N,$Q144)+INDEX(装备!N:N,$R144)+INDEX(装备!N:N,$S144)+INDEX(装备!N:N,$T144)</f>
        <v>30</v>
      </c>
      <c r="AH144" s="8">
        <f>INDEX(装备!O:O,$O144)+INDEX(装备!O:O,$P144)+INDEX(装备!O:O,$Q144)+INDEX(装备!O:O,$R144)+INDEX(装备!O:O,$S144)+INDEX(装备!O:O,$T144)</f>
        <v>0</v>
      </c>
      <c r="AI144" s="8">
        <f>INDEX(装备!P:P,$O144)+INDEX(装备!P:P,$P144)+INDEX(装备!P:P,$Q144)+INDEX(装备!P:P,$R144)+INDEX(装备!P:P,$S144)+INDEX(装备!P:P,$T144)</f>
        <v>0</v>
      </c>
      <c r="AJ144" s="8">
        <f>INDEX(装备!Q:Q,$O144)+INDEX(装备!Q:Q,$P144)+INDEX(装备!Q:Q,$Q144)+INDEX(装备!Q:Q,$R144)+INDEX(装备!Q:Q,$S144)+INDEX(装备!Q:Q,$T144)</f>
        <v>0</v>
      </c>
      <c r="AK144" s="8">
        <f>INDEX(装备!R:R,$O144)+INDEX(装备!R:R,$P144)+INDEX(装备!R:R,$Q144)+INDEX(装备!R:R,$R144)+INDEX(装备!R:R,$S144)+INDEX(装备!R:R,$T144)</f>
        <v>0</v>
      </c>
      <c r="AL144" s="8">
        <f>INDEX(装备!S:S,$O144)+INDEX(装备!S:S,$P144)+INDEX(装备!S:S,$Q144)+INDEX(装备!S:S,$R144)+INDEX(装备!S:S,$S144)+INDEX(装备!S:S,$T144)</f>
        <v>0</v>
      </c>
      <c r="AM144" s="8">
        <f>INDEX(装备!T:T,$O144)+INDEX(装备!T:T,$P144)+INDEX(装备!T:T,$Q144)+INDEX(装备!T:T,$R144)+INDEX(装备!T:T,$S144)+INDEX(装备!T:T,$T144)</f>
        <v>0</v>
      </c>
      <c r="AP144" s="39">
        <f t="shared" ref="AP144:BG152" si="128">AP143+V144</f>
        <v>15</v>
      </c>
      <c r="AQ144" s="39">
        <f t="shared" si="128"/>
        <v>18</v>
      </c>
      <c r="AR144" s="39">
        <f t="shared" si="128"/>
        <v>12</v>
      </c>
      <c r="AS144" s="39">
        <f t="shared" si="128"/>
        <v>0</v>
      </c>
      <c r="AT144" s="39">
        <f t="shared" si="128"/>
        <v>3</v>
      </c>
      <c r="AU144" s="39">
        <f t="shared" si="128"/>
        <v>30</v>
      </c>
      <c r="AV144" s="39">
        <f t="shared" si="128"/>
        <v>4</v>
      </c>
      <c r="AW144" s="39">
        <f t="shared" si="128"/>
        <v>0</v>
      </c>
      <c r="AX144" s="39">
        <f t="shared" si="128"/>
        <v>0</v>
      </c>
      <c r="AY144" s="39">
        <f t="shared" si="128"/>
        <v>0</v>
      </c>
      <c r="AZ144" s="39">
        <f t="shared" si="128"/>
        <v>215</v>
      </c>
      <c r="BA144" s="39">
        <f t="shared" si="128"/>
        <v>75</v>
      </c>
      <c r="BB144" s="39">
        <f t="shared" si="128"/>
        <v>0</v>
      </c>
      <c r="BC144" s="39">
        <f t="shared" si="128"/>
        <v>0</v>
      </c>
      <c r="BD144" s="39">
        <f t="shared" si="128"/>
        <v>0</v>
      </c>
      <c r="BE144" s="39">
        <f t="shared" si="128"/>
        <v>0</v>
      </c>
      <c r="BF144" s="39">
        <f t="shared" si="128"/>
        <v>0</v>
      </c>
      <c r="BG144" s="39">
        <f t="shared" si="128"/>
        <v>0</v>
      </c>
    </row>
    <row r="145" spans="6:59" s="38" customFormat="1" x14ac:dyDescent="0.15">
      <c r="G145" s="39" t="s">
        <v>299</v>
      </c>
      <c r="H145" s="39" t="s">
        <v>638</v>
      </c>
      <c r="I145" s="39" t="s">
        <v>349</v>
      </c>
      <c r="J145" s="39" t="s">
        <v>426</v>
      </c>
      <c r="K145" s="39" t="s">
        <v>346</v>
      </c>
      <c r="L145" s="39" t="s">
        <v>345</v>
      </c>
      <c r="M145" s="39" t="s">
        <v>298</v>
      </c>
      <c r="O145" s="35">
        <f>MATCH(H145,装备!$B:$B,0)</f>
        <v>56</v>
      </c>
      <c r="P145" s="35">
        <f>MATCH(I145,装备!$B:$B,0)</f>
        <v>37</v>
      </c>
      <c r="Q145" s="35">
        <f>MATCH(J145,装备!$B:$B,0)</f>
        <v>50</v>
      </c>
      <c r="R145" s="35">
        <f>MATCH(K145,装备!$B:$B,0)</f>
        <v>6</v>
      </c>
      <c r="S145" s="35">
        <f>MATCH(L145,装备!$B:$B,0)</f>
        <v>5</v>
      </c>
      <c r="T145" s="35">
        <f>MATCH(M145,装备!$B:$B,0)</f>
        <v>4</v>
      </c>
      <c r="V145" s="8">
        <f>INDEX(装备!C:C,$O145)+INDEX(装备!C:C,$P145)+INDEX(装备!C:C,$Q145)+INDEX(装备!C:C,$R145)+INDEX(装备!C:C,$S145)+INDEX(装备!C:C,$T145)</f>
        <v>19</v>
      </c>
      <c r="W145" s="8">
        <f>INDEX(装备!D:D,$O145)+INDEX(装备!D:D,$P145)+INDEX(装备!D:D,$Q145)+INDEX(装备!D:D,$R145)+INDEX(装备!D:D,$S145)+INDEX(装备!D:D,$T145)</f>
        <v>19</v>
      </c>
      <c r="X145" s="8">
        <f>INDEX(装备!E:E,$O145)+INDEX(装备!E:E,$P145)+INDEX(装备!E:E,$Q145)+INDEX(装备!E:E,$R145)+INDEX(装备!E:E,$S145)+INDEX(装备!E:E,$T145)</f>
        <v>19</v>
      </c>
      <c r="Y145" s="8">
        <f>INDEX(装备!F:F,$O145)+INDEX(装备!F:F,$P145)+INDEX(装备!F:F,$Q145)+INDEX(装备!F:F,$R145)+INDEX(装备!F:F,$S145)+INDEX(装备!F:F,$T145)</f>
        <v>0</v>
      </c>
      <c r="Z145" s="8">
        <f>INDEX(装备!G:G,$O145)+INDEX(装备!G:G,$P145)+INDEX(装备!G:G,$Q145)+INDEX(装备!G:G,$R145)+INDEX(装备!G:G,$S145)+INDEX(装备!G:G,$T145)</f>
        <v>3</v>
      </c>
      <c r="AA145" s="8">
        <f>INDEX(装备!H:H,$O145)+INDEX(装备!H:H,$P145)+INDEX(装备!H:H,$Q145)+INDEX(装备!H:H,$R145)+INDEX(装备!H:H,$S145)+INDEX(装备!H:H,$T145)</f>
        <v>12</v>
      </c>
      <c r="AB145" s="8">
        <f>INDEX(装备!I:I,$O145)+INDEX(装备!I:I,$P145)+INDEX(装备!I:I,$Q145)+INDEX(装备!I:I,$R145)+INDEX(装备!I:I,$S145)+INDEX(装备!I:I,$T145)</f>
        <v>0</v>
      </c>
      <c r="AC145" s="8">
        <f>INDEX(装备!J:J,$O145)+INDEX(装备!J:J,$P145)+INDEX(装备!J:J,$Q145)+INDEX(装备!J:J,$R145)+INDEX(装备!J:J,$S145)+INDEX(装备!J:J,$T145)</f>
        <v>0</v>
      </c>
      <c r="AD145" s="8">
        <f>INDEX(装备!K:K,$O145)+INDEX(装备!K:K,$P145)+INDEX(装备!K:K,$Q145)+INDEX(装备!K:K,$R145)+INDEX(装备!K:K,$S145)+INDEX(装备!K:K,$T145)</f>
        <v>0</v>
      </c>
      <c r="AE145" s="8">
        <f>INDEX(装备!L:L,$O145)+INDEX(装备!L:L,$P145)+INDEX(装备!L:L,$Q145)+INDEX(装备!L:L,$R145)+INDEX(装备!L:L,$S145)+INDEX(装备!L:L,$T145)</f>
        <v>0</v>
      </c>
      <c r="AF145" s="8">
        <f>INDEX(装备!M:M,$O145)+INDEX(装备!M:M,$P145)+INDEX(装备!M:M,$Q145)+INDEX(装备!M:M,$R145)+INDEX(装备!M:M,$S145)+INDEX(装备!M:M,$T145)</f>
        <v>200</v>
      </c>
      <c r="AG145" s="8">
        <f>INDEX(装备!N:N,$O145)+INDEX(装备!N:N,$P145)+INDEX(装备!N:N,$Q145)+INDEX(装备!N:N,$R145)+INDEX(装备!N:N,$S145)+INDEX(装备!N:N,$T145)</f>
        <v>60</v>
      </c>
      <c r="AH145" s="8">
        <f>INDEX(装备!O:O,$O145)+INDEX(装备!O:O,$P145)+INDEX(装备!O:O,$Q145)+INDEX(装备!O:O,$R145)+INDEX(装备!O:O,$S145)+INDEX(装备!O:O,$T145)</f>
        <v>0</v>
      </c>
      <c r="AI145" s="8">
        <f>INDEX(装备!P:P,$O145)+INDEX(装备!P:P,$P145)+INDEX(装备!P:P,$Q145)+INDEX(装备!P:P,$R145)+INDEX(装备!P:P,$S145)+INDEX(装备!P:P,$T145)</f>
        <v>5</v>
      </c>
      <c r="AJ145" s="8">
        <f>INDEX(装备!Q:Q,$O145)+INDEX(装备!Q:Q,$P145)+INDEX(装备!Q:Q,$Q145)+INDEX(装备!Q:Q,$R145)+INDEX(装备!Q:Q,$S145)+INDEX(装备!Q:Q,$T145)</f>
        <v>0</v>
      </c>
      <c r="AK145" s="8">
        <f>INDEX(装备!R:R,$O145)+INDEX(装备!R:R,$P145)+INDEX(装备!R:R,$Q145)+INDEX(装备!R:R,$R145)+INDEX(装备!R:R,$S145)+INDEX(装备!R:R,$T145)</f>
        <v>0</v>
      </c>
      <c r="AL145" s="8">
        <f>INDEX(装备!S:S,$O145)+INDEX(装备!S:S,$P145)+INDEX(装备!S:S,$Q145)+INDEX(装备!S:S,$R145)+INDEX(装备!S:S,$S145)+INDEX(装备!S:S,$T145)</f>
        <v>10</v>
      </c>
      <c r="AM145" s="8">
        <f>INDEX(装备!T:T,$O145)+INDEX(装备!T:T,$P145)+INDEX(装备!T:T,$Q145)+INDEX(装备!T:T,$R145)+INDEX(装备!T:T,$S145)+INDEX(装备!T:T,$T145)</f>
        <v>0</v>
      </c>
      <c r="AP145" s="39">
        <f t="shared" si="128"/>
        <v>34</v>
      </c>
      <c r="AQ145" s="39">
        <f t="shared" si="128"/>
        <v>37</v>
      </c>
      <c r="AR145" s="39">
        <f t="shared" si="128"/>
        <v>31</v>
      </c>
      <c r="AS145" s="39">
        <f t="shared" si="128"/>
        <v>0</v>
      </c>
      <c r="AT145" s="39">
        <f t="shared" si="128"/>
        <v>6</v>
      </c>
      <c r="AU145" s="39">
        <f t="shared" si="128"/>
        <v>42</v>
      </c>
      <c r="AV145" s="39">
        <f t="shared" si="128"/>
        <v>4</v>
      </c>
      <c r="AW145" s="39">
        <f t="shared" si="128"/>
        <v>0</v>
      </c>
      <c r="AX145" s="39">
        <f t="shared" si="128"/>
        <v>0</v>
      </c>
      <c r="AY145" s="39">
        <f t="shared" si="128"/>
        <v>0</v>
      </c>
      <c r="AZ145" s="39">
        <f t="shared" si="128"/>
        <v>415</v>
      </c>
      <c r="BA145" s="39">
        <f t="shared" si="128"/>
        <v>135</v>
      </c>
      <c r="BB145" s="39">
        <f t="shared" si="128"/>
        <v>0</v>
      </c>
      <c r="BC145" s="39">
        <f t="shared" si="128"/>
        <v>5</v>
      </c>
      <c r="BD145" s="39">
        <f t="shared" si="128"/>
        <v>0</v>
      </c>
      <c r="BE145" s="39">
        <f t="shared" si="128"/>
        <v>0</v>
      </c>
      <c r="BF145" s="39">
        <f t="shared" si="128"/>
        <v>10</v>
      </c>
      <c r="BG145" s="39">
        <f t="shared" si="128"/>
        <v>0</v>
      </c>
    </row>
    <row r="146" spans="6:59" s="38" customFormat="1" x14ac:dyDescent="0.15">
      <c r="G146" s="39" t="s">
        <v>304</v>
      </c>
      <c r="H146" s="39" t="s">
        <v>639</v>
      </c>
      <c r="I146" s="39" t="s">
        <v>352</v>
      </c>
      <c r="J146" s="39" t="s">
        <v>302</v>
      </c>
      <c r="K146" s="39" t="s">
        <v>439</v>
      </c>
      <c r="L146" s="39" t="s">
        <v>295</v>
      </c>
      <c r="M146" s="39" t="s">
        <v>298</v>
      </c>
      <c r="O146" s="35">
        <f>MATCH(H146,装备!$B:$B,0)</f>
        <v>77</v>
      </c>
      <c r="P146" s="35">
        <f>MATCH(I146,装备!$B:$B,0)</f>
        <v>42</v>
      </c>
      <c r="Q146" s="35">
        <f>MATCH(J146,装备!$B:$B,0)</f>
        <v>36</v>
      </c>
      <c r="R146" s="35">
        <f>MATCH(K146,装备!$B:$B,0)</f>
        <v>33</v>
      </c>
      <c r="S146" s="35">
        <f>MATCH(L146,装备!$B:$B,0)</f>
        <v>17</v>
      </c>
      <c r="T146" s="35">
        <f>MATCH(M146,装备!$B:$B,0)</f>
        <v>4</v>
      </c>
      <c r="V146" s="8">
        <f>INDEX(装备!C:C,$O146)+INDEX(装备!C:C,$P146)+INDEX(装备!C:C,$Q146)+INDEX(装备!C:C,$R146)+INDEX(装备!C:C,$S146)+INDEX(装备!C:C,$T146)</f>
        <v>8</v>
      </c>
      <c r="W146" s="8">
        <f>INDEX(装备!D:D,$O146)+INDEX(装备!D:D,$P146)+INDEX(装备!D:D,$Q146)+INDEX(装备!D:D,$R146)+INDEX(装备!D:D,$S146)+INDEX(装备!D:D,$T146)</f>
        <v>18</v>
      </c>
      <c r="X146" s="8">
        <f>INDEX(装备!E:E,$O146)+INDEX(装备!E:E,$P146)+INDEX(装备!E:E,$Q146)+INDEX(装备!E:E,$R146)+INDEX(装备!E:E,$S146)+INDEX(装备!E:E,$T146)</f>
        <v>8</v>
      </c>
      <c r="Y146" s="8">
        <f>INDEX(装备!F:F,$O146)+INDEX(装备!F:F,$P146)+INDEX(装备!F:F,$Q146)+INDEX(装备!F:F,$R146)+INDEX(装备!F:F,$S146)+INDEX(装备!F:F,$T146)</f>
        <v>0</v>
      </c>
      <c r="Z146" s="8">
        <f>INDEX(装备!G:G,$O146)+INDEX(装备!G:G,$P146)+INDEX(装备!G:G,$Q146)+INDEX(装备!G:G,$R146)+INDEX(装备!G:G,$S146)+INDEX(装备!G:G,$T146)</f>
        <v>0</v>
      </c>
      <c r="AA146" s="8">
        <f>INDEX(装备!H:H,$O146)+INDEX(装备!H:H,$P146)+INDEX(装备!H:H,$Q146)+INDEX(装备!H:H,$R146)+INDEX(装备!H:H,$S146)+INDEX(装备!H:H,$T146)</f>
        <v>30</v>
      </c>
      <c r="AB146" s="8">
        <f>INDEX(装备!I:I,$O146)+INDEX(装备!I:I,$P146)+INDEX(装备!I:I,$Q146)+INDEX(装备!I:I,$R146)+INDEX(装备!I:I,$S146)+INDEX(装备!I:I,$T146)</f>
        <v>2</v>
      </c>
      <c r="AC146" s="8">
        <f>INDEX(装备!J:J,$O146)+INDEX(装备!J:J,$P146)+INDEX(装备!J:J,$Q146)+INDEX(装备!J:J,$R146)+INDEX(装备!J:J,$S146)+INDEX(装备!J:J,$T146)</f>
        <v>0</v>
      </c>
      <c r="AD146" s="8">
        <f>INDEX(装备!K:K,$O146)+INDEX(装备!K:K,$P146)+INDEX(装备!K:K,$Q146)+INDEX(装备!K:K,$R146)+INDEX(装备!K:K,$S146)+INDEX(装备!K:K,$T146)</f>
        <v>0</v>
      </c>
      <c r="AE146" s="8">
        <f>INDEX(装备!L:L,$O146)+INDEX(装备!L:L,$P146)+INDEX(装备!L:L,$Q146)+INDEX(装备!L:L,$R146)+INDEX(装备!L:L,$S146)+INDEX(装备!L:L,$T146)</f>
        <v>0</v>
      </c>
      <c r="AF146" s="8">
        <f>INDEX(装备!M:M,$O146)+INDEX(装备!M:M,$P146)+INDEX(装备!M:M,$Q146)+INDEX(装备!M:M,$R146)+INDEX(装备!M:M,$S146)+INDEX(装备!M:M,$T146)</f>
        <v>15</v>
      </c>
      <c r="AG146" s="8">
        <f>INDEX(装备!N:N,$O146)+INDEX(装备!N:N,$P146)+INDEX(装备!N:N,$Q146)+INDEX(装备!N:N,$R146)+INDEX(装备!N:N,$S146)+INDEX(装备!N:N,$T146)</f>
        <v>185</v>
      </c>
      <c r="AH146" s="8">
        <f>INDEX(装备!O:O,$O146)+INDEX(装备!O:O,$P146)+INDEX(装备!O:O,$Q146)+INDEX(装备!O:O,$R146)+INDEX(装备!O:O,$S146)+INDEX(装备!O:O,$T146)</f>
        <v>0</v>
      </c>
      <c r="AI146" s="8">
        <f>INDEX(装备!P:P,$O146)+INDEX(装备!P:P,$P146)+INDEX(装备!P:P,$Q146)+INDEX(装备!P:P,$R146)+INDEX(装备!P:P,$S146)+INDEX(装备!P:P,$T146)</f>
        <v>6</v>
      </c>
      <c r="AJ146" s="8">
        <f>INDEX(装备!Q:Q,$O146)+INDEX(装备!Q:Q,$P146)+INDEX(装备!Q:Q,$Q146)+INDEX(装备!Q:Q,$R146)+INDEX(装备!Q:Q,$S146)+INDEX(装备!Q:Q,$T146)</f>
        <v>5</v>
      </c>
      <c r="AK146" s="8">
        <f>INDEX(装备!R:R,$O146)+INDEX(装备!R:R,$P146)+INDEX(装备!R:R,$Q146)+INDEX(装备!R:R,$R146)+INDEX(装备!R:R,$S146)+INDEX(装备!R:R,$T146)</f>
        <v>0</v>
      </c>
      <c r="AL146" s="8">
        <f>INDEX(装备!S:S,$O146)+INDEX(装备!S:S,$P146)+INDEX(装备!S:S,$Q146)+INDEX(装备!S:S,$R146)+INDEX(装备!S:S,$S146)+INDEX(装备!S:S,$T146)</f>
        <v>0</v>
      </c>
      <c r="AM146" s="8">
        <f>INDEX(装备!T:T,$O146)+INDEX(装备!T:T,$P146)+INDEX(装备!T:T,$Q146)+INDEX(装备!T:T,$R146)+INDEX(装备!T:T,$S146)+INDEX(装备!T:T,$T146)</f>
        <v>0</v>
      </c>
      <c r="AP146" s="39">
        <f t="shared" si="128"/>
        <v>42</v>
      </c>
      <c r="AQ146" s="39">
        <f t="shared" si="128"/>
        <v>55</v>
      </c>
      <c r="AR146" s="39">
        <f t="shared" si="128"/>
        <v>39</v>
      </c>
      <c r="AS146" s="39">
        <f t="shared" si="128"/>
        <v>0</v>
      </c>
      <c r="AT146" s="39">
        <f t="shared" si="128"/>
        <v>6</v>
      </c>
      <c r="AU146" s="39">
        <f t="shared" si="128"/>
        <v>72</v>
      </c>
      <c r="AV146" s="39">
        <f t="shared" si="128"/>
        <v>6</v>
      </c>
      <c r="AW146" s="39">
        <f t="shared" si="128"/>
        <v>0</v>
      </c>
      <c r="AX146" s="39">
        <f t="shared" si="128"/>
        <v>0</v>
      </c>
      <c r="AY146" s="39">
        <f t="shared" si="128"/>
        <v>0</v>
      </c>
      <c r="AZ146" s="39">
        <f t="shared" si="128"/>
        <v>430</v>
      </c>
      <c r="BA146" s="39">
        <f t="shared" si="128"/>
        <v>320</v>
      </c>
      <c r="BB146" s="39">
        <f t="shared" si="128"/>
        <v>0</v>
      </c>
      <c r="BC146" s="39">
        <f t="shared" si="128"/>
        <v>11</v>
      </c>
      <c r="BD146" s="39">
        <f t="shared" si="128"/>
        <v>5</v>
      </c>
      <c r="BE146" s="39">
        <f t="shared" si="128"/>
        <v>0</v>
      </c>
      <c r="BF146" s="39">
        <f t="shared" si="128"/>
        <v>10</v>
      </c>
      <c r="BG146" s="39">
        <f t="shared" si="128"/>
        <v>0</v>
      </c>
    </row>
    <row r="147" spans="6:59" s="38" customFormat="1" x14ac:dyDescent="0.15">
      <c r="G147" s="39" t="s">
        <v>311</v>
      </c>
      <c r="H147" s="39" t="s">
        <v>640</v>
      </c>
      <c r="I147" s="39" t="s">
        <v>428</v>
      </c>
      <c r="J147" s="39" t="s">
        <v>442</v>
      </c>
      <c r="K147" s="39" t="s">
        <v>369</v>
      </c>
      <c r="L147" s="39" t="s">
        <v>376</v>
      </c>
      <c r="M147" s="39" t="s">
        <v>444</v>
      </c>
      <c r="O147" s="35">
        <f>MATCH(H147,装备!$B:$B,0)</f>
        <v>89</v>
      </c>
      <c r="P147" s="35">
        <f>MATCH(I147,装备!$B:$B,0)</f>
        <v>71</v>
      </c>
      <c r="Q147" s="35">
        <f>MATCH(J147,装备!$B:$B,0)</f>
        <v>60</v>
      </c>
      <c r="R147" s="35">
        <f>MATCH(K147,装备!$B:$B,0)</f>
        <v>58</v>
      </c>
      <c r="S147" s="35">
        <f>MATCH(L147,装备!$B:$B,0)</f>
        <v>53</v>
      </c>
      <c r="T147" s="35">
        <f>MATCH(M147,装备!$B:$B,0)</f>
        <v>47</v>
      </c>
      <c r="V147" s="8">
        <f>INDEX(装备!C:C,$O147)+INDEX(装备!C:C,$P147)+INDEX(装备!C:C,$Q147)+INDEX(装备!C:C,$R147)+INDEX(装备!C:C,$S147)+INDEX(装备!C:C,$T147)</f>
        <v>21</v>
      </c>
      <c r="W147" s="8">
        <f>INDEX(装备!D:D,$O147)+INDEX(装备!D:D,$P147)+INDEX(装备!D:D,$Q147)+INDEX(装备!D:D,$R147)+INDEX(装备!D:D,$S147)+INDEX(装备!D:D,$T147)</f>
        <v>31</v>
      </c>
      <c r="X147" s="8">
        <f>INDEX(装备!E:E,$O147)+INDEX(装备!E:E,$P147)+INDEX(装备!E:E,$Q147)+INDEX(装备!E:E,$R147)+INDEX(装备!E:E,$S147)+INDEX(装备!E:E,$T147)</f>
        <v>11</v>
      </c>
      <c r="Y147" s="8">
        <f>INDEX(装备!F:F,$O147)+INDEX(装备!F:F,$P147)+INDEX(装备!F:F,$Q147)+INDEX(装备!F:F,$R147)+INDEX(装备!F:F,$S147)+INDEX(装备!F:F,$T147)</f>
        <v>0</v>
      </c>
      <c r="Z147" s="8">
        <f>INDEX(装备!G:G,$O147)+INDEX(装备!G:G,$P147)+INDEX(装备!G:G,$Q147)+INDEX(装备!G:G,$R147)+INDEX(装备!G:G,$S147)+INDEX(装备!G:G,$T147)</f>
        <v>0</v>
      </c>
      <c r="AA147" s="8">
        <f>INDEX(装备!H:H,$O147)+INDEX(装备!H:H,$P147)+INDEX(装备!H:H,$Q147)+INDEX(装备!H:H,$R147)+INDEX(装备!H:H,$S147)+INDEX(装备!H:H,$T147)</f>
        <v>40</v>
      </c>
      <c r="AB147" s="8">
        <f>INDEX(装备!I:I,$O147)+INDEX(装备!I:I,$P147)+INDEX(装备!I:I,$Q147)+INDEX(装备!I:I,$R147)+INDEX(装备!I:I,$S147)+INDEX(装备!I:I,$T147)</f>
        <v>5</v>
      </c>
      <c r="AC147" s="8">
        <f>INDEX(装备!J:J,$O147)+INDEX(装备!J:J,$P147)+INDEX(装备!J:J,$Q147)+INDEX(装备!J:J,$R147)+INDEX(装备!J:J,$S147)+INDEX(装备!J:J,$T147)</f>
        <v>0</v>
      </c>
      <c r="AD147" s="8">
        <f>INDEX(装备!K:K,$O147)+INDEX(装备!K:K,$P147)+INDEX(装备!K:K,$Q147)+INDEX(装备!K:K,$R147)+INDEX(装备!K:K,$S147)+INDEX(装备!K:K,$T147)</f>
        <v>15</v>
      </c>
      <c r="AE147" s="8">
        <f>INDEX(装备!L:L,$O147)+INDEX(装备!L:L,$P147)+INDEX(装备!L:L,$Q147)+INDEX(装备!L:L,$R147)+INDEX(装备!L:L,$S147)+INDEX(装备!L:L,$T147)</f>
        <v>0</v>
      </c>
      <c r="AF147" s="8">
        <f>INDEX(装备!M:M,$O147)+INDEX(装备!M:M,$P147)+INDEX(装备!M:M,$Q147)+INDEX(装备!M:M,$R147)+INDEX(装备!M:M,$S147)+INDEX(装备!M:M,$T147)</f>
        <v>120</v>
      </c>
      <c r="AG147" s="8">
        <f>INDEX(装备!N:N,$O147)+INDEX(装备!N:N,$P147)+INDEX(装备!N:N,$Q147)+INDEX(装备!N:N,$R147)+INDEX(装备!N:N,$S147)+INDEX(装备!N:N,$T147)</f>
        <v>100</v>
      </c>
      <c r="AH147" s="8">
        <f>INDEX(装备!O:O,$O147)+INDEX(装备!O:O,$P147)+INDEX(装备!O:O,$Q147)+INDEX(装备!O:O,$R147)+INDEX(装备!O:O,$S147)+INDEX(装备!O:O,$T147)</f>
        <v>5</v>
      </c>
      <c r="AI147" s="8">
        <f>INDEX(装备!P:P,$O147)+INDEX(装备!P:P,$P147)+INDEX(装备!P:P,$Q147)+INDEX(装备!P:P,$R147)+INDEX(装备!P:P,$S147)+INDEX(装备!P:P,$T147)</f>
        <v>5</v>
      </c>
      <c r="AJ147" s="8">
        <f>INDEX(装备!Q:Q,$O147)+INDEX(装备!Q:Q,$P147)+INDEX(装备!Q:Q,$Q147)+INDEX(装备!Q:Q,$R147)+INDEX(装备!Q:Q,$S147)+INDEX(装备!Q:Q,$T147)</f>
        <v>0</v>
      </c>
      <c r="AK147" s="8">
        <f>INDEX(装备!R:R,$O147)+INDEX(装备!R:R,$P147)+INDEX(装备!R:R,$Q147)+INDEX(装备!R:R,$R147)+INDEX(装备!R:R,$S147)+INDEX(装备!R:R,$T147)</f>
        <v>16</v>
      </c>
      <c r="AL147" s="8">
        <f>INDEX(装备!S:S,$O147)+INDEX(装备!S:S,$P147)+INDEX(装备!S:S,$Q147)+INDEX(装备!S:S,$R147)+INDEX(装备!S:S,$S147)+INDEX(装备!S:S,$T147)</f>
        <v>20</v>
      </c>
      <c r="AM147" s="8">
        <f>INDEX(装备!T:T,$O147)+INDEX(装备!T:T,$P147)+INDEX(装备!T:T,$Q147)+INDEX(装备!T:T,$R147)+INDEX(装备!T:T,$S147)+INDEX(装备!T:T,$T147)</f>
        <v>0</v>
      </c>
      <c r="AP147" s="39">
        <f t="shared" si="128"/>
        <v>63</v>
      </c>
      <c r="AQ147" s="39">
        <f t="shared" si="128"/>
        <v>86</v>
      </c>
      <c r="AR147" s="39">
        <f t="shared" si="128"/>
        <v>50</v>
      </c>
      <c r="AS147" s="39">
        <f t="shared" si="128"/>
        <v>0</v>
      </c>
      <c r="AT147" s="39">
        <f t="shared" si="128"/>
        <v>6</v>
      </c>
      <c r="AU147" s="39">
        <f t="shared" si="128"/>
        <v>112</v>
      </c>
      <c r="AV147" s="39">
        <f t="shared" si="128"/>
        <v>11</v>
      </c>
      <c r="AW147" s="39">
        <f t="shared" si="128"/>
        <v>0</v>
      </c>
      <c r="AX147" s="39">
        <f t="shared" si="128"/>
        <v>15</v>
      </c>
      <c r="AY147" s="39">
        <f t="shared" si="128"/>
        <v>0</v>
      </c>
      <c r="AZ147" s="39">
        <f t="shared" si="128"/>
        <v>550</v>
      </c>
      <c r="BA147" s="39">
        <f t="shared" si="128"/>
        <v>420</v>
      </c>
      <c r="BB147" s="39">
        <f t="shared" si="128"/>
        <v>5</v>
      </c>
      <c r="BC147" s="39">
        <f t="shared" si="128"/>
        <v>16</v>
      </c>
      <c r="BD147" s="39">
        <f t="shared" si="128"/>
        <v>5</v>
      </c>
      <c r="BE147" s="39">
        <f t="shared" si="128"/>
        <v>16</v>
      </c>
      <c r="BF147" s="39">
        <f t="shared" si="128"/>
        <v>30</v>
      </c>
      <c r="BG147" s="39">
        <f t="shared" si="128"/>
        <v>0</v>
      </c>
    </row>
    <row r="148" spans="6:59" s="38" customFormat="1" x14ac:dyDescent="0.15">
      <c r="G148" s="39" t="s">
        <v>316</v>
      </c>
      <c r="H148" s="39" t="s">
        <v>641</v>
      </c>
      <c r="I148" s="39" t="s">
        <v>452</v>
      </c>
      <c r="J148" s="39" t="s">
        <v>423</v>
      </c>
      <c r="K148" s="39" t="s">
        <v>381</v>
      </c>
      <c r="L148" s="39" t="s">
        <v>349</v>
      </c>
      <c r="M148" s="39" t="s">
        <v>444</v>
      </c>
      <c r="O148" s="35">
        <f>MATCH(H148,装备!$B:$B,0)</f>
        <v>113</v>
      </c>
      <c r="P148" s="35">
        <f>MATCH(I148,装备!$B:$B,0)</f>
        <v>75</v>
      </c>
      <c r="Q148" s="35">
        <f>MATCH(J148,装备!$B:$B,0)</f>
        <v>86</v>
      </c>
      <c r="R148" s="35">
        <f>MATCH(K148,装备!$B:$B,0)</f>
        <v>54</v>
      </c>
      <c r="S148" s="35">
        <f>MATCH(L148,装备!$B:$B,0)</f>
        <v>37</v>
      </c>
      <c r="T148" s="35">
        <f>MATCH(M148,装备!$B:$B,0)</f>
        <v>47</v>
      </c>
      <c r="V148" s="8">
        <f>INDEX(装备!C:C,$O148)+INDEX(装备!C:C,$P148)+INDEX(装备!C:C,$Q148)+INDEX(装备!C:C,$R148)+INDEX(装备!C:C,$S148)+INDEX(装备!C:C,$T148)</f>
        <v>34</v>
      </c>
      <c r="W148" s="8">
        <f>INDEX(装备!D:D,$O148)+INDEX(装备!D:D,$P148)+INDEX(装备!D:D,$Q148)+INDEX(装备!D:D,$R148)+INDEX(装备!D:D,$S148)+INDEX(装备!D:D,$T148)</f>
        <v>66</v>
      </c>
      <c r="X148" s="8">
        <f>INDEX(装备!E:E,$O148)+INDEX(装备!E:E,$P148)+INDEX(装备!E:E,$Q148)+INDEX(装备!E:E,$R148)+INDEX(装备!E:E,$S148)+INDEX(装备!E:E,$T148)</f>
        <v>26</v>
      </c>
      <c r="Y148" s="8">
        <f>INDEX(装备!F:F,$O148)+INDEX(装备!F:F,$P148)+INDEX(装备!F:F,$Q148)+INDEX(装备!F:F,$R148)+INDEX(装备!F:F,$S148)+INDEX(装备!F:F,$T148)</f>
        <v>400</v>
      </c>
      <c r="Z148" s="8">
        <f>INDEX(装备!G:G,$O148)+INDEX(装备!G:G,$P148)+INDEX(装备!G:G,$Q148)+INDEX(装备!G:G,$R148)+INDEX(装备!G:G,$S148)+INDEX(装备!G:G,$T148)</f>
        <v>21</v>
      </c>
      <c r="AA148" s="8">
        <f>INDEX(装备!H:H,$O148)+INDEX(装备!H:H,$P148)+INDEX(装备!H:H,$Q148)+INDEX(装备!H:H,$R148)+INDEX(装备!H:H,$S148)+INDEX(装备!H:H,$T148)</f>
        <v>73</v>
      </c>
      <c r="AB148" s="8">
        <f>INDEX(装备!I:I,$O148)+INDEX(装备!I:I,$P148)+INDEX(装备!I:I,$Q148)+INDEX(装备!I:I,$R148)+INDEX(装备!I:I,$S148)+INDEX(装备!I:I,$T148)</f>
        <v>0</v>
      </c>
      <c r="AC148" s="8">
        <f>INDEX(装备!J:J,$O148)+INDEX(装备!J:J,$P148)+INDEX(装备!J:J,$Q148)+INDEX(装备!J:J,$R148)+INDEX(装备!J:J,$S148)+INDEX(装备!J:J,$T148)</f>
        <v>12</v>
      </c>
      <c r="AD148" s="8">
        <f>INDEX(装备!K:K,$O148)+INDEX(装备!K:K,$P148)+INDEX(装备!K:K,$Q148)+INDEX(装备!K:K,$R148)+INDEX(装备!K:K,$S148)+INDEX(装备!K:K,$T148)</f>
        <v>0</v>
      </c>
      <c r="AE148" s="8">
        <f>INDEX(装备!L:L,$O148)+INDEX(装备!L:L,$P148)+INDEX(装备!L:L,$Q148)+INDEX(装备!L:L,$R148)+INDEX(装备!L:L,$S148)+INDEX(装备!L:L,$T148)</f>
        <v>10</v>
      </c>
      <c r="AF148" s="8">
        <f>INDEX(装备!M:M,$O148)+INDEX(装备!M:M,$P148)+INDEX(装备!M:M,$Q148)+INDEX(装备!M:M,$R148)+INDEX(装备!M:M,$S148)+INDEX(装备!M:M,$T148)</f>
        <v>300</v>
      </c>
      <c r="AG148" s="8">
        <f>INDEX(装备!N:N,$O148)+INDEX(装备!N:N,$P148)+INDEX(装备!N:N,$Q148)+INDEX(装备!N:N,$R148)+INDEX(装备!N:N,$S148)+INDEX(装备!N:N,$T148)</f>
        <v>200</v>
      </c>
      <c r="AH148" s="8">
        <f>INDEX(装备!O:O,$O148)+INDEX(装备!O:O,$P148)+INDEX(装备!O:O,$Q148)+INDEX(装备!O:O,$R148)+INDEX(装备!O:O,$S148)+INDEX(装备!O:O,$T148)</f>
        <v>0</v>
      </c>
      <c r="AI148" s="8">
        <f>INDEX(装备!P:P,$O148)+INDEX(装备!P:P,$P148)+INDEX(装备!P:P,$Q148)+INDEX(装备!P:P,$R148)+INDEX(装备!P:P,$S148)+INDEX(装备!P:P,$T148)</f>
        <v>0</v>
      </c>
      <c r="AJ148" s="8">
        <f>INDEX(装备!Q:Q,$O148)+INDEX(装备!Q:Q,$P148)+INDEX(装备!Q:Q,$Q148)+INDEX(装备!Q:Q,$R148)+INDEX(装备!Q:Q,$S148)+INDEX(装备!Q:Q,$T148)</f>
        <v>20</v>
      </c>
      <c r="AK148" s="8">
        <f>INDEX(装备!R:R,$O148)+INDEX(装备!R:R,$P148)+INDEX(装备!R:R,$Q148)+INDEX(装备!R:R,$R148)+INDEX(装备!R:R,$S148)+INDEX(装备!R:R,$T148)</f>
        <v>0</v>
      </c>
      <c r="AL148" s="8">
        <f>INDEX(装备!S:S,$O148)+INDEX(装备!S:S,$P148)+INDEX(装备!S:S,$Q148)+INDEX(装备!S:S,$R148)+INDEX(装备!S:S,$S148)+INDEX(装备!S:S,$T148)</f>
        <v>0</v>
      </c>
      <c r="AM148" s="8">
        <f>INDEX(装备!T:T,$O148)+INDEX(装备!T:T,$P148)+INDEX(装备!T:T,$Q148)+INDEX(装备!T:T,$R148)+INDEX(装备!T:T,$S148)+INDEX(装备!T:T,$T148)</f>
        <v>0</v>
      </c>
      <c r="AP148" s="39">
        <f t="shared" si="128"/>
        <v>97</v>
      </c>
      <c r="AQ148" s="39">
        <f t="shared" si="128"/>
        <v>152</v>
      </c>
      <c r="AR148" s="39">
        <f t="shared" si="128"/>
        <v>76</v>
      </c>
      <c r="AS148" s="39">
        <f t="shared" si="128"/>
        <v>400</v>
      </c>
      <c r="AT148" s="39">
        <f t="shared" si="128"/>
        <v>27</v>
      </c>
      <c r="AU148" s="39">
        <f t="shared" si="128"/>
        <v>185</v>
      </c>
      <c r="AV148" s="39">
        <f t="shared" si="128"/>
        <v>11</v>
      </c>
      <c r="AW148" s="39">
        <f t="shared" si="128"/>
        <v>12</v>
      </c>
      <c r="AX148" s="39">
        <f t="shared" si="128"/>
        <v>15</v>
      </c>
      <c r="AY148" s="39">
        <f t="shared" si="128"/>
        <v>10</v>
      </c>
      <c r="AZ148" s="39">
        <f t="shared" si="128"/>
        <v>850</v>
      </c>
      <c r="BA148" s="39">
        <f t="shared" si="128"/>
        <v>620</v>
      </c>
      <c r="BB148" s="39">
        <f t="shared" si="128"/>
        <v>5</v>
      </c>
      <c r="BC148" s="39">
        <f t="shared" si="128"/>
        <v>16</v>
      </c>
      <c r="BD148" s="39">
        <f t="shared" si="128"/>
        <v>25</v>
      </c>
      <c r="BE148" s="39">
        <f t="shared" si="128"/>
        <v>16</v>
      </c>
      <c r="BF148" s="39">
        <f t="shared" si="128"/>
        <v>30</v>
      </c>
      <c r="BG148" s="39">
        <f t="shared" si="128"/>
        <v>0</v>
      </c>
    </row>
    <row r="149" spans="6:59" s="38" customFormat="1" x14ac:dyDescent="0.15">
      <c r="G149" s="39" t="s">
        <v>321</v>
      </c>
      <c r="H149" s="39" t="s">
        <v>642</v>
      </c>
      <c r="I149" s="39" t="s">
        <v>454</v>
      </c>
      <c r="J149" s="39" t="s">
        <v>446</v>
      </c>
      <c r="K149" s="39" t="s">
        <v>332</v>
      </c>
      <c r="L149" s="39" t="s">
        <v>441</v>
      </c>
      <c r="M149" s="39" t="s">
        <v>444</v>
      </c>
      <c r="O149" s="35">
        <f>MATCH(H149,装备!$B:$B,0)</f>
        <v>111</v>
      </c>
      <c r="P149" s="35">
        <f>MATCH(I149,装备!$B:$B,0)</f>
        <v>107</v>
      </c>
      <c r="Q149" s="35">
        <f>MATCH(J149,装备!$B:$B,0)</f>
        <v>95</v>
      </c>
      <c r="R149" s="35">
        <f>MATCH(K149,装备!$B:$B,0)</f>
        <v>63</v>
      </c>
      <c r="S149" s="35">
        <f>MATCH(L149,装备!$B:$B,0)</f>
        <v>20</v>
      </c>
      <c r="T149" s="35">
        <f>MATCH(M149,装备!$B:$B,0)</f>
        <v>47</v>
      </c>
      <c r="V149" s="8">
        <f>INDEX(装备!C:C,$O149)+INDEX(装备!C:C,$P149)+INDEX(装备!C:C,$Q149)+INDEX(装备!C:C,$R149)+INDEX(装备!C:C,$S149)+INDEX(装备!C:C,$T149)</f>
        <v>26</v>
      </c>
      <c r="W149" s="8">
        <f>INDEX(装备!D:D,$O149)+INDEX(装备!D:D,$P149)+INDEX(装备!D:D,$Q149)+INDEX(装备!D:D,$R149)+INDEX(装备!D:D,$S149)+INDEX(装备!D:D,$T149)</f>
        <v>63</v>
      </c>
      <c r="X149" s="8">
        <f>INDEX(装备!E:E,$O149)+INDEX(装备!E:E,$P149)+INDEX(装备!E:E,$Q149)+INDEX(装备!E:E,$R149)+INDEX(装备!E:E,$S149)+INDEX(装备!E:E,$T149)</f>
        <v>14</v>
      </c>
      <c r="Y149" s="8">
        <f>INDEX(装备!F:F,$O149)+INDEX(装备!F:F,$P149)+INDEX(装备!F:F,$Q149)+INDEX(装备!F:F,$R149)+INDEX(装备!F:F,$S149)+INDEX(装备!F:F,$T149)</f>
        <v>300</v>
      </c>
      <c r="Z149" s="8">
        <f>INDEX(装备!G:G,$O149)+INDEX(装备!G:G,$P149)+INDEX(装备!G:G,$Q149)+INDEX(装备!G:G,$R149)+INDEX(装备!G:G,$S149)+INDEX(装备!G:G,$T149)</f>
        <v>34</v>
      </c>
      <c r="AA149" s="8">
        <f>INDEX(装备!H:H,$O149)+INDEX(装备!H:H,$P149)+INDEX(装备!H:H,$Q149)+INDEX(装备!H:H,$R149)+INDEX(装备!H:H,$S149)+INDEX(装备!H:H,$T149)</f>
        <v>71</v>
      </c>
      <c r="AB149" s="8">
        <f>INDEX(装备!I:I,$O149)+INDEX(装备!I:I,$P149)+INDEX(装备!I:I,$Q149)+INDEX(装备!I:I,$R149)+INDEX(装备!I:I,$S149)+INDEX(装备!I:I,$T149)</f>
        <v>10</v>
      </c>
      <c r="AC149" s="8">
        <f>INDEX(装备!J:J,$O149)+INDEX(装备!J:J,$P149)+INDEX(装备!J:J,$Q149)+INDEX(装备!J:J,$R149)+INDEX(装备!J:J,$S149)+INDEX(装备!J:J,$T149)</f>
        <v>0</v>
      </c>
      <c r="AD149" s="8">
        <f>INDEX(装备!K:K,$O149)+INDEX(装备!K:K,$P149)+INDEX(装备!K:K,$Q149)+INDEX(装备!K:K,$R149)+INDEX(装备!K:K,$S149)+INDEX(装备!K:K,$T149)</f>
        <v>0</v>
      </c>
      <c r="AE149" s="8">
        <f>INDEX(装备!L:L,$O149)+INDEX(装备!L:L,$P149)+INDEX(装备!L:L,$Q149)+INDEX(装备!L:L,$R149)+INDEX(装备!L:L,$S149)+INDEX(装备!L:L,$T149)</f>
        <v>0</v>
      </c>
      <c r="AF149" s="8">
        <f>INDEX(装备!M:M,$O149)+INDEX(装备!M:M,$P149)+INDEX(装备!M:M,$Q149)+INDEX(装备!M:M,$R149)+INDEX(装备!M:M,$S149)+INDEX(装备!M:M,$T149)</f>
        <v>0</v>
      </c>
      <c r="AG149" s="8">
        <f>INDEX(装备!N:N,$O149)+INDEX(装备!N:N,$P149)+INDEX(装备!N:N,$Q149)+INDEX(装备!N:N,$R149)+INDEX(装备!N:N,$S149)+INDEX(装备!N:N,$T149)</f>
        <v>60</v>
      </c>
      <c r="AH149" s="8">
        <f>INDEX(装备!O:O,$O149)+INDEX(装备!O:O,$P149)+INDEX(装备!O:O,$Q149)+INDEX(装备!O:O,$R149)+INDEX(装备!O:O,$S149)+INDEX(装备!O:O,$T149)</f>
        <v>0</v>
      </c>
      <c r="AI149" s="8">
        <f>INDEX(装备!P:P,$O149)+INDEX(装备!P:P,$P149)+INDEX(装备!P:P,$Q149)+INDEX(装备!P:P,$R149)+INDEX(装备!P:P,$S149)+INDEX(装备!P:P,$T149)</f>
        <v>5</v>
      </c>
      <c r="AJ149" s="8">
        <f>INDEX(装备!Q:Q,$O149)+INDEX(装备!Q:Q,$P149)+INDEX(装备!Q:Q,$Q149)+INDEX(装备!Q:Q,$R149)+INDEX(装备!Q:Q,$S149)+INDEX(装备!Q:Q,$T149)</f>
        <v>0</v>
      </c>
      <c r="AK149" s="8">
        <f>INDEX(装备!R:R,$O149)+INDEX(装备!R:R,$P149)+INDEX(装备!R:R,$Q149)+INDEX(装备!R:R,$R149)+INDEX(装备!R:R,$S149)+INDEX(装备!R:R,$T149)</f>
        <v>0</v>
      </c>
      <c r="AL149" s="8">
        <f>INDEX(装备!S:S,$O149)+INDEX(装备!S:S,$P149)+INDEX(装备!S:S,$Q149)+INDEX(装备!S:S,$R149)+INDEX(装备!S:S,$S149)+INDEX(装备!S:S,$T149)</f>
        <v>30</v>
      </c>
      <c r="AM149" s="8">
        <f>INDEX(装备!T:T,$O149)+INDEX(装备!T:T,$P149)+INDEX(装备!T:T,$Q149)+INDEX(装备!T:T,$R149)+INDEX(装备!T:T,$S149)+INDEX(装备!T:T,$T149)</f>
        <v>0</v>
      </c>
      <c r="AP149" s="39">
        <f t="shared" si="128"/>
        <v>123</v>
      </c>
      <c r="AQ149" s="39">
        <f t="shared" si="128"/>
        <v>215</v>
      </c>
      <c r="AR149" s="39">
        <f t="shared" si="128"/>
        <v>90</v>
      </c>
      <c r="AS149" s="39">
        <f t="shared" si="128"/>
        <v>700</v>
      </c>
      <c r="AT149" s="39">
        <f t="shared" si="128"/>
        <v>61</v>
      </c>
      <c r="AU149" s="39">
        <f t="shared" si="128"/>
        <v>256</v>
      </c>
      <c r="AV149" s="39">
        <f t="shared" si="128"/>
        <v>21</v>
      </c>
      <c r="AW149" s="39">
        <f t="shared" si="128"/>
        <v>12</v>
      </c>
      <c r="AX149" s="39">
        <f t="shared" si="128"/>
        <v>15</v>
      </c>
      <c r="AY149" s="39">
        <f t="shared" si="128"/>
        <v>10</v>
      </c>
      <c r="AZ149" s="39">
        <f t="shared" si="128"/>
        <v>850</v>
      </c>
      <c r="BA149" s="39">
        <f t="shared" si="128"/>
        <v>680</v>
      </c>
      <c r="BB149" s="39">
        <f t="shared" si="128"/>
        <v>5</v>
      </c>
      <c r="BC149" s="39">
        <f t="shared" si="128"/>
        <v>21</v>
      </c>
      <c r="BD149" s="39">
        <f t="shared" si="128"/>
        <v>25</v>
      </c>
      <c r="BE149" s="39">
        <f t="shared" si="128"/>
        <v>16</v>
      </c>
      <c r="BF149" s="39">
        <f t="shared" si="128"/>
        <v>60</v>
      </c>
      <c r="BG149" s="39">
        <f t="shared" si="128"/>
        <v>0</v>
      </c>
    </row>
    <row r="150" spans="6:59" s="38" customFormat="1" x14ac:dyDescent="0.15">
      <c r="G150" s="39" t="s">
        <v>328</v>
      </c>
      <c r="H150" s="39" t="s">
        <v>625</v>
      </c>
      <c r="I150" s="39" t="s">
        <v>383</v>
      </c>
      <c r="J150" s="39" t="s">
        <v>332</v>
      </c>
      <c r="K150" s="39" t="s">
        <v>442</v>
      </c>
      <c r="L150" s="39" t="s">
        <v>351</v>
      </c>
      <c r="M150" s="39" t="s">
        <v>327</v>
      </c>
      <c r="O150" s="35">
        <f>MATCH(H150,装备!$B:$B,0)</f>
        <v>115</v>
      </c>
      <c r="P150" s="35">
        <f>MATCH(I150,装备!$B:$B,0)</f>
        <v>99</v>
      </c>
      <c r="Q150" s="35">
        <f>MATCH(J150,装备!$B:$B,0)</f>
        <v>63</v>
      </c>
      <c r="R150" s="35">
        <f>MATCH(K150,装备!$B:$B,0)</f>
        <v>60</v>
      </c>
      <c r="S150" s="35">
        <f>MATCH(L150,装备!$B:$B,0)</f>
        <v>48</v>
      </c>
      <c r="T150" s="35">
        <f>MATCH(M150,装备!$B:$B,0)</f>
        <v>72</v>
      </c>
      <c r="V150" s="8">
        <f>INDEX(装备!C:C,$O150)+INDEX(装备!C:C,$P150)+INDEX(装备!C:C,$Q150)+INDEX(装备!C:C,$R150)+INDEX(装备!C:C,$S150)+INDEX(装备!C:C,$T150)</f>
        <v>25</v>
      </c>
      <c r="W150" s="8">
        <f>INDEX(装备!D:D,$O150)+INDEX(装备!D:D,$P150)+INDEX(装备!D:D,$Q150)+INDEX(装备!D:D,$R150)+INDEX(装备!D:D,$S150)+INDEX(装备!D:D,$T150)</f>
        <v>71</v>
      </c>
      <c r="X150" s="8">
        <f>INDEX(装备!E:E,$O150)+INDEX(装备!E:E,$P150)+INDEX(装备!E:E,$Q150)+INDEX(装备!E:E,$R150)+INDEX(装备!E:E,$S150)+INDEX(装备!E:E,$T150)</f>
        <v>25</v>
      </c>
      <c r="Y150" s="8">
        <f>INDEX(装备!F:F,$O150)+INDEX(装备!F:F,$P150)+INDEX(装备!F:F,$Q150)+INDEX(装备!F:F,$R150)+INDEX(装备!F:F,$S150)+INDEX(装备!F:F,$T150)</f>
        <v>0</v>
      </c>
      <c r="Z150" s="8">
        <f>INDEX(装备!G:G,$O150)+INDEX(装备!G:G,$P150)+INDEX(装备!G:G,$Q150)+INDEX(装备!G:G,$R150)+INDEX(装备!G:G,$S150)+INDEX(装备!G:G,$T150)</f>
        <v>15</v>
      </c>
      <c r="AA150" s="8">
        <f>INDEX(装备!H:H,$O150)+INDEX(装备!H:H,$P150)+INDEX(装备!H:H,$Q150)+INDEX(装备!H:H,$R150)+INDEX(装备!H:H,$S150)+INDEX(装备!H:H,$T150)</f>
        <v>0</v>
      </c>
      <c r="AB150" s="8">
        <f>INDEX(装备!I:I,$O150)+INDEX(装备!I:I,$P150)+INDEX(装备!I:I,$Q150)+INDEX(装备!I:I,$R150)+INDEX(装备!I:I,$S150)+INDEX(装备!I:I,$T150)</f>
        <v>50</v>
      </c>
      <c r="AC150" s="8">
        <f>INDEX(装备!J:J,$O150)+INDEX(装备!J:J,$P150)+INDEX(装备!J:J,$Q150)+INDEX(装备!J:J,$R150)+INDEX(装备!J:J,$S150)+INDEX(装备!J:J,$T150)</f>
        <v>35</v>
      </c>
      <c r="AD150" s="8">
        <f>INDEX(装备!K:K,$O150)+INDEX(装备!K:K,$P150)+INDEX(装备!K:K,$Q150)+INDEX(装备!K:K,$R150)+INDEX(装备!K:K,$S150)+INDEX(装备!K:K,$T150)</f>
        <v>5</v>
      </c>
      <c r="AE150" s="8">
        <f>INDEX(装备!L:L,$O150)+INDEX(装备!L:L,$P150)+INDEX(装备!L:L,$Q150)+INDEX(装备!L:L,$R150)+INDEX(装备!L:L,$S150)+INDEX(装备!L:L,$T150)</f>
        <v>0</v>
      </c>
      <c r="AF150" s="8">
        <f>INDEX(装备!M:M,$O150)+INDEX(装备!M:M,$P150)+INDEX(装备!M:M,$Q150)+INDEX(装备!M:M,$R150)+INDEX(装备!M:M,$S150)+INDEX(装备!M:M,$T150)</f>
        <v>100</v>
      </c>
      <c r="AG150" s="8">
        <f>INDEX(装备!N:N,$O150)+INDEX(装备!N:N,$P150)+INDEX(装备!N:N,$Q150)+INDEX(装备!N:N,$R150)+INDEX(装备!N:N,$S150)+INDEX(装备!N:N,$T150)</f>
        <v>40</v>
      </c>
      <c r="AH150" s="8">
        <f>INDEX(装备!O:O,$O150)+INDEX(装备!O:O,$P150)+INDEX(装备!O:O,$Q150)+INDEX(装备!O:O,$R150)+INDEX(装备!O:O,$S150)+INDEX(装备!O:O,$T150)</f>
        <v>0</v>
      </c>
      <c r="AI150" s="8">
        <f>INDEX(装备!P:P,$O150)+INDEX(装备!P:P,$P150)+INDEX(装备!P:P,$Q150)+INDEX(装备!P:P,$R150)+INDEX(装备!P:P,$S150)+INDEX(装备!P:P,$T150)</f>
        <v>0</v>
      </c>
      <c r="AJ150" s="8">
        <f>INDEX(装备!Q:Q,$O150)+INDEX(装备!Q:Q,$P150)+INDEX(装备!Q:Q,$Q150)+INDEX(装备!Q:Q,$R150)+INDEX(装备!Q:Q,$S150)+INDEX(装备!Q:Q,$T150)</f>
        <v>0</v>
      </c>
      <c r="AK150" s="8">
        <f>INDEX(装备!R:R,$O150)+INDEX(装备!R:R,$P150)+INDEX(装备!R:R,$Q150)+INDEX(装备!R:R,$R150)+INDEX(装备!R:R,$S150)+INDEX(装备!R:R,$T150)</f>
        <v>0</v>
      </c>
      <c r="AL150" s="8">
        <f>INDEX(装备!S:S,$O150)+INDEX(装备!S:S,$P150)+INDEX(装备!S:S,$Q150)+INDEX(装备!S:S,$R150)+INDEX(装备!S:S,$S150)+INDEX(装备!S:S,$T150)</f>
        <v>0</v>
      </c>
      <c r="AM150" s="8">
        <f>INDEX(装备!T:T,$O150)+INDEX(装备!T:T,$P150)+INDEX(装备!T:T,$Q150)+INDEX(装备!T:T,$R150)+INDEX(装备!T:T,$S150)+INDEX(装备!T:T,$T150)</f>
        <v>0</v>
      </c>
      <c r="AP150" s="39">
        <f t="shared" si="128"/>
        <v>148</v>
      </c>
      <c r="AQ150" s="39">
        <f t="shared" si="128"/>
        <v>286</v>
      </c>
      <c r="AR150" s="39">
        <f t="shared" si="128"/>
        <v>115</v>
      </c>
      <c r="AS150" s="39">
        <f t="shared" si="128"/>
        <v>700</v>
      </c>
      <c r="AT150" s="39">
        <f t="shared" si="128"/>
        <v>76</v>
      </c>
      <c r="AU150" s="39">
        <f t="shared" si="128"/>
        <v>256</v>
      </c>
      <c r="AV150" s="39">
        <f t="shared" si="128"/>
        <v>71</v>
      </c>
      <c r="AW150" s="39">
        <f t="shared" si="128"/>
        <v>47</v>
      </c>
      <c r="AX150" s="39">
        <f t="shared" si="128"/>
        <v>20</v>
      </c>
      <c r="AY150" s="39">
        <f t="shared" si="128"/>
        <v>10</v>
      </c>
      <c r="AZ150" s="39">
        <f t="shared" si="128"/>
        <v>950</v>
      </c>
      <c r="BA150" s="39">
        <f t="shared" si="128"/>
        <v>720</v>
      </c>
      <c r="BB150" s="39">
        <f t="shared" si="128"/>
        <v>5</v>
      </c>
      <c r="BC150" s="39">
        <f t="shared" si="128"/>
        <v>21</v>
      </c>
      <c r="BD150" s="39">
        <f t="shared" si="128"/>
        <v>25</v>
      </c>
      <c r="BE150" s="39">
        <f t="shared" si="128"/>
        <v>16</v>
      </c>
      <c r="BF150" s="39">
        <f t="shared" si="128"/>
        <v>60</v>
      </c>
      <c r="BG150" s="39">
        <f t="shared" si="128"/>
        <v>0</v>
      </c>
    </row>
    <row r="151" spans="6:59" s="38" customFormat="1" x14ac:dyDescent="0.15">
      <c r="G151" s="39" t="s">
        <v>333</v>
      </c>
      <c r="H151" s="39" t="s">
        <v>600</v>
      </c>
      <c r="I151" s="39" t="s">
        <v>353</v>
      </c>
      <c r="J151" s="39" t="s">
        <v>323</v>
      </c>
      <c r="K151" s="39" t="s">
        <v>314</v>
      </c>
      <c r="L151" s="39" t="s">
        <v>367</v>
      </c>
      <c r="M151" s="39" t="s">
        <v>327</v>
      </c>
      <c r="O151" s="35">
        <f>MATCH(H151,装备!$B:$B,0)</f>
        <v>121</v>
      </c>
      <c r="P151" s="35">
        <f>MATCH(I151,装备!$B:$B,0)</f>
        <v>101</v>
      </c>
      <c r="Q151" s="35">
        <f>MATCH(J151,装备!$B:$B,0)</f>
        <v>105</v>
      </c>
      <c r="R151" s="35">
        <f>MATCH(K151,装备!$B:$B,0)</f>
        <v>88</v>
      </c>
      <c r="S151" s="35">
        <f>MATCH(L151,装备!$B:$B,0)</f>
        <v>55</v>
      </c>
      <c r="T151" s="35">
        <f>MATCH(M151,装备!$B:$B,0)</f>
        <v>72</v>
      </c>
      <c r="V151" s="8">
        <f>INDEX(装备!C:C,$O151)+INDEX(装备!C:C,$P151)+INDEX(装备!C:C,$Q151)+INDEX(装备!C:C,$R151)+INDEX(装备!C:C,$S151)+INDEX(装备!C:C,$T151)</f>
        <v>50</v>
      </c>
      <c r="W151" s="8">
        <f>INDEX(装备!D:D,$O151)+INDEX(装备!D:D,$P151)+INDEX(装备!D:D,$Q151)+INDEX(装备!D:D,$R151)+INDEX(装备!D:D,$S151)+INDEX(装备!D:D,$T151)</f>
        <v>50</v>
      </c>
      <c r="X151" s="8">
        <f>INDEX(装备!E:E,$O151)+INDEX(装备!E:E,$P151)+INDEX(装备!E:E,$Q151)+INDEX(装备!E:E,$R151)+INDEX(装备!E:E,$S151)+INDEX(装备!E:E,$T151)</f>
        <v>25</v>
      </c>
      <c r="Y151" s="8">
        <f>INDEX(装备!F:F,$O151)+INDEX(装备!F:F,$P151)+INDEX(装备!F:F,$Q151)+INDEX(装备!F:F,$R151)+INDEX(装备!F:F,$S151)+INDEX(装备!F:F,$T151)</f>
        <v>280</v>
      </c>
      <c r="Z151" s="8">
        <f>INDEX(装备!G:G,$O151)+INDEX(装备!G:G,$P151)+INDEX(装备!G:G,$Q151)+INDEX(装备!G:G,$R151)+INDEX(装备!G:G,$S151)+INDEX(装备!G:G,$T151)</f>
        <v>140</v>
      </c>
      <c r="AA151" s="8">
        <f>INDEX(装备!H:H,$O151)+INDEX(装备!H:H,$P151)+INDEX(装备!H:H,$Q151)+INDEX(装备!H:H,$R151)+INDEX(装备!H:H,$S151)+INDEX(装备!H:H,$T151)</f>
        <v>0</v>
      </c>
      <c r="AB151" s="8">
        <f>INDEX(装备!I:I,$O151)+INDEX(装备!I:I,$P151)+INDEX(装备!I:I,$Q151)+INDEX(装备!I:I,$R151)+INDEX(装备!I:I,$S151)+INDEX(装备!I:I,$T151)</f>
        <v>34</v>
      </c>
      <c r="AC151" s="8">
        <f>INDEX(装备!J:J,$O151)+INDEX(装备!J:J,$P151)+INDEX(装备!J:J,$Q151)+INDEX(装备!J:J,$R151)+INDEX(装备!J:J,$S151)+INDEX(装备!J:J,$T151)</f>
        <v>0</v>
      </c>
      <c r="AD151" s="8">
        <f>INDEX(装备!K:K,$O151)+INDEX(装备!K:K,$P151)+INDEX(装备!K:K,$Q151)+INDEX(装备!K:K,$R151)+INDEX(装备!K:K,$S151)+INDEX(装备!K:K,$T151)</f>
        <v>50</v>
      </c>
      <c r="AE151" s="8">
        <f>INDEX(装备!L:L,$O151)+INDEX(装备!L:L,$P151)+INDEX(装备!L:L,$Q151)+INDEX(装备!L:L,$R151)+INDEX(装备!L:L,$S151)+INDEX(装备!L:L,$T151)</f>
        <v>0</v>
      </c>
      <c r="AF151" s="8">
        <f>INDEX(装备!M:M,$O151)+INDEX(装备!M:M,$P151)+INDEX(装备!M:M,$Q151)+INDEX(装备!M:M,$R151)+INDEX(装备!M:M,$S151)+INDEX(装备!M:M,$T151)</f>
        <v>240</v>
      </c>
      <c r="AG151" s="8">
        <f>INDEX(装备!N:N,$O151)+INDEX(装备!N:N,$P151)+INDEX(装备!N:N,$Q151)+INDEX(装备!N:N,$R151)+INDEX(装备!N:N,$S151)+INDEX(装备!N:N,$T151)</f>
        <v>100</v>
      </c>
      <c r="AH151" s="8">
        <f>INDEX(装备!O:O,$O151)+INDEX(装备!O:O,$P151)+INDEX(装备!O:O,$Q151)+INDEX(装备!O:O,$R151)+INDEX(装备!O:O,$S151)+INDEX(装备!O:O,$T151)</f>
        <v>0</v>
      </c>
      <c r="AI151" s="8">
        <f>INDEX(装备!P:P,$O151)+INDEX(装备!P:P,$P151)+INDEX(装备!P:P,$Q151)+INDEX(装备!P:P,$R151)+INDEX(装备!P:P,$S151)+INDEX(装备!P:P,$T151)</f>
        <v>14</v>
      </c>
      <c r="AJ151" s="8">
        <f>INDEX(装备!Q:Q,$O151)+INDEX(装备!Q:Q,$P151)+INDEX(装备!Q:Q,$Q151)+INDEX(装备!Q:Q,$R151)+INDEX(装备!Q:Q,$S151)+INDEX(装备!Q:Q,$T151)</f>
        <v>0</v>
      </c>
      <c r="AK151" s="8">
        <f>INDEX(装备!R:R,$O151)+INDEX(装备!R:R,$P151)+INDEX(装备!R:R,$Q151)+INDEX(装备!R:R,$R151)+INDEX(装备!R:R,$S151)+INDEX(装备!R:R,$T151)</f>
        <v>25</v>
      </c>
      <c r="AL151" s="8">
        <f>INDEX(装备!S:S,$O151)+INDEX(装备!S:S,$P151)+INDEX(装备!S:S,$Q151)+INDEX(装备!S:S,$R151)+INDEX(装备!S:S,$S151)+INDEX(装备!S:S,$T151)</f>
        <v>0</v>
      </c>
      <c r="AM151" s="8">
        <f>INDEX(装备!T:T,$O151)+INDEX(装备!T:T,$P151)+INDEX(装备!T:T,$Q151)+INDEX(装备!T:T,$R151)+INDEX(装备!T:T,$S151)+INDEX(装备!T:T,$T151)</f>
        <v>0</v>
      </c>
      <c r="AP151" s="39">
        <f t="shared" si="128"/>
        <v>198</v>
      </c>
      <c r="AQ151" s="39">
        <f t="shared" si="128"/>
        <v>336</v>
      </c>
      <c r="AR151" s="39">
        <f t="shared" si="128"/>
        <v>140</v>
      </c>
      <c r="AS151" s="39">
        <f t="shared" si="128"/>
        <v>980</v>
      </c>
      <c r="AT151" s="39">
        <f t="shared" si="128"/>
        <v>216</v>
      </c>
      <c r="AU151" s="39">
        <f t="shared" si="128"/>
        <v>256</v>
      </c>
      <c r="AV151" s="39">
        <f t="shared" si="128"/>
        <v>105</v>
      </c>
      <c r="AW151" s="39">
        <f t="shared" si="128"/>
        <v>47</v>
      </c>
      <c r="AX151" s="39">
        <f t="shared" si="128"/>
        <v>70</v>
      </c>
      <c r="AY151" s="39">
        <f t="shared" si="128"/>
        <v>10</v>
      </c>
      <c r="AZ151" s="39">
        <f t="shared" si="128"/>
        <v>1190</v>
      </c>
      <c r="BA151" s="39">
        <f t="shared" si="128"/>
        <v>820</v>
      </c>
      <c r="BB151" s="39">
        <f t="shared" si="128"/>
        <v>5</v>
      </c>
      <c r="BC151" s="39">
        <f t="shared" si="128"/>
        <v>35</v>
      </c>
      <c r="BD151" s="39">
        <f t="shared" si="128"/>
        <v>25</v>
      </c>
      <c r="BE151" s="39">
        <f t="shared" si="128"/>
        <v>41</v>
      </c>
      <c r="BF151" s="39">
        <f t="shared" si="128"/>
        <v>60</v>
      </c>
      <c r="BG151" s="39">
        <f t="shared" si="128"/>
        <v>0</v>
      </c>
    </row>
    <row r="152" spans="6:59" s="38" customFormat="1" x14ac:dyDescent="0.15">
      <c r="G152" s="39" t="s">
        <v>337</v>
      </c>
      <c r="H152" s="39" t="s">
        <v>643</v>
      </c>
      <c r="I152" s="39" t="s">
        <v>456</v>
      </c>
      <c r="J152" s="39" t="s">
        <v>355</v>
      </c>
      <c r="K152" s="39" t="s">
        <v>330</v>
      </c>
      <c r="L152" s="39" t="s">
        <v>423</v>
      </c>
      <c r="M152" s="39" t="s">
        <v>327</v>
      </c>
      <c r="O152" s="35">
        <f>MATCH(H152,装备!$B:$B,0)</f>
        <v>123</v>
      </c>
      <c r="P152" s="35">
        <f>MATCH(I152,装备!$B:$B,0)</f>
        <v>127</v>
      </c>
      <c r="Q152" s="35">
        <f>MATCH(J152,装备!$B:$B,0)</f>
        <v>113</v>
      </c>
      <c r="R152" s="35">
        <f>MATCH(K152,装备!$B:$B,0)</f>
        <v>109</v>
      </c>
      <c r="S152" s="35">
        <f>MATCH(L152,装备!$B:$B,0)</f>
        <v>86</v>
      </c>
      <c r="T152" s="35">
        <f>MATCH(M152,装备!$B:$B,0)</f>
        <v>72</v>
      </c>
      <c r="V152" s="8">
        <f>INDEX(装备!C:C,$O152)+INDEX(装备!C:C,$P152)+INDEX(装备!C:C,$Q152)+INDEX(装备!C:C,$R152)+INDEX(装备!C:C,$S152)+INDEX(装备!C:C,$T152)</f>
        <v>91</v>
      </c>
      <c r="W152" s="8">
        <f>INDEX(装备!D:D,$O152)+INDEX(装备!D:D,$P152)+INDEX(装备!D:D,$Q152)+INDEX(装备!D:D,$R152)+INDEX(装备!D:D,$S152)+INDEX(装备!D:D,$T152)</f>
        <v>124</v>
      </c>
      <c r="X152" s="8">
        <f>INDEX(装备!E:E,$O152)+INDEX(装备!E:E,$P152)+INDEX(装备!E:E,$Q152)+INDEX(装备!E:E,$R152)+INDEX(装备!E:E,$S152)+INDEX(装备!E:E,$T152)</f>
        <v>75</v>
      </c>
      <c r="Y152" s="8">
        <f>INDEX(装备!F:F,$O152)+INDEX(装备!F:F,$P152)+INDEX(装备!F:F,$Q152)+INDEX(装备!F:F,$R152)+INDEX(装备!F:F,$S152)+INDEX(装备!F:F,$T152)</f>
        <v>850</v>
      </c>
      <c r="Z152" s="8">
        <f>INDEX(装备!G:G,$O152)+INDEX(装备!G:G,$P152)+INDEX(装备!G:G,$Q152)+INDEX(装备!G:G,$R152)+INDEX(装备!G:G,$S152)+INDEX(装备!G:G,$T152)</f>
        <v>71</v>
      </c>
      <c r="AA152" s="8">
        <f>INDEX(装备!H:H,$O152)+INDEX(装备!H:H,$P152)+INDEX(装备!H:H,$Q152)+INDEX(装备!H:H,$R152)+INDEX(装备!H:H,$S152)+INDEX(装备!H:H,$T152)</f>
        <v>101</v>
      </c>
      <c r="AB152" s="8">
        <f>INDEX(装备!I:I,$O152)+INDEX(装备!I:I,$P152)+INDEX(装备!I:I,$Q152)+INDEX(装备!I:I,$R152)+INDEX(装备!I:I,$S152)+INDEX(装备!I:I,$T152)</f>
        <v>0</v>
      </c>
      <c r="AC152" s="8">
        <f>INDEX(装备!J:J,$O152)+INDEX(装备!J:J,$P152)+INDEX(装备!J:J,$Q152)+INDEX(装备!J:J,$R152)+INDEX(装备!J:J,$S152)+INDEX(装备!J:J,$T152)</f>
        <v>0</v>
      </c>
      <c r="AD152" s="8">
        <f>INDEX(装备!K:K,$O152)+INDEX(装备!K:K,$P152)+INDEX(装备!K:K,$Q152)+INDEX(装备!K:K,$R152)+INDEX(装备!K:K,$S152)+INDEX(装备!K:K,$T152)</f>
        <v>0</v>
      </c>
      <c r="AE152" s="8">
        <f>INDEX(装备!L:L,$O152)+INDEX(装备!L:L,$P152)+INDEX(装备!L:L,$Q152)+INDEX(装备!L:L,$R152)+INDEX(装备!L:L,$S152)+INDEX(装备!L:L,$T152)</f>
        <v>10</v>
      </c>
      <c r="AF152" s="8">
        <f>INDEX(装备!M:M,$O152)+INDEX(装备!M:M,$P152)+INDEX(装备!M:M,$Q152)+INDEX(装备!M:M,$R152)+INDEX(装备!M:M,$S152)+INDEX(装备!M:M,$T152)</f>
        <v>0</v>
      </c>
      <c r="AG152" s="8">
        <f>INDEX(装备!N:N,$O152)+INDEX(装备!N:N,$P152)+INDEX(装备!N:N,$Q152)+INDEX(装备!N:N,$R152)+INDEX(装备!N:N,$S152)+INDEX(装备!N:N,$T152)</f>
        <v>110</v>
      </c>
      <c r="AH152" s="8">
        <f>INDEX(装备!O:O,$O152)+INDEX(装备!O:O,$P152)+INDEX(装备!O:O,$Q152)+INDEX(装备!O:O,$R152)+INDEX(装备!O:O,$S152)+INDEX(装备!O:O,$T152)</f>
        <v>0</v>
      </c>
      <c r="AI152" s="8">
        <f>INDEX(装备!P:P,$O152)+INDEX(装备!P:P,$P152)+INDEX(装备!P:P,$Q152)+INDEX(装备!P:P,$R152)+INDEX(装备!P:P,$S152)+INDEX(装备!P:P,$T152)</f>
        <v>5</v>
      </c>
      <c r="AJ152" s="8">
        <f>INDEX(装备!Q:Q,$O152)+INDEX(装备!Q:Q,$P152)+INDEX(装备!Q:Q,$Q152)+INDEX(装备!Q:Q,$R152)+INDEX(装备!Q:Q,$S152)+INDEX(装备!Q:Q,$T152)</f>
        <v>20</v>
      </c>
      <c r="AK152" s="8">
        <f>INDEX(装备!R:R,$O152)+INDEX(装备!R:R,$P152)+INDEX(装备!R:R,$Q152)+INDEX(装备!R:R,$R152)+INDEX(装备!R:R,$S152)+INDEX(装备!R:R,$T152)</f>
        <v>0</v>
      </c>
      <c r="AL152" s="8">
        <f>INDEX(装备!S:S,$O152)+INDEX(装备!S:S,$P152)+INDEX(装备!S:S,$Q152)+INDEX(装备!S:S,$R152)+INDEX(装备!S:S,$S152)+INDEX(装备!S:S,$T152)</f>
        <v>40</v>
      </c>
      <c r="AM152" s="8">
        <f>INDEX(装备!T:T,$O152)+INDEX(装备!T:T,$P152)+INDEX(装备!T:T,$Q152)+INDEX(装备!T:T,$R152)+INDEX(装备!T:T,$S152)+INDEX(装备!T:T,$T152)</f>
        <v>0</v>
      </c>
      <c r="AP152" s="39">
        <f t="shared" si="128"/>
        <v>289</v>
      </c>
      <c r="AQ152" s="39">
        <f t="shared" si="128"/>
        <v>460</v>
      </c>
      <c r="AR152" s="39">
        <f t="shared" si="128"/>
        <v>215</v>
      </c>
      <c r="AS152" s="39">
        <f t="shared" si="128"/>
        <v>1830</v>
      </c>
      <c r="AT152" s="39">
        <f t="shared" si="128"/>
        <v>287</v>
      </c>
      <c r="AU152" s="39">
        <f t="shared" si="128"/>
        <v>357</v>
      </c>
      <c r="AV152" s="39">
        <f t="shared" si="128"/>
        <v>105</v>
      </c>
      <c r="AW152" s="39">
        <f t="shared" si="128"/>
        <v>47</v>
      </c>
      <c r="AX152" s="39">
        <f t="shared" si="128"/>
        <v>70</v>
      </c>
      <c r="AY152" s="39">
        <f t="shared" si="128"/>
        <v>20</v>
      </c>
      <c r="AZ152" s="39">
        <f t="shared" si="128"/>
        <v>1190</v>
      </c>
      <c r="BA152" s="39">
        <f t="shared" si="128"/>
        <v>930</v>
      </c>
      <c r="BB152" s="39">
        <f t="shared" si="128"/>
        <v>5</v>
      </c>
      <c r="BC152" s="39">
        <f t="shared" si="128"/>
        <v>40</v>
      </c>
      <c r="BD152" s="39">
        <f t="shared" si="128"/>
        <v>45</v>
      </c>
      <c r="BE152" s="39">
        <f t="shared" si="128"/>
        <v>41</v>
      </c>
      <c r="BF152" s="39">
        <f t="shared" si="128"/>
        <v>100</v>
      </c>
      <c r="BG152" s="39">
        <f t="shared" si="128"/>
        <v>0</v>
      </c>
    </row>
    <row r="153" spans="6:59" s="38" customFormat="1" x14ac:dyDescent="0.15">
      <c r="F153" s="38" t="s">
        <v>457</v>
      </c>
      <c r="G153" s="39" t="s">
        <v>342</v>
      </c>
      <c r="H153" s="39" t="s">
        <v>592</v>
      </c>
      <c r="I153" s="39" t="s">
        <v>343</v>
      </c>
      <c r="J153" s="39" t="s">
        <v>385</v>
      </c>
      <c r="K153" s="39" t="s">
        <v>385</v>
      </c>
      <c r="L153" s="39" t="s">
        <v>438</v>
      </c>
      <c r="M153" s="39" t="s">
        <v>438</v>
      </c>
      <c r="O153" s="35">
        <f>MATCH(H153,装备!$B:$B,0)</f>
        <v>2</v>
      </c>
      <c r="P153" s="35">
        <f>MATCH(I153,装备!$B:$B,0)</f>
        <v>2</v>
      </c>
      <c r="Q153" s="35">
        <f>MATCH(J153,装备!$B:$B,0)</f>
        <v>10</v>
      </c>
      <c r="R153" s="35">
        <f>MATCH(K153,装备!$B:$B,0)</f>
        <v>10</v>
      </c>
      <c r="S153" s="35">
        <f>MATCH(L153,装备!$B:$B,0)</f>
        <v>13</v>
      </c>
      <c r="T153" s="35">
        <f>MATCH(M153,装备!$B:$B,0)</f>
        <v>13</v>
      </c>
      <c r="V153" s="8">
        <f>INDEX(装备!C:C,$O153)+INDEX(装备!C:C,$P153)+INDEX(装备!C:C,$Q153)+INDEX(装备!C:C,$R153)+INDEX(装备!C:C,$S153)+INDEX(装备!C:C,$T153)</f>
        <v>6</v>
      </c>
      <c r="W153" s="8">
        <f>INDEX(装备!D:D,$O153)+INDEX(装备!D:D,$P153)+INDEX(装备!D:D,$Q153)+INDEX(装备!D:D,$R153)+INDEX(装备!D:D,$S153)+INDEX(装备!D:D,$T153)</f>
        <v>12</v>
      </c>
      <c r="X153" s="8">
        <f>INDEX(装备!E:E,$O153)+INDEX(装备!E:E,$P153)+INDEX(装备!E:E,$Q153)+INDEX(装备!E:E,$R153)+INDEX(装备!E:E,$S153)+INDEX(装备!E:E,$T153)</f>
        <v>6</v>
      </c>
      <c r="Y153" s="8">
        <f>INDEX(装备!F:F,$O153)+INDEX(装备!F:F,$P153)+INDEX(装备!F:F,$Q153)+INDEX(装备!F:F,$R153)+INDEX(装备!F:F,$S153)+INDEX(装备!F:F,$T153)</f>
        <v>0</v>
      </c>
      <c r="Z153" s="8">
        <f>INDEX(装备!G:G,$O153)+INDEX(装备!G:G,$P153)+INDEX(装备!G:G,$Q153)+INDEX(装备!G:G,$R153)+INDEX(装备!G:G,$S153)+INDEX(装备!G:G,$T153)</f>
        <v>0</v>
      </c>
      <c r="AA153" s="8">
        <f>INDEX(装备!H:H,$O153)+INDEX(装备!H:H,$P153)+INDEX(装备!H:H,$Q153)+INDEX(装备!H:H,$R153)+INDEX(装备!H:H,$S153)+INDEX(装备!H:H,$T153)</f>
        <v>0</v>
      </c>
      <c r="AB153" s="8">
        <f>INDEX(装备!I:I,$O153)+INDEX(装备!I:I,$P153)+INDEX(装备!I:I,$Q153)+INDEX(装备!I:I,$R153)+INDEX(装备!I:I,$S153)+INDEX(装备!I:I,$T153)</f>
        <v>0</v>
      </c>
      <c r="AC153" s="8">
        <f>INDEX(装备!J:J,$O153)+INDEX(装备!J:J,$P153)+INDEX(装备!J:J,$Q153)+INDEX(装备!J:J,$R153)+INDEX(装备!J:J,$S153)+INDEX(装备!J:J,$T153)</f>
        <v>0</v>
      </c>
      <c r="AD153" s="8">
        <f>INDEX(装备!K:K,$O153)+INDEX(装备!K:K,$P153)+INDEX(装备!K:K,$Q153)+INDEX(装备!K:K,$R153)+INDEX(装备!K:K,$S153)+INDEX(装备!K:K,$T153)</f>
        <v>0</v>
      </c>
      <c r="AE153" s="8">
        <f>INDEX(装备!L:L,$O153)+INDEX(装备!L:L,$P153)+INDEX(装备!L:L,$Q153)+INDEX(装备!L:L,$R153)+INDEX(装备!L:L,$S153)+INDEX(装备!L:L,$T153)</f>
        <v>0</v>
      </c>
      <c r="AF153" s="8">
        <f>INDEX(装备!M:M,$O153)+INDEX(装备!M:M,$P153)+INDEX(装备!M:M,$Q153)+INDEX(装备!M:M,$R153)+INDEX(装备!M:M,$S153)+INDEX(装备!M:M,$T153)</f>
        <v>0</v>
      </c>
      <c r="AG153" s="8">
        <f>INDEX(装备!N:N,$O153)+INDEX(装备!N:N,$P153)+INDEX(装备!N:N,$Q153)+INDEX(装备!N:N,$R153)+INDEX(装备!N:N,$S153)+INDEX(装备!N:N,$T153)</f>
        <v>0</v>
      </c>
      <c r="AH153" s="8">
        <f>INDEX(装备!O:O,$O153)+INDEX(装备!O:O,$P153)+INDEX(装备!O:O,$Q153)+INDEX(装备!O:O,$R153)+INDEX(装备!O:O,$S153)+INDEX(装备!O:O,$T153)</f>
        <v>0</v>
      </c>
      <c r="AI153" s="8">
        <f>INDEX(装备!P:P,$O153)+INDEX(装备!P:P,$P153)+INDEX(装备!P:P,$Q153)+INDEX(装备!P:P,$R153)+INDEX(装备!P:P,$S153)+INDEX(装备!P:P,$T153)</f>
        <v>0</v>
      </c>
      <c r="AJ153" s="8">
        <f>INDEX(装备!Q:Q,$O153)+INDEX(装备!Q:Q,$P153)+INDEX(装备!Q:Q,$Q153)+INDEX(装备!Q:Q,$R153)+INDEX(装备!Q:Q,$S153)+INDEX(装备!Q:Q,$T153)</f>
        <v>0</v>
      </c>
      <c r="AK153" s="8">
        <f>INDEX(装备!R:R,$O153)+INDEX(装备!R:R,$P153)+INDEX(装备!R:R,$Q153)+INDEX(装备!R:R,$R153)+INDEX(装备!R:R,$S153)+INDEX(装备!R:R,$T153)</f>
        <v>0</v>
      </c>
      <c r="AL153" s="8">
        <f>INDEX(装备!S:S,$O153)+INDEX(装备!S:S,$P153)+INDEX(装备!S:S,$Q153)+INDEX(装备!S:S,$R153)+INDEX(装备!S:S,$S153)+INDEX(装备!S:S,$T153)</f>
        <v>0</v>
      </c>
      <c r="AM153" s="8">
        <f>INDEX(装备!T:T,$O153)+INDEX(装备!T:T,$P153)+INDEX(装备!T:T,$Q153)+INDEX(装备!T:T,$R153)+INDEX(装备!T:T,$S153)+INDEX(装备!T:T,$T153)</f>
        <v>0</v>
      </c>
      <c r="AP153" s="39">
        <f t="shared" ref="AP153:BG153" si="129">V153</f>
        <v>6</v>
      </c>
      <c r="AQ153" s="39">
        <f t="shared" si="129"/>
        <v>12</v>
      </c>
      <c r="AR153" s="39">
        <f t="shared" si="129"/>
        <v>6</v>
      </c>
      <c r="AS153" s="39">
        <f t="shared" si="129"/>
        <v>0</v>
      </c>
      <c r="AT153" s="39">
        <f t="shared" si="129"/>
        <v>0</v>
      </c>
      <c r="AU153" s="39">
        <f t="shared" si="129"/>
        <v>0</v>
      </c>
      <c r="AV153" s="39">
        <f t="shared" si="129"/>
        <v>0</v>
      </c>
      <c r="AW153" s="39">
        <f t="shared" si="129"/>
        <v>0</v>
      </c>
      <c r="AX153" s="39">
        <f t="shared" si="129"/>
        <v>0</v>
      </c>
      <c r="AY153" s="39">
        <f t="shared" si="129"/>
        <v>0</v>
      </c>
      <c r="AZ153" s="39">
        <f t="shared" si="129"/>
        <v>0</v>
      </c>
      <c r="BA153" s="39">
        <f t="shared" si="129"/>
        <v>0</v>
      </c>
      <c r="BB153" s="39">
        <f t="shared" si="129"/>
        <v>0</v>
      </c>
      <c r="BC153" s="39">
        <f t="shared" si="129"/>
        <v>0</v>
      </c>
      <c r="BD153" s="39">
        <f t="shared" si="129"/>
        <v>0</v>
      </c>
      <c r="BE153" s="39">
        <f t="shared" si="129"/>
        <v>0</v>
      </c>
      <c r="BF153" s="39">
        <f t="shared" si="129"/>
        <v>0</v>
      </c>
      <c r="BG153" s="39">
        <f t="shared" si="129"/>
        <v>0</v>
      </c>
    </row>
    <row r="154" spans="6:59" s="38" customFormat="1" x14ac:dyDescent="0.15">
      <c r="G154" s="39" t="s">
        <v>347</v>
      </c>
      <c r="H154" s="39" t="s">
        <v>644</v>
      </c>
      <c r="I154" s="39" t="s">
        <v>346</v>
      </c>
      <c r="J154" s="39" t="s">
        <v>441</v>
      </c>
      <c r="K154" s="39" t="s">
        <v>441</v>
      </c>
      <c r="L154" s="39" t="s">
        <v>422</v>
      </c>
      <c r="M154" s="39" t="s">
        <v>298</v>
      </c>
      <c r="O154" s="35">
        <f>MATCH(H154,装备!$B:$B,0)</f>
        <v>24</v>
      </c>
      <c r="P154" s="35">
        <f>MATCH(I154,装备!$B:$B,0)</f>
        <v>6</v>
      </c>
      <c r="Q154" s="35">
        <f>MATCH(J154,装备!$B:$B,0)</f>
        <v>20</v>
      </c>
      <c r="R154" s="35">
        <f>MATCH(K154,装备!$B:$B,0)</f>
        <v>20</v>
      </c>
      <c r="S154" s="35">
        <f>MATCH(L154,装备!$B:$B,0)</f>
        <v>18</v>
      </c>
      <c r="T154" s="35">
        <f>MATCH(M154,装备!$B:$B,0)</f>
        <v>4</v>
      </c>
      <c r="V154" s="8">
        <f>INDEX(装备!C:C,$O154)+INDEX(装备!C:C,$P154)+INDEX(装备!C:C,$Q154)+INDEX(装备!C:C,$R154)+INDEX(装备!C:C,$S154)+INDEX(装备!C:C,$T154)</f>
        <v>17</v>
      </c>
      <c r="W154" s="8">
        <f>INDEX(装备!D:D,$O154)+INDEX(装备!D:D,$P154)+INDEX(装备!D:D,$Q154)+INDEX(装备!D:D,$R154)+INDEX(装备!D:D,$S154)+INDEX(装备!D:D,$T154)</f>
        <v>26</v>
      </c>
      <c r="X154" s="8">
        <f>INDEX(装备!E:E,$O154)+INDEX(装备!E:E,$P154)+INDEX(装备!E:E,$Q154)+INDEX(装备!E:E,$R154)+INDEX(装备!E:E,$S154)+INDEX(装备!E:E,$T154)</f>
        <v>14</v>
      </c>
      <c r="Y154" s="8">
        <f>INDEX(装备!F:F,$O154)+INDEX(装备!F:F,$P154)+INDEX(装备!F:F,$Q154)+INDEX(装备!F:F,$R154)+INDEX(装备!F:F,$S154)+INDEX(装备!F:F,$T154)</f>
        <v>0</v>
      </c>
      <c r="Z154" s="8">
        <f>INDEX(装备!G:G,$O154)+INDEX(装备!G:G,$P154)+INDEX(装备!G:G,$Q154)+INDEX(装备!G:G,$R154)+INDEX(装备!G:G,$S154)+INDEX(装备!G:G,$T154)</f>
        <v>9</v>
      </c>
      <c r="AA154" s="8">
        <f>INDEX(装备!H:H,$O154)+INDEX(装备!H:H,$P154)+INDEX(装备!H:H,$Q154)+INDEX(装备!H:H,$R154)+INDEX(装备!H:H,$S154)+INDEX(装备!H:H,$T154)</f>
        <v>0</v>
      </c>
      <c r="AB154" s="8">
        <f>INDEX(装备!I:I,$O154)+INDEX(装备!I:I,$P154)+INDEX(装备!I:I,$Q154)+INDEX(装备!I:I,$R154)+INDEX(装备!I:I,$S154)+INDEX(装备!I:I,$T154)</f>
        <v>0</v>
      </c>
      <c r="AC154" s="8">
        <f>INDEX(装备!J:J,$O154)+INDEX(装备!J:J,$P154)+INDEX(装备!J:J,$Q154)+INDEX(装备!J:J,$R154)+INDEX(装备!J:J,$S154)+INDEX(装备!J:J,$T154)</f>
        <v>0</v>
      </c>
      <c r="AD154" s="8">
        <f>INDEX(装备!K:K,$O154)+INDEX(装备!K:K,$P154)+INDEX(装备!K:K,$Q154)+INDEX(装备!K:K,$R154)+INDEX(装备!K:K,$S154)+INDEX(装备!K:K,$T154)</f>
        <v>0</v>
      </c>
      <c r="AE154" s="8">
        <f>INDEX(装备!L:L,$O154)+INDEX(装备!L:L,$P154)+INDEX(装备!L:L,$Q154)+INDEX(装备!L:L,$R154)+INDEX(装备!L:L,$S154)+INDEX(装备!L:L,$T154)</f>
        <v>0</v>
      </c>
      <c r="AF154" s="8">
        <f>INDEX(装备!M:M,$O154)+INDEX(装备!M:M,$P154)+INDEX(装备!M:M,$Q154)+INDEX(装备!M:M,$R154)+INDEX(装备!M:M,$S154)+INDEX(装备!M:M,$T154)</f>
        <v>0</v>
      </c>
      <c r="AG154" s="8">
        <f>INDEX(装备!N:N,$O154)+INDEX(装备!N:N,$P154)+INDEX(装备!N:N,$Q154)+INDEX(装备!N:N,$R154)+INDEX(装备!N:N,$S154)+INDEX(装备!N:N,$T154)</f>
        <v>30</v>
      </c>
      <c r="AH154" s="8">
        <f>INDEX(装备!O:O,$O154)+INDEX(装备!O:O,$P154)+INDEX(装备!O:O,$Q154)+INDEX(装备!O:O,$R154)+INDEX(装备!O:O,$S154)+INDEX(装备!O:O,$T154)</f>
        <v>0</v>
      </c>
      <c r="AI154" s="8">
        <f>INDEX(装备!P:P,$O154)+INDEX(装备!P:P,$P154)+INDEX(装备!P:P,$Q154)+INDEX(装备!P:P,$R154)+INDEX(装备!P:P,$S154)+INDEX(装备!P:P,$T154)</f>
        <v>0</v>
      </c>
      <c r="AJ154" s="8">
        <f>INDEX(装备!Q:Q,$O154)+INDEX(装备!Q:Q,$P154)+INDEX(装备!Q:Q,$Q154)+INDEX(装备!Q:Q,$R154)+INDEX(装备!Q:Q,$S154)+INDEX(装备!Q:Q,$T154)</f>
        <v>0</v>
      </c>
      <c r="AK154" s="8">
        <f>INDEX(装备!R:R,$O154)+INDEX(装备!R:R,$P154)+INDEX(装备!R:R,$Q154)+INDEX(装备!R:R,$R154)+INDEX(装备!R:R,$S154)+INDEX(装备!R:R,$T154)</f>
        <v>0</v>
      </c>
      <c r="AL154" s="8">
        <f>INDEX(装备!S:S,$O154)+INDEX(装备!S:S,$P154)+INDEX(装备!S:S,$Q154)+INDEX(装备!S:S,$R154)+INDEX(装备!S:S,$S154)+INDEX(装备!S:S,$T154)</f>
        <v>0</v>
      </c>
      <c r="AM154" s="8">
        <f>INDEX(装备!T:T,$O154)+INDEX(装备!T:T,$P154)+INDEX(装备!T:T,$Q154)+INDEX(装备!T:T,$R154)+INDEX(装备!T:T,$S154)+INDEX(装备!T:T,$T154)</f>
        <v>0</v>
      </c>
      <c r="AP154" s="39">
        <f t="shared" ref="AP154:BG162" si="130">AP153+V154</f>
        <v>23</v>
      </c>
      <c r="AQ154" s="39">
        <f t="shared" si="130"/>
        <v>38</v>
      </c>
      <c r="AR154" s="39">
        <f t="shared" si="130"/>
        <v>20</v>
      </c>
      <c r="AS154" s="39">
        <f t="shared" si="130"/>
        <v>0</v>
      </c>
      <c r="AT154" s="39">
        <f t="shared" si="130"/>
        <v>9</v>
      </c>
      <c r="AU154" s="39">
        <f t="shared" si="130"/>
        <v>0</v>
      </c>
      <c r="AV154" s="39">
        <f t="shared" si="130"/>
        <v>0</v>
      </c>
      <c r="AW154" s="39">
        <f t="shared" si="130"/>
        <v>0</v>
      </c>
      <c r="AX154" s="39">
        <f t="shared" si="130"/>
        <v>0</v>
      </c>
      <c r="AY154" s="39">
        <f t="shared" si="130"/>
        <v>0</v>
      </c>
      <c r="AZ154" s="39">
        <f t="shared" si="130"/>
        <v>0</v>
      </c>
      <c r="BA154" s="39">
        <f t="shared" si="130"/>
        <v>30</v>
      </c>
      <c r="BB154" s="39">
        <f t="shared" si="130"/>
        <v>0</v>
      </c>
      <c r="BC154" s="39">
        <f t="shared" si="130"/>
        <v>0</v>
      </c>
      <c r="BD154" s="39">
        <f t="shared" si="130"/>
        <v>0</v>
      </c>
      <c r="BE154" s="39">
        <f t="shared" si="130"/>
        <v>0</v>
      </c>
      <c r="BF154" s="39">
        <f t="shared" si="130"/>
        <v>0</v>
      </c>
      <c r="BG154" s="39">
        <f t="shared" si="130"/>
        <v>0</v>
      </c>
    </row>
    <row r="155" spans="6:59" s="38" customFormat="1" x14ac:dyDescent="0.15">
      <c r="G155" s="39" t="s">
        <v>299</v>
      </c>
      <c r="H155" s="39" t="s">
        <v>645</v>
      </c>
      <c r="I155" s="39" t="s">
        <v>431</v>
      </c>
      <c r="J155" s="39" t="s">
        <v>430</v>
      </c>
      <c r="K155" s="39" t="s">
        <v>450</v>
      </c>
      <c r="L155" s="39" t="s">
        <v>441</v>
      </c>
      <c r="M155" s="39" t="s">
        <v>458</v>
      </c>
      <c r="O155" s="35">
        <f>MATCH(H155,装备!$B:$B,0)</f>
        <v>50</v>
      </c>
      <c r="P155" s="35">
        <f>MATCH(I155,装备!$B:$B,0)</f>
        <v>39</v>
      </c>
      <c r="Q155" s="35">
        <f>MATCH(J155,装备!$B:$B,0)</f>
        <v>38</v>
      </c>
      <c r="R155" s="35">
        <f>MATCH(K155,装备!$B:$B,0)</f>
        <v>15</v>
      </c>
      <c r="S155" s="35">
        <f>MATCH(L155,装备!$B:$B,0)</f>
        <v>20</v>
      </c>
      <c r="T155" s="35">
        <f>MATCH(M155,装备!$B:$B,0)</f>
        <v>40</v>
      </c>
      <c r="V155" s="8">
        <f>INDEX(装备!C:C,$O155)+INDEX(装备!C:C,$P155)+INDEX(装备!C:C,$Q155)+INDEX(装备!C:C,$R155)+INDEX(装备!C:C,$S155)+INDEX(装备!C:C,$T155)</f>
        <v>29</v>
      </c>
      <c r="W155" s="8">
        <f>INDEX(装备!D:D,$O155)+INDEX(装备!D:D,$P155)+INDEX(装备!D:D,$Q155)+INDEX(装备!D:D,$R155)+INDEX(装备!D:D,$S155)+INDEX(装备!D:D,$T155)</f>
        <v>26</v>
      </c>
      <c r="X155" s="8">
        <f>INDEX(装备!E:E,$O155)+INDEX(装备!E:E,$P155)+INDEX(装备!E:E,$Q155)+INDEX(装备!E:E,$R155)+INDEX(装备!E:E,$S155)+INDEX(装备!E:E,$T155)</f>
        <v>23</v>
      </c>
      <c r="Y155" s="8">
        <f>INDEX(装备!F:F,$O155)+INDEX(装备!F:F,$P155)+INDEX(装备!F:F,$Q155)+INDEX(装备!F:F,$R155)+INDEX(装备!F:F,$S155)+INDEX(装备!F:F,$T155)</f>
        <v>0</v>
      </c>
      <c r="Z155" s="8">
        <f>INDEX(装备!G:G,$O155)+INDEX(装备!G:G,$P155)+INDEX(装备!G:G,$Q155)+INDEX(装备!G:G,$R155)+INDEX(装备!G:G,$S155)+INDEX(装备!G:G,$T155)</f>
        <v>6</v>
      </c>
      <c r="AA155" s="8">
        <f>INDEX(装备!H:H,$O155)+INDEX(装备!H:H,$P155)+INDEX(装备!H:H,$Q155)+INDEX(装备!H:H,$R155)+INDEX(装备!H:H,$S155)+INDEX(装备!H:H,$T155)</f>
        <v>0</v>
      </c>
      <c r="AB155" s="8">
        <f>INDEX(装备!I:I,$O155)+INDEX(装备!I:I,$P155)+INDEX(装备!I:I,$Q155)+INDEX(装备!I:I,$R155)+INDEX(装备!I:I,$S155)+INDEX(装备!I:I,$T155)</f>
        <v>6</v>
      </c>
      <c r="AC155" s="8">
        <f>INDEX(装备!J:J,$O155)+INDEX(装备!J:J,$P155)+INDEX(装备!J:J,$Q155)+INDEX(装备!J:J,$R155)+INDEX(装备!J:J,$S155)+INDEX(装备!J:J,$T155)</f>
        <v>0</v>
      </c>
      <c r="AD155" s="8">
        <f>INDEX(装备!K:K,$O155)+INDEX(装备!K:K,$P155)+INDEX(装备!K:K,$Q155)+INDEX(装备!K:K,$R155)+INDEX(装备!K:K,$S155)+INDEX(装备!K:K,$T155)</f>
        <v>0</v>
      </c>
      <c r="AE155" s="8">
        <f>INDEX(装备!L:L,$O155)+INDEX(装备!L:L,$P155)+INDEX(装备!L:L,$Q155)+INDEX(装备!L:L,$R155)+INDEX(装备!L:L,$S155)+INDEX(装备!L:L,$T155)</f>
        <v>0</v>
      </c>
      <c r="AF155" s="8">
        <f>INDEX(装备!M:M,$O155)+INDEX(装备!M:M,$P155)+INDEX(装备!M:M,$Q155)+INDEX(装备!M:M,$R155)+INDEX(装备!M:M,$S155)+INDEX(装备!M:M,$T155)</f>
        <v>280</v>
      </c>
      <c r="AG155" s="8">
        <f>INDEX(装备!N:N,$O155)+INDEX(装备!N:N,$P155)+INDEX(装备!N:N,$Q155)+INDEX(装备!N:N,$R155)+INDEX(装备!N:N,$S155)+INDEX(装备!N:N,$T155)</f>
        <v>50</v>
      </c>
      <c r="AH155" s="8">
        <f>INDEX(装备!O:O,$O155)+INDEX(装备!O:O,$P155)+INDEX(装备!O:O,$Q155)+INDEX(装备!O:O,$R155)+INDEX(装备!O:O,$S155)+INDEX(装备!O:O,$T155)</f>
        <v>0</v>
      </c>
      <c r="AI155" s="8">
        <f>INDEX(装备!P:P,$O155)+INDEX(装备!P:P,$P155)+INDEX(装备!P:P,$Q155)+INDEX(装备!P:P,$R155)+INDEX(装备!P:P,$S155)+INDEX(装备!P:P,$T155)</f>
        <v>0</v>
      </c>
      <c r="AJ155" s="8">
        <f>INDEX(装备!Q:Q,$O155)+INDEX(装备!Q:Q,$P155)+INDEX(装备!Q:Q,$Q155)+INDEX(装备!Q:Q,$R155)+INDEX(装备!Q:Q,$S155)+INDEX(装备!Q:Q,$T155)</f>
        <v>0</v>
      </c>
      <c r="AK155" s="8">
        <f>INDEX(装备!R:R,$O155)+INDEX(装备!R:R,$P155)+INDEX(装备!R:R,$Q155)+INDEX(装备!R:R,$R155)+INDEX(装备!R:R,$S155)+INDEX(装备!R:R,$T155)</f>
        <v>0</v>
      </c>
      <c r="AL155" s="8">
        <f>INDEX(装备!S:S,$O155)+INDEX(装备!S:S,$P155)+INDEX(装备!S:S,$Q155)+INDEX(装备!S:S,$R155)+INDEX(装备!S:S,$S155)+INDEX(装备!S:S,$T155)</f>
        <v>0</v>
      </c>
      <c r="AM155" s="8">
        <f>INDEX(装备!T:T,$O155)+INDEX(装备!T:T,$P155)+INDEX(装备!T:T,$Q155)+INDEX(装备!T:T,$R155)+INDEX(装备!T:T,$S155)+INDEX(装备!T:T,$T155)</f>
        <v>0</v>
      </c>
      <c r="AP155" s="39">
        <f t="shared" si="130"/>
        <v>52</v>
      </c>
      <c r="AQ155" s="39">
        <f t="shared" si="130"/>
        <v>64</v>
      </c>
      <c r="AR155" s="39">
        <f t="shared" si="130"/>
        <v>43</v>
      </c>
      <c r="AS155" s="39">
        <f t="shared" si="130"/>
        <v>0</v>
      </c>
      <c r="AT155" s="39">
        <f t="shared" si="130"/>
        <v>15</v>
      </c>
      <c r="AU155" s="39">
        <f t="shared" si="130"/>
        <v>0</v>
      </c>
      <c r="AV155" s="39">
        <f t="shared" si="130"/>
        <v>6</v>
      </c>
      <c r="AW155" s="39">
        <f t="shared" si="130"/>
        <v>0</v>
      </c>
      <c r="AX155" s="39">
        <f t="shared" si="130"/>
        <v>0</v>
      </c>
      <c r="AY155" s="39">
        <f t="shared" si="130"/>
        <v>0</v>
      </c>
      <c r="AZ155" s="39">
        <f t="shared" si="130"/>
        <v>280</v>
      </c>
      <c r="BA155" s="39">
        <f t="shared" si="130"/>
        <v>80</v>
      </c>
      <c r="BB155" s="39">
        <f t="shared" si="130"/>
        <v>0</v>
      </c>
      <c r="BC155" s="39">
        <f t="shared" si="130"/>
        <v>0</v>
      </c>
      <c r="BD155" s="39">
        <f t="shared" si="130"/>
        <v>0</v>
      </c>
      <c r="BE155" s="39">
        <f t="shared" si="130"/>
        <v>0</v>
      </c>
      <c r="BF155" s="39">
        <f t="shared" si="130"/>
        <v>0</v>
      </c>
      <c r="BG155" s="39">
        <f t="shared" si="130"/>
        <v>0</v>
      </c>
    </row>
    <row r="156" spans="6:59" s="38" customFormat="1" x14ac:dyDescent="0.15">
      <c r="G156" s="39" t="s">
        <v>304</v>
      </c>
      <c r="H156" s="39" t="s">
        <v>646</v>
      </c>
      <c r="I156" s="39" t="s">
        <v>423</v>
      </c>
      <c r="J156" s="39" t="s">
        <v>302</v>
      </c>
      <c r="K156" s="39" t="s">
        <v>439</v>
      </c>
      <c r="L156" s="39" t="s">
        <v>359</v>
      </c>
      <c r="M156" s="39" t="s">
        <v>459</v>
      </c>
      <c r="O156" s="35">
        <f>MATCH(H156,装备!$B:$B,0)</f>
        <v>71</v>
      </c>
      <c r="P156" s="35">
        <f>MATCH(I156,装备!$B:$B,0)</f>
        <v>86</v>
      </c>
      <c r="Q156" s="35">
        <f>MATCH(J156,装备!$B:$B,0)</f>
        <v>36</v>
      </c>
      <c r="R156" s="35">
        <f>MATCH(K156,装备!$B:$B,0)</f>
        <v>33</v>
      </c>
      <c r="S156" s="35">
        <f>MATCH(L156,装备!$B:$B,0)</f>
        <v>7</v>
      </c>
      <c r="T156" s="35">
        <f>MATCH(M156,装备!$B:$B,0)</f>
        <v>46</v>
      </c>
      <c r="V156" s="8">
        <f>INDEX(装备!C:C,$O156)+INDEX(装备!C:C,$P156)+INDEX(装备!C:C,$Q156)+INDEX(装备!C:C,$R156)+INDEX(装备!C:C,$S156)+INDEX(装备!C:C,$T156)</f>
        <v>19</v>
      </c>
      <c r="W156" s="8">
        <f>INDEX(装备!D:D,$O156)+INDEX(装备!D:D,$P156)+INDEX(装备!D:D,$Q156)+INDEX(装备!D:D,$R156)+INDEX(装备!D:D,$S156)+INDEX(装备!D:D,$T156)</f>
        <v>37</v>
      </c>
      <c r="X156" s="8">
        <f>INDEX(装备!E:E,$O156)+INDEX(装备!E:E,$P156)+INDEX(装备!E:E,$Q156)+INDEX(装备!E:E,$R156)+INDEX(装备!E:E,$S156)+INDEX(装备!E:E,$T156)</f>
        <v>19</v>
      </c>
      <c r="Y156" s="8">
        <f>INDEX(装备!F:F,$O156)+INDEX(装备!F:F,$P156)+INDEX(装备!F:F,$Q156)+INDEX(装备!F:F,$R156)+INDEX(装备!F:F,$S156)+INDEX(装备!F:F,$T156)</f>
        <v>200</v>
      </c>
      <c r="Z156" s="8">
        <f>INDEX(装备!G:G,$O156)+INDEX(装备!G:G,$P156)+INDEX(装备!G:G,$Q156)+INDEX(装备!G:G,$R156)+INDEX(装备!G:G,$S156)+INDEX(装备!G:G,$T156)</f>
        <v>0</v>
      </c>
      <c r="AA156" s="8">
        <f>INDEX(装备!H:H,$O156)+INDEX(装备!H:H,$P156)+INDEX(装备!H:H,$Q156)+INDEX(装备!H:H,$R156)+INDEX(装备!H:H,$S156)+INDEX(装备!H:H,$T156)</f>
        <v>30</v>
      </c>
      <c r="AB156" s="8">
        <f>INDEX(装备!I:I,$O156)+INDEX(装备!I:I,$P156)+INDEX(装备!I:I,$Q156)+INDEX(装备!I:I,$R156)+INDEX(装备!I:I,$S156)+INDEX(装备!I:I,$T156)</f>
        <v>2</v>
      </c>
      <c r="AC156" s="8">
        <f>INDEX(装备!J:J,$O156)+INDEX(装备!J:J,$P156)+INDEX(装备!J:J,$Q156)+INDEX(装备!J:J,$R156)+INDEX(装备!J:J,$S156)+INDEX(装备!J:J,$T156)</f>
        <v>0</v>
      </c>
      <c r="AD156" s="8">
        <f>INDEX(装备!K:K,$O156)+INDEX(装备!K:K,$P156)+INDEX(装备!K:K,$Q156)+INDEX(装备!K:K,$R156)+INDEX(装备!K:K,$S156)+INDEX(装备!K:K,$T156)</f>
        <v>15</v>
      </c>
      <c r="AE156" s="8">
        <f>INDEX(装备!L:L,$O156)+INDEX(装备!L:L,$P156)+INDEX(装备!L:L,$Q156)+INDEX(装备!L:L,$R156)+INDEX(装备!L:L,$S156)+INDEX(装备!L:L,$T156)</f>
        <v>10</v>
      </c>
      <c r="AF156" s="8">
        <f>INDEX(装备!M:M,$O156)+INDEX(装备!M:M,$P156)+INDEX(装备!M:M,$Q156)+INDEX(装备!M:M,$R156)+INDEX(装备!M:M,$S156)+INDEX(装备!M:M,$T156)</f>
        <v>135</v>
      </c>
      <c r="AG156" s="8">
        <f>INDEX(装备!N:N,$O156)+INDEX(装备!N:N,$P156)+INDEX(装备!N:N,$Q156)+INDEX(装备!N:N,$R156)+INDEX(装备!N:N,$S156)+INDEX(装备!N:N,$T156)</f>
        <v>15</v>
      </c>
      <c r="AH156" s="8">
        <f>INDEX(装备!O:O,$O156)+INDEX(装备!O:O,$P156)+INDEX(装备!O:O,$Q156)+INDEX(装备!O:O,$R156)+INDEX(装备!O:O,$S156)+INDEX(装备!O:O,$T156)</f>
        <v>5</v>
      </c>
      <c r="AI156" s="8">
        <f>INDEX(装备!P:P,$O156)+INDEX(装备!P:P,$P156)+INDEX(装备!P:P,$Q156)+INDEX(装备!P:P,$R156)+INDEX(装备!P:P,$S156)+INDEX(装备!P:P,$T156)</f>
        <v>0</v>
      </c>
      <c r="AJ156" s="8">
        <f>INDEX(装备!Q:Q,$O156)+INDEX(装备!Q:Q,$P156)+INDEX(装备!Q:Q,$Q156)+INDEX(装备!Q:Q,$R156)+INDEX(装备!Q:Q,$S156)+INDEX(装备!Q:Q,$T156)</f>
        <v>0</v>
      </c>
      <c r="AK156" s="8">
        <f>INDEX(装备!R:R,$O156)+INDEX(装备!R:R,$P156)+INDEX(装备!R:R,$Q156)+INDEX(装备!R:R,$R156)+INDEX(装备!R:R,$S156)+INDEX(装备!R:R,$T156)</f>
        <v>0</v>
      </c>
      <c r="AL156" s="8">
        <f>INDEX(装备!S:S,$O156)+INDEX(装备!S:S,$P156)+INDEX(装备!S:S,$Q156)+INDEX(装备!S:S,$R156)+INDEX(装备!S:S,$S156)+INDEX(装备!S:S,$T156)</f>
        <v>0</v>
      </c>
      <c r="AM156" s="8">
        <f>INDEX(装备!T:T,$O156)+INDEX(装备!T:T,$P156)+INDEX(装备!T:T,$Q156)+INDEX(装备!T:T,$R156)+INDEX(装备!T:T,$S156)+INDEX(装备!T:T,$T156)</f>
        <v>0</v>
      </c>
      <c r="AP156" s="39">
        <f t="shared" si="130"/>
        <v>71</v>
      </c>
      <c r="AQ156" s="39">
        <f t="shared" si="130"/>
        <v>101</v>
      </c>
      <c r="AR156" s="39">
        <f t="shared" si="130"/>
        <v>62</v>
      </c>
      <c r="AS156" s="39">
        <f t="shared" si="130"/>
        <v>200</v>
      </c>
      <c r="AT156" s="39">
        <f t="shared" si="130"/>
        <v>15</v>
      </c>
      <c r="AU156" s="39">
        <f t="shared" si="130"/>
        <v>30</v>
      </c>
      <c r="AV156" s="39">
        <f t="shared" si="130"/>
        <v>8</v>
      </c>
      <c r="AW156" s="39">
        <f t="shared" si="130"/>
        <v>0</v>
      </c>
      <c r="AX156" s="39">
        <f t="shared" si="130"/>
        <v>15</v>
      </c>
      <c r="AY156" s="39">
        <f t="shared" si="130"/>
        <v>10</v>
      </c>
      <c r="AZ156" s="39">
        <f t="shared" si="130"/>
        <v>415</v>
      </c>
      <c r="BA156" s="39">
        <f t="shared" si="130"/>
        <v>95</v>
      </c>
      <c r="BB156" s="39">
        <f t="shared" si="130"/>
        <v>5</v>
      </c>
      <c r="BC156" s="39">
        <f t="shared" si="130"/>
        <v>0</v>
      </c>
      <c r="BD156" s="39">
        <f t="shared" si="130"/>
        <v>0</v>
      </c>
      <c r="BE156" s="39">
        <f t="shared" si="130"/>
        <v>0</v>
      </c>
      <c r="BF156" s="39">
        <f t="shared" si="130"/>
        <v>0</v>
      </c>
      <c r="BG156" s="39">
        <f t="shared" si="130"/>
        <v>0</v>
      </c>
    </row>
    <row r="157" spans="6:59" s="38" customFormat="1" x14ac:dyDescent="0.15">
      <c r="G157" s="39" t="s">
        <v>311</v>
      </c>
      <c r="H157" s="39" t="s">
        <v>647</v>
      </c>
      <c r="I157" s="39" t="s">
        <v>434</v>
      </c>
      <c r="J157" s="39" t="s">
        <v>367</v>
      </c>
      <c r="K157" s="39" t="s">
        <v>441</v>
      </c>
      <c r="L157" s="39" t="s">
        <v>422</v>
      </c>
      <c r="M157" s="39" t="s">
        <v>459</v>
      </c>
      <c r="O157" s="35">
        <f>MATCH(H157,装备!$B:$B,0)</f>
        <v>75</v>
      </c>
      <c r="P157" s="35">
        <f>MATCH(I157,装备!$B:$B,0)</f>
        <v>77</v>
      </c>
      <c r="Q157" s="35">
        <f>MATCH(J157,装备!$B:$B,0)</f>
        <v>55</v>
      </c>
      <c r="R157" s="35">
        <f>MATCH(K157,装备!$B:$B,0)</f>
        <v>20</v>
      </c>
      <c r="S157" s="35">
        <f>MATCH(L157,装备!$B:$B,0)</f>
        <v>18</v>
      </c>
      <c r="T157" s="35">
        <f>MATCH(M157,装备!$B:$B,0)</f>
        <v>46</v>
      </c>
      <c r="V157" s="8">
        <f>INDEX(装备!C:C,$O157)+INDEX(装备!C:C,$P157)+INDEX(装备!C:C,$Q157)+INDEX(装备!C:C,$R157)+INDEX(装备!C:C,$S157)+INDEX(装备!C:C,$T157)</f>
        <v>23</v>
      </c>
      <c r="W157" s="8">
        <f>INDEX(装备!D:D,$O157)+INDEX(装备!D:D,$P157)+INDEX(装备!D:D,$Q157)+INDEX(装备!D:D,$R157)+INDEX(装备!D:D,$S157)+INDEX(装备!D:D,$T157)</f>
        <v>48</v>
      </c>
      <c r="X157" s="8">
        <f>INDEX(装备!E:E,$O157)+INDEX(装备!E:E,$P157)+INDEX(装备!E:E,$Q157)+INDEX(装备!E:E,$R157)+INDEX(装备!E:E,$S157)+INDEX(装备!E:E,$T157)</f>
        <v>12</v>
      </c>
      <c r="Y157" s="8">
        <f>INDEX(装备!F:F,$O157)+INDEX(装备!F:F,$P157)+INDEX(装备!F:F,$Q157)+INDEX(装备!F:F,$R157)+INDEX(装备!F:F,$S157)+INDEX(装备!F:F,$T157)</f>
        <v>480</v>
      </c>
      <c r="Z157" s="8">
        <f>INDEX(装备!G:G,$O157)+INDEX(装备!G:G,$P157)+INDEX(装备!G:G,$Q157)+INDEX(装备!G:G,$R157)+INDEX(装备!G:G,$S157)+INDEX(装备!G:G,$T157)</f>
        <v>27</v>
      </c>
      <c r="AA157" s="8">
        <f>INDEX(装备!H:H,$O157)+INDEX(装备!H:H,$P157)+INDEX(装备!H:H,$Q157)+INDEX(装备!H:H,$R157)+INDEX(装备!H:H,$S157)+INDEX(装备!H:H,$T157)</f>
        <v>21</v>
      </c>
      <c r="AB157" s="8">
        <f>INDEX(装备!I:I,$O157)+INDEX(装备!I:I,$P157)+INDEX(装备!I:I,$Q157)+INDEX(装备!I:I,$R157)+INDEX(装备!I:I,$S157)+INDEX(装备!I:I,$T157)</f>
        <v>4</v>
      </c>
      <c r="AC157" s="8">
        <f>INDEX(装备!J:J,$O157)+INDEX(装备!J:J,$P157)+INDEX(装备!J:J,$Q157)+INDEX(装备!J:J,$R157)+INDEX(装备!J:J,$S157)+INDEX(装备!J:J,$T157)</f>
        <v>0</v>
      </c>
      <c r="AD157" s="8">
        <f>INDEX(装备!K:K,$O157)+INDEX(装备!K:K,$P157)+INDEX(装备!K:K,$Q157)+INDEX(装备!K:K,$R157)+INDEX(装备!K:K,$S157)+INDEX(装备!K:K,$T157)</f>
        <v>15</v>
      </c>
      <c r="AE157" s="8">
        <f>INDEX(装备!L:L,$O157)+INDEX(装备!L:L,$P157)+INDEX(装备!L:L,$Q157)+INDEX(装备!L:L,$R157)+INDEX(装备!L:L,$S157)+INDEX(装备!L:L,$T157)</f>
        <v>0</v>
      </c>
      <c r="AF157" s="8">
        <f>INDEX(装备!M:M,$O157)+INDEX(装备!M:M,$P157)+INDEX(装备!M:M,$Q157)+INDEX(装备!M:M,$R157)+INDEX(装备!M:M,$S157)+INDEX(装备!M:M,$T157)</f>
        <v>240</v>
      </c>
      <c r="AG157" s="8">
        <f>INDEX(装备!N:N,$O157)+INDEX(装备!N:N,$P157)+INDEX(装备!N:N,$Q157)+INDEX(装备!N:N,$R157)+INDEX(装备!N:N,$S157)+INDEX(装备!N:N,$T157)</f>
        <v>90</v>
      </c>
      <c r="AH157" s="8">
        <f>INDEX(装备!O:O,$O157)+INDEX(装备!O:O,$P157)+INDEX(装备!O:O,$Q157)+INDEX(装备!O:O,$R157)+INDEX(装备!O:O,$S157)+INDEX(装备!O:O,$T157)</f>
        <v>0</v>
      </c>
      <c r="AI157" s="8">
        <f>INDEX(装备!P:P,$O157)+INDEX(装备!P:P,$P157)+INDEX(装备!P:P,$Q157)+INDEX(装备!P:P,$R157)+INDEX(装备!P:P,$S157)+INDEX(装备!P:P,$T157)</f>
        <v>0</v>
      </c>
      <c r="AJ157" s="8">
        <f>INDEX(装备!Q:Q,$O157)+INDEX(装备!Q:Q,$P157)+INDEX(装备!Q:Q,$Q157)+INDEX(装备!Q:Q,$R157)+INDEX(装备!Q:Q,$S157)+INDEX(装备!Q:Q,$T157)</f>
        <v>5</v>
      </c>
      <c r="AK157" s="8">
        <f>INDEX(装备!R:R,$O157)+INDEX(装备!R:R,$P157)+INDEX(装备!R:R,$Q157)+INDEX(装备!R:R,$R157)+INDEX(装备!R:R,$S157)+INDEX(装备!R:R,$T157)</f>
        <v>0</v>
      </c>
      <c r="AL157" s="8">
        <f>INDEX(装备!S:S,$O157)+INDEX(装备!S:S,$P157)+INDEX(装备!S:S,$Q157)+INDEX(装备!S:S,$R157)+INDEX(装备!S:S,$S157)+INDEX(装备!S:S,$T157)</f>
        <v>0</v>
      </c>
      <c r="AM157" s="8">
        <f>INDEX(装备!T:T,$O157)+INDEX(装备!T:T,$P157)+INDEX(装备!T:T,$Q157)+INDEX(装备!T:T,$R157)+INDEX(装备!T:T,$S157)+INDEX(装备!T:T,$T157)</f>
        <v>0</v>
      </c>
      <c r="AP157" s="39">
        <f t="shared" si="130"/>
        <v>94</v>
      </c>
      <c r="AQ157" s="39">
        <f t="shared" si="130"/>
        <v>149</v>
      </c>
      <c r="AR157" s="39">
        <f t="shared" si="130"/>
        <v>74</v>
      </c>
      <c r="AS157" s="39">
        <f t="shared" si="130"/>
        <v>680</v>
      </c>
      <c r="AT157" s="39">
        <f t="shared" si="130"/>
        <v>42</v>
      </c>
      <c r="AU157" s="39">
        <f t="shared" si="130"/>
        <v>51</v>
      </c>
      <c r="AV157" s="39">
        <f t="shared" si="130"/>
        <v>12</v>
      </c>
      <c r="AW157" s="39">
        <f t="shared" si="130"/>
        <v>0</v>
      </c>
      <c r="AX157" s="39">
        <f t="shared" si="130"/>
        <v>30</v>
      </c>
      <c r="AY157" s="39">
        <f t="shared" si="130"/>
        <v>10</v>
      </c>
      <c r="AZ157" s="39">
        <f t="shared" si="130"/>
        <v>655</v>
      </c>
      <c r="BA157" s="39">
        <f t="shared" si="130"/>
        <v>185</v>
      </c>
      <c r="BB157" s="39">
        <f t="shared" si="130"/>
        <v>5</v>
      </c>
      <c r="BC157" s="39">
        <f t="shared" si="130"/>
        <v>0</v>
      </c>
      <c r="BD157" s="39">
        <f t="shared" si="130"/>
        <v>5</v>
      </c>
      <c r="BE157" s="39">
        <f t="shared" si="130"/>
        <v>0</v>
      </c>
      <c r="BF157" s="39">
        <f t="shared" si="130"/>
        <v>0</v>
      </c>
      <c r="BG157" s="39">
        <f t="shared" si="130"/>
        <v>0</v>
      </c>
    </row>
    <row r="158" spans="6:59" s="38" customFormat="1" x14ac:dyDescent="0.15">
      <c r="G158" s="39" t="s">
        <v>316</v>
      </c>
      <c r="H158" s="39" t="s">
        <v>641</v>
      </c>
      <c r="I158" s="39" t="s">
        <v>313</v>
      </c>
      <c r="J158" s="39" t="s">
        <v>442</v>
      </c>
      <c r="K158" s="39" t="s">
        <v>381</v>
      </c>
      <c r="L158" s="39" t="s">
        <v>441</v>
      </c>
      <c r="M158" s="39" t="s">
        <v>459</v>
      </c>
      <c r="O158" s="35">
        <f>MATCH(H158,装备!$B:$B,0)</f>
        <v>113</v>
      </c>
      <c r="P158" s="35">
        <f>MATCH(I158,装备!$B:$B,0)</f>
        <v>84</v>
      </c>
      <c r="Q158" s="35">
        <f>MATCH(J158,装备!$B:$B,0)</f>
        <v>60</v>
      </c>
      <c r="R158" s="35">
        <f>MATCH(K158,装备!$B:$B,0)</f>
        <v>54</v>
      </c>
      <c r="S158" s="35">
        <f>MATCH(L158,装备!$B:$B,0)</f>
        <v>20</v>
      </c>
      <c r="T158" s="35">
        <f>MATCH(M158,装备!$B:$B,0)</f>
        <v>46</v>
      </c>
      <c r="V158" s="8">
        <f>INDEX(装备!C:C,$O158)+INDEX(装备!C:C,$P158)+INDEX(装备!C:C,$Q158)+INDEX(装备!C:C,$R158)+INDEX(装备!C:C,$S158)+INDEX(装备!C:C,$T158)</f>
        <v>29</v>
      </c>
      <c r="W158" s="8">
        <f>INDEX(装备!D:D,$O158)+INDEX(装备!D:D,$P158)+INDEX(装备!D:D,$Q158)+INDEX(装备!D:D,$R158)+INDEX(装备!D:D,$S158)+INDEX(装备!D:D,$T158)</f>
        <v>65</v>
      </c>
      <c r="X158" s="8">
        <f>INDEX(装备!E:E,$O158)+INDEX(装备!E:E,$P158)+INDEX(装备!E:E,$Q158)+INDEX(装备!E:E,$R158)+INDEX(装备!E:E,$S158)+INDEX(装备!E:E,$T158)</f>
        <v>19</v>
      </c>
      <c r="Y158" s="8">
        <f>INDEX(装备!F:F,$O158)+INDEX(装备!F:F,$P158)+INDEX(装备!F:F,$Q158)+INDEX(装备!F:F,$R158)+INDEX(装备!F:F,$S158)+INDEX(装备!F:F,$T158)</f>
        <v>0</v>
      </c>
      <c r="Z158" s="8">
        <f>INDEX(装备!G:G,$O158)+INDEX(装备!G:G,$P158)+INDEX(装备!G:G,$Q158)+INDEX(装备!G:G,$R158)+INDEX(装备!G:G,$S158)+INDEX(装备!G:G,$T158)</f>
        <v>27</v>
      </c>
      <c r="AA158" s="8">
        <f>INDEX(装备!H:H,$O158)+INDEX(装备!H:H,$P158)+INDEX(装备!H:H,$Q158)+INDEX(装备!H:H,$R158)+INDEX(装备!H:H,$S158)+INDEX(装备!H:H,$T158)</f>
        <v>0</v>
      </c>
      <c r="AB158" s="8">
        <f>INDEX(装备!I:I,$O158)+INDEX(装备!I:I,$P158)+INDEX(装备!I:I,$Q158)+INDEX(装备!I:I,$R158)+INDEX(装备!I:I,$S158)+INDEX(装备!I:I,$T158)</f>
        <v>0</v>
      </c>
      <c r="AC158" s="8">
        <f>INDEX(装备!J:J,$O158)+INDEX(装备!J:J,$P158)+INDEX(装备!J:J,$Q158)+INDEX(装备!J:J,$R158)+INDEX(装备!J:J,$S158)+INDEX(装备!J:J,$T158)</f>
        <v>22</v>
      </c>
      <c r="AD158" s="8">
        <f>INDEX(装备!K:K,$O158)+INDEX(装备!K:K,$P158)+INDEX(装备!K:K,$Q158)+INDEX(装备!K:K,$R158)+INDEX(装备!K:K,$S158)+INDEX(装备!K:K,$T158)</f>
        <v>15</v>
      </c>
      <c r="AE158" s="8">
        <f>INDEX(装备!L:L,$O158)+INDEX(装备!L:L,$P158)+INDEX(装备!L:L,$Q158)+INDEX(装备!L:L,$R158)+INDEX(装备!L:L,$S158)+INDEX(装备!L:L,$T158)</f>
        <v>0</v>
      </c>
      <c r="AF158" s="8">
        <f>INDEX(装备!M:M,$O158)+INDEX(装备!M:M,$P158)+INDEX(装备!M:M,$Q158)+INDEX(装备!M:M,$R158)+INDEX(装备!M:M,$S158)+INDEX(装备!M:M,$T158)</f>
        <v>180</v>
      </c>
      <c r="AG158" s="8">
        <f>INDEX(装备!N:N,$O158)+INDEX(装备!N:N,$P158)+INDEX(装备!N:N,$Q158)+INDEX(装备!N:N,$R158)+INDEX(装备!N:N,$S158)+INDEX(装备!N:N,$T158)</f>
        <v>110</v>
      </c>
      <c r="AH158" s="8">
        <f>INDEX(装备!O:O,$O158)+INDEX(装备!O:O,$P158)+INDEX(装备!O:O,$Q158)+INDEX(装备!O:O,$R158)+INDEX(装备!O:O,$S158)+INDEX(装备!O:O,$T158)</f>
        <v>0</v>
      </c>
      <c r="AI158" s="8">
        <f>INDEX(装备!P:P,$O158)+INDEX(装备!P:P,$P158)+INDEX(装备!P:P,$Q158)+INDEX(装备!P:P,$R158)+INDEX(装备!P:P,$S158)+INDEX(装备!P:P,$T158)</f>
        <v>0</v>
      </c>
      <c r="AJ158" s="8">
        <f>INDEX(装备!Q:Q,$O158)+INDEX(装备!Q:Q,$P158)+INDEX(装备!Q:Q,$Q158)+INDEX(装备!Q:Q,$R158)+INDEX(装备!Q:Q,$S158)+INDEX(装备!Q:Q,$T158)</f>
        <v>20</v>
      </c>
      <c r="AK158" s="8">
        <f>INDEX(装备!R:R,$O158)+INDEX(装备!R:R,$P158)+INDEX(装备!R:R,$Q158)+INDEX(装备!R:R,$R158)+INDEX(装备!R:R,$S158)+INDEX(装备!R:R,$T158)</f>
        <v>0</v>
      </c>
      <c r="AL158" s="8">
        <f>INDEX(装备!S:S,$O158)+INDEX(装备!S:S,$P158)+INDEX(装备!S:S,$Q158)+INDEX(装备!S:S,$R158)+INDEX(装备!S:S,$S158)+INDEX(装备!S:S,$T158)</f>
        <v>0</v>
      </c>
      <c r="AM158" s="8">
        <f>INDEX(装备!T:T,$O158)+INDEX(装备!T:T,$P158)+INDEX(装备!T:T,$Q158)+INDEX(装备!T:T,$R158)+INDEX(装备!T:T,$S158)+INDEX(装备!T:T,$T158)</f>
        <v>0</v>
      </c>
      <c r="AP158" s="39">
        <f t="shared" si="130"/>
        <v>123</v>
      </c>
      <c r="AQ158" s="39">
        <f t="shared" si="130"/>
        <v>214</v>
      </c>
      <c r="AR158" s="39">
        <f t="shared" si="130"/>
        <v>93</v>
      </c>
      <c r="AS158" s="39">
        <f t="shared" si="130"/>
        <v>680</v>
      </c>
      <c r="AT158" s="39">
        <f t="shared" si="130"/>
        <v>69</v>
      </c>
      <c r="AU158" s="39">
        <f t="shared" si="130"/>
        <v>51</v>
      </c>
      <c r="AV158" s="39">
        <f t="shared" si="130"/>
        <v>12</v>
      </c>
      <c r="AW158" s="39">
        <f t="shared" si="130"/>
        <v>22</v>
      </c>
      <c r="AX158" s="39">
        <f t="shared" si="130"/>
        <v>45</v>
      </c>
      <c r="AY158" s="39">
        <f t="shared" si="130"/>
        <v>10</v>
      </c>
      <c r="AZ158" s="39">
        <f t="shared" si="130"/>
        <v>835</v>
      </c>
      <c r="BA158" s="39">
        <f t="shared" si="130"/>
        <v>295</v>
      </c>
      <c r="BB158" s="39">
        <f t="shared" si="130"/>
        <v>5</v>
      </c>
      <c r="BC158" s="39">
        <f t="shared" si="130"/>
        <v>0</v>
      </c>
      <c r="BD158" s="39">
        <f t="shared" si="130"/>
        <v>25</v>
      </c>
      <c r="BE158" s="39">
        <f t="shared" si="130"/>
        <v>0</v>
      </c>
      <c r="BF158" s="39">
        <f t="shared" si="130"/>
        <v>0</v>
      </c>
      <c r="BG158" s="39">
        <f t="shared" si="130"/>
        <v>0</v>
      </c>
    </row>
    <row r="159" spans="6:59" s="38" customFormat="1" x14ac:dyDescent="0.15">
      <c r="G159" s="39" t="s">
        <v>321</v>
      </c>
      <c r="H159" s="39" t="s">
        <v>648</v>
      </c>
      <c r="I159" s="39" t="s">
        <v>460</v>
      </c>
      <c r="J159" s="39" t="s">
        <v>443</v>
      </c>
      <c r="K159" s="39" t="s">
        <v>424</v>
      </c>
      <c r="L159" s="39" t="s">
        <v>439</v>
      </c>
      <c r="M159" s="39" t="s">
        <v>327</v>
      </c>
      <c r="O159" s="35">
        <f>MATCH(H159,装备!$B:$B,0)</f>
        <v>103</v>
      </c>
      <c r="P159" s="35">
        <f>MATCH(I159,装备!$B:$B,0)</f>
        <v>81</v>
      </c>
      <c r="Q159" s="35">
        <f>MATCH(J159,装备!$B:$B,0)</f>
        <v>76</v>
      </c>
      <c r="R159" s="35">
        <f>MATCH(K159,装备!$B:$B,0)</f>
        <v>66</v>
      </c>
      <c r="S159" s="35">
        <f>MATCH(L159,装备!$B:$B,0)</f>
        <v>33</v>
      </c>
      <c r="T159" s="35">
        <f>MATCH(M159,装备!$B:$B,0)</f>
        <v>72</v>
      </c>
      <c r="V159" s="8">
        <f>INDEX(装备!C:C,$O159)+INDEX(装备!C:C,$P159)+INDEX(装备!C:C,$Q159)+INDEX(装备!C:C,$R159)+INDEX(装备!C:C,$S159)+INDEX(装备!C:C,$T159)</f>
        <v>47</v>
      </c>
      <c r="W159" s="8">
        <f>INDEX(装备!D:D,$O159)+INDEX(装备!D:D,$P159)+INDEX(装备!D:D,$Q159)+INDEX(装备!D:D,$R159)+INDEX(装备!D:D,$S159)+INDEX(装备!D:D,$T159)</f>
        <v>87</v>
      </c>
      <c r="X159" s="8">
        <f>INDEX(装备!E:E,$O159)+INDEX(装备!E:E,$P159)+INDEX(装备!E:E,$Q159)+INDEX(装备!E:E,$R159)+INDEX(装备!E:E,$S159)+INDEX(装备!E:E,$T159)</f>
        <v>47</v>
      </c>
      <c r="Y159" s="8">
        <f>INDEX(装备!F:F,$O159)+INDEX(装备!F:F,$P159)+INDEX(装备!F:F,$Q159)+INDEX(装备!F:F,$R159)+INDEX(装备!F:F,$S159)+INDEX(装备!F:F,$T159)</f>
        <v>325</v>
      </c>
      <c r="Z159" s="8">
        <f>INDEX(装备!G:G,$O159)+INDEX(装备!G:G,$P159)+INDEX(装备!G:G,$Q159)+INDEX(装备!G:G,$R159)+INDEX(装备!G:G,$S159)+INDEX(装备!G:G,$T159)</f>
        <v>10</v>
      </c>
      <c r="AA159" s="8">
        <f>INDEX(装备!H:H,$O159)+INDEX(装备!H:H,$P159)+INDEX(装备!H:H,$Q159)+INDEX(装备!H:H,$R159)+INDEX(装备!H:H,$S159)+INDEX(装备!H:H,$T159)</f>
        <v>60</v>
      </c>
      <c r="AB159" s="8">
        <f>INDEX(装备!I:I,$O159)+INDEX(装备!I:I,$P159)+INDEX(装备!I:I,$Q159)+INDEX(装备!I:I,$R159)+INDEX(装备!I:I,$S159)+INDEX(装备!I:I,$T159)</f>
        <v>0</v>
      </c>
      <c r="AC159" s="8">
        <f>INDEX(装备!J:J,$O159)+INDEX(装备!J:J,$P159)+INDEX(装备!J:J,$Q159)+INDEX(装备!J:J,$R159)+INDEX(装备!J:J,$S159)+INDEX(装备!J:J,$T159)</f>
        <v>15</v>
      </c>
      <c r="AD159" s="8">
        <f>INDEX(装备!K:K,$O159)+INDEX(装备!K:K,$P159)+INDEX(装备!K:K,$Q159)+INDEX(装备!K:K,$R159)+INDEX(装备!K:K,$S159)+INDEX(装备!K:K,$T159)</f>
        <v>0</v>
      </c>
      <c r="AE159" s="8">
        <f>INDEX(装备!L:L,$O159)+INDEX(装备!L:L,$P159)+INDEX(装备!L:L,$Q159)+INDEX(装备!L:L,$R159)+INDEX(装备!L:L,$S159)+INDEX(装备!L:L,$T159)</f>
        <v>25</v>
      </c>
      <c r="AF159" s="8">
        <f>INDEX(装备!M:M,$O159)+INDEX(装备!M:M,$P159)+INDEX(装备!M:M,$Q159)+INDEX(装备!M:M,$R159)+INDEX(装备!M:M,$S159)+INDEX(装备!M:M,$T159)</f>
        <v>0</v>
      </c>
      <c r="AG159" s="8">
        <f>INDEX(装备!N:N,$O159)+INDEX(装备!N:N,$P159)+INDEX(装备!N:N,$Q159)+INDEX(装备!N:N,$R159)+INDEX(装备!N:N,$S159)+INDEX(装备!N:N,$T159)</f>
        <v>0</v>
      </c>
      <c r="AH159" s="8">
        <f>INDEX(装备!O:O,$O159)+INDEX(装备!O:O,$P159)+INDEX(装备!O:O,$Q159)+INDEX(装备!O:O,$R159)+INDEX(装备!O:O,$S159)+INDEX(装备!O:O,$T159)</f>
        <v>0</v>
      </c>
      <c r="AI159" s="8">
        <f>INDEX(装备!P:P,$O159)+INDEX(装备!P:P,$P159)+INDEX(装备!P:P,$Q159)+INDEX(装备!P:P,$R159)+INDEX(装备!P:P,$S159)+INDEX(装备!P:P,$T159)</f>
        <v>0</v>
      </c>
      <c r="AJ159" s="8">
        <f>INDEX(装备!Q:Q,$O159)+INDEX(装备!Q:Q,$P159)+INDEX(装备!Q:Q,$Q159)+INDEX(装备!Q:Q,$R159)+INDEX(装备!Q:Q,$S159)+INDEX(装备!Q:Q,$T159)</f>
        <v>5</v>
      </c>
      <c r="AK159" s="8">
        <f>INDEX(装备!R:R,$O159)+INDEX(装备!R:R,$P159)+INDEX(装备!R:R,$Q159)+INDEX(装备!R:R,$R159)+INDEX(装备!R:R,$S159)+INDEX(装备!R:R,$T159)</f>
        <v>0</v>
      </c>
      <c r="AL159" s="8">
        <f>INDEX(装备!S:S,$O159)+INDEX(装备!S:S,$P159)+INDEX(装备!S:S,$Q159)+INDEX(装备!S:S,$R159)+INDEX(装备!S:S,$S159)+INDEX(装备!S:S,$T159)</f>
        <v>0</v>
      </c>
      <c r="AM159" s="8">
        <f>INDEX(装备!T:T,$O159)+INDEX(装备!T:T,$P159)+INDEX(装备!T:T,$Q159)+INDEX(装备!T:T,$R159)+INDEX(装备!T:T,$S159)+INDEX(装备!T:T,$T159)</f>
        <v>0</v>
      </c>
      <c r="AP159" s="39">
        <f t="shared" si="130"/>
        <v>170</v>
      </c>
      <c r="AQ159" s="39">
        <f t="shared" si="130"/>
        <v>301</v>
      </c>
      <c r="AR159" s="39">
        <f t="shared" si="130"/>
        <v>140</v>
      </c>
      <c r="AS159" s="39">
        <f t="shared" si="130"/>
        <v>1005</v>
      </c>
      <c r="AT159" s="39">
        <f t="shared" si="130"/>
        <v>79</v>
      </c>
      <c r="AU159" s="39">
        <f t="shared" si="130"/>
        <v>111</v>
      </c>
      <c r="AV159" s="39">
        <f t="shared" si="130"/>
        <v>12</v>
      </c>
      <c r="AW159" s="39">
        <f t="shared" si="130"/>
        <v>37</v>
      </c>
      <c r="AX159" s="39">
        <f t="shared" si="130"/>
        <v>45</v>
      </c>
      <c r="AY159" s="39">
        <f t="shared" si="130"/>
        <v>35</v>
      </c>
      <c r="AZ159" s="39">
        <f t="shared" si="130"/>
        <v>835</v>
      </c>
      <c r="BA159" s="39">
        <f t="shared" si="130"/>
        <v>295</v>
      </c>
      <c r="BB159" s="39">
        <f t="shared" si="130"/>
        <v>5</v>
      </c>
      <c r="BC159" s="39">
        <f t="shared" si="130"/>
        <v>0</v>
      </c>
      <c r="BD159" s="39">
        <f t="shared" si="130"/>
        <v>30</v>
      </c>
      <c r="BE159" s="39">
        <f t="shared" si="130"/>
        <v>0</v>
      </c>
      <c r="BF159" s="39">
        <f t="shared" si="130"/>
        <v>0</v>
      </c>
      <c r="BG159" s="39">
        <f t="shared" si="130"/>
        <v>0</v>
      </c>
    </row>
    <row r="160" spans="6:59" s="38" customFormat="1" x14ac:dyDescent="0.15">
      <c r="G160" s="39" t="s">
        <v>328</v>
      </c>
      <c r="H160" s="39" t="s">
        <v>625</v>
      </c>
      <c r="I160" s="39" t="s">
        <v>446</v>
      </c>
      <c r="J160" s="39" t="s">
        <v>445</v>
      </c>
      <c r="K160" s="39" t="s">
        <v>461</v>
      </c>
      <c r="L160" s="39" t="s">
        <v>367</v>
      </c>
      <c r="M160" s="39" t="s">
        <v>327</v>
      </c>
      <c r="O160" s="35">
        <f>MATCH(H160,装备!$B:$B,0)</f>
        <v>115</v>
      </c>
      <c r="P160" s="35">
        <f>MATCH(I160,装备!$B:$B,0)</f>
        <v>95</v>
      </c>
      <c r="Q160" s="35">
        <f>MATCH(J160,装备!$B:$B,0)</f>
        <v>108</v>
      </c>
      <c r="R160" s="35">
        <f>MATCH(K160,装备!$B:$B,0)</f>
        <v>90</v>
      </c>
      <c r="S160" s="35">
        <f>MATCH(L160,装备!$B:$B,0)</f>
        <v>55</v>
      </c>
      <c r="T160" s="35">
        <f>MATCH(M160,装备!$B:$B,0)</f>
        <v>72</v>
      </c>
      <c r="V160" s="8">
        <f>INDEX(装备!C:C,$O160)+INDEX(装备!C:C,$P160)+INDEX(装备!C:C,$Q160)+INDEX(装备!C:C,$R160)+INDEX(装备!C:C,$S160)+INDEX(装备!C:C,$T160)</f>
        <v>25</v>
      </c>
      <c r="W160" s="8">
        <f>INDEX(装备!D:D,$O160)+INDEX(装备!D:D,$P160)+INDEX(装备!D:D,$Q160)+INDEX(装备!D:D,$R160)+INDEX(装备!D:D,$S160)+INDEX(装备!D:D,$T160)</f>
        <v>97</v>
      </c>
      <c r="X160" s="8">
        <f>INDEX(装备!E:E,$O160)+INDEX(装备!E:E,$P160)+INDEX(装备!E:E,$Q160)+INDEX(装备!E:E,$R160)+INDEX(装备!E:E,$S160)+INDEX(装备!E:E,$T160)</f>
        <v>25</v>
      </c>
      <c r="Y160" s="8">
        <f>INDEX(装备!F:F,$O160)+INDEX(装备!F:F,$P160)+INDEX(装备!F:F,$Q160)+INDEX(装备!F:F,$R160)+INDEX(装备!F:F,$S160)+INDEX(装备!F:F,$T160)</f>
        <v>680</v>
      </c>
      <c r="Z160" s="8">
        <f>INDEX(装备!G:G,$O160)+INDEX(装备!G:G,$P160)+INDEX(装备!G:G,$Q160)+INDEX(装备!G:G,$R160)+INDEX(装备!G:G,$S160)+INDEX(装备!G:G,$T160)</f>
        <v>0</v>
      </c>
      <c r="AA160" s="8">
        <f>INDEX(装备!H:H,$O160)+INDEX(装备!H:H,$P160)+INDEX(装备!H:H,$Q160)+INDEX(装备!H:H,$R160)+INDEX(装备!H:H,$S160)+INDEX(装备!H:H,$T160)</f>
        <v>108</v>
      </c>
      <c r="AB160" s="8">
        <f>INDEX(装备!I:I,$O160)+INDEX(装备!I:I,$P160)+INDEX(装备!I:I,$Q160)+INDEX(装备!I:I,$R160)+INDEX(装备!I:I,$S160)+INDEX(装备!I:I,$T160)</f>
        <v>44</v>
      </c>
      <c r="AC160" s="8">
        <f>INDEX(装备!J:J,$O160)+INDEX(装备!J:J,$P160)+INDEX(装备!J:J,$Q160)+INDEX(装备!J:J,$R160)+INDEX(装备!J:J,$S160)+INDEX(装备!J:J,$T160)</f>
        <v>0</v>
      </c>
      <c r="AD160" s="8">
        <f>INDEX(装备!K:K,$O160)+INDEX(装备!K:K,$P160)+INDEX(装备!K:K,$Q160)+INDEX(装备!K:K,$R160)+INDEX(装备!K:K,$S160)+INDEX(装备!K:K,$T160)</f>
        <v>0</v>
      </c>
      <c r="AE160" s="8">
        <f>INDEX(装备!L:L,$O160)+INDEX(装备!L:L,$P160)+INDEX(装备!L:L,$Q160)+INDEX(装备!L:L,$R160)+INDEX(装备!L:L,$S160)+INDEX(装备!L:L,$T160)</f>
        <v>10</v>
      </c>
      <c r="AF160" s="8">
        <f>INDEX(装备!M:M,$O160)+INDEX(装备!M:M,$P160)+INDEX(装备!M:M,$Q160)+INDEX(装备!M:M,$R160)+INDEX(装备!M:M,$S160)+INDEX(装备!M:M,$T160)</f>
        <v>440</v>
      </c>
      <c r="AG160" s="8">
        <f>INDEX(装备!N:N,$O160)+INDEX(装备!N:N,$P160)+INDEX(装备!N:N,$Q160)+INDEX(装备!N:N,$R160)+INDEX(装备!N:N,$S160)+INDEX(装备!N:N,$T160)</f>
        <v>30</v>
      </c>
      <c r="AH160" s="8">
        <f>INDEX(装备!O:O,$O160)+INDEX(装备!O:O,$P160)+INDEX(装备!O:O,$Q160)+INDEX(装备!O:O,$R160)+INDEX(装备!O:O,$S160)+INDEX(装备!O:O,$T160)</f>
        <v>0</v>
      </c>
      <c r="AI160" s="8">
        <f>INDEX(装备!P:P,$O160)+INDEX(装备!P:P,$P160)+INDEX(装备!P:P,$Q160)+INDEX(装备!P:P,$R160)+INDEX(装备!P:P,$S160)+INDEX(装备!P:P,$T160)</f>
        <v>0</v>
      </c>
      <c r="AJ160" s="8">
        <f>INDEX(装备!Q:Q,$O160)+INDEX(装备!Q:Q,$P160)+INDEX(装备!Q:Q,$Q160)+INDEX(装备!Q:Q,$R160)+INDEX(装备!Q:Q,$S160)+INDEX(装备!Q:Q,$T160)</f>
        <v>0</v>
      </c>
      <c r="AK160" s="8">
        <f>INDEX(装备!R:R,$O160)+INDEX(装备!R:R,$P160)+INDEX(装备!R:R,$Q160)+INDEX(装备!R:R,$R160)+INDEX(装备!R:R,$S160)+INDEX(装备!R:R,$T160)</f>
        <v>0</v>
      </c>
      <c r="AL160" s="8">
        <f>INDEX(装备!S:S,$O160)+INDEX(装备!S:S,$P160)+INDEX(装备!S:S,$Q160)+INDEX(装备!S:S,$R160)+INDEX(装备!S:S,$S160)+INDEX(装备!S:S,$T160)</f>
        <v>20</v>
      </c>
      <c r="AM160" s="8">
        <f>INDEX(装备!T:T,$O160)+INDEX(装备!T:T,$P160)+INDEX(装备!T:T,$Q160)+INDEX(装备!T:T,$R160)+INDEX(装备!T:T,$S160)+INDEX(装备!T:T,$T160)</f>
        <v>0</v>
      </c>
      <c r="AP160" s="39">
        <f t="shared" si="130"/>
        <v>195</v>
      </c>
      <c r="AQ160" s="39">
        <f t="shared" si="130"/>
        <v>398</v>
      </c>
      <c r="AR160" s="39">
        <f t="shared" si="130"/>
        <v>165</v>
      </c>
      <c r="AS160" s="39">
        <f t="shared" si="130"/>
        <v>1685</v>
      </c>
      <c r="AT160" s="39">
        <f t="shared" si="130"/>
        <v>79</v>
      </c>
      <c r="AU160" s="39">
        <f t="shared" si="130"/>
        <v>219</v>
      </c>
      <c r="AV160" s="39">
        <f t="shared" si="130"/>
        <v>56</v>
      </c>
      <c r="AW160" s="39">
        <f t="shared" si="130"/>
        <v>37</v>
      </c>
      <c r="AX160" s="39">
        <f t="shared" si="130"/>
        <v>45</v>
      </c>
      <c r="AY160" s="39">
        <f t="shared" si="130"/>
        <v>45</v>
      </c>
      <c r="AZ160" s="39">
        <f t="shared" si="130"/>
        <v>1275</v>
      </c>
      <c r="BA160" s="39">
        <f t="shared" si="130"/>
        <v>325</v>
      </c>
      <c r="BB160" s="39">
        <f t="shared" si="130"/>
        <v>5</v>
      </c>
      <c r="BC160" s="39">
        <f t="shared" si="130"/>
        <v>0</v>
      </c>
      <c r="BD160" s="39">
        <f t="shared" si="130"/>
        <v>30</v>
      </c>
      <c r="BE160" s="39">
        <f t="shared" si="130"/>
        <v>0</v>
      </c>
      <c r="BF160" s="39">
        <f t="shared" si="130"/>
        <v>20</v>
      </c>
      <c r="BG160" s="39">
        <f t="shared" si="130"/>
        <v>0</v>
      </c>
    </row>
    <row r="161" spans="6:59" s="38" customFormat="1" x14ac:dyDescent="0.15">
      <c r="G161" s="39" t="s">
        <v>333</v>
      </c>
      <c r="H161" s="39" t="s">
        <v>624</v>
      </c>
      <c r="I161" s="39" t="s">
        <v>340</v>
      </c>
      <c r="J161" s="39" t="s">
        <v>447</v>
      </c>
      <c r="K161" s="39" t="s">
        <v>354</v>
      </c>
      <c r="L161" s="39" t="s">
        <v>442</v>
      </c>
      <c r="M161" s="39" t="s">
        <v>327</v>
      </c>
      <c r="O161" s="35">
        <f>MATCH(H161,装备!$B:$B,0)</f>
        <v>99</v>
      </c>
      <c r="P161" s="35">
        <f>MATCH(I161,装备!$B:$B,0)</f>
        <v>104</v>
      </c>
      <c r="Q161" s="35">
        <f>MATCH(J161,装备!$B:$B,0)</f>
        <v>124</v>
      </c>
      <c r="R161" s="35">
        <f>MATCH(K161,装备!$B:$B,0)</f>
        <v>92</v>
      </c>
      <c r="S161" s="35">
        <f>MATCH(L161,装备!$B:$B,0)</f>
        <v>60</v>
      </c>
      <c r="T161" s="35">
        <f>MATCH(M161,装备!$B:$B,0)</f>
        <v>72</v>
      </c>
      <c r="V161" s="8">
        <f>INDEX(装备!C:C,$O161)+INDEX(装备!C:C,$P161)+INDEX(装备!C:C,$Q161)+INDEX(装备!C:C,$R161)+INDEX(装备!C:C,$S161)+INDEX(装备!C:C,$T161)</f>
        <v>35</v>
      </c>
      <c r="W161" s="8">
        <f>INDEX(装备!D:D,$O161)+INDEX(装备!D:D,$P161)+INDEX(装备!D:D,$Q161)+INDEX(装备!D:D,$R161)+INDEX(装备!D:D,$S161)+INDEX(装备!D:D,$T161)</f>
        <v>70</v>
      </c>
      <c r="X161" s="8">
        <f>INDEX(装备!E:E,$O161)+INDEX(装备!E:E,$P161)+INDEX(装备!E:E,$Q161)+INDEX(装备!E:E,$R161)+INDEX(装备!E:E,$S161)+INDEX(装备!E:E,$T161)</f>
        <v>35</v>
      </c>
      <c r="Y161" s="8">
        <f>INDEX(装备!F:F,$O161)+INDEX(装备!F:F,$P161)+INDEX(装备!F:F,$Q161)+INDEX(装备!F:F,$R161)+INDEX(装备!F:F,$S161)+INDEX(装备!F:F,$T161)</f>
        <v>0</v>
      </c>
      <c r="Z161" s="8">
        <f>INDEX(装备!G:G,$O161)+INDEX(装备!G:G,$P161)+INDEX(装备!G:G,$Q161)+INDEX(装备!G:G,$R161)+INDEX(装备!G:G,$S161)+INDEX(装备!G:G,$T161)</f>
        <v>40</v>
      </c>
      <c r="AA161" s="8">
        <f>INDEX(装备!H:H,$O161)+INDEX(装备!H:H,$P161)+INDEX(装备!H:H,$Q161)+INDEX(装备!H:H,$R161)+INDEX(装备!H:H,$S161)+INDEX(装备!H:H,$T161)</f>
        <v>90</v>
      </c>
      <c r="AB161" s="8">
        <f>INDEX(装备!I:I,$O161)+INDEX(装备!I:I,$P161)+INDEX(装备!I:I,$Q161)+INDEX(装备!I:I,$R161)+INDEX(装备!I:I,$S161)+INDEX(装备!I:I,$T161)</f>
        <v>0</v>
      </c>
      <c r="AC161" s="8">
        <f>INDEX(装备!J:J,$O161)+INDEX(装备!J:J,$P161)+INDEX(装备!J:J,$Q161)+INDEX(装备!J:J,$R161)+INDEX(装备!J:J,$S161)+INDEX(装备!J:J,$T161)</f>
        <v>35</v>
      </c>
      <c r="AD161" s="8">
        <f>INDEX(装备!K:K,$O161)+INDEX(装备!K:K,$P161)+INDEX(装备!K:K,$Q161)+INDEX(装备!K:K,$R161)+INDEX(装备!K:K,$S161)+INDEX(装备!K:K,$T161)</f>
        <v>0</v>
      </c>
      <c r="AE161" s="8">
        <f>INDEX(装备!L:L,$O161)+INDEX(装备!L:L,$P161)+INDEX(装备!L:L,$Q161)+INDEX(装备!L:L,$R161)+INDEX(装备!L:L,$S161)+INDEX(装备!L:L,$T161)</f>
        <v>30</v>
      </c>
      <c r="AF161" s="8">
        <f>INDEX(装备!M:M,$O161)+INDEX(装备!M:M,$P161)+INDEX(装备!M:M,$Q161)+INDEX(装备!M:M,$R161)+INDEX(装备!M:M,$S161)+INDEX(装备!M:M,$T161)</f>
        <v>300</v>
      </c>
      <c r="AG161" s="8">
        <f>INDEX(装备!N:N,$O161)+INDEX(装备!N:N,$P161)+INDEX(装备!N:N,$Q161)+INDEX(装备!N:N,$R161)+INDEX(装备!N:N,$S161)+INDEX(装备!N:N,$T161)</f>
        <v>100</v>
      </c>
      <c r="AH161" s="8">
        <f>INDEX(装备!O:O,$O161)+INDEX(装备!O:O,$P161)+INDEX(装备!O:O,$Q161)+INDEX(装备!O:O,$R161)+INDEX(装备!O:O,$S161)+INDEX(装备!O:O,$T161)</f>
        <v>0</v>
      </c>
      <c r="AI161" s="8">
        <f>INDEX(装备!P:P,$O161)+INDEX(装备!P:P,$P161)+INDEX(装备!P:P,$Q161)+INDEX(装备!P:P,$R161)+INDEX(装备!P:P,$S161)+INDEX(装备!P:P,$T161)</f>
        <v>0</v>
      </c>
      <c r="AJ161" s="8">
        <f>INDEX(装备!Q:Q,$O161)+INDEX(装备!Q:Q,$P161)+INDEX(装备!Q:Q,$Q161)+INDEX(装备!Q:Q,$R161)+INDEX(装备!Q:Q,$S161)+INDEX(装备!Q:Q,$T161)</f>
        <v>0</v>
      </c>
      <c r="AK161" s="8">
        <f>INDEX(装备!R:R,$O161)+INDEX(装备!R:R,$P161)+INDEX(装备!R:R,$Q161)+INDEX(装备!R:R,$R161)+INDEX(装备!R:R,$S161)+INDEX(装备!R:R,$T161)</f>
        <v>0</v>
      </c>
      <c r="AL161" s="8">
        <f>INDEX(装备!S:S,$O161)+INDEX(装备!S:S,$P161)+INDEX(装备!S:S,$Q161)+INDEX(装备!S:S,$R161)+INDEX(装备!S:S,$S161)+INDEX(装备!S:S,$T161)</f>
        <v>0</v>
      </c>
      <c r="AM161" s="8">
        <f>INDEX(装备!T:T,$O161)+INDEX(装备!T:T,$P161)+INDEX(装备!T:T,$Q161)+INDEX(装备!T:T,$R161)+INDEX(装备!T:T,$S161)+INDEX(装备!T:T,$T161)</f>
        <v>15</v>
      </c>
      <c r="AP161" s="39">
        <f t="shared" si="130"/>
        <v>230</v>
      </c>
      <c r="AQ161" s="39">
        <f t="shared" si="130"/>
        <v>468</v>
      </c>
      <c r="AR161" s="39">
        <f t="shared" si="130"/>
        <v>200</v>
      </c>
      <c r="AS161" s="39">
        <f t="shared" si="130"/>
        <v>1685</v>
      </c>
      <c r="AT161" s="39">
        <f t="shared" si="130"/>
        <v>119</v>
      </c>
      <c r="AU161" s="39">
        <f t="shared" si="130"/>
        <v>309</v>
      </c>
      <c r="AV161" s="39">
        <f t="shared" si="130"/>
        <v>56</v>
      </c>
      <c r="AW161" s="39">
        <f t="shared" si="130"/>
        <v>72</v>
      </c>
      <c r="AX161" s="39">
        <f t="shared" si="130"/>
        <v>45</v>
      </c>
      <c r="AY161" s="39">
        <f t="shared" si="130"/>
        <v>75</v>
      </c>
      <c r="AZ161" s="39">
        <f t="shared" si="130"/>
        <v>1575</v>
      </c>
      <c r="BA161" s="39">
        <f t="shared" si="130"/>
        <v>425</v>
      </c>
      <c r="BB161" s="39">
        <f t="shared" si="130"/>
        <v>5</v>
      </c>
      <c r="BC161" s="39">
        <f t="shared" si="130"/>
        <v>0</v>
      </c>
      <c r="BD161" s="39">
        <f t="shared" si="130"/>
        <v>30</v>
      </c>
      <c r="BE161" s="39">
        <f t="shared" si="130"/>
        <v>0</v>
      </c>
      <c r="BF161" s="39">
        <f t="shared" si="130"/>
        <v>20</v>
      </c>
      <c r="BG161" s="39">
        <f t="shared" si="130"/>
        <v>15</v>
      </c>
    </row>
    <row r="162" spans="6:59" s="38" customFormat="1" x14ac:dyDescent="0.15">
      <c r="G162" s="39" t="s">
        <v>337</v>
      </c>
      <c r="H162" s="39" t="s">
        <v>618</v>
      </c>
      <c r="I162" s="39" t="s">
        <v>355</v>
      </c>
      <c r="J162" s="39" t="s">
        <v>448</v>
      </c>
      <c r="K162" s="39" t="s">
        <v>434</v>
      </c>
      <c r="L162" s="39" t="s">
        <v>313</v>
      </c>
      <c r="M162" s="39" t="s">
        <v>327</v>
      </c>
      <c r="O162" s="35">
        <f>MATCH(H162,装备!$B:$B,0)</f>
        <v>118</v>
      </c>
      <c r="P162" s="35">
        <f>MATCH(I162,装备!$B:$B,0)</f>
        <v>113</v>
      </c>
      <c r="Q162" s="35">
        <f>MATCH(J162,装备!$B:$B,0)</f>
        <v>128</v>
      </c>
      <c r="R162" s="35">
        <f>MATCH(K162,装备!$B:$B,0)</f>
        <v>77</v>
      </c>
      <c r="S162" s="35">
        <f>MATCH(L162,装备!$B:$B,0)</f>
        <v>84</v>
      </c>
      <c r="T162" s="35">
        <f>MATCH(M162,装备!$B:$B,0)</f>
        <v>72</v>
      </c>
      <c r="V162" s="8">
        <f>INDEX(装备!C:C,$O162)+INDEX(装备!C:C,$P162)+INDEX(装备!C:C,$Q162)+INDEX(装备!C:C,$R162)+INDEX(装备!C:C,$S162)+INDEX(装备!C:C,$T162)</f>
        <v>85</v>
      </c>
      <c r="W162" s="8">
        <f>INDEX(装备!D:D,$O162)+INDEX(装备!D:D,$P162)+INDEX(装备!D:D,$Q162)+INDEX(装备!D:D,$R162)+INDEX(装备!D:D,$S162)+INDEX(装备!D:D,$T162)</f>
        <v>91</v>
      </c>
      <c r="X162" s="8">
        <f>INDEX(装备!E:E,$O162)+INDEX(装备!E:E,$P162)+INDEX(装备!E:E,$Q162)+INDEX(装备!E:E,$R162)+INDEX(装备!E:E,$S162)+INDEX(装备!E:E,$T162)</f>
        <v>35</v>
      </c>
      <c r="Y162" s="8">
        <f>INDEX(装备!F:F,$O162)+INDEX(装备!F:F,$P162)+INDEX(装备!F:F,$Q162)+INDEX(装备!F:F,$R162)+INDEX(装备!F:F,$S162)+INDEX(装备!F:F,$T162)</f>
        <v>600</v>
      </c>
      <c r="Z162" s="8">
        <f>INDEX(装备!G:G,$O162)+INDEX(装备!G:G,$P162)+INDEX(装备!G:G,$Q162)+INDEX(装备!G:G,$R162)+INDEX(装备!G:G,$S162)+INDEX(装备!G:G,$T162)</f>
        <v>24</v>
      </c>
      <c r="AA162" s="8">
        <f>INDEX(装备!H:H,$O162)+INDEX(装备!H:H,$P162)+INDEX(装备!H:H,$Q162)+INDEX(装备!H:H,$R162)+INDEX(装备!H:H,$S162)+INDEX(装备!H:H,$T162)</f>
        <v>140</v>
      </c>
      <c r="AB162" s="8">
        <f>INDEX(装备!I:I,$O162)+INDEX(装备!I:I,$P162)+INDEX(装备!I:I,$Q162)+INDEX(装备!I:I,$R162)+INDEX(装备!I:I,$S162)+INDEX(装备!I:I,$T162)</f>
        <v>0</v>
      </c>
      <c r="AC162" s="8">
        <f>INDEX(装备!J:J,$O162)+INDEX(装备!J:J,$P162)+INDEX(装备!J:J,$Q162)+INDEX(装备!J:J,$R162)+INDEX(装备!J:J,$S162)+INDEX(装备!J:J,$T162)</f>
        <v>10</v>
      </c>
      <c r="AD162" s="8">
        <f>INDEX(装备!K:K,$O162)+INDEX(装备!K:K,$P162)+INDEX(装备!K:K,$Q162)+INDEX(装备!K:K,$R162)+INDEX(装备!K:K,$S162)+INDEX(装备!K:K,$T162)</f>
        <v>0</v>
      </c>
      <c r="AE162" s="8">
        <f>INDEX(装备!L:L,$O162)+INDEX(装备!L:L,$P162)+INDEX(装备!L:L,$Q162)+INDEX(装备!L:L,$R162)+INDEX(装备!L:L,$S162)+INDEX(装备!L:L,$T162)</f>
        <v>50</v>
      </c>
      <c r="AF162" s="8">
        <f>INDEX(装备!M:M,$O162)+INDEX(装备!M:M,$P162)+INDEX(装备!M:M,$Q162)+INDEX(装备!M:M,$R162)+INDEX(装备!M:M,$S162)+INDEX(装备!M:M,$T162)</f>
        <v>600</v>
      </c>
      <c r="AG162" s="8">
        <f>INDEX(装备!N:N,$O162)+INDEX(装备!N:N,$P162)+INDEX(装备!N:N,$Q162)+INDEX(装备!N:N,$R162)+INDEX(装备!N:N,$S162)+INDEX(装备!N:N,$T162)</f>
        <v>200</v>
      </c>
      <c r="AH162" s="8">
        <f>INDEX(装备!O:O,$O162)+INDEX(装备!O:O,$P162)+INDEX(装备!O:O,$Q162)+INDEX(装备!O:O,$R162)+INDEX(装备!O:O,$S162)+INDEX(装备!O:O,$T162)</f>
        <v>0</v>
      </c>
      <c r="AI162" s="8">
        <f>INDEX(装备!P:P,$O162)+INDEX(装备!P:P,$P162)+INDEX(装备!P:P,$Q162)+INDEX(装备!P:P,$R162)+INDEX(装备!P:P,$S162)+INDEX(装备!P:P,$T162)</f>
        <v>0</v>
      </c>
      <c r="AJ162" s="8">
        <f>INDEX(装备!Q:Q,$O162)+INDEX(装备!Q:Q,$P162)+INDEX(装备!Q:Q,$Q162)+INDEX(装备!Q:Q,$R162)+INDEX(装备!Q:Q,$S162)+INDEX(装备!Q:Q,$T162)</f>
        <v>25</v>
      </c>
      <c r="AK162" s="8">
        <f>INDEX(装备!R:R,$O162)+INDEX(装备!R:R,$P162)+INDEX(装备!R:R,$Q162)+INDEX(装备!R:R,$R162)+INDEX(装备!R:R,$S162)+INDEX(装备!R:R,$T162)</f>
        <v>0</v>
      </c>
      <c r="AL162" s="8">
        <f>INDEX(装备!S:S,$O162)+INDEX(装备!S:S,$P162)+INDEX(装备!S:S,$Q162)+INDEX(装备!S:S,$R162)+INDEX(装备!S:S,$S162)+INDEX(装备!S:S,$T162)</f>
        <v>0</v>
      </c>
      <c r="AM162" s="8">
        <f>INDEX(装备!T:T,$O162)+INDEX(装备!T:T,$P162)+INDEX(装备!T:T,$Q162)+INDEX(装备!T:T,$R162)+INDEX(装备!T:T,$S162)+INDEX(装备!T:T,$T162)</f>
        <v>0</v>
      </c>
      <c r="AP162" s="39">
        <f t="shared" si="130"/>
        <v>315</v>
      </c>
      <c r="AQ162" s="39">
        <f t="shared" si="130"/>
        <v>559</v>
      </c>
      <c r="AR162" s="39">
        <f t="shared" si="130"/>
        <v>235</v>
      </c>
      <c r="AS162" s="39">
        <f t="shared" si="130"/>
        <v>2285</v>
      </c>
      <c r="AT162" s="39">
        <f t="shared" si="130"/>
        <v>143</v>
      </c>
      <c r="AU162" s="39">
        <f t="shared" si="130"/>
        <v>449</v>
      </c>
      <c r="AV162" s="39">
        <f t="shared" si="130"/>
        <v>56</v>
      </c>
      <c r="AW162" s="39">
        <f t="shared" si="130"/>
        <v>82</v>
      </c>
      <c r="AX162" s="39">
        <f t="shared" si="130"/>
        <v>45</v>
      </c>
      <c r="AY162" s="39">
        <f t="shared" si="130"/>
        <v>125</v>
      </c>
      <c r="AZ162" s="39">
        <f t="shared" si="130"/>
        <v>2175</v>
      </c>
      <c r="BA162" s="39">
        <f t="shared" si="130"/>
        <v>625</v>
      </c>
      <c r="BB162" s="39">
        <f t="shared" si="130"/>
        <v>5</v>
      </c>
      <c r="BC162" s="39">
        <f t="shared" si="130"/>
        <v>0</v>
      </c>
      <c r="BD162" s="39">
        <f t="shared" si="130"/>
        <v>55</v>
      </c>
      <c r="BE162" s="39">
        <f t="shared" si="130"/>
        <v>0</v>
      </c>
      <c r="BF162" s="39">
        <f t="shared" si="130"/>
        <v>20</v>
      </c>
      <c r="BG162" s="39">
        <f t="shared" si="130"/>
        <v>15</v>
      </c>
    </row>
    <row r="163" spans="6:59" s="38" customFormat="1" x14ac:dyDescent="0.15">
      <c r="F163" s="38" t="s">
        <v>462</v>
      </c>
      <c r="G163" s="39" t="s">
        <v>342</v>
      </c>
      <c r="H163" s="39" t="s">
        <v>592</v>
      </c>
      <c r="I163" s="39" t="s">
        <v>343</v>
      </c>
      <c r="J163" s="39" t="s">
        <v>385</v>
      </c>
      <c r="K163" s="39" t="s">
        <v>385</v>
      </c>
      <c r="L163" s="39" t="s">
        <v>438</v>
      </c>
      <c r="M163" s="39" t="s">
        <v>438</v>
      </c>
      <c r="O163" s="35">
        <f>MATCH(H163,装备!$B:$B,0)</f>
        <v>2</v>
      </c>
      <c r="P163" s="35">
        <f>MATCH(I163,装备!$B:$B,0)</f>
        <v>2</v>
      </c>
      <c r="Q163" s="35">
        <f>MATCH(J163,装备!$B:$B,0)</f>
        <v>10</v>
      </c>
      <c r="R163" s="35">
        <f>MATCH(K163,装备!$B:$B,0)</f>
        <v>10</v>
      </c>
      <c r="S163" s="35">
        <f>MATCH(L163,装备!$B:$B,0)</f>
        <v>13</v>
      </c>
      <c r="T163" s="35">
        <f>MATCH(M163,装备!$B:$B,0)</f>
        <v>13</v>
      </c>
      <c r="V163" s="8">
        <f>INDEX(装备!C:C,$O163)+INDEX(装备!C:C,$P163)+INDEX(装备!C:C,$Q163)+INDEX(装备!C:C,$R163)+INDEX(装备!C:C,$S163)+INDEX(装备!C:C,$T163)</f>
        <v>6</v>
      </c>
      <c r="W163" s="8">
        <f>INDEX(装备!D:D,$O163)+INDEX(装备!D:D,$P163)+INDEX(装备!D:D,$Q163)+INDEX(装备!D:D,$R163)+INDEX(装备!D:D,$S163)+INDEX(装备!D:D,$T163)</f>
        <v>12</v>
      </c>
      <c r="X163" s="8">
        <f>INDEX(装备!E:E,$O163)+INDEX(装备!E:E,$P163)+INDEX(装备!E:E,$Q163)+INDEX(装备!E:E,$R163)+INDEX(装备!E:E,$S163)+INDEX(装备!E:E,$T163)</f>
        <v>6</v>
      </c>
      <c r="Y163" s="8">
        <f>INDEX(装备!F:F,$O163)+INDEX(装备!F:F,$P163)+INDEX(装备!F:F,$Q163)+INDEX(装备!F:F,$R163)+INDEX(装备!F:F,$S163)+INDEX(装备!F:F,$T163)</f>
        <v>0</v>
      </c>
      <c r="Z163" s="8">
        <f>INDEX(装备!G:G,$O163)+INDEX(装备!G:G,$P163)+INDEX(装备!G:G,$Q163)+INDEX(装备!G:G,$R163)+INDEX(装备!G:G,$S163)+INDEX(装备!G:G,$T163)</f>
        <v>0</v>
      </c>
      <c r="AA163" s="8">
        <f>INDEX(装备!H:H,$O163)+INDEX(装备!H:H,$P163)+INDEX(装备!H:H,$Q163)+INDEX(装备!H:H,$R163)+INDEX(装备!H:H,$S163)+INDEX(装备!H:H,$T163)</f>
        <v>0</v>
      </c>
      <c r="AB163" s="8">
        <f>INDEX(装备!I:I,$O163)+INDEX(装备!I:I,$P163)+INDEX(装备!I:I,$Q163)+INDEX(装备!I:I,$R163)+INDEX(装备!I:I,$S163)+INDEX(装备!I:I,$T163)</f>
        <v>0</v>
      </c>
      <c r="AC163" s="8">
        <f>INDEX(装备!J:J,$O163)+INDEX(装备!J:J,$P163)+INDEX(装备!J:J,$Q163)+INDEX(装备!J:J,$R163)+INDEX(装备!J:J,$S163)+INDEX(装备!J:J,$T163)</f>
        <v>0</v>
      </c>
      <c r="AD163" s="8">
        <f>INDEX(装备!K:K,$O163)+INDEX(装备!K:K,$P163)+INDEX(装备!K:K,$Q163)+INDEX(装备!K:K,$R163)+INDEX(装备!K:K,$S163)+INDEX(装备!K:K,$T163)</f>
        <v>0</v>
      </c>
      <c r="AE163" s="8">
        <f>INDEX(装备!L:L,$O163)+INDEX(装备!L:L,$P163)+INDEX(装备!L:L,$Q163)+INDEX(装备!L:L,$R163)+INDEX(装备!L:L,$S163)+INDEX(装备!L:L,$T163)</f>
        <v>0</v>
      </c>
      <c r="AF163" s="8">
        <f>INDEX(装备!M:M,$O163)+INDEX(装备!M:M,$P163)+INDEX(装备!M:M,$Q163)+INDEX(装备!M:M,$R163)+INDEX(装备!M:M,$S163)+INDEX(装备!M:M,$T163)</f>
        <v>0</v>
      </c>
      <c r="AG163" s="8">
        <f>INDEX(装备!N:N,$O163)+INDEX(装备!N:N,$P163)+INDEX(装备!N:N,$Q163)+INDEX(装备!N:N,$R163)+INDEX(装备!N:N,$S163)+INDEX(装备!N:N,$T163)</f>
        <v>0</v>
      </c>
      <c r="AH163" s="8">
        <f>INDEX(装备!O:O,$O163)+INDEX(装备!O:O,$P163)+INDEX(装备!O:O,$Q163)+INDEX(装备!O:O,$R163)+INDEX(装备!O:O,$S163)+INDEX(装备!O:O,$T163)</f>
        <v>0</v>
      </c>
      <c r="AI163" s="8">
        <f>INDEX(装备!P:P,$O163)+INDEX(装备!P:P,$P163)+INDEX(装备!P:P,$Q163)+INDEX(装备!P:P,$R163)+INDEX(装备!P:P,$S163)+INDEX(装备!P:P,$T163)</f>
        <v>0</v>
      </c>
      <c r="AJ163" s="8">
        <f>INDEX(装备!Q:Q,$O163)+INDEX(装备!Q:Q,$P163)+INDEX(装备!Q:Q,$Q163)+INDEX(装备!Q:Q,$R163)+INDEX(装备!Q:Q,$S163)+INDEX(装备!Q:Q,$T163)</f>
        <v>0</v>
      </c>
      <c r="AK163" s="8">
        <f>INDEX(装备!R:R,$O163)+INDEX(装备!R:R,$P163)+INDEX(装备!R:R,$Q163)+INDEX(装备!R:R,$R163)+INDEX(装备!R:R,$S163)+INDEX(装备!R:R,$T163)</f>
        <v>0</v>
      </c>
      <c r="AL163" s="8">
        <f>INDEX(装备!S:S,$O163)+INDEX(装备!S:S,$P163)+INDEX(装备!S:S,$Q163)+INDEX(装备!S:S,$R163)+INDEX(装备!S:S,$S163)+INDEX(装备!S:S,$T163)</f>
        <v>0</v>
      </c>
      <c r="AM163" s="8">
        <f>INDEX(装备!T:T,$O163)+INDEX(装备!T:T,$P163)+INDEX(装备!T:T,$Q163)+INDEX(装备!T:T,$R163)+INDEX(装备!T:T,$S163)+INDEX(装备!T:T,$T163)</f>
        <v>0</v>
      </c>
      <c r="AP163" s="39">
        <f t="shared" ref="AP163:BG163" si="131">V163</f>
        <v>6</v>
      </c>
      <c r="AQ163" s="39">
        <f t="shared" si="131"/>
        <v>12</v>
      </c>
      <c r="AR163" s="39">
        <f t="shared" si="131"/>
        <v>6</v>
      </c>
      <c r="AS163" s="39">
        <f t="shared" si="131"/>
        <v>0</v>
      </c>
      <c r="AT163" s="39">
        <f t="shared" si="131"/>
        <v>0</v>
      </c>
      <c r="AU163" s="39">
        <f t="shared" si="131"/>
        <v>0</v>
      </c>
      <c r="AV163" s="39">
        <f t="shared" si="131"/>
        <v>0</v>
      </c>
      <c r="AW163" s="39">
        <f t="shared" si="131"/>
        <v>0</v>
      </c>
      <c r="AX163" s="39">
        <f t="shared" si="131"/>
        <v>0</v>
      </c>
      <c r="AY163" s="39">
        <f t="shared" si="131"/>
        <v>0</v>
      </c>
      <c r="AZ163" s="39">
        <f t="shared" si="131"/>
        <v>0</v>
      </c>
      <c r="BA163" s="39">
        <f t="shared" si="131"/>
        <v>0</v>
      </c>
      <c r="BB163" s="39">
        <f t="shared" si="131"/>
        <v>0</v>
      </c>
      <c r="BC163" s="39">
        <f t="shared" si="131"/>
        <v>0</v>
      </c>
      <c r="BD163" s="39">
        <f t="shared" si="131"/>
        <v>0</v>
      </c>
      <c r="BE163" s="39">
        <f t="shared" si="131"/>
        <v>0</v>
      </c>
      <c r="BF163" s="39">
        <f t="shared" si="131"/>
        <v>0</v>
      </c>
      <c r="BG163" s="39">
        <f t="shared" si="131"/>
        <v>0</v>
      </c>
    </row>
    <row r="164" spans="6:59" s="38" customFormat="1" x14ac:dyDescent="0.15">
      <c r="G164" s="39" t="s">
        <v>347</v>
      </c>
      <c r="H164" s="39" t="s">
        <v>644</v>
      </c>
      <c r="I164" s="39" t="s">
        <v>450</v>
      </c>
      <c r="J164" s="39" t="s">
        <v>441</v>
      </c>
      <c r="K164" s="39" t="s">
        <v>441</v>
      </c>
      <c r="L164" s="39" t="s">
        <v>359</v>
      </c>
      <c r="M164" s="39" t="s">
        <v>298</v>
      </c>
      <c r="O164" s="35">
        <f>MATCH(H164,装备!$B:$B,0)</f>
        <v>24</v>
      </c>
      <c r="P164" s="35">
        <f>MATCH(I164,装备!$B:$B,0)</f>
        <v>15</v>
      </c>
      <c r="Q164" s="35">
        <f>MATCH(J164,装备!$B:$B,0)</f>
        <v>20</v>
      </c>
      <c r="R164" s="35">
        <f>MATCH(K164,装备!$B:$B,0)</f>
        <v>20</v>
      </c>
      <c r="S164" s="35">
        <f>MATCH(L164,装备!$B:$B,0)</f>
        <v>7</v>
      </c>
      <c r="T164" s="35">
        <f>MATCH(M164,装备!$B:$B,0)</f>
        <v>4</v>
      </c>
      <c r="V164" s="8">
        <f>INDEX(装备!C:C,$O164)+INDEX(装备!C:C,$P164)+INDEX(装备!C:C,$Q164)+INDEX(装备!C:C,$R164)+INDEX(装备!C:C,$S164)+INDEX(装备!C:C,$T164)</f>
        <v>13</v>
      </c>
      <c r="W164" s="8">
        <f>INDEX(装备!D:D,$O164)+INDEX(装备!D:D,$P164)+INDEX(装备!D:D,$Q164)+INDEX(装备!D:D,$R164)+INDEX(装备!D:D,$S164)+INDEX(装备!D:D,$T164)</f>
        <v>25</v>
      </c>
      <c r="X164" s="8">
        <f>INDEX(装备!E:E,$O164)+INDEX(装备!E:E,$P164)+INDEX(装备!E:E,$Q164)+INDEX(装备!E:E,$R164)+INDEX(装备!E:E,$S164)+INDEX(装备!E:E,$T164)</f>
        <v>13</v>
      </c>
      <c r="Y164" s="8">
        <f>INDEX(装备!F:F,$O164)+INDEX(装备!F:F,$P164)+INDEX(装备!F:F,$Q164)+INDEX(装备!F:F,$R164)+INDEX(装备!F:F,$S164)+INDEX(装备!F:F,$T164)</f>
        <v>0</v>
      </c>
      <c r="Z164" s="8">
        <f>INDEX(装备!G:G,$O164)+INDEX(装备!G:G,$P164)+INDEX(装备!G:G,$Q164)+INDEX(装备!G:G,$R164)+INDEX(装备!G:G,$S164)+INDEX(装备!G:G,$T164)</f>
        <v>6</v>
      </c>
      <c r="AA164" s="8">
        <f>INDEX(装备!H:H,$O164)+INDEX(装备!H:H,$P164)+INDEX(装备!H:H,$Q164)+INDEX(装备!H:H,$R164)+INDEX(装备!H:H,$S164)+INDEX(装备!H:H,$T164)</f>
        <v>0</v>
      </c>
      <c r="AB164" s="8">
        <f>INDEX(装备!I:I,$O164)+INDEX(装备!I:I,$P164)+INDEX(装备!I:I,$Q164)+INDEX(装备!I:I,$R164)+INDEX(装备!I:I,$S164)+INDEX(装备!I:I,$T164)</f>
        <v>2</v>
      </c>
      <c r="AC164" s="8">
        <f>INDEX(装备!J:J,$O164)+INDEX(装备!J:J,$P164)+INDEX(装备!J:J,$Q164)+INDEX(装备!J:J,$R164)+INDEX(装备!J:J,$S164)+INDEX(装备!J:J,$T164)</f>
        <v>0</v>
      </c>
      <c r="AD164" s="8">
        <f>INDEX(装备!K:K,$O164)+INDEX(装备!K:K,$P164)+INDEX(装备!K:K,$Q164)+INDEX(装备!K:K,$R164)+INDEX(装备!K:K,$S164)+INDEX(装备!K:K,$T164)</f>
        <v>0</v>
      </c>
      <c r="AE164" s="8">
        <f>INDEX(装备!L:L,$O164)+INDEX(装备!L:L,$P164)+INDEX(装备!L:L,$Q164)+INDEX(装备!L:L,$R164)+INDEX(装备!L:L,$S164)+INDEX(装备!L:L,$T164)</f>
        <v>0</v>
      </c>
      <c r="AF164" s="8">
        <f>INDEX(装备!M:M,$O164)+INDEX(装备!M:M,$P164)+INDEX(装备!M:M,$Q164)+INDEX(装备!M:M,$R164)+INDEX(装备!M:M,$S164)+INDEX(装备!M:M,$T164)</f>
        <v>120</v>
      </c>
      <c r="AG164" s="8">
        <f>INDEX(装备!N:N,$O164)+INDEX(装备!N:N,$P164)+INDEX(装备!N:N,$Q164)+INDEX(装备!N:N,$R164)+INDEX(装备!N:N,$S164)+INDEX(装备!N:N,$T164)</f>
        <v>0</v>
      </c>
      <c r="AH164" s="8">
        <f>INDEX(装备!O:O,$O164)+INDEX(装备!O:O,$P164)+INDEX(装备!O:O,$Q164)+INDEX(装备!O:O,$R164)+INDEX(装备!O:O,$S164)+INDEX(装备!O:O,$T164)</f>
        <v>0</v>
      </c>
      <c r="AI164" s="8">
        <f>INDEX(装备!P:P,$O164)+INDEX(装备!P:P,$P164)+INDEX(装备!P:P,$Q164)+INDEX(装备!P:P,$R164)+INDEX(装备!P:P,$S164)+INDEX(装备!P:P,$T164)</f>
        <v>0</v>
      </c>
      <c r="AJ164" s="8">
        <f>INDEX(装备!Q:Q,$O164)+INDEX(装备!Q:Q,$P164)+INDEX(装备!Q:Q,$Q164)+INDEX(装备!Q:Q,$R164)+INDEX(装备!Q:Q,$S164)+INDEX(装备!Q:Q,$T164)</f>
        <v>0</v>
      </c>
      <c r="AK164" s="8">
        <f>INDEX(装备!R:R,$O164)+INDEX(装备!R:R,$P164)+INDEX(装备!R:R,$Q164)+INDEX(装备!R:R,$R164)+INDEX(装备!R:R,$S164)+INDEX(装备!R:R,$T164)</f>
        <v>0</v>
      </c>
      <c r="AL164" s="8">
        <f>INDEX(装备!S:S,$O164)+INDEX(装备!S:S,$P164)+INDEX(装备!S:S,$Q164)+INDEX(装备!S:S,$R164)+INDEX(装备!S:S,$S164)+INDEX(装备!S:S,$T164)</f>
        <v>0</v>
      </c>
      <c r="AM164" s="8">
        <f>INDEX(装备!T:T,$O164)+INDEX(装备!T:T,$P164)+INDEX(装备!T:T,$Q164)+INDEX(装备!T:T,$R164)+INDEX(装备!T:T,$S164)+INDEX(装备!T:T,$T164)</f>
        <v>0</v>
      </c>
      <c r="AP164" s="39">
        <f t="shared" ref="AP164:BG172" si="132">AP163+V164</f>
        <v>19</v>
      </c>
      <c r="AQ164" s="39">
        <f t="shared" si="132"/>
        <v>37</v>
      </c>
      <c r="AR164" s="39">
        <f t="shared" si="132"/>
        <v>19</v>
      </c>
      <c r="AS164" s="39">
        <f t="shared" si="132"/>
        <v>0</v>
      </c>
      <c r="AT164" s="39">
        <f t="shared" si="132"/>
        <v>6</v>
      </c>
      <c r="AU164" s="39">
        <f t="shared" si="132"/>
        <v>0</v>
      </c>
      <c r="AV164" s="39">
        <f t="shared" si="132"/>
        <v>2</v>
      </c>
      <c r="AW164" s="39">
        <f t="shared" si="132"/>
        <v>0</v>
      </c>
      <c r="AX164" s="39">
        <f t="shared" si="132"/>
        <v>0</v>
      </c>
      <c r="AY164" s="39">
        <f t="shared" si="132"/>
        <v>0</v>
      </c>
      <c r="AZ164" s="39">
        <f t="shared" si="132"/>
        <v>120</v>
      </c>
      <c r="BA164" s="39">
        <f t="shared" si="132"/>
        <v>0</v>
      </c>
      <c r="BB164" s="39">
        <f t="shared" si="132"/>
        <v>0</v>
      </c>
      <c r="BC164" s="39">
        <f t="shared" si="132"/>
        <v>0</v>
      </c>
      <c r="BD164" s="39">
        <f t="shared" si="132"/>
        <v>0</v>
      </c>
      <c r="BE164" s="39">
        <f t="shared" si="132"/>
        <v>0</v>
      </c>
      <c r="BF164" s="39">
        <f t="shared" si="132"/>
        <v>0</v>
      </c>
      <c r="BG164" s="39">
        <f t="shared" si="132"/>
        <v>0</v>
      </c>
    </row>
    <row r="165" spans="6:59" s="38" customFormat="1" x14ac:dyDescent="0.15">
      <c r="G165" s="39" t="s">
        <v>299</v>
      </c>
      <c r="H165" s="39" t="s">
        <v>649</v>
      </c>
      <c r="I165" s="39" t="s">
        <v>367</v>
      </c>
      <c r="J165" s="39" t="s">
        <v>426</v>
      </c>
      <c r="K165" s="39" t="s">
        <v>441</v>
      </c>
      <c r="L165" s="39" t="s">
        <v>422</v>
      </c>
      <c r="M165" s="39" t="s">
        <v>298</v>
      </c>
      <c r="O165" s="35">
        <f>MATCH(H165,装备!$B:$B,0)</f>
        <v>60</v>
      </c>
      <c r="P165" s="35">
        <f>MATCH(I165,装备!$B:$B,0)</f>
        <v>55</v>
      </c>
      <c r="Q165" s="35">
        <f>MATCH(J165,装备!$B:$B,0)</f>
        <v>50</v>
      </c>
      <c r="R165" s="35">
        <f>MATCH(K165,装备!$B:$B,0)</f>
        <v>20</v>
      </c>
      <c r="S165" s="35">
        <f>MATCH(L165,装备!$B:$B,0)</f>
        <v>18</v>
      </c>
      <c r="T165" s="35">
        <f>MATCH(M165,装备!$B:$B,0)</f>
        <v>4</v>
      </c>
      <c r="V165" s="8">
        <f>INDEX(装备!C:C,$O165)+INDEX(装备!C:C,$P165)+INDEX(装备!C:C,$Q165)+INDEX(装备!C:C,$R165)+INDEX(装备!C:C,$S165)+INDEX(装备!C:C,$T165)</f>
        <v>23</v>
      </c>
      <c r="W165" s="8">
        <f>INDEX(装备!D:D,$O165)+INDEX(装备!D:D,$P165)+INDEX(装备!D:D,$Q165)+INDEX(装备!D:D,$R165)+INDEX(装备!D:D,$S165)+INDEX(装备!D:D,$T165)</f>
        <v>33</v>
      </c>
      <c r="X165" s="8">
        <f>INDEX(装备!E:E,$O165)+INDEX(装备!E:E,$P165)+INDEX(装备!E:E,$Q165)+INDEX(装备!E:E,$R165)+INDEX(装备!E:E,$S165)+INDEX(装备!E:E,$T165)</f>
        <v>20</v>
      </c>
      <c r="Y165" s="8">
        <f>INDEX(装备!F:F,$O165)+INDEX(装备!F:F,$P165)+INDEX(装备!F:F,$Q165)+INDEX(装备!F:F,$R165)+INDEX(装备!F:F,$S165)+INDEX(装备!F:F,$T165)</f>
        <v>280</v>
      </c>
      <c r="Z165" s="8">
        <f>INDEX(装备!G:G,$O165)+INDEX(装备!G:G,$P165)+INDEX(装备!G:G,$Q165)+INDEX(装备!G:G,$R165)+INDEX(装备!G:G,$S165)+INDEX(装备!G:G,$T165)</f>
        <v>9</v>
      </c>
      <c r="AA165" s="8">
        <f>INDEX(装备!H:H,$O165)+INDEX(装备!H:H,$P165)+INDEX(装备!H:H,$Q165)+INDEX(装备!H:H,$R165)+INDEX(装备!H:H,$S165)+INDEX(装备!H:H,$T165)</f>
        <v>0</v>
      </c>
      <c r="AB165" s="8">
        <f>INDEX(装备!I:I,$O165)+INDEX(装备!I:I,$P165)+INDEX(装备!I:I,$Q165)+INDEX(装备!I:I,$R165)+INDEX(装备!I:I,$S165)+INDEX(装备!I:I,$T165)</f>
        <v>4</v>
      </c>
      <c r="AC165" s="8">
        <f>INDEX(装备!J:J,$O165)+INDEX(装备!J:J,$P165)+INDEX(装备!J:J,$Q165)+INDEX(装备!J:J,$R165)+INDEX(装备!J:J,$S165)+INDEX(装备!J:J,$T165)</f>
        <v>0</v>
      </c>
      <c r="AD165" s="8">
        <f>INDEX(装备!K:K,$O165)+INDEX(装备!K:K,$P165)+INDEX(装备!K:K,$Q165)+INDEX(装备!K:K,$R165)+INDEX(装备!K:K,$S165)+INDEX(装备!K:K,$T165)</f>
        <v>0</v>
      </c>
      <c r="AE165" s="8">
        <f>INDEX(装备!L:L,$O165)+INDEX(装备!L:L,$P165)+INDEX(装备!L:L,$Q165)+INDEX(装备!L:L,$R165)+INDEX(装备!L:L,$S165)+INDEX(装备!L:L,$T165)</f>
        <v>0</v>
      </c>
      <c r="AF165" s="8">
        <f>INDEX(装备!M:M,$O165)+INDEX(装备!M:M,$P165)+INDEX(装备!M:M,$Q165)+INDEX(装备!M:M,$R165)+INDEX(装备!M:M,$S165)+INDEX(装备!M:M,$T165)</f>
        <v>240</v>
      </c>
      <c r="AG165" s="8">
        <f>INDEX(装备!N:N,$O165)+INDEX(装备!N:N,$P165)+INDEX(装备!N:N,$Q165)+INDEX(装备!N:N,$R165)+INDEX(装备!N:N,$S165)+INDEX(装备!N:N,$T165)</f>
        <v>0</v>
      </c>
      <c r="AH165" s="8">
        <f>INDEX(装备!O:O,$O165)+INDEX(装备!O:O,$P165)+INDEX(装备!O:O,$Q165)+INDEX(装备!O:O,$R165)+INDEX(装备!O:O,$S165)+INDEX(装备!O:O,$T165)</f>
        <v>0</v>
      </c>
      <c r="AI165" s="8">
        <f>INDEX(装备!P:P,$O165)+INDEX(装备!P:P,$P165)+INDEX(装备!P:P,$Q165)+INDEX(装备!P:P,$R165)+INDEX(装备!P:P,$S165)+INDEX(装备!P:P,$T165)</f>
        <v>0</v>
      </c>
      <c r="AJ165" s="8">
        <f>INDEX(装备!Q:Q,$O165)+INDEX(装备!Q:Q,$P165)+INDEX(装备!Q:Q,$Q165)+INDEX(装备!Q:Q,$R165)+INDEX(装备!Q:Q,$S165)+INDEX(装备!Q:Q,$T165)</f>
        <v>0</v>
      </c>
      <c r="AK165" s="8">
        <f>INDEX(装备!R:R,$O165)+INDEX(装备!R:R,$P165)+INDEX(装备!R:R,$Q165)+INDEX(装备!R:R,$R165)+INDEX(装备!R:R,$S165)+INDEX(装备!R:R,$T165)</f>
        <v>0</v>
      </c>
      <c r="AL165" s="8">
        <f>INDEX(装备!S:S,$O165)+INDEX(装备!S:S,$P165)+INDEX(装备!S:S,$Q165)+INDEX(装备!S:S,$R165)+INDEX(装备!S:S,$S165)+INDEX(装备!S:S,$T165)</f>
        <v>0</v>
      </c>
      <c r="AM165" s="8">
        <f>INDEX(装备!T:T,$O165)+INDEX(装备!T:T,$P165)+INDEX(装备!T:T,$Q165)+INDEX(装备!T:T,$R165)+INDEX(装备!T:T,$S165)+INDEX(装备!T:T,$T165)</f>
        <v>0</v>
      </c>
      <c r="AP165" s="39">
        <f t="shared" si="132"/>
        <v>42</v>
      </c>
      <c r="AQ165" s="39">
        <f t="shared" si="132"/>
        <v>70</v>
      </c>
      <c r="AR165" s="39">
        <f t="shared" si="132"/>
        <v>39</v>
      </c>
      <c r="AS165" s="39">
        <f t="shared" si="132"/>
        <v>280</v>
      </c>
      <c r="AT165" s="39">
        <f t="shared" si="132"/>
        <v>15</v>
      </c>
      <c r="AU165" s="39">
        <f t="shared" si="132"/>
        <v>0</v>
      </c>
      <c r="AV165" s="39">
        <f t="shared" si="132"/>
        <v>6</v>
      </c>
      <c r="AW165" s="39">
        <f t="shared" si="132"/>
        <v>0</v>
      </c>
      <c r="AX165" s="39">
        <f t="shared" si="132"/>
        <v>0</v>
      </c>
      <c r="AY165" s="39">
        <f t="shared" si="132"/>
        <v>0</v>
      </c>
      <c r="AZ165" s="39">
        <f t="shared" si="132"/>
        <v>360</v>
      </c>
      <c r="BA165" s="39">
        <f t="shared" si="132"/>
        <v>0</v>
      </c>
      <c r="BB165" s="39">
        <f t="shared" si="132"/>
        <v>0</v>
      </c>
      <c r="BC165" s="39">
        <f t="shared" si="132"/>
        <v>0</v>
      </c>
      <c r="BD165" s="39">
        <f t="shared" si="132"/>
        <v>0</v>
      </c>
      <c r="BE165" s="39">
        <f t="shared" si="132"/>
        <v>0</v>
      </c>
      <c r="BF165" s="39">
        <f t="shared" si="132"/>
        <v>0</v>
      </c>
      <c r="BG165" s="39">
        <f t="shared" si="132"/>
        <v>0</v>
      </c>
    </row>
    <row r="166" spans="6:59" s="38" customFormat="1" x14ac:dyDescent="0.15">
      <c r="G166" s="39" t="s">
        <v>304</v>
      </c>
      <c r="H166" s="39" t="s">
        <v>646</v>
      </c>
      <c r="I166" s="39" t="s">
        <v>443</v>
      </c>
      <c r="J166" s="39" t="s">
        <v>351</v>
      </c>
      <c r="K166" s="39" t="s">
        <v>439</v>
      </c>
      <c r="L166" s="39" t="s">
        <v>372</v>
      </c>
      <c r="M166" s="39" t="s">
        <v>459</v>
      </c>
      <c r="O166" s="35">
        <f>MATCH(H166,装备!$B:$B,0)</f>
        <v>71</v>
      </c>
      <c r="P166" s="35">
        <f>MATCH(I166,装备!$B:$B,0)</f>
        <v>76</v>
      </c>
      <c r="Q166" s="35">
        <f>MATCH(J166,装备!$B:$B,0)</f>
        <v>48</v>
      </c>
      <c r="R166" s="35">
        <f>MATCH(K166,装备!$B:$B,0)</f>
        <v>33</v>
      </c>
      <c r="S166" s="35">
        <f>MATCH(L166,装备!$B:$B,0)</f>
        <v>34</v>
      </c>
      <c r="T166" s="35">
        <f>MATCH(M166,装备!$B:$B,0)</f>
        <v>46</v>
      </c>
      <c r="V166" s="8">
        <f>INDEX(装备!C:C,$O166)+INDEX(装备!C:C,$P166)+INDEX(装备!C:C,$Q166)+INDEX(装备!C:C,$R166)+INDEX(装备!C:C,$S166)+INDEX(装备!C:C,$T166)</f>
        <v>6</v>
      </c>
      <c r="W166" s="8">
        <f>INDEX(装备!D:D,$O166)+INDEX(装备!D:D,$P166)+INDEX(装备!D:D,$Q166)+INDEX(装备!D:D,$R166)+INDEX(装备!D:D,$S166)+INDEX(装备!D:D,$T166)</f>
        <v>45</v>
      </c>
      <c r="X166" s="8">
        <f>INDEX(装备!E:E,$O166)+INDEX(装备!E:E,$P166)+INDEX(装备!E:E,$Q166)+INDEX(装备!E:E,$R166)+INDEX(装备!E:E,$S166)+INDEX(装备!E:E,$T166)</f>
        <v>6</v>
      </c>
      <c r="Y166" s="8">
        <f>INDEX(装备!F:F,$O166)+INDEX(装备!F:F,$P166)+INDEX(装备!F:F,$Q166)+INDEX(装备!F:F,$R166)+INDEX(装备!F:F,$S166)+INDEX(装备!F:F,$T166)</f>
        <v>250</v>
      </c>
      <c r="Z166" s="8">
        <f>INDEX(装备!G:G,$O166)+INDEX(装备!G:G,$P166)+INDEX(装备!G:G,$Q166)+INDEX(装备!G:G,$R166)+INDEX(装备!G:G,$S166)+INDEX(装备!G:G,$T166)</f>
        <v>15</v>
      </c>
      <c r="AA166" s="8">
        <f>INDEX(装备!H:H,$O166)+INDEX(装备!H:H,$P166)+INDEX(装备!H:H,$Q166)+INDEX(装备!H:H,$R166)+INDEX(装备!H:H,$S166)+INDEX(装备!H:H,$T166)</f>
        <v>60</v>
      </c>
      <c r="AB166" s="8">
        <f>INDEX(装备!I:I,$O166)+INDEX(装备!I:I,$P166)+INDEX(装备!I:I,$Q166)+INDEX(装备!I:I,$R166)+INDEX(装备!I:I,$S166)+INDEX(装备!I:I,$T166)</f>
        <v>0</v>
      </c>
      <c r="AC166" s="8">
        <f>INDEX(装备!J:J,$O166)+INDEX(装备!J:J,$P166)+INDEX(装备!J:J,$Q166)+INDEX(装备!J:J,$R166)+INDEX(装备!J:J,$S166)+INDEX(装备!J:J,$T166)</f>
        <v>0</v>
      </c>
      <c r="AD166" s="8">
        <f>INDEX(装备!K:K,$O166)+INDEX(装备!K:K,$P166)+INDEX(装备!K:K,$Q166)+INDEX(装备!K:K,$R166)+INDEX(装备!K:K,$S166)+INDEX(装备!K:K,$T166)</f>
        <v>20</v>
      </c>
      <c r="AE166" s="8">
        <f>INDEX(装备!L:L,$O166)+INDEX(装备!L:L,$P166)+INDEX(装备!L:L,$Q166)+INDEX(装备!L:L,$R166)+INDEX(装备!L:L,$S166)+INDEX(装备!L:L,$T166)</f>
        <v>5</v>
      </c>
      <c r="AF166" s="8">
        <f>INDEX(装备!M:M,$O166)+INDEX(装备!M:M,$P166)+INDEX(装备!M:M,$Q166)+INDEX(装备!M:M,$R166)+INDEX(装备!M:M,$S166)+INDEX(装备!M:M,$T166)</f>
        <v>120</v>
      </c>
      <c r="AG166" s="8">
        <f>INDEX(装备!N:N,$O166)+INDEX(装备!N:N,$P166)+INDEX(装备!N:N,$Q166)+INDEX(装备!N:N,$R166)+INDEX(装备!N:N,$S166)+INDEX(装备!N:N,$T166)</f>
        <v>40</v>
      </c>
      <c r="AH166" s="8">
        <f>INDEX(装备!O:O,$O166)+INDEX(装备!O:O,$P166)+INDEX(装备!O:O,$Q166)+INDEX(装备!O:O,$R166)+INDEX(装备!O:O,$S166)+INDEX(装备!O:O,$T166)</f>
        <v>5</v>
      </c>
      <c r="AI166" s="8">
        <f>INDEX(装备!P:P,$O166)+INDEX(装备!P:P,$P166)+INDEX(装备!P:P,$Q166)+INDEX(装备!P:P,$R166)+INDEX(装备!P:P,$S166)+INDEX(装备!P:P,$T166)</f>
        <v>0</v>
      </c>
      <c r="AJ166" s="8">
        <f>INDEX(装备!Q:Q,$O166)+INDEX(装备!Q:Q,$P166)+INDEX(装备!Q:Q,$Q166)+INDEX(装备!Q:Q,$R166)+INDEX(装备!Q:Q,$S166)+INDEX(装备!Q:Q,$T166)</f>
        <v>0</v>
      </c>
      <c r="AK166" s="8">
        <f>INDEX(装备!R:R,$O166)+INDEX(装备!R:R,$P166)+INDEX(装备!R:R,$Q166)+INDEX(装备!R:R,$R166)+INDEX(装备!R:R,$S166)+INDEX(装备!R:R,$T166)</f>
        <v>0</v>
      </c>
      <c r="AL166" s="8">
        <f>INDEX(装备!S:S,$O166)+INDEX(装备!S:S,$P166)+INDEX(装备!S:S,$Q166)+INDEX(装备!S:S,$R166)+INDEX(装备!S:S,$S166)+INDEX(装备!S:S,$T166)</f>
        <v>0</v>
      </c>
      <c r="AM166" s="8">
        <f>INDEX(装备!T:T,$O166)+INDEX(装备!T:T,$P166)+INDEX(装备!T:T,$Q166)+INDEX(装备!T:T,$R166)+INDEX(装备!T:T,$S166)+INDEX(装备!T:T,$T166)</f>
        <v>0</v>
      </c>
      <c r="AP166" s="39">
        <f t="shared" si="132"/>
        <v>48</v>
      </c>
      <c r="AQ166" s="39">
        <f t="shared" si="132"/>
        <v>115</v>
      </c>
      <c r="AR166" s="39">
        <f t="shared" si="132"/>
        <v>45</v>
      </c>
      <c r="AS166" s="39">
        <f t="shared" si="132"/>
        <v>530</v>
      </c>
      <c r="AT166" s="39">
        <f t="shared" si="132"/>
        <v>30</v>
      </c>
      <c r="AU166" s="39">
        <f t="shared" si="132"/>
        <v>60</v>
      </c>
      <c r="AV166" s="39">
        <f t="shared" si="132"/>
        <v>6</v>
      </c>
      <c r="AW166" s="39">
        <f t="shared" si="132"/>
        <v>0</v>
      </c>
      <c r="AX166" s="39">
        <f t="shared" si="132"/>
        <v>20</v>
      </c>
      <c r="AY166" s="39">
        <f t="shared" si="132"/>
        <v>5</v>
      </c>
      <c r="AZ166" s="39">
        <f t="shared" si="132"/>
        <v>480</v>
      </c>
      <c r="BA166" s="39">
        <f t="shared" si="132"/>
        <v>40</v>
      </c>
      <c r="BB166" s="39">
        <f t="shared" si="132"/>
        <v>5</v>
      </c>
      <c r="BC166" s="39">
        <f t="shared" si="132"/>
        <v>0</v>
      </c>
      <c r="BD166" s="39">
        <f t="shared" si="132"/>
        <v>0</v>
      </c>
      <c r="BE166" s="39">
        <f t="shared" si="132"/>
        <v>0</v>
      </c>
      <c r="BF166" s="39">
        <f t="shared" si="132"/>
        <v>0</v>
      </c>
      <c r="BG166" s="39">
        <f t="shared" si="132"/>
        <v>0</v>
      </c>
    </row>
    <row r="167" spans="6:59" s="38" customFormat="1" x14ac:dyDescent="0.15">
      <c r="G167" s="39" t="s">
        <v>311</v>
      </c>
      <c r="H167" s="39" t="s">
        <v>650</v>
      </c>
      <c r="I167" s="39" t="s">
        <v>305</v>
      </c>
      <c r="J167" s="39" t="s">
        <v>313</v>
      </c>
      <c r="K167" s="39" t="s">
        <v>351</v>
      </c>
      <c r="L167" s="39" t="s">
        <v>441</v>
      </c>
      <c r="M167" s="39" t="s">
        <v>459</v>
      </c>
      <c r="O167" s="35">
        <f>MATCH(H167,装备!$B:$B,0)</f>
        <v>81</v>
      </c>
      <c r="P167" s="35">
        <f>MATCH(I167,装备!$B:$B,0)</f>
        <v>79</v>
      </c>
      <c r="Q167" s="35">
        <f>MATCH(J167,装备!$B:$B,0)</f>
        <v>84</v>
      </c>
      <c r="R167" s="35">
        <f>MATCH(K167,装备!$B:$B,0)</f>
        <v>48</v>
      </c>
      <c r="S167" s="35">
        <f>MATCH(L167,装备!$B:$B,0)</f>
        <v>20</v>
      </c>
      <c r="T167" s="35">
        <f>MATCH(M167,装备!$B:$B,0)</f>
        <v>46</v>
      </c>
      <c r="V167" s="8">
        <f>INDEX(装备!C:C,$O167)+INDEX(装备!C:C,$P167)+INDEX(装备!C:C,$Q167)+INDEX(装备!C:C,$R167)+INDEX(装备!C:C,$S167)+INDEX(装备!C:C,$T167)</f>
        <v>19</v>
      </c>
      <c r="W167" s="8">
        <f>INDEX(装备!D:D,$O167)+INDEX(装备!D:D,$P167)+INDEX(装备!D:D,$Q167)+INDEX(装备!D:D,$R167)+INDEX(装备!D:D,$S167)+INDEX(装备!D:D,$T167)</f>
        <v>51</v>
      </c>
      <c r="X167" s="8">
        <f>INDEX(装备!E:E,$O167)+INDEX(装备!E:E,$P167)+INDEX(装备!E:E,$Q167)+INDEX(装备!E:E,$R167)+INDEX(装备!E:E,$S167)+INDEX(装备!E:E,$T167)</f>
        <v>9</v>
      </c>
      <c r="Y167" s="8">
        <f>INDEX(装备!F:F,$O167)+INDEX(装备!F:F,$P167)+INDEX(装备!F:F,$Q167)+INDEX(装备!F:F,$R167)+INDEX(装备!F:F,$S167)+INDEX(装备!F:F,$T167)</f>
        <v>325</v>
      </c>
      <c r="Z167" s="8">
        <f>INDEX(装备!G:G,$O167)+INDEX(装备!G:G,$P167)+INDEX(装备!G:G,$Q167)+INDEX(装备!G:G,$R167)+INDEX(装备!G:G,$S167)+INDEX(装备!G:G,$T167)</f>
        <v>72</v>
      </c>
      <c r="AA167" s="8">
        <f>INDEX(装备!H:H,$O167)+INDEX(装备!H:H,$P167)+INDEX(装备!H:H,$Q167)+INDEX(装备!H:H,$R167)+INDEX(装备!H:H,$S167)+INDEX(装备!H:H,$T167)</f>
        <v>0</v>
      </c>
      <c r="AB167" s="8">
        <f>INDEX(装备!I:I,$O167)+INDEX(装备!I:I,$P167)+INDEX(装备!I:I,$Q167)+INDEX(装备!I:I,$R167)+INDEX(装备!I:I,$S167)+INDEX(装备!I:I,$T167)</f>
        <v>0</v>
      </c>
      <c r="AC167" s="8">
        <f>INDEX(装备!J:J,$O167)+INDEX(装备!J:J,$P167)+INDEX(装备!J:J,$Q167)+INDEX(装备!J:J,$R167)+INDEX(装备!J:J,$S167)+INDEX(装备!J:J,$T167)</f>
        <v>10</v>
      </c>
      <c r="AD167" s="8">
        <f>INDEX(装备!K:K,$O167)+INDEX(装备!K:K,$P167)+INDEX(装备!K:K,$Q167)+INDEX(装备!K:K,$R167)+INDEX(装备!K:K,$S167)+INDEX(装备!K:K,$T167)</f>
        <v>35</v>
      </c>
      <c r="AE167" s="8">
        <f>INDEX(装备!L:L,$O167)+INDEX(装备!L:L,$P167)+INDEX(装备!L:L,$Q167)+INDEX(装备!L:L,$R167)+INDEX(装备!L:L,$S167)+INDEX(装备!L:L,$T167)</f>
        <v>0</v>
      </c>
      <c r="AF167" s="8">
        <f>INDEX(装备!M:M,$O167)+INDEX(装备!M:M,$P167)+INDEX(装备!M:M,$Q167)+INDEX(装备!M:M,$R167)+INDEX(装备!M:M,$S167)+INDEX(装备!M:M,$T167)</f>
        <v>0</v>
      </c>
      <c r="AG167" s="8">
        <f>INDEX(装备!N:N,$O167)+INDEX(装备!N:N,$P167)+INDEX(装备!N:N,$Q167)+INDEX(装备!N:N,$R167)+INDEX(装备!N:N,$S167)+INDEX(装备!N:N,$T167)</f>
        <v>40</v>
      </c>
      <c r="AH167" s="8">
        <f>INDEX(装备!O:O,$O167)+INDEX(装备!O:O,$P167)+INDEX(装备!O:O,$Q167)+INDEX(装备!O:O,$R167)+INDEX(装备!O:O,$S167)+INDEX(装备!O:O,$T167)</f>
        <v>0</v>
      </c>
      <c r="AI167" s="8">
        <f>INDEX(装备!P:P,$O167)+INDEX(装备!P:P,$P167)+INDEX(装备!P:P,$Q167)+INDEX(装备!P:P,$R167)+INDEX(装备!P:P,$S167)+INDEX(装备!P:P,$T167)</f>
        <v>0</v>
      </c>
      <c r="AJ167" s="8">
        <f>INDEX(装备!Q:Q,$O167)+INDEX(装备!Q:Q,$P167)+INDEX(装备!Q:Q,$Q167)+INDEX(装备!Q:Q,$R167)+INDEX(装备!Q:Q,$S167)+INDEX(装备!Q:Q,$T167)</f>
        <v>5</v>
      </c>
      <c r="AK167" s="8">
        <f>INDEX(装备!R:R,$O167)+INDEX(装备!R:R,$P167)+INDEX(装备!R:R,$Q167)+INDEX(装备!R:R,$R167)+INDEX(装备!R:R,$S167)+INDEX(装备!R:R,$T167)</f>
        <v>0</v>
      </c>
      <c r="AL167" s="8">
        <f>INDEX(装备!S:S,$O167)+INDEX(装备!S:S,$P167)+INDEX(装备!S:S,$Q167)+INDEX(装备!S:S,$R167)+INDEX(装备!S:S,$S167)+INDEX(装备!S:S,$T167)</f>
        <v>0</v>
      </c>
      <c r="AM167" s="8">
        <f>INDEX(装备!T:T,$O167)+INDEX(装备!T:T,$P167)+INDEX(装备!T:T,$Q167)+INDEX(装备!T:T,$R167)+INDEX(装备!T:T,$S167)+INDEX(装备!T:T,$T167)</f>
        <v>0</v>
      </c>
      <c r="AP167" s="39">
        <f t="shared" si="132"/>
        <v>67</v>
      </c>
      <c r="AQ167" s="39">
        <f t="shared" si="132"/>
        <v>166</v>
      </c>
      <c r="AR167" s="39">
        <f t="shared" si="132"/>
        <v>54</v>
      </c>
      <c r="AS167" s="39">
        <f t="shared" si="132"/>
        <v>855</v>
      </c>
      <c r="AT167" s="39">
        <f t="shared" si="132"/>
        <v>102</v>
      </c>
      <c r="AU167" s="39">
        <f t="shared" si="132"/>
        <v>60</v>
      </c>
      <c r="AV167" s="39">
        <f t="shared" si="132"/>
        <v>6</v>
      </c>
      <c r="AW167" s="39">
        <f t="shared" si="132"/>
        <v>10</v>
      </c>
      <c r="AX167" s="39">
        <f t="shared" si="132"/>
        <v>55</v>
      </c>
      <c r="AY167" s="39">
        <f t="shared" si="132"/>
        <v>5</v>
      </c>
      <c r="AZ167" s="39">
        <f t="shared" si="132"/>
        <v>480</v>
      </c>
      <c r="BA167" s="39">
        <f t="shared" si="132"/>
        <v>80</v>
      </c>
      <c r="BB167" s="39">
        <f t="shared" si="132"/>
        <v>5</v>
      </c>
      <c r="BC167" s="39">
        <f t="shared" si="132"/>
        <v>0</v>
      </c>
      <c r="BD167" s="39">
        <f t="shared" si="132"/>
        <v>5</v>
      </c>
      <c r="BE167" s="39">
        <f t="shared" si="132"/>
        <v>0</v>
      </c>
      <c r="BF167" s="39">
        <f t="shared" si="132"/>
        <v>0</v>
      </c>
      <c r="BG167" s="39">
        <f t="shared" si="132"/>
        <v>0</v>
      </c>
    </row>
    <row r="168" spans="6:59" s="38" customFormat="1" x14ac:dyDescent="0.15">
      <c r="G168" s="39" t="s">
        <v>316</v>
      </c>
      <c r="H168" s="39" t="s">
        <v>605</v>
      </c>
      <c r="I168" s="39" t="s">
        <v>445</v>
      </c>
      <c r="J168" s="39" t="s">
        <v>452</v>
      </c>
      <c r="K168" s="39" t="s">
        <v>381</v>
      </c>
      <c r="L168" s="39" t="s">
        <v>440</v>
      </c>
      <c r="M168" s="39" t="s">
        <v>444</v>
      </c>
      <c r="O168" s="35">
        <f>MATCH(H168,装备!$B:$B,0)</f>
        <v>101</v>
      </c>
      <c r="P168" s="35">
        <f>MATCH(I168,装备!$B:$B,0)</f>
        <v>108</v>
      </c>
      <c r="Q168" s="35">
        <f>MATCH(J168,装备!$B:$B,0)</f>
        <v>75</v>
      </c>
      <c r="R168" s="35">
        <f>MATCH(K168,装备!$B:$B,0)</f>
        <v>54</v>
      </c>
      <c r="S168" s="35">
        <f>MATCH(L168,装备!$B:$B,0)</f>
        <v>24</v>
      </c>
      <c r="T168" s="35">
        <f>MATCH(M168,装备!$B:$B,0)</f>
        <v>47</v>
      </c>
      <c r="V168" s="8">
        <f>INDEX(装备!C:C,$O168)+INDEX(装备!C:C,$P168)+INDEX(装备!C:C,$Q168)+INDEX(装备!C:C,$R168)+INDEX(装备!C:C,$S168)+INDEX(装备!C:C,$T168)</f>
        <v>14</v>
      </c>
      <c r="W168" s="8">
        <f>INDEX(装备!D:D,$O168)+INDEX(装备!D:D,$P168)+INDEX(装备!D:D,$Q168)+INDEX(装备!D:D,$R168)+INDEX(装备!D:D,$S168)+INDEX(装备!D:D,$T168)</f>
        <v>69</v>
      </c>
      <c r="X168" s="8">
        <f>INDEX(装备!E:E,$O168)+INDEX(装备!E:E,$P168)+INDEX(装备!E:E,$Q168)+INDEX(装备!E:E,$R168)+INDEX(装备!E:E,$S168)+INDEX(装备!E:E,$T168)</f>
        <v>6</v>
      </c>
      <c r="Y168" s="8">
        <f>INDEX(装备!F:F,$O168)+INDEX(装备!F:F,$P168)+INDEX(装备!F:F,$Q168)+INDEX(装备!F:F,$R168)+INDEX(装备!F:F,$S168)+INDEX(装备!F:F,$T168)</f>
        <v>200</v>
      </c>
      <c r="Z168" s="8">
        <f>INDEX(装备!G:G,$O168)+INDEX(装备!G:G,$P168)+INDEX(装备!G:G,$Q168)+INDEX(装备!G:G,$R168)+INDEX(装备!G:G,$S168)+INDEX(装备!G:G,$T168)</f>
        <v>51</v>
      </c>
      <c r="AA168" s="8">
        <f>INDEX(装备!H:H,$O168)+INDEX(装备!H:H,$P168)+INDEX(装备!H:H,$Q168)+INDEX(装备!H:H,$R168)+INDEX(装备!H:H,$S168)+INDEX(装备!H:H,$T168)</f>
        <v>121</v>
      </c>
      <c r="AB168" s="8">
        <f>INDEX(装备!I:I,$O168)+INDEX(装备!I:I,$P168)+INDEX(装备!I:I,$Q168)+INDEX(装备!I:I,$R168)+INDEX(装备!I:I,$S168)+INDEX(装备!I:I,$T168)</f>
        <v>0</v>
      </c>
      <c r="AC168" s="8">
        <f>INDEX(装备!J:J,$O168)+INDEX(装备!J:J,$P168)+INDEX(装备!J:J,$Q168)+INDEX(装备!J:J,$R168)+INDEX(装备!J:J,$S168)+INDEX(装备!J:J,$T168)</f>
        <v>12</v>
      </c>
      <c r="AD168" s="8">
        <f>INDEX(装备!K:K,$O168)+INDEX(装备!K:K,$P168)+INDEX(装备!K:K,$Q168)+INDEX(装备!K:K,$R168)+INDEX(装备!K:K,$S168)+INDEX(装备!K:K,$T168)</f>
        <v>15</v>
      </c>
      <c r="AE168" s="8">
        <f>INDEX(装备!L:L,$O168)+INDEX(装备!L:L,$P168)+INDEX(装备!L:L,$Q168)+INDEX(装备!L:L,$R168)+INDEX(装备!L:L,$S168)+INDEX(装备!L:L,$T168)</f>
        <v>10</v>
      </c>
      <c r="AF168" s="8">
        <f>INDEX(装备!M:M,$O168)+INDEX(装备!M:M,$P168)+INDEX(装备!M:M,$Q168)+INDEX(装备!M:M,$R168)+INDEX(装备!M:M,$S168)+INDEX(装备!M:M,$T168)</f>
        <v>180</v>
      </c>
      <c r="AG168" s="8">
        <f>INDEX(装备!N:N,$O168)+INDEX(装备!N:N,$P168)+INDEX(装备!N:N,$Q168)+INDEX(装备!N:N,$R168)+INDEX(装备!N:N,$S168)+INDEX(装备!N:N,$T168)</f>
        <v>160</v>
      </c>
      <c r="AH168" s="8">
        <f>INDEX(装备!O:O,$O168)+INDEX(装备!O:O,$P168)+INDEX(装备!O:O,$Q168)+INDEX(装备!O:O,$R168)+INDEX(装备!O:O,$S168)+INDEX(装备!O:O,$T168)</f>
        <v>0</v>
      </c>
      <c r="AI168" s="8">
        <f>INDEX(装备!P:P,$O168)+INDEX(装备!P:P,$P168)+INDEX(装备!P:P,$Q168)+INDEX(装备!P:P,$R168)+INDEX(装备!P:P,$S168)+INDEX(装备!P:P,$T168)</f>
        <v>0</v>
      </c>
      <c r="AJ168" s="8">
        <f>INDEX(装备!Q:Q,$O168)+INDEX(装备!Q:Q,$P168)+INDEX(装备!Q:Q,$Q168)+INDEX(装备!Q:Q,$R168)+INDEX(装备!Q:Q,$S168)+INDEX(装备!Q:Q,$T168)</f>
        <v>0</v>
      </c>
      <c r="AK168" s="8">
        <f>INDEX(装备!R:R,$O168)+INDEX(装备!R:R,$P168)+INDEX(装备!R:R,$Q168)+INDEX(装备!R:R,$R168)+INDEX(装备!R:R,$S168)+INDEX(装备!R:R,$T168)</f>
        <v>0</v>
      </c>
      <c r="AL168" s="8">
        <f>INDEX(装备!S:S,$O168)+INDEX(装备!S:S,$P168)+INDEX(装备!S:S,$Q168)+INDEX(装备!S:S,$R168)+INDEX(装备!S:S,$S168)+INDEX(装备!S:S,$T168)</f>
        <v>0</v>
      </c>
      <c r="AM168" s="8">
        <f>INDEX(装备!T:T,$O168)+INDEX(装备!T:T,$P168)+INDEX(装备!T:T,$Q168)+INDEX(装备!T:T,$R168)+INDEX(装备!T:T,$S168)+INDEX(装备!T:T,$T168)</f>
        <v>0</v>
      </c>
      <c r="AP168" s="39">
        <f t="shared" si="132"/>
        <v>81</v>
      </c>
      <c r="AQ168" s="39">
        <f t="shared" si="132"/>
        <v>235</v>
      </c>
      <c r="AR168" s="39">
        <f t="shared" si="132"/>
        <v>60</v>
      </c>
      <c r="AS168" s="39">
        <f t="shared" si="132"/>
        <v>1055</v>
      </c>
      <c r="AT168" s="39">
        <f t="shared" si="132"/>
        <v>153</v>
      </c>
      <c r="AU168" s="39">
        <f t="shared" si="132"/>
        <v>181</v>
      </c>
      <c r="AV168" s="39">
        <f t="shared" si="132"/>
        <v>6</v>
      </c>
      <c r="AW168" s="39">
        <f t="shared" si="132"/>
        <v>22</v>
      </c>
      <c r="AX168" s="39">
        <f t="shared" si="132"/>
        <v>70</v>
      </c>
      <c r="AY168" s="39">
        <f t="shared" si="132"/>
        <v>15</v>
      </c>
      <c r="AZ168" s="39">
        <f t="shared" si="132"/>
        <v>660</v>
      </c>
      <c r="BA168" s="39">
        <f t="shared" si="132"/>
        <v>240</v>
      </c>
      <c r="BB168" s="39">
        <f t="shared" si="132"/>
        <v>5</v>
      </c>
      <c r="BC168" s="39">
        <f t="shared" si="132"/>
        <v>0</v>
      </c>
      <c r="BD168" s="39">
        <f t="shared" si="132"/>
        <v>5</v>
      </c>
      <c r="BE168" s="39">
        <f t="shared" si="132"/>
        <v>0</v>
      </c>
      <c r="BF168" s="39">
        <f t="shared" si="132"/>
        <v>0</v>
      </c>
      <c r="BG168" s="39">
        <f t="shared" si="132"/>
        <v>0</v>
      </c>
    </row>
    <row r="169" spans="6:59" s="38" customFormat="1" x14ac:dyDescent="0.15">
      <c r="G169" s="39" t="s">
        <v>321</v>
      </c>
      <c r="H169" s="39" t="s">
        <v>641</v>
      </c>
      <c r="I169" s="39" t="s">
        <v>383</v>
      </c>
      <c r="J169" s="39" t="s">
        <v>340</v>
      </c>
      <c r="K169" s="39" t="s">
        <v>367</v>
      </c>
      <c r="L169" s="39" t="s">
        <v>332</v>
      </c>
      <c r="M169" s="39" t="s">
        <v>444</v>
      </c>
      <c r="O169" s="35">
        <f>MATCH(H169,装备!$B:$B,0)</f>
        <v>113</v>
      </c>
      <c r="P169" s="35">
        <f>MATCH(I169,装备!$B:$B,0)</f>
        <v>99</v>
      </c>
      <c r="Q169" s="35">
        <f>MATCH(J169,装备!$B:$B,0)</f>
        <v>104</v>
      </c>
      <c r="R169" s="35">
        <f>MATCH(K169,装备!$B:$B,0)</f>
        <v>55</v>
      </c>
      <c r="S169" s="35">
        <f>MATCH(L169,装备!$B:$B,0)</f>
        <v>63</v>
      </c>
      <c r="T169" s="35">
        <f>MATCH(M169,装备!$B:$B,0)</f>
        <v>47</v>
      </c>
      <c r="V169" s="8">
        <f>INDEX(装备!C:C,$O169)+INDEX(装备!C:C,$P169)+INDEX(装备!C:C,$Q169)+INDEX(装备!C:C,$R169)+INDEX(装备!C:C,$S169)+INDEX(装备!C:C,$T169)</f>
        <v>16</v>
      </c>
      <c r="W169" s="8">
        <f>INDEX(装备!D:D,$O169)+INDEX(装备!D:D,$P169)+INDEX(装备!D:D,$Q169)+INDEX(装备!D:D,$R169)+INDEX(装备!D:D,$S169)+INDEX(装备!D:D,$T169)</f>
        <v>47</v>
      </c>
      <c r="X169" s="8">
        <f>INDEX(装备!E:E,$O169)+INDEX(装备!E:E,$P169)+INDEX(装备!E:E,$Q169)+INDEX(装备!E:E,$R169)+INDEX(装备!E:E,$S169)+INDEX(装备!E:E,$T169)</f>
        <v>16</v>
      </c>
      <c r="Y169" s="8">
        <f>INDEX(装备!F:F,$O169)+INDEX(装备!F:F,$P169)+INDEX(装备!F:F,$Q169)+INDEX(装备!F:F,$R169)+INDEX(装备!F:F,$S169)+INDEX(装备!F:F,$T169)</f>
        <v>280</v>
      </c>
      <c r="Z169" s="8">
        <f>INDEX(装备!G:G,$O169)+INDEX(装备!G:G,$P169)+INDEX(装备!G:G,$Q169)+INDEX(装备!G:G,$R169)+INDEX(装备!G:G,$S169)+INDEX(装备!G:G,$T169)</f>
        <v>40</v>
      </c>
      <c r="AA169" s="8">
        <f>INDEX(装备!H:H,$O169)+INDEX(装备!H:H,$P169)+INDEX(装备!H:H,$Q169)+INDEX(装备!H:H,$R169)+INDEX(装备!H:H,$S169)+INDEX(装备!H:H,$T169)</f>
        <v>40</v>
      </c>
      <c r="AB169" s="8">
        <f>INDEX(装备!I:I,$O169)+INDEX(装备!I:I,$P169)+INDEX(装备!I:I,$Q169)+INDEX(装备!I:I,$R169)+INDEX(装备!I:I,$S169)+INDEX(装备!I:I,$T169)</f>
        <v>14</v>
      </c>
      <c r="AC169" s="8">
        <f>INDEX(装备!J:J,$O169)+INDEX(装备!J:J,$P169)+INDEX(装备!J:J,$Q169)+INDEX(装备!J:J,$R169)+INDEX(装备!J:J,$S169)+INDEX(装备!J:J,$T169)</f>
        <v>35</v>
      </c>
      <c r="AD169" s="8">
        <f>INDEX(装备!K:K,$O169)+INDEX(装备!K:K,$P169)+INDEX(装备!K:K,$Q169)+INDEX(装备!K:K,$R169)+INDEX(装备!K:K,$S169)+INDEX(装备!K:K,$T169)</f>
        <v>0</v>
      </c>
      <c r="AE169" s="8">
        <f>INDEX(装备!L:L,$O169)+INDEX(装备!L:L,$P169)+INDEX(装备!L:L,$Q169)+INDEX(装备!L:L,$R169)+INDEX(装备!L:L,$S169)+INDEX(装备!L:L,$T169)</f>
        <v>0</v>
      </c>
      <c r="AF169" s="8">
        <f>INDEX(装备!M:M,$O169)+INDEX(装备!M:M,$P169)+INDEX(装备!M:M,$Q169)+INDEX(装备!M:M,$R169)+INDEX(装备!M:M,$S169)+INDEX(装备!M:M,$T169)</f>
        <v>540</v>
      </c>
      <c r="AG169" s="8">
        <f>INDEX(装备!N:N,$O169)+INDEX(装备!N:N,$P169)+INDEX(装备!N:N,$Q169)+INDEX(装备!N:N,$R169)+INDEX(装备!N:N,$S169)+INDEX(装备!N:N,$T169)</f>
        <v>270</v>
      </c>
      <c r="AH169" s="8">
        <f>INDEX(装备!O:O,$O169)+INDEX(装备!O:O,$P169)+INDEX(装备!O:O,$Q169)+INDEX(装备!O:O,$R169)+INDEX(装备!O:O,$S169)+INDEX(装备!O:O,$T169)</f>
        <v>0</v>
      </c>
      <c r="AI169" s="8">
        <f>INDEX(装备!P:P,$O169)+INDEX(装备!P:P,$P169)+INDEX(装备!P:P,$Q169)+INDEX(装备!P:P,$R169)+INDEX(装备!P:P,$S169)+INDEX(装备!P:P,$T169)</f>
        <v>0</v>
      </c>
      <c r="AJ169" s="8">
        <f>INDEX(装备!Q:Q,$O169)+INDEX(装备!Q:Q,$P169)+INDEX(装备!Q:Q,$Q169)+INDEX(装备!Q:Q,$R169)+INDEX(装备!Q:Q,$S169)+INDEX(装备!Q:Q,$T169)</f>
        <v>20</v>
      </c>
      <c r="AK169" s="8">
        <f>INDEX(装备!R:R,$O169)+INDEX(装备!R:R,$P169)+INDEX(装备!R:R,$Q169)+INDEX(装备!R:R,$R169)+INDEX(装备!R:R,$S169)+INDEX(装备!R:R,$T169)</f>
        <v>0</v>
      </c>
      <c r="AL169" s="8">
        <f>INDEX(装备!S:S,$O169)+INDEX(装备!S:S,$P169)+INDEX(装备!S:S,$Q169)+INDEX(装备!S:S,$R169)+INDEX(装备!S:S,$S169)+INDEX(装备!S:S,$T169)</f>
        <v>0</v>
      </c>
      <c r="AM169" s="8">
        <f>INDEX(装备!T:T,$O169)+INDEX(装备!T:T,$P169)+INDEX(装备!T:T,$Q169)+INDEX(装备!T:T,$R169)+INDEX(装备!T:T,$S169)+INDEX(装备!T:T,$T169)</f>
        <v>15</v>
      </c>
      <c r="AP169" s="39">
        <f t="shared" si="132"/>
        <v>97</v>
      </c>
      <c r="AQ169" s="39">
        <f t="shared" si="132"/>
        <v>282</v>
      </c>
      <c r="AR169" s="39">
        <f t="shared" si="132"/>
        <v>76</v>
      </c>
      <c r="AS169" s="39">
        <f t="shared" si="132"/>
        <v>1335</v>
      </c>
      <c r="AT169" s="39">
        <f t="shared" si="132"/>
        <v>193</v>
      </c>
      <c r="AU169" s="39">
        <f t="shared" si="132"/>
        <v>221</v>
      </c>
      <c r="AV169" s="39">
        <f t="shared" si="132"/>
        <v>20</v>
      </c>
      <c r="AW169" s="39">
        <f t="shared" si="132"/>
        <v>57</v>
      </c>
      <c r="AX169" s="39">
        <f t="shared" si="132"/>
        <v>70</v>
      </c>
      <c r="AY169" s="39">
        <f t="shared" si="132"/>
        <v>15</v>
      </c>
      <c r="AZ169" s="39">
        <f t="shared" si="132"/>
        <v>1200</v>
      </c>
      <c r="BA169" s="39">
        <f t="shared" si="132"/>
        <v>510</v>
      </c>
      <c r="BB169" s="39">
        <f t="shared" si="132"/>
        <v>5</v>
      </c>
      <c r="BC169" s="39">
        <f t="shared" si="132"/>
        <v>0</v>
      </c>
      <c r="BD169" s="39">
        <f t="shared" si="132"/>
        <v>25</v>
      </c>
      <c r="BE169" s="39">
        <f t="shared" si="132"/>
        <v>0</v>
      </c>
      <c r="BF169" s="39">
        <f t="shared" si="132"/>
        <v>0</v>
      </c>
      <c r="BG169" s="39">
        <f t="shared" si="132"/>
        <v>15</v>
      </c>
    </row>
    <row r="170" spans="6:59" s="38" customFormat="1" x14ac:dyDescent="0.15">
      <c r="G170" s="39" t="s">
        <v>328</v>
      </c>
      <c r="H170" s="39" t="s">
        <v>625</v>
      </c>
      <c r="I170" s="39" t="s">
        <v>323</v>
      </c>
      <c r="J170" s="39" t="s">
        <v>370</v>
      </c>
      <c r="K170" s="39" t="s">
        <v>426</v>
      </c>
      <c r="L170" s="39" t="s">
        <v>351</v>
      </c>
      <c r="M170" s="39" t="s">
        <v>442</v>
      </c>
      <c r="O170" s="35">
        <f>MATCH(H170,装备!$B:$B,0)</f>
        <v>115</v>
      </c>
      <c r="P170" s="35">
        <f>MATCH(I170,装备!$B:$B,0)</f>
        <v>105</v>
      </c>
      <c r="Q170" s="35">
        <f>MATCH(J170,装备!$B:$B,0)</f>
        <v>103</v>
      </c>
      <c r="R170" s="35">
        <f>MATCH(K170,装备!$B:$B,0)</f>
        <v>50</v>
      </c>
      <c r="S170" s="35">
        <f>MATCH(L170,装备!$B:$B,0)</f>
        <v>48</v>
      </c>
      <c r="T170" s="35">
        <f>MATCH(M170,装备!$B:$B,0)</f>
        <v>60</v>
      </c>
      <c r="V170" s="8">
        <f>INDEX(装备!C:C,$O170)+INDEX(装备!C:C,$P170)+INDEX(装备!C:C,$Q170)+INDEX(装备!C:C,$R170)+INDEX(装备!C:C,$S170)+INDEX(装备!C:C,$T170)</f>
        <v>24</v>
      </c>
      <c r="W170" s="8">
        <f>INDEX(装备!D:D,$O170)+INDEX(装备!D:D,$P170)+INDEX(装备!D:D,$Q170)+INDEX(装备!D:D,$R170)+INDEX(装备!D:D,$S170)+INDEX(装备!D:D,$T170)</f>
        <v>70</v>
      </c>
      <c r="X170" s="8">
        <f>INDEX(装备!E:E,$O170)+INDEX(装备!E:E,$P170)+INDEX(装备!E:E,$Q170)+INDEX(装备!E:E,$R170)+INDEX(装备!E:E,$S170)+INDEX(装备!E:E,$T170)</f>
        <v>24</v>
      </c>
      <c r="Y170" s="8">
        <f>INDEX(装备!F:F,$O170)+INDEX(装备!F:F,$P170)+INDEX(装备!F:F,$Q170)+INDEX(装备!F:F,$R170)+INDEX(装备!F:F,$S170)+INDEX(装备!F:F,$T170)</f>
        <v>0</v>
      </c>
      <c r="Z170" s="8">
        <f>INDEX(装备!G:G,$O170)+INDEX(装备!G:G,$P170)+INDEX(装备!G:G,$Q170)+INDEX(装备!G:G,$R170)+INDEX(装备!G:G,$S170)+INDEX(装备!G:G,$T170)</f>
        <v>28</v>
      </c>
      <c r="AA170" s="8">
        <f>INDEX(装备!H:H,$O170)+INDEX(装备!H:H,$P170)+INDEX(装备!H:H,$Q170)+INDEX(装备!H:H,$R170)+INDEX(装备!H:H,$S170)+INDEX(装备!H:H,$T170)</f>
        <v>0</v>
      </c>
      <c r="AB170" s="8">
        <f>INDEX(装备!I:I,$O170)+INDEX(装备!I:I,$P170)+INDEX(装备!I:I,$Q170)+INDEX(装备!I:I,$R170)+INDEX(装备!I:I,$S170)+INDEX(装备!I:I,$T170)</f>
        <v>55</v>
      </c>
      <c r="AC170" s="8">
        <f>INDEX(装备!J:J,$O170)+INDEX(装备!J:J,$P170)+INDEX(装备!J:J,$Q170)+INDEX(装备!J:J,$R170)+INDEX(装备!J:J,$S170)+INDEX(装备!J:J,$T170)</f>
        <v>15</v>
      </c>
      <c r="AD170" s="8">
        <f>INDEX(装备!K:K,$O170)+INDEX(装备!K:K,$P170)+INDEX(装备!K:K,$Q170)+INDEX(装备!K:K,$R170)+INDEX(装备!K:K,$S170)+INDEX(装备!K:K,$T170)</f>
        <v>40</v>
      </c>
      <c r="AE170" s="8">
        <f>INDEX(装备!L:L,$O170)+INDEX(装备!L:L,$P170)+INDEX(装备!L:L,$Q170)+INDEX(装备!L:L,$R170)+INDEX(装备!L:L,$S170)+INDEX(装备!L:L,$T170)</f>
        <v>0</v>
      </c>
      <c r="AF170" s="8">
        <f>INDEX(装备!M:M,$O170)+INDEX(装备!M:M,$P170)+INDEX(装备!M:M,$Q170)+INDEX(装备!M:M,$R170)+INDEX(装备!M:M,$S170)+INDEX(装备!M:M,$T170)</f>
        <v>0</v>
      </c>
      <c r="AG170" s="8">
        <f>INDEX(装备!N:N,$O170)+INDEX(装备!N:N,$P170)+INDEX(装备!N:N,$Q170)+INDEX(装备!N:N,$R170)+INDEX(装备!N:N,$S170)+INDEX(装备!N:N,$T170)</f>
        <v>40</v>
      </c>
      <c r="AH170" s="8">
        <f>INDEX(装备!O:O,$O170)+INDEX(装备!O:O,$P170)+INDEX(装备!O:O,$Q170)+INDEX(装备!O:O,$R170)+INDEX(装备!O:O,$S170)+INDEX(装备!O:O,$T170)</f>
        <v>0</v>
      </c>
      <c r="AI170" s="8">
        <f>INDEX(装备!P:P,$O170)+INDEX(装备!P:P,$P170)+INDEX(装备!P:P,$Q170)+INDEX(装备!P:P,$R170)+INDEX(装备!P:P,$S170)+INDEX(装备!P:P,$T170)</f>
        <v>5</v>
      </c>
      <c r="AJ170" s="8">
        <f>INDEX(装备!Q:Q,$O170)+INDEX(装备!Q:Q,$P170)+INDEX(装备!Q:Q,$Q170)+INDEX(装备!Q:Q,$R170)+INDEX(装备!Q:Q,$S170)+INDEX(装备!Q:Q,$T170)</f>
        <v>0</v>
      </c>
      <c r="AK170" s="8">
        <f>INDEX(装备!R:R,$O170)+INDEX(装备!R:R,$P170)+INDEX(装备!R:R,$Q170)+INDEX(装备!R:R,$R170)+INDEX(装备!R:R,$S170)+INDEX(装备!R:R,$T170)</f>
        <v>0</v>
      </c>
      <c r="AL170" s="8">
        <f>INDEX(装备!S:S,$O170)+INDEX(装备!S:S,$P170)+INDEX(装备!S:S,$Q170)+INDEX(装备!S:S,$R170)+INDEX(装备!S:S,$S170)+INDEX(装备!S:S,$T170)</f>
        <v>0</v>
      </c>
      <c r="AM170" s="8">
        <f>INDEX(装备!T:T,$O170)+INDEX(装备!T:T,$P170)+INDEX(装备!T:T,$Q170)+INDEX(装备!T:T,$R170)+INDEX(装备!T:T,$S170)+INDEX(装备!T:T,$T170)</f>
        <v>0</v>
      </c>
      <c r="AP170" s="39">
        <f t="shared" si="132"/>
        <v>121</v>
      </c>
      <c r="AQ170" s="39">
        <f t="shared" si="132"/>
        <v>352</v>
      </c>
      <c r="AR170" s="39">
        <f t="shared" si="132"/>
        <v>100</v>
      </c>
      <c r="AS170" s="39">
        <f t="shared" si="132"/>
        <v>1335</v>
      </c>
      <c r="AT170" s="39">
        <f t="shared" si="132"/>
        <v>221</v>
      </c>
      <c r="AU170" s="39">
        <f t="shared" si="132"/>
        <v>221</v>
      </c>
      <c r="AV170" s="39">
        <f t="shared" si="132"/>
        <v>75</v>
      </c>
      <c r="AW170" s="39">
        <f t="shared" si="132"/>
        <v>72</v>
      </c>
      <c r="AX170" s="39">
        <f t="shared" si="132"/>
        <v>110</v>
      </c>
      <c r="AY170" s="39">
        <f t="shared" si="132"/>
        <v>15</v>
      </c>
      <c r="AZ170" s="39">
        <f t="shared" si="132"/>
        <v>1200</v>
      </c>
      <c r="BA170" s="39">
        <f t="shared" si="132"/>
        <v>550</v>
      </c>
      <c r="BB170" s="39">
        <f t="shared" si="132"/>
        <v>5</v>
      </c>
      <c r="BC170" s="39">
        <f t="shared" si="132"/>
        <v>5</v>
      </c>
      <c r="BD170" s="39">
        <f t="shared" si="132"/>
        <v>25</v>
      </c>
      <c r="BE170" s="39">
        <f t="shared" si="132"/>
        <v>0</v>
      </c>
      <c r="BF170" s="39">
        <f t="shared" si="132"/>
        <v>0</v>
      </c>
      <c r="BG170" s="39">
        <f t="shared" si="132"/>
        <v>15</v>
      </c>
    </row>
    <row r="171" spans="6:59" s="38" customFormat="1" x14ac:dyDescent="0.15">
      <c r="G171" s="39" t="s">
        <v>333</v>
      </c>
      <c r="H171" s="39" t="s">
        <v>636</v>
      </c>
      <c r="I171" s="39" t="s">
        <v>446</v>
      </c>
      <c r="J171" s="39" t="s">
        <v>428</v>
      </c>
      <c r="K171" s="39" t="s">
        <v>351</v>
      </c>
      <c r="L171" s="39" t="s">
        <v>442</v>
      </c>
      <c r="M171" s="39" t="s">
        <v>327</v>
      </c>
      <c r="O171" s="35">
        <f>MATCH(H171,装备!$B:$B,0)</f>
        <v>124</v>
      </c>
      <c r="P171" s="35">
        <f>MATCH(I171,装备!$B:$B,0)</f>
        <v>95</v>
      </c>
      <c r="Q171" s="35">
        <f>MATCH(J171,装备!$B:$B,0)</f>
        <v>71</v>
      </c>
      <c r="R171" s="35">
        <f>MATCH(K171,装备!$B:$B,0)</f>
        <v>48</v>
      </c>
      <c r="S171" s="35">
        <f>MATCH(L171,装备!$B:$B,0)</f>
        <v>60</v>
      </c>
      <c r="T171" s="35">
        <f>MATCH(M171,装备!$B:$B,0)</f>
        <v>72</v>
      </c>
      <c r="V171" s="8">
        <f>INDEX(装备!C:C,$O171)+INDEX(装备!C:C,$P171)+INDEX(装备!C:C,$Q171)+INDEX(装备!C:C,$R171)+INDEX(装备!C:C,$S171)+INDEX(装备!C:C,$T171)</f>
        <v>25</v>
      </c>
      <c r="W171" s="8">
        <f>INDEX(装备!D:D,$O171)+INDEX(装备!D:D,$P171)+INDEX(装备!D:D,$Q171)+INDEX(装备!D:D,$R171)+INDEX(装备!D:D,$S171)+INDEX(装备!D:D,$T171)</f>
        <v>95</v>
      </c>
      <c r="X171" s="8">
        <f>INDEX(装备!E:E,$O171)+INDEX(装备!E:E,$P171)+INDEX(装备!E:E,$Q171)+INDEX(装备!E:E,$R171)+INDEX(装备!E:E,$S171)+INDEX(装备!E:E,$T171)</f>
        <v>25</v>
      </c>
      <c r="Y171" s="8">
        <f>INDEX(装备!F:F,$O171)+INDEX(装备!F:F,$P171)+INDEX(装备!F:F,$Q171)+INDEX(装备!F:F,$R171)+INDEX(装备!F:F,$S171)+INDEX(装备!F:F,$T171)</f>
        <v>0</v>
      </c>
      <c r="Z171" s="8">
        <f>INDEX(装备!G:G,$O171)+INDEX(装备!G:G,$P171)+INDEX(装备!G:G,$Q171)+INDEX(装备!G:G,$R171)+INDEX(装备!G:G,$S171)+INDEX(装备!G:G,$T171)</f>
        <v>15</v>
      </c>
      <c r="AA171" s="8">
        <f>INDEX(装备!H:H,$O171)+INDEX(装备!H:H,$P171)+INDEX(装备!H:H,$Q171)+INDEX(装备!H:H,$R171)+INDEX(装备!H:H,$S171)+INDEX(装备!H:H,$T171)</f>
        <v>90</v>
      </c>
      <c r="AB171" s="8">
        <f>INDEX(装备!I:I,$O171)+INDEX(装备!I:I,$P171)+INDEX(装备!I:I,$Q171)+INDEX(装备!I:I,$R171)+INDEX(装备!I:I,$S171)+INDEX(装备!I:I,$T171)</f>
        <v>0</v>
      </c>
      <c r="AC171" s="8">
        <f>INDEX(装备!J:J,$O171)+INDEX(装备!J:J,$P171)+INDEX(装备!J:J,$Q171)+INDEX(装备!J:J,$R171)+INDEX(装备!J:J,$S171)+INDEX(装备!J:J,$T171)</f>
        <v>0</v>
      </c>
      <c r="AD171" s="8">
        <f>INDEX(装备!K:K,$O171)+INDEX(装备!K:K,$P171)+INDEX(装备!K:K,$Q171)+INDEX(装备!K:K,$R171)+INDEX(装备!K:K,$S171)+INDEX(装备!K:K,$T171)</f>
        <v>5</v>
      </c>
      <c r="AE171" s="8">
        <f>INDEX(装备!L:L,$O171)+INDEX(装备!L:L,$P171)+INDEX(装备!L:L,$Q171)+INDEX(装备!L:L,$R171)+INDEX(装备!L:L,$S171)+INDEX(装备!L:L,$T171)</f>
        <v>30</v>
      </c>
      <c r="AF171" s="8">
        <f>INDEX(装备!M:M,$O171)+INDEX(装备!M:M,$P171)+INDEX(装备!M:M,$Q171)+INDEX(装备!M:M,$R171)+INDEX(装备!M:M,$S171)+INDEX(装备!M:M,$T171)</f>
        <v>120</v>
      </c>
      <c r="AG171" s="8">
        <f>INDEX(装备!N:N,$O171)+INDEX(装备!N:N,$P171)+INDEX(装备!N:N,$Q171)+INDEX(装备!N:N,$R171)+INDEX(装备!N:N,$S171)+INDEX(装备!N:N,$T171)</f>
        <v>40</v>
      </c>
      <c r="AH171" s="8">
        <f>INDEX(装备!O:O,$O171)+INDEX(装备!O:O,$P171)+INDEX(装备!O:O,$Q171)+INDEX(装备!O:O,$R171)+INDEX(装备!O:O,$S171)+INDEX(装备!O:O,$T171)</f>
        <v>5</v>
      </c>
      <c r="AI171" s="8">
        <f>INDEX(装备!P:P,$O171)+INDEX(装备!P:P,$P171)+INDEX(装备!P:P,$Q171)+INDEX(装备!P:P,$R171)+INDEX(装备!P:P,$S171)+INDEX(装备!P:P,$T171)</f>
        <v>0</v>
      </c>
      <c r="AJ171" s="8">
        <f>INDEX(装备!Q:Q,$O171)+INDEX(装备!Q:Q,$P171)+INDEX(装备!Q:Q,$Q171)+INDEX(装备!Q:Q,$R171)+INDEX(装备!Q:Q,$S171)+INDEX(装备!Q:Q,$T171)</f>
        <v>0</v>
      </c>
      <c r="AK171" s="8">
        <f>INDEX(装备!R:R,$O171)+INDEX(装备!R:R,$P171)+INDEX(装备!R:R,$Q171)+INDEX(装备!R:R,$R171)+INDEX(装备!R:R,$S171)+INDEX(装备!R:R,$T171)</f>
        <v>0</v>
      </c>
      <c r="AL171" s="8">
        <f>INDEX(装备!S:S,$O171)+INDEX(装备!S:S,$P171)+INDEX(装备!S:S,$Q171)+INDEX(装备!S:S,$R171)+INDEX(装备!S:S,$S171)+INDEX(装备!S:S,$T171)</f>
        <v>0</v>
      </c>
      <c r="AM171" s="8">
        <f>INDEX(装备!T:T,$O171)+INDEX(装备!T:T,$P171)+INDEX(装备!T:T,$Q171)+INDEX(装备!T:T,$R171)+INDEX(装备!T:T,$S171)+INDEX(装备!T:T,$T171)</f>
        <v>0</v>
      </c>
      <c r="AP171" s="39">
        <f t="shared" si="132"/>
        <v>146</v>
      </c>
      <c r="AQ171" s="39">
        <f t="shared" si="132"/>
        <v>447</v>
      </c>
      <c r="AR171" s="39">
        <f t="shared" si="132"/>
        <v>125</v>
      </c>
      <c r="AS171" s="39">
        <f t="shared" si="132"/>
        <v>1335</v>
      </c>
      <c r="AT171" s="39">
        <f t="shared" si="132"/>
        <v>236</v>
      </c>
      <c r="AU171" s="39">
        <f t="shared" si="132"/>
        <v>311</v>
      </c>
      <c r="AV171" s="39">
        <f t="shared" si="132"/>
        <v>75</v>
      </c>
      <c r="AW171" s="39">
        <f t="shared" si="132"/>
        <v>72</v>
      </c>
      <c r="AX171" s="39">
        <f t="shared" si="132"/>
        <v>115</v>
      </c>
      <c r="AY171" s="39">
        <f t="shared" si="132"/>
        <v>45</v>
      </c>
      <c r="AZ171" s="39">
        <f t="shared" si="132"/>
        <v>1320</v>
      </c>
      <c r="BA171" s="39">
        <f t="shared" si="132"/>
        <v>590</v>
      </c>
      <c r="BB171" s="39">
        <f t="shared" si="132"/>
        <v>10</v>
      </c>
      <c r="BC171" s="39">
        <f t="shared" si="132"/>
        <v>5</v>
      </c>
      <c r="BD171" s="39">
        <f t="shared" si="132"/>
        <v>25</v>
      </c>
      <c r="BE171" s="39">
        <f t="shared" si="132"/>
        <v>0</v>
      </c>
      <c r="BF171" s="39">
        <f t="shared" si="132"/>
        <v>0</v>
      </c>
      <c r="BG171" s="39">
        <f t="shared" si="132"/>
        <v>15</v>
      </c>
    </row>
    <row r="172" spans="6:59" s="38" customFormat="1" x14ac:dyDescent="0.15">
      <c r="G172" s="39" t="s">
        <v>337</v>
      </c>
      <c r="H172" s="39" t="s">
        <v>618</v>
      </c>
      <c r="I172" s="39" t="s">
        <v>448</v>
      </c>
      <c r="J172" s="39" t="s">
        <v>355</v>
      </c>
      <c r="K172" s="39" t="s">
        <v>313</v>
      </c>
      <c r="L172" s="39" t="s">
        <v>367</v>
      </c>
      <c r="M172" s="39" t="s">
        <v>327</v>
      </c>
      <c r="O172" s="35">
        <f>MATCH(H172,装备!$B:$B,0)</f>
        <v>118</v>
      </c>
      <c r="P172" s="35">
        <f>MATCH(I172,装备!$B:$B,0)</f>
        <v>128</v>
      </c>
      <c r="Q172" s="35">
        <f>MATCH(J172,装备!$B:$B,0)</f>
        <v>113</v>
      </c>
      <c r="R172" s="35">
        <f>MATCH(K172,装备!$B:$B,0)</f>
        <v>84</v>
      </c>
      <c r="S172" s="35">
        <f>MATCH(L172,装备!$B:$B,0)</f>
        <v>55</v>
      </c>
      <c r="T172" s="35">
        <f>MATCH(M172,装备!$B:$B,0)</f>
        <v>72</v>
      </c>
      <c r="V172" s="8">
        <f>INDEX(装备!C:C,$O172)+INDEX(装备!C:C,$P172)+INDEX(装备!C:C,$Q172)+INDEX(装备!C:C,$R172)+INDEX(装备!C:C,$S172)+INDEX(装备!C:C,$T172)</f>
        <v>85</v>
      </c>
      <c r="W172" s="8">
        <f>INDEX(装备!D:D,$O172)+INDEX(装备!D:D,$P172)+INDEX(装备!D:D,$Q172)+INDEX(装备!D:D,$R172)+INDEX(装备!D:D,$S172)+INDEX(装备!D:D,$T172)</f>
        <v>81</v>
      </c>
      <c r="X172" s="8">
        <f>INDEX(装备!E:E,$O172)+INDEX(装备!E:E,$P172)+INDEX(装备!E:E,$Q172)+INDEX(装备!E:E,$R172)+INDEX(装备!E:E,$S172)+INDEX(装备!E:E,$T172)</f>
        <v>35</v>
      </c>
      <c r="Y172" s="8">
        <f>INDEX(装备!F:F,$O172)+INDEX(装备!F:F,$P172)+INDEX(装备!F:F,$Q172)+INDEX(装备!F:F,$R172)+INDEX(装备!F:F,$S172)+INDEX(装备!F:F,$T172)</f>
        <v>880</v>
      </c>
      <c r="Z172" s="8">
        <f>INDEX(装备!G:G,$O172)+INDEX(装备!G:G,$P172)+INDEX(装备!G:G,$Q172)+INDEX(装备!G:G,$R172)+INDEX(装备!G:G,$S172)+INDEX(装备!G:G,$T172)</f>
        <v>24</v>
      </c>
      <c r="AA172" s="8">
        <f>INDEX(装备!H:H,$O172)+INDEX(装备!H:H,$P172)+INDEX(装备!H:H,$Q172)+INDEX(装备!H:H,$R172)+INDEX(装备!H:H,$S172)+INDEX(装备!H:H,$T172)</f>
        <v>140</v>
      </c>
      <c r="AB172" s="8">
        <f>INDEX(装备!I:I,$O172)+INDEX(装备!I:I,$P172)+INDEX(装备!I:I,$Q172)+INDEX(装备!I:I,$R172)+INDEX(装备!I:I,$S172)+INDEX(装备!I:I,$T172)</f>
        <v>4</v>
      </c>
      <c r="AC172" s="8">
        <f>INDEX(装备!J:J,$O172)+INDEX(装备!J:J,$P172)+INDEX(装备!J:J,$Q172)+INDEX(装备!J:J,$R172)+INDEX(装备!J:J,$S172)+INDEX(装备!J:J,$T172)</f>
        <v>10</v>
      </c>
      <c r="AD172" s="8">
        <f>INDEX(装备!K:K,$O172)+INDEX(装备!K:K,$P172)+INDEX(装备!K:K,$Q172)+INDEX(装备!K:K,$R172)+INDEX(装备!K:K,$S172)+INDEX(装备!K:K,$T172)</f>
        <v>0</v>
      </c>
      <c r="AE172" s="8">
        <f>INDEX(装备!L:L,$O172)+INDEX(装备!L:L,$P172)+INDEX(装备!L:L,$Q172)+INDEX(装备!L:L,$R172)+INDEX(装备!L:L,$S172)+INDEX(装备!L:L,$T172)</f>
        <v>50</v>
      </c>
      <c r="AF172" s="8">
        <f>INDEX(装备!M:M,$O172)+INDEX(装备!M:M,$P172)+INDEX(装备!M:M,$Q172)+INDEX(装备!M:M,$R172)+INDEX(装备!M:M,$S172)+INDEX(装备!M:M,$T172)</f>
        <v>840</v>
      </c>
      <c r="AG172" s="8">
        <f>INDEX(装备!N:N,$O172)+INDEX(装备!N:N,$P172)+INDEX(装备!N:N,$Q172)+INDEX(装备!N:N,$R172)+INDEX(装备!N:N,$S172)+INDEX(装备!N:N,$T172)</f>
        <v>110</v>
      </c>
      <c r="AH172" s="8">
        <f>INDEX(装备!O:O,$O172)+INDEX(装备!O:O,$P172)+INDEX(装备!O:O,$Q172)+INDEX(装备!O:O,$R172)+INDEX(装备!O:O,$S172)+INDEX(装备!O:O,$T172)</f>
        <v>0</v>
      </c>
      <c r="AI172" s="8">
        <f>INDEX(装备!P:P,$O172)+INDEX(装备!P:P,$P172)+INDEX(装备!P:P,$Q172)+INDEX(装备!P:P,$R172)+INDEX(装备!P:P,$S172)+INDEX(装备!P:P,$T172)</f>
        <v>0</v>
      </c>
      <c r="AJ172" s="8">
        <f>INDEX(装备!Q:Q,$O172)+INDEX(装备!Q:Q,$P172)+INDEX(装备!Q:Q,$Q172)+INDEX(装备!Q:Q,$R172)+INDEX(装备!Q:Q,$S172)+INDEX(装备!Q:Q,$T172)</f>
        <v>20</v>
      </c>
      <c r="AK172" s="8">
        <f>INDEX(装备!R:R,$O172)+INDEX(装备!R:R,$P172)+INDEX(装备!R:R,$Q172)+INDEX(装备!R:R,$R172)+INDEX(装备!R:R,$S172)+INDEX(装备!R:R,$T172)</f>
        <v>0</v>
      </c>
      <c r="AL172" s="8">
        <f>INDEX(装备!S:S,$O172)+INDEX(装备!S:S,$P172)+INDEX(装备!S:S,$Q172)+INDEX(装备!S:S,$R172)+INDEX(装备!S:S,$S172)+INDEX(装备!S:S,$T172)</f>
        <v>0</v>
      </c>
      <c r="AM172" s="8">
        <f>INDEX(装备!T:T,$O172)+INDEX(装备!T:T,$P172)+INDEX(装备!T:T,$Q172)+INDEX(装备!T:T,$R172)+INDEX(装备!T:T,$S172)+INDEX(装备!T:T,$T172)</f>
        <v>0</v>
      </c>
      <c r="AP172" s="39">
        <f t="shared" si="132"/>
        <v>231</v>
      </c>
      <c r="AQ172" s="39">
        <f t="shared" si="132"/>
        <v>528</v>
      </c>
      <c r="AR172" s="39">
        <f t="shared" si="132"/>
        <v>160</v>
      </c>
      <c r="AS172" s="39">
        <f t="shared" si="132"/>
        <v>2215</v>
      </c>
      <c r="AT172" s="39">
        <f t="shared" si="132"/>
        <v>260</v>
      </c>
      <c r="AU172" s="39">
        <f t="shared" si="132"/>
        <v>451</v>
      </c>
      <c r="AV172" s="39">
        <f t="shared" si="132"/>
        <v>79</v>
      </c>
      <c r="AW172" s="39">
        <f t="shared" si="132"/>
        <v>82</v>
      </c>
      <c r="AX172" s="39">
        <f t="shared" si="132"/>
        <v>115</v>
      </c>
      <c r="AY172" s="39">
        <f t="shared" si="132"/>
        <v>95</v>
      </c>
      <c r="AZ172" s="39">
        <f t="shared" si="132"/>
        <v>2160</v>
      </c>
      <c r="BA172" s="39">
        <f t="shared" si="132"/>
        <v>700</v>
      </c>
      <c r="BB172" s="39">
        <f t="shared" si="132"/>
        <v>10</v>
      </c>
      <c r="BC172" s="39">
        <f t="shared" si="132"/>
        <v>5</v>
      </c>
      <c r="BD172" s="39">
        <f t="shared" si="132"/>
        <v>45</v>
      </c>
      <c r="BE172" s="39">
        <f t="shared" si="132"/>
        <v>0</v>
      </c>
      <c r="BF172" s="39">
        <f t="shared" si="132"/>
        <v>0</v>
      </c>
      <c r="BG172" s="39">
        <f t="shared" si="132"/>
        <v>15</v>
      </c>
    </row>
    <row r="173" spans="6:59" s="38" customFormat="1" x14ac:dyDescent="0.15">
      <c r="F173" s="38" t="s">
        <v>463</v>
      </c>
      <c r="G173" s="39" t="s">
        <v>342</v>
      </c>
      <c r="H173" s="39" t="s">
        <v>592</v>
      </c>
      <c r="I173" s="39" t="s">
        <v>343</v>
      </c>
      <c r="J173" s="39" t="s">
        <v>438</v>
      </c>
      <c r="K173" s="39" t="s">
        <v>438</v>
      </c>
      <c r="L173" s="39" t="s">
        <v>385</v>
      </c>
      <c r="M173" s="39" t="s">
        <v>348</v>
      </c>
      <c r="O173" s="35">
        <f>MATCH(H173,装备!$B:$B,0)</f>
        <v>2</v>
      </c>
      <c r="P173" s="35">
        <f>MATCH(I173,装备!$B:$B,0)</f>
        <v>2</v>
      </c>
      <c r="Q173" s="35">
        <f>MATCH(J173,装备!$B:$B,0)</f>
        <v>13</v>
      </c>
      <c r="R173" s="35">
        <f>MATCH(K173,装备!$B:$B,0)</f>
        <v>13</v>
      </c>
      <c r="S173" s="35">
        <f>MATCH(L173,装备!$B:$B,0)</f>
        <v>10</v>
      </c>
      <c r="T173" s="35">
        <f>MATCH(M173,装备!$B:$B,0)</f>
        <v>9</v>
      </c>
      <c r="V173" s="8">
        <f>INDEX(装备!C:C,$O173)+INDEX(装备!C:C,$P173)+INDEX(装备!C:C,$Q173)+INDEX(装备!C:C,$R173)+INDEX(装备!C:C,$S173)+INDEX(装备!C:C,$T173)</f>
        <v>4</v>
      </c>
      <c r="W173" s="8">
        <f>INDEX(装备!D:D,$O173)+INDEX(装备!D:D,$P173)+INDEX(装备!D:D,$Q173)+INDEX(装备!D:D,$R173)+INDEX(装备!D:D,$S173)+INDEX(装备!D:D,$T173)</f>
        <v>10</v>
      </c>
      <c r="X173" s="8">
        <f>INDEX(装备!E:E,$O173)+INDEX(装备!E:E,$P173)+INDEX(装备!E:E,$Q173)+INDEX(装备!E:E,$R173)+INDEX(装备!E:E,$S173)+INDEX(装备!E:E,$T173)</f>
        <v>4</v>
      </c>
      <c r="Y173" s="8">
        <f>INDEX(装备!F:F,$O173)+INDEX(装备!F:F,$P173)+INDEX(装备!F:F,$Q173)+INDEX(装备!F:F,$R173)+INDEX(装备!F:F,$S173)+INDEX(装备!F:F,$T173)</f>
        <v>0</v>
      </c>
      <c r="Z173" s="8">
        <f>INDEX(装备!G:G,$O173)+INDEX(装备!G:G,$P173)+INDEX(装备!G:G,$Q173)+INDEX(装备!G:G,$R173)+INDEX(装备!G:G,$S173)+INDEX(装备!G:G,$T173)</f>
        <v>0</v>
      </c>
      <c r="AA173" s="8">
        <f>INDEX(装备!H:H,$O173)+INDEX(装备!H:H,$P173)+INDEX(装备!H:H,$Q173)+INDEX(装备!H:H,$R173)+INDEX(装备!H:H,$S173)+INDEX(装备!H:H,$T173)</f>
        <v>0</v>
      </c>
      <c r="AB173" s="8">
        <f>INDEX(装备!I:I,$O173)+INDEX(装备!I:I,$P173)+INDEX(装备!I:I,$Q173)+INDEX(装备!I:I,$R173)+INDEX(装备!I:I,$S173)+INDEX(装备!I:I,$T173)</f>
        <v>0</v>
      </c>
      <c r="AC173" s="8">
        <f>INDEX(装备!J:J,$O173)+INDEX(装备!J:J,$P173)+INDEX(装备!J:J,$Q173)+INDEX(装备!J:J,$R173)+INDEX(装备!J:J,$S173)+INDEX(装备!J:J,$T173)</f>
        <v>0</v>
      </c>
      <c r="AD173" s="8">
        <f>INDEX(装备!K:K,$O173)+INDEX(装备!K:K,$P173)+INDEX(装备!K:K,$Q173)+INDEX(装备!K:K,$R173)+INDEX(装备!K:K,$S173)+INDEX(装备!K:K,$T173)</f>
        <v>0</v>
      </c>
      <c r="AE173" s="8">
        <f>INDEX(装备!L:L,$O173)+INDEX(装备!L:L,$P173)+INDEX(装备!L:L,$Q173)+INDEX(装备!L:L,$R173)+INDEX(装备!L:L,$S173)+INDEX(装备!L:L,$T173)</f>
        <v>0</v>
      </c>
      <c r="AF173" s="8">
        <f>INDEX(装备!M:M,$O173)+INDEX(装备!M:M,$P173)+INDEX(装备!M:M,$Q173)+INDEX(装备!M:M,$R173)+INDEX(装备!M:M,$S173)+INDEX(装备!M:M,$T173)</f>
        <v>15</v>
      </c>
      <c r="AG173" s="8">
        <f>INDEX(装备!N:N,$O173)+INDEX(装备!N:N,$P173)+INDEX(装备!N:N,$Q173)+INDEX(装备!N:N,$R173)+INDEX(装备!N:N,$S173)+INDEX(装备!N:N,$T173)</f>
        <v>15</v>
      </c>
      <c r="AH173" s="8">
        <f>INDEX(装备!O:O,$O173)+INDEX(装备!O:O,$P173)+INDEX(装备!O:O,$Q173)+INDEX(装备!O:O,$R173)+INDEX(装备!O:O,$S173)+INDEX(装备!O:O,$T173)</f>
        <v>0</v>
      </c>
      <c r="AI173" s="8">
        <f>INDEX(装备!P:P,$O173)+INDEX(装备!P:P,$P173)+INDEX(装备!P:P,$Q173)+INDEX(装备!P:P,$R173)+INDEX(装备!P:P,$S173)+INDEX(装备!P:P,$T173)</f>
        <v>0</v>
      </c>
      <c r="AJ173" s="8">
        <f>INDEX(装备!Q:Q,$O173)+INDEX(装备!Q:Q,$P173)+INDEX(装备!Q:Q,$Q173)+INDEX(装备!Q:Q,$R173)+INDEX(装备!Q:Q,$S173)+INDEX(装备!Q:Q,$T173)</f>
        <v>0</v>
      </c>
      <c r="AK173" s="8">
        <f>INDEX(装备!R:R,$O173)+INDEX(装备!R:R,$P173)+INDEX(装备!R:R,$Q173)+INDEX(装备!R:R,$R173)+INDEX(装备!R:R,$S173)+INDEX(装备!R:R,$T173)</f>
        <v>0</v>
      </c>
      <c r="AL173" s="8">
        <f>INDEX(装备!S:S,$O173)+INDEX(装备!S:S,$P173)+INDEX(装备!S:S,$Q173)+INDEX(装备!S:S,$R173)+INDEX(装备!S:S,$S173)+INDEX(装备!S:S,$T173)</f>
        <v>0</v>
      </c>
      <c r="AM173" s="8">
        <f>INDEX(装备!T:T,$O173)+INDEX(装备!T:T,$P173)+INDEX(装备!T:T,$Q173)+INDEX(装备!T:T,$R173)+INDEX(装备!T:T,$S173)+INDEX(装备!T:T,$T173)</f>
        <v>0</v>
      </c>
      <c r="AP173" s="39">
        <f t="shared" ref="AP173:BG173" si="133">V173</f>
        <v>4</v>
      </c>
      <c r="AQ173" s="39">
        <f t="shared" si="133"/>
        <v>10</v>
      </c>
      <c r="AR173" s="39">
        <f t="shared" si="133"/>
        <v>4</v>
      </c>
      <c r="AS173" s="39">
        <f t="shared" si="133"/>
        <v>0</v>
      </c>
      <c r="AT173" s="39">
        <f t="shared" si="133"/>
        <v>0</v>
      </c>
      <c r="AU173" s="39">
        <f t="shared" si="133"/>
        <v>0</v>
      </c>
      <c r="AV173" s="39">
        <f t="shared" si="133"/>
        <v>0</v>
      </c>
      <c r="AW173" s="39">
        <f t="shared" si="133"/>
        <v>0</v>
      </c>
      <c r="AX173" s="39">
        <f t="shared" si="133"/>
        <v>0</v>
      </c>
      <c r="AY173" s="39">
        <f t="shared" si="133"/>
        <v>0</v>
      </c>
      <c r="AZ173" s="39">
        <f t="shared" si="133"/>
        <v>15</v>
      </c>
      <c r="BA173" s="39">
        <f t="shared" si="133"/>
        <v>15</v>
      </c>
      <c r="BB173" s="39">
        <f t="shared" si="133"/>
        <v>0</v>
      </c>
      <c r="BC173" s="39">
        <f t="shared" si="133"/>
        <v>0</v>
      </c>
      <c r="BD173" s="39">
        <f t="shared" si="133"/>
        <v>0</v>
      </c>
      <c r="BE173" s="39">
        <f t="shared" si="133"/>
        <v>0</v>
      </c>
      <c r="BF173" s="39">
        <f t="shared" si="133"/>
        <v>0</v>
      </c>
      <c r="BG173" s="39">
        <f t="shared" si="133"/>
        <v>0</v>
      </c>
    </row>
    <row r="174" spans="6:59" s="38" customFormat="1" x14ac:dyDescent="0.15">
      <c r="G174" s="39" t="s">
        <v>347</v>
      </c>
      <c r="H174" s="39" t="s">
        <v>621</v>
      </c>
      <c r="I174" s="39" t="s">
        <v>440</v>
      </c>
      <c r="J174" s="39" t="s">
        <v>441</v>
      </c>
      <c r="K174" s="39" t="s">
        <v>441</v>
      </c>
      <c r="L174" s="39" t="s">
        <v>422</v>
      </c>
      <c r="M174" s="39" t="s">
        <v>298</v>
      </c>
      <c r="O174" s="35">
        <f>MATCH(H174,装备!$B:$B,0)</f>
        <v>36</v>
      </c>
      <c r="P174" s="35">
        <f>MATCH(I174,装备!$B:$B,0)</f>
        <v>24</v>
      </c>
      <c r="Q174" s="35">
        <f>MATCH(J174,装备!$B:$B,0)</f>
        <v>20</v>
      </c>
      <c r="R174" s="35">
        <f>MATCH(K174,装备!$B:$B,0)</f>
        <v>20</v>
      </c>
      <c r="S174" s="35">
        <f>MATCH(L174,装备!$B:$B,0)</f>
        <v>18</v>
      </c>
      <c r="T174" s="35">
        <f>MATCH(M174,装备!$B:$B,0)</f>
        <v>4</v>
      </c>
      <c r="V174" s="8">
        <f>INDEX(装备!C:C,$O174)+INDEX(装备!C:C,$P174)+INDEX(装备!C:C,$Q174)+INDEX(装备!C:C,$R174)+INDEX(装备!C:C,$S174)+INDEX(装备!C:C,$T174)</f>
        <v>20</v>
      </c>
      <c r="W174" s="8">
        <f>INDEX(装备!D:D,$O174)+INDEX(装备!D:D,$P174)+INDEX(装备!D:D,$Q174)+INDEX(装备!D:D,$R174)+INDEX(装备!D:D,$S174)+INDEX(装备!D:D,$T174)</f>
        <v>29</v>
      </c>
      <c r="X174" s="8">
        <f>INDEX(装备!E:E,$O174)+INDEX(装备!E:E,$P174)+INDEX(装备!E:E,$Q174)+INDEX(装备!E:E,$R174)+INDEX(装备!E:E,$S174)+INDEX(装备!E:E,$T174)</f>
        <v>17</v>
      </c>
      <c r="Y174" s="8">
        <f>INDEX(装备!F:F,$O174)+INDEX(装备!F:F,$P174)+INDEX(装备!F:F,$Q174)+INDEX(装备!F:F,$R174)+INDEX(装备!F:F,$S174)+INDEX(装备!F:F,$T174)</f>
        <v>0</v>
      </c>
      <c r="Z174" s="8">
        <f>INDEX(装备!G:G,$O174)+INDEX(装备!G:G,$P174)+INDEX(装备!G:G,$Q174)+INDEX(装备!G:G,$R174)+INDEX(装备!G:G,$S174)+INDEX(装备!G:G,$T174)</f>
        <v>9</v>
      </c>
      <c r="AA174" s="8">
        <f>INDEX(装备!H:H,$O174)+INDEX(装备!H:H,$P174)+INDEX(装备!H:H,$Q174)+INDEX(装备!H:H,$R174)+INDEX(装备!H:H,$S174)+INDEX(装备!H:H,$T174)</f>
        <v>0</v>
      </c>
      <c r="AB174" s="8">
        <f>INDEX(装备!I:I,$O174)+INDEX(装备!I:I,$P174)+INDEX(装备!I:I,$Q174)+INDEX(装备!I:I,$R174)+INDEX(装备!I:I,$S174)+INDEX(装备!I:I,$T174)</f>
        <v>0</v>
      </c>
      <c r="AC174" s="8">
        <f>INDEX(装备!J:J,$O174)+INDEX(装备!J:J,$P174)+INDEX(装备!J:J,$Q174)+INDEX(装备!J:J,$R174)+INDEX(装备!J:J,$S174)+INDEX(装备!J:J,$T174)</f>
        <v>0</v>
      </c>
      <c r="AD174" s="8">
        <f>INDEX(装备!K:K,$O174)+INDEX(装备!K:K,$P174)+INDEX(装备!K:K,$Q174)+INDEX(装备!K:K,$R174)+INDEX(装备!K:K,$S174)+INDEX(装备!K:K,$T174)</f>
        <v>0</v>
      </c>
      <c r="AE174" s="8">
        <f>INDEX(装备!L:L,$O174)+INDEX(装备!L:L,$P174)+INDEX(装备!L:L,$Q174)+INDEX(装备!L:L,$R174)+INDEX(装备!L:L,$S174)+INDEX(装备!L:L,$T174)</f>
        <v>0</v>
      </c>
      <c r="AF174" s="8">
        <f>INDEX(装备!M:M,$O174)+INDEX(装备!M:M,$P174)+INDEX(装备!M:M,$Q174)+INDEX(装备!M:M,$R174)+INDEX(装备!M:M,$S174)+INDEX(装备!M:M,$T174)</f>
        <v>15</v>
      </c>
      <c r="AG174" s="8">
        <f>INDEX(装备!N:N,$O174)+INDEX(装备!N:N,$P174)+INDEX(装备!N:N,$Q174)+INDEX(装备!N:N,$R174)+INDEX(装备!N:N,$S174)+INDEX(装备!N:N,$T174)</f>
        <v>15</v>
      </c>
      <c r="AH174" s="8">
        <f>INDEX(装备!O:O,$O174)+INDEX(装备!O:O,$P174)+INDEX(装备!O:O,$Q174)+INDEX(装备!O:O,$R174)+INDEX(装备!O:O,$S174)+INDEX(装备!O:O,$T174)</f>
        <v>0</v>
      </c>
      <c r="AI174" s="8">
        <f>INDEX(装备!P:P,$O174)+INDEX(装备!P:P,$P174)+INDEX(装备!P:P,$Q174)+INDEX(装备!P:P,$R174)+INDEX(装备!P:P,$S174)+INDEX(装备!P:P,$T174)</f>
        <v>0</v>
      </c>
      <c r="AJ174" s="8">
        <f>INDEX(装备!Q:Q,$O174)+INDEX(装备!Q:Q,$P174)+INDEX(装备!Q:Q,$Q174)+INDEX(装备!Q:Q,$R174)+INDEX(装备!Q:Q,$S174)+INDEX(装备!Q:Q,$T174)</f>
        <v>0</v>
      </c>
      <c r="AK174" s="8">
        <f>INDEX(装备!R:R,$O174)+INDEX(装备!R:R,$P174)+INDEX(装备!R:R,$Q174)+INDEX(装备!R:R,$R174)+INDEX(装备!R:R,$S174)+INDEX(装备!R:R,$T174)</f>
        <v>0</v>
      </c>
      <c r="AL174" s="8">
        <f>INDEX(装备!S:S,$O174)+INDEX(装备!S:S,$P174)+INDEX(装备!S:S,$Q174)+INDEX(装备!S:S,$R174)+INDEX(装备!S:S,$S174)+INDEX(装备!S:S,$T174)</f>
        <v>0</v>
      </c>
      <c r="AM174" s="8">
        <f>INDEX(装备!T:T,$O174)+INDEX(装备!T:T,$P174)+INDEX(装备!T:T,$Q174)+INDEX(装备!T:T,$R174)+INDEX(装备!T:T,$S174)+INDEX(装备!T:T,$T174)</f>
        <v>0</v>
      </c>
      <c r="AP174" s="39">
        <f t="shared" ref="AP174:BG182" si="134">AP173+V174</f>
        <v>24</v>
      </c>
      <c r="AQ174" s="39">
        <f t="shared" si="134"/>
        <v>39</v>
      </c>
      <c r="AR174" s="39">
        <f t="shared" si="134"/>
        <v>21</v>
      </c>
      <c r="AS174" s="39">
        <f t="shared" si="134"/>
        <v>0</v>
      </c>
      <c r="AT174" s="39">
        <f t="shared" si="134"/>
        <v>9</v>
      </c>
      <c r="AU174" s="39">
        <f t="shared" si="134"/>
        <v>0</v>
      </c>
      <c r="AV174" s="39">
        <f t="shared" si="134"/>
        <v>0</v>
      </c>
      <c r="AW174" s="39">
        <f t="shared" si="134"/>
        <v>0</v>
      </c>
      <c r="AX174" s="39">
        <f t="shared" si="134"/>
        <v>0</v>
      </c>
      <c r="AY174" s="39">
        <f t="shared" si="134"/>
        <v>0</v>
      </c>
      <c r="AZ174" s="39">
        <f t="shared" si="134"/>
        <v>30</v>
      </c>
      <c r="BA174" s="39">
        <f t="shared" si="134"/>
        <v>30</v>
      </c>
      <c r="BB174" s="39">
        <f t="shared" si="134"/>
        <v>0</v>
      </c>
      <c r="BC174" s="39">
        <f t="shared" si="134"/>
        <v>0</v>
      </c>
      <c r="BD174" s="39">
        <f t="shared" si="134"/>
        <v>0</v>
      </c>
      <c r="BE174" s="39">
        <f t="shared" si="134"/>
        <v>0</v>
      </c>
      <c r="BF174" s="39">
        <f t="shared" si="134"/>
        <v>0</v>
      </c>
      <c r="BG174" s="39">
        <f t="shared" si="134"/>
        <v>0</v>
      </c>
    </row>
    <row r="175" spans="6:59" s="38" customFormat="1" x14ac:dyDescent="0.15">
      <c r="G175" s="39" t="s">
        <v>299</v>
      </c>
      <c r="H175" s="39" t="s">
        <v>649</v>
      </c>
      <c r="I175" s="39" t="s">
        <v>426</v>
      </c>
      <c r="J175" s="39" t="s">
        <v>431</v>
      </c>
      <c r="K175" s="39" t="s">
        <v>441</v>
      </c>
      <c r="L175" s="39" t="s">
        <v>450</v>
      </c>
      <c r="M175" s="39" t="s">
        <v>298</v>
      </c>
      <c r="O175" s="35">
        <f>MATCH(H175,装备!$B:$B,0)</f>
        <v>60</v>
      </c>
      <c r="P175" s="35">
        <f>MATCH(I175,装备!$B:$B,0)</f>
        <v>50</v>
      </c>
      <c r="Q175" s="35">
        <f>MATCH(J175,装备!$B:$B,0)</f>
        <v>39</v>
      </c>
      <c r="R175" s="35">
        <f>MATCH(K175,装备!$B:$B,0)</f>
        <v>20</v>
      </c>
      <c r="S175" s="35">
        <f>MATCH(L175,装备!$B:$B,0)</f>
        <v>15</v>
      </c>
      <c r="T175" s="35">
        <f>MATCH(M175,装备!$B:$B,0)</f>
        <v>4</v>
      </c>
      <c r="V175" s="8">
        <f>INDEX(装备!C:C,$O175)+INDEX(装备!C:C,$P175)+INDEX(装备!C:C,$Q175)+INDEX(装备!C:C,$R175)+INDEX(装备!C:C,$S175)+INDEX(装备!C:C,$T175)</f>
        <v>25</v>
      </c>
      <c r="W175" s="8">
        <f>INDEX(装备!D:D,$O175)+INDEX(装备!D:D,$P175)+INDEX(装备!D:D,$Q175)+INDEX(装备!D:D,$R175)+INDEX(装备!D:D,$S175)+INDEX(装备!D:D,$T175)</f>
        <v>32</v>
      </c>
      <c r="X175" s="8">
        <f>INDEX(装备!E:E,$O175)+INDEX(装备!E:E,$P175)+INDEX(装备!E:E,$Q175)+INDEX(装备!E:E,$R175)+INDEX(装备!E:E,$S175)+INDEX(装备!E:E,$T175)</f>
        <v>19</v>
      </c>
      <c r="Y175" s="8">
        <f>INDEX(装备!F:F,$O175)+INDEX(装备!F:F,$P175)+INDEX(装备!F:F,$Q175)+INDEX(装备!F:F,$R175)+INDEX(装备!F:F,$S175)+INDEX(装备!F:F,$T175)</f>
        <v>0</v>
      </c>
      <c r="Z175" s="8">
        <f>INDEX(装备!G:G,$O175)+INDEX(装备!G:G,$P175)+INDEX(装备!G:G,$Q175)+INDEX(装备!G:G,$R175)+INDEX(装备!G:G,$S175)+INDEX(装备!G:G,$T175)</f>
        <v>6</v>
      </c>
      <c r="AA175" s="8">
        <f>INDEX(装备!H:H,$O175)+INDEX(装备!H:H,$P175)+INDEX(装备!H:H,$Q175)+INDEX(装备!H:H,$R175)+INDEX(装备!H:H,$S175)+INDEX(装备!H:H,$T175)</f>
        <v>0</v>
      </c>
      <c r="AB175" s="8">
        <f>INDEX(装备!I:I,$O175)+INDEX(装备!I:I,$P175)+INDEX(装备!I:I,$Q175)+INDEX(装备!I:I,$R175)+INDEX(装备!I:I,$S175)+INDEX(装备!I:I,$T175)</f>
        <v>0</v>
      </c>
      <c r="AC175" s="8">
        <f>INDEX(装备!J:J,$O175)+INDEX(装备!J:J,$P175)+INDEX(装备!J:J,$Q175)+INDEX(装备!J:J,$R175)+INDEX(装备!J:J,$S175)+INDEX(装备!J:J,$T175)</f>
        <v>0</v>
      </c>
      <c r="AD175" s="8">
        <f>INDEX(装备!K:K,$O175)+INDEX(装备!K:K,$P175)+INDEX(装备!K:K,$Q175)+INDEX(装备!K:K,$R175)+INDEX(装备!K:K,$S175)+INDEX(装备!K:K,$T175)</f>
        <v>0</v>
      </c>
      <c r="AE175" s="8">
        <f>INDEX(装备!L:L,$O175)+INDEX(装备!L:L,$P175)+INDEX(装备!L:L,$Q175)+INDEX(装备!L:L,$R175)+INDEX(装备!L:L,$S175)+INDEX(装备!L:L,$T175)</f>
        <v>0</v>
      </c>
      <c r="AF175" s="8">
        <f>INDEX(装备!M:M,$O175)+INDEX(装备!M:M,$P175)+INDEX(装备!M:M,$Q175)+INDEX(装备!M:M,$R175)+INDEX(装备!M:M,$S175)+INDEX(装备!M:M,$T175)</f>
        <v>190</v>
      </c>
      <c r="AG175" s="8">
        <f>INDEX(装备!N:N,$O175)+INDEX(装备!N:N,$P175)+INDEX(装备!N:N,$Q175)+INDEX(装备!N:N,$R175)+INDEX(装备!N:N,$S175)+INDEX(装备!N:N,$T175)</f>
        <v>50</v>
      </c>
      <c r="AH175" s="8">
        <f>INDEX(装备!O:O,$O175)+INDEX(装备!O:O,$P175)+INDEX(装备!O:O,$Q175)+INDEX(装备!O:O,$R175)+INDEX(装备!O:O,$S175)+INDEX(装备!O:O,$T175)</f>
        <v>0</v>
      </c>
      <c r="AI175" s="8">
        <f>INDEX(装备!P:P,$O175)+INDEX(装备!P:P,$P175)+INDEX(装备!P:P,$Q175)+INDEX(装备!P:P,$R175)+INDEX(装备!P:P,$S175)+INDEX(装备!P:P,$T175)</f>
        <v>0</v>
      </c>
      <c r="AJ175" s="8">
        <f>INDEX(装备!Q:Q,$O175)+INDEX(装备!Q:Q,$P175)+INDEX(装备!Q:Q,$Q175)+INDEX(装备!Q:Q,$R175)+INDEX(装备!Q:Q,$S175)+INDEX(装备!Q:Q,$T175)</f>
        <v>0</v>
      </c>
      <c r="AK175" s="8">
        <f>INDEX(装备!R:R,$O175)+INDEX(装备!R:R,$P175)+INDEX(装备!R:R,$Q175)+INDEX(装备!R:R,$R175)+INDEX(装备!R:R,$S175)+INDEX(装备!R:R,$T175)</f>
        <v>0</v>
      </c>
      <c r="AL175" s="8">
        <f>INDEX(装备!S:S,$O175)+INDEX(装备!S:S,$P175)+INDEX(装备!S:S,$Q175)+INDEX(装备!S:S,$R175)+INDEX(装备!S:S,$S175)+INDEX(装备!S:S,$T175)</f>
        <v>0</v>
      </c>
      <c r="AM175" s="8">
        <f>INDEX(装备!T:T,$O175)+INDEX(装备!T:T,$P175)+INDEX(装备!T:T,$Q175)+INDEX(装备!T:T,$R175)+INDEX(装备!T:T,$S175)+INDEX(装备!T:T,$T175)</f>
        <v>0</v>
      </c>
      <c r="AP175" s="39">
        <f t="shared" si="134"/>
        <v>49</v>
      </c>
      <c r="AQ175" s="39">
        <f t="shared" si="134"/>
        <v>71</v>
      </c>
      <c r="AR175" s="39">
        <f t="shared" si="134"/>
        <v>40</v>
      </c>
      <c r="AS175" s="39">
        <f t="shared" si="134"/>
        <v>0</v>
      </c>
      <c r="AT175" s="39">
        <f t="shared" si="134"/>
        <v>15</v>
      </c>
      <c r="AU175" s="39">
        <f t="shared" si="134"/>
        <v>0</v>
      </c>
      <c r="AV175" s="39">
        <f t="shared" si="134"/>
        <v>0</v>
      </c>
      <c r="AW175" s="39">
        <f t="shared" si="134"/>
        <v>0</v>
      </c>
      <c r="AX175" s="39">
        <f t="shared" si="134"/>
        <v>0</v>
      </c>
      <c r="AY175" s="39">
        <f t="shared" si="134"/>
        <v>0</v>
      </c>
      <c r="AZ175" s="39">
        <f t="shared" si="134"/>
        <v>220</v>
      </c>
      <c r="BA175" s="39">
        <f t="shared" si="134"/>
        <v>80</v>
      </c>
      <c r="BB175" s="39">
        <f t="shared" si="134"/>
        <v>0</v>
      </c>
      <c r="BC175" s="39">
        <f t="shared" si="134"/>
        <v>0</v>
      </c>
      <c r="BD175" s="39">
        <f t="shared" si="134"/>
        <v>0</v>
      </c>
      <c r="BE175" s="39">
        <f t="shared" si="134"/>
        <v>0</v>
      </c>
      <c r="BF175" s="39">
        <f t="shared" si="134"/>
        <v>0</v>
      </c>
      <c r="BG175" s="39">
        <f t="shared" si="134"/>
        <v>0</v>
      </c>
    </row>
    <row r="176" spans="6:59" s="38" customFormat="1" x14ac:dyDescent="0.15">
      <c r="G176" s="39" t="s">
        <v>304</v>
      </c>
      <c r="H176" s="39" t="s">
        <v>633</v>
      </c>
      <c r="I176" s="39" t="s">
        <v>424</v>
      </c>
      <c r="J176" s="39" t="s">
        <v>349</v>
      </c>
      <c r="K176" s="39" t="s">
        <v>439</v>
      </c>
      <c r="L176" s="39" t="s">
        <v>441</v>
      </c>
      <c r="M176" s="39" t="s">
        <v>298</v>
      </c>
      <c r="O176" s="35">
        <f>MATCH(H176,装备!$B:$B,0)</f>
        <v>76</v>
      </c>
      <c r="P176" s="35">
        <f>MATCH(I176,装备!$B:$B,0)</f>
        <v>66</v>
      </c>
      <c r="Q176" s="35">
        <f>MATCH(J176,装备!$B:$B,0)</f>
        <v>37</v>
      </c>
      <c r="R176" s="35">
        <f>MATCH(K176,装备!$B:$B,0)</f>
        <v>33</v>
      </c>
      <c r="S176" s="35">
        <f>MATCH(L176,装备!$B:$B,0)</f>
        <v>20</v>
      </c>
      <c r="T176" s="35">
        <f>MATCH(M176,装备!$B:$B,0)</f>
        <v>4</v>
      </c>
      <c r="V176" s="8">
        <f>INDEX(装备!C:C,$O176)+INDEX(装备!C:C,$P176)+INDEX(装备!C:C,$Q176)+INDEX(装备!C:C,$R176)+INDEX(装备!C:C,$S176)+INDEX(装备!C:C,$T176)</f>
        <v>15</v>
      </c>
      <c r="W176" s="8">
        <f>INDEX(装备!D:D,$O176)+INDEX(装备!D:D,$P176)+INDEX(装备!D:D,$Q176)+INDEX(装备!D:D,$R176)+INDEX(装备!D:D,$S176)+INDEX(装备!D:D,$T176)</f>
        <v>33</v>
      </c>
      <c r="X176" s="8">
        <f>INDEX(装备!E:E,$O176)+INDEX(装备!E:E,$P176)+INDEX(装备!E:E,$Q176)+INDEX(装备!E:E,$R176)+INDEX(装备!E:E,$S176)+INDEX(装备!E:E,$T176)</f>
        <v>15</v>
      </c>
      <c r="Y176" s="8">
        <f>INDEX(装备!F:F,$O176)+INDEX(装备!F:F,$P176)+INDEX(装备!F:F,$Q176)+INDEX(装备!F:F,$R176)+INDEX(装备!F:F,$S176)+INDEX(装备!F:F,$T176)</f>
        <v>0</v>
      </c>
      <c r="Z176" s="8">
        <f>INDEX(装备!G:G,$O176)+INDEX(装备!G:G,$P176)+INDEX(装备!G:G,$Q176)+INDEX(装备!G:G,$R176)+INDEX(装备!G:G,$S176)+INDEX(装备!G:G,$T176)</f>
        <v>3</v>
      </c>
      <c r="AA176" s="8">
        <f>INDEX(装备!H:H,$O176)+INDEX(装备!H:H,$P176)+INDEX(装备!H:H,$Q176)+INDEX(装备!H:H,$R176)+INDEX(装备!H:H,$S176)+INDEX(装备!H:H,$T176)</f>
        <v>72</v>
      </c>
      <c r="AB176" s="8">
        <f>INDEX(装备!I:I,$O176)+INDEX(装备!I:I,$P176)+INDEX(装备!I:I,$Q176)+INDEX(装备!I:I,$R176)+INDEX(装备!I:I,$S176)+INDEX(装备!I:I,$T176)</f>
        <v>0</v>
      </c>
      <c r="AC176" s="8">
        <f>INDEX(装备!J:J,$O176)+INDEX(装备!J:J,$P176)+INDEX(装备!J:J,$Q176)+INDEX(装备!J:J,$R176)+INDEX(装备!J:J,$S176)+INDEX(装备!J:J,$T176)</f>
        <v>0</v>
      </c>
      <c r="AD176" s="8">
        <f>INDEX(装备!K:K,$O176)+INDEX(装备!K:K,$P176)+INDEX(装备!K:K,$Q176)+INDEX(装备!K:K,$R176)+INDEX(装备!K:K,$S176)+INDEX(装备!K:K,$T176)</f>
        <v>0</v>
      </c>
      <c r="AE176" s="8">
        <f>INDEX(装备!L:L,$O176)+INDEX(装备!L:L,$P176)+INDEX(装备!L:L,$Q176)+INDEX(装备!L:L,$R176)+INDEX(装备!L:L,$S176)+INDEX(装备!L:L,$T176)</f>
        <v>25</v>
      </c>
      <c r="AF176" s="8">
        <f>INDEX(装备!M:M,$O176)+INDEX(装备!M:M,$P176)+INDEX(装备!M:M,$Q176)+INDEX(装备!M:M,$R176)+INDEX(装备!M:M,$S176)+INDEX(装备!M:M,$T176)</f>
        <v>120</v>
      </c>
      <c r="AG176" s="8">
        <f>INDEX(装备!N:N,$O176)+INDEX(装备!N:N,$P176)+INDEX(装备!N:N,$Q176)+INDEX(装备!N:N,$R176)+INDEX(装备!N:N,$S176)+INDEX(装备!N:N,$T176)</f>
        <v>30</v>
      </c>
      <c r="AH176" s="8">
        <f>INDEX(装备!O:O,$O176)+INDEX(装备!O:O,$P176)+INDEX(装备!O:O,$Q176)+INDEX(装备!O:O,$R176)+INDEX(装备!O:O,$S176)+INDEX(装备!O:O,$T176)</f>
        <v>0</v>
      </c>
      <c r="AI176" s="8">
        <f>INDEX(装备!P:P,$O176)+INDEX(装备!P:P,$P176)+INDEX(装备!P:P,$Q176)+INDEX(装备!P:P,$R176)+INDEX(装备!P:P,$S176)+INDEX(装备!P:P,$T176)</f>
        <v>0</v>
      </c>
      <c r="AJ176" s="8">
        <f>INDEX(装备!Q:Q,$O176)+INDEX(装备!Q:Q,$P176)+INDEX(装备!Q:Q,$Q176)+INDEX(装备!Q:Q,$R176)+INDEX(装备!Q:Q,$S176)+INDEX(装备!Q:Q,$T176)</f>
        <v>0</v>
      </c>
      <c r="AK176" s="8">
        <f>INDEX(装备!R:R,$O176)+INDEX(装备!R:R,$P176)+INDEX(装备!R:R,$Q176)+INDEX(装备!R:R,$R176)+INDEX(装备!R:R,$S176)+INDEX(装备!R:R,$T176)</f>
        <v>0</v>
      </c>
      <c r="AL176" s="8">
        <f>INDEX(装备!S:S,$O176)+INDEX(装备!S:S,$P176)+INDEX(装备!S:S,$Q176)+INDEX(装备!S:S,$R176)+INDEX(装备!S:S,$S176)+INDEX(装备!S:S,$T176)</f>
        <v>0</v>
      </c>
      <c r="AM176" s="8">
        <f>INDEX(装备!T:T,$O176)+INDEX(装备!T:T,$P176)+INDEX(装备!T:T,$Q176)+INDEX(装备!T:T,$R176)+INDEX(装备!T:T,$S176)+INDEX(装备!T:T,$T176)</f>
        <v>0</v>
      </c>
      <c r="AP176" s="39">
        <f t="shared" si="134"/>
        <v>64</v>
      </c>
      <c r="AQ176" s="39">
        <f t="shared" si="134"/>
        <v>104</v>
      </c>
      <c r="AR176" s="39">
        <f t="shared" si="134"/>
        <v>55</v>
      </c>
      <c r="AS176" s="39">
        <f t="shared" si="134"/>
        <v>0</v>
      </c>
      <c r="AT176" s="39">
        <f t="shared" si="134"/>
        <v>18</v>
      </c>
      <c r="AU176" s="39">
        <f t="shared" si="134"/>
        <v>72</v>
      </c>
      <c r="AV176" s="39">
        <f t="shared" si="134"/>
        <v>0</v>
      </c>
      <c r="AW176" s="39">
        <f t="shared" si="134"/>
        <v>0</v>
      </c>
      <c r="AX176" s="39">
        <f t="shared" si="134"/>
        <v>0</v>
      </c>
      <c r="AY176" s="39">
        <f t="shared" si="134"/>
        <v>25</v>
      </c>
      <c r="AZ176" s="39">
        <f t="shared" si="134"/>
        <v>340</v>
      </c>
      <c r="BA176" s="39">
        <f t="shared" si="134"/>
        <v>110</v>
      </c>
      <c r="BB176" s="39">
        <f t="shared" si="134"/>
        <v>0</v>
      </c>
      <c r="BC176" s="39">
        <f t="shared" si="134"/>
        <v>0</v>
      </c>
      <c r="BD176" s="39">
        <f t="shared" si="134"/>
        <v>0</v>
      </c>
      <c r="BE176" s="39">
        <f t="shared" si="134"/>
        <v>0</v>
      </c>
      <c r="BF176" s="39">
        <f t="shared" si="134"/>
        <v>0</v>
      </c>
      <c r="BG176" s="39">
        <f t="shared" si="134"/>
        <v>0</v>
      </c>
    </row>
    <row r="177" spans="6:59" s="38" customFormat="1" x14ac:dyDescent="0.15">
      <c r="G177" s="39" t="s">
        <v>311</v>
      </c>
      <c r="H177" s="39" t="s">
        <v>639</v>
      </c>
      <c r="I177" s="39" t="s">
        <v>428</v>
      </c>
      <c r="J177" s="39" t="s">
        <v>313</v>
      </c>
      <c r="K177" s="39" t="s">
        <v>439</v>
      </c>
      <c r="L177" s="39" t="s">
        <v>422</v>
      </c>
      <c r="M177" s="39" t="s">
        <v>444</v>
      </c>
      <c r="O177" s="35">
        <f>MATCH(H177,装备!$B:$B,0)</f>
        <v>77</v>
      </c>
      <c r="P177" s="35">
        <f>MATCH(I177,装备!$B:$B,0)</f>
        <v>71</v>
      </c>
      <c r="Q177" s="35">
        <f>MATCH(J177,装备!$B:$B,0)</f>
        <v>84</v>
      </c>
      <c r="R177" s="35">
        <f>MATCH(K177,装备!$B:$B,0)</f>
        <v>33</v>
      </c>
      <c r="S177" s="35">
        <f>MATCH(L177,装备!$B:$B,0)</f>
        <v>18</v>
      </c>
      <c r="T177" s="35">
        <f>MATCH(M177,装备!$B:$B,0)</f>
        <v>47</v>
      </c>
      <c r="V177" s="8">
        <f>INDEX(装备!C:C,$O177)+INDEX(装备!C:C,$P177)+INDEX(装备!C:C,$Q177)+INDEX(装备!C:C,$R177)+INDEX(装备!C:C,$S177)+INDEX(装备!C:C,$T177)</f>
        <v>22</v>
      </c>
      <c r="W177" s="8">
        <f>INDEX(装备!D:D,$O177)+INDEX(装备!D:D,$P177)+INDEX(装备!D:D,$Q177)+INDEX(装备!D:D,$R177)+INDEX(装备!D:D,$S177)+INDEX(装备!D:D,$T177)</f>
        <v>29</v>
      </c>
      <c r="X177" s="8">
        <f>INDEX(装备!E:E,$O177)+INDEX(装备!E:E,$P177)+INDEX(装备!E:E,$Q177)+INDEX(装备!E:E,$R177)+INDEX(装备!E:E,$S177)+INDEX(装备!E:E,$T177)</f>
        <v>9</v>
      </c>
      <c r="Y177" s="8">
        <f>INDEX(装备!F:F,$O177)+INDEX(装备!F:F,$P177)+INDEX(装备!F:F,$Q177)+INDEX(装备!F:F,$R177)+INDEX(装备!F:F,$S177)+INDEX(装备!F:F,$T177)</f>
        <v>0</v>
      </c>
      <c r="Z177" s="8">
        <f>INDEX(装备!G:G,$O177)+INDEX(装备!G:G,$P177)+INDEX(装备!G:G,$Q177)+INDEX(装备!G:G,$R177)+INDEX(装备!G:G,$S177)+INDEX(装备!G:G,$T177)</f>
        <v>27</v>
      </c>
      <c r="AA177" s="8">
        <f>INDEX(装备!H:H,$O177)+INDEX(装备!H:H,$P177)+INDEX(装备!H:H,$Q177)+INDEX(装备!H:H,$R177)+INDEX(装备!H:H,$S177)+INDEX(装备!H:H,$T177)</f>
        <v>70</v>
      </c>
      <c r="AB177" s="8">
        <f>INDEX(装备!I:I,$O177)+INDEX(装备!I:I,$P177)+INDEX(装备!I:I,$Q177)+INDEX(装备!I:I,$R177)+INDEX(装备!I:I,$S177)+INDEX(装备!I:I,$T177)</f>
        <v>0</v>
      </c>
      <c r="AC177" s="8">
        <f>INDEX(装备!J:J,$O177)+INDEX(装备!J:J,$P177)+INDEX(装备!J:J,$Q177)+INDEX(装备!J:J,$R177)+INDEX(装备!J:J,$S177)+INDEX(装备!J:J,$T177)</f>
        <v>10</v>
      </c>
      <c r="AD177" s="8">
        <f>INDEX(装备!K:K,$O177)+INDEX(装备!K:K,$P177)+INDEX(装备!K:K,$Q177)+INDEX(装备!K:K,$R177)+INDEX(装备!K:K,$S177)+INDEX(装备!K:K,$T177)</f>
        <v>0</v>
      </c>
      <c r="AE177" s="8">
        <f>INDEX(装备!L:L,$O177)+INDEX(装备!L:L,$P177)+INDEX(装备!L:L,$Q177)+INDEX(装备!L:L,$R177)+INDEX(装备!L:L,$S177)+INDEX(装备!L:L,$T177)</f>
        <v>0</v>
      </c>
      <c r="AF177" s="8">
        <f>INDEX(装备!M:M,$O177)+INDEX(装备!M:M,$P177)+INDEX(装备!M:M,$Q177)+INDEX(装备!M:M,$R177)+INDEX(装备!M:M,$S177)+INDEX(装备!M:M,$T177)</f>
        <v>120</v>
      </c>
      <c r="AG177" s="8">
        <f>INDEX(装备!N:N,$O177)+INDEX(装备!N:N,$P177)+INDEX(装备!N:N,$Q177)+INDEX(装备!N:N,$R177)+INDEX(装备!N:N,$S177)+INDEX(装备!N:N,$T177)</f>
        <v>150</v>
      </c>
      <c r="AH177" s="8">
        <f>INDEX(装备!O:O,$O177)+INDEX(装备!O:O,$P177)+INDEX(装备!O:O,$Q177)+INDEX(装备!O:O,$R177)+INDEX(装备!O:O,$S177)+INDEX(装备!O:O,$T177)</f>
        <v>5</v>
      </c>
      <c r="AI177" s="8">
        <f>INDEX(装备!P:P,$O177)+INDEX(装备!P:P,$P177)+INDEX(装备!P:P,$Q177)+INDEX(装备!P:P,$R177)+INDEX(装备!P:P,$S177)+INDEX(装备!P:P,$T177)</f>
        <v>0</v>
      </c>
      <c r="AJ177" s="8">
        <f>INDEX(装备!Q:Q,$O177)+INDEX(装备!Q:Q,$P177)+INDEX(装备!Q:Q,$Q177)+INDEX(装备!Q:Q,$R177)+INDEX(装备!Q:Q,$S177)+INDEX(装备!Q:Q,$T177)</f>
        <v>5</v>
      </c>
      <c r="AK177" s="8">
        <f>INDEX(装备!R:R,$O177)+INDEX(装备!R:R,$P177)+INDEX(装备!R:R,$Q177)+INDEX(装备!R:R,$R177)+INDEX(装备!R:R,$S177)+INDEX(装备!R:R,$T177)</f>
        <v>0</v>
      </c>
      <c r="AL177" s="8">
        <f>INDEX(装备!S:S,$O177)+INDEX(装备!S:S,$P177)+INDEX(装备!S:S,$Q177)+INDEX(装备!S:S,$R177)+INDEX(装备!S:S,$S177)+INDEX(装备!S:S,$T177)</f>
        <v>0</v>
      </c>
      <c r="AM177" s="8">
        <f>INDEX(装备!T:T,$O177)+INDEX(装备!T:T,$P177)+INDEX(装备!T:T,$Q177)+INDEX(装备!T:T,$R177)+INDEX(装备!T:T,$S177)+INDEX(装备!T:T,$T177)</f>
        <v>0</v>
      </c>
      <c r="AP177" s="39">
        <f t="shared" si="134"/>
        <v>86</v>
      </c>
      <c r="AQ177" s="39">
        <f t="shared" si="134"/>
        <v>133</v>
      </c>
      <c r="AR177" s="39">
        <f t="shared" si="134"/>
        <v>64</v>
      </c>
      <c r="AS177" s="39">
        <f t="shared" si="134"/>
        <v>0</v>
      </c>
      <c r="AT177" s="39">
        <f t="shared" si="134"/>
        <v>45</v>
      </c>
      <c r="AU177" s="39">
        <f t="shared" si="134"/>
        <v>142</v>
      </c>
      <c r="AV177" s="39">
        <f t="shared" si="134"/>
        <v>0</v>
      </c>
      <c r="AW177" s="39">
        <f t="shared" si="134"/>
        <v>10</v>
      </c>
      <c r="AX177" s="39">
        <f t="shared" si="134"/>
        <v>0</v>
      </c>
      <c r="AY177" s="39">
        <f t="shared" si="134"/>
        <v>25</v>
      </c>
      <c r="AZ177" s="39">
        <f t="shared" si="134"/>
        <v>460</v>
      </c>
      <c r="BA177" s="39">
        <f t="shared" si="134"/>
        <v>260</v>
      </c>
      <c r="BB177" s="39">
        <f t="shared" si="134"/>
        <v>5</v>
      </c>
      <c r="BC177" s="39">
        <f t="shared" si="134"/>
        <v>0</v>
      </c>
      <c r="BD177" s="39">
        <f t="shared" si="134"/>
        <v>5</v>
      </c>
      <c r="BE177" s="39">
        <f t="shared" si="134"/>
        <v>0</v>
      </c>
      <c r="BF177" s="39">
        <f t="shared" si="134"/>
        <v>0</v>
      </c>
      <c r="BG177" s="39">
        <f t="shared" si="134"/>
        <v>0</v>
      </c>
    </row>
    <row r="178" spans="6:59" s="38" customFormat="1" x14ac:dyDescent="0.15">
      <c r="G178" s="39" t="s">
        <v>316</v>
      </c>
      <c r="H178" s="39" t="s">
        <v>634</v>
      </c>
      <c r="I178" s="39" t="s">
        <v>354</v>
      </c>
      <c r="J178" s="39" t="s">
        <v>452</v>
      </c>
      <c r="K178" s="39" t="s">
        <v>439</v>
      </c>
      <c r="L178" s="39" t="s">
        <v>450</v>
      </c>
      <c r="M178" s="39" t="s">
        <v>444</v>
      </c>
      <c r="O178" s="35">
        <f>MATCH(H178,装备!$B:$B,0)</f>
        <v>108</v>
      </c>
      <c r="P178" s="35">
        <f>MATCH(I178,装备!$B:$B,0)</f>
        <v>92</v>
      </c>
      <c r="Q178" s="35">
        <f>MATCH(J178,装备!$B:$B,0)</f>
        <v>75</v>
      </c>
      <c r="R178" s="35">
        <f>MATCH(K178,装备!$B:$B,0)</f>
        <v>33</v>
      </c>
      <c r="S178" s="35">
        <f>MATCH(L178,装备!$B:$B,0)</f>
        <v>15</v>
      </c>
      <c r="T178" s="35">
        <f>MATCH(M178,装备!$B:$B,0)</f>
        <v>47</v>
      </c>
      <c r="V178" s="8">
        <f>INDEX(装备!C:C,$O178)+INDEX(装备!C:C,$P178)+INDEX(装备!C:C,$Q178)+INDEX(装备!C:C,$R178)+INDEX(装备!C:C,$S178)+INDEX(装备!C:C,$T178)</f>
        <v>26</v>
      </c>
      <c r="W178" s="8">
        <f>INDEX(装备!D:D,$O178)+INDEX(装备!D:D,$P178)+INDEX(装备!D:D,$Q178)+INDEX(装备!D:D,$R178)+INDEX(装备!D:D,$S178)+INDEX(装备!D:D,$T178)</f>
        <v>50</v>
      </c>
      <c r="X178" s="8">
        <f>INDEX(装备!E:E,$O178)+INDEX(装备!E:E,$P178)+INDEX(装备!E:E,$Q178)+INDEX(装备!E:E,$R178)+INDEX(装备!E:E,$S178)+INDEX(装备!E:E,$T178)</f>
        <v>18</v>
      </c>
      <c r="Y178" s="8">
        <f>INDEX(装备!F:F,$O178)+INDEX(装备!F:F,$P178)+INDEX(装备!F:F,$Q178)+INDEX(装备!F:F,$R178)+INDEX(装备!F:F,$S178)+INDEX(装备!F:F,$T178)</f>
        <v>200</v>
      </c>
      <c r="Z178" s="8">
        <f>INDEX(装备!G:G,$O178)+INDEX(装备!G:G,$P178)+INDEX(装备!G:G,$Q178)+INDEX(装备!G:G,$R178)+INDEX(装备!G:G,$S178)+INDEX(装备!G:G,$T178)</f>
        <v>21</v>
      </c>
      <c r="AA178" s="8">
        <f>INDEX(装备!H:H,$O178)+INDEX(装备!H:H,$P178)+INDEX(装备!H:H,$Q178)+INDEX(装备!H:H,$R178)+INDEX(装备!H:H,$S178)+INDEX(装备!H:H,$T178)</f>
        <v>151</v>
      </c>
      <c r="AB178" s="8">
        <f>INDEX(装备!I:I,$O178)+INDEX(装备!I:I,$P178)+INDEX(装备!I:I,$Q178)+INDEX(装备!I:I,$R178)+INDEX(装备!I:I,$S178)+INDEX(装备!I:I,$T178)</f>
        <v>0</v>
      </c>
      <c r="AC178" s="8">
        <f>INDEX(装备!J:J,$O178)+INDEX(装备!J:J,$P178)+INDEX(装备!J:J,$Q178)+INDEX(装备!J:J,$R178)+INDEX(装备!J:J,$S178)+INDEX(装备!J:J,$T178)</f>
        <v>0</v>
      </c>
      <c r="AD178" s="8">
        <f>INDEX(装备!K:K,$O178)+INDEX(装备!K:K,$P178)+INDEX(装备!K:K,$Q178)+INDEX(装备!K:K,$R178)+INDEX(装备!K:K,$S178)+INDEX(装备!K:K,$T178)</f>
        <v>0</v>
      </c>
      <c r="AE178" s="8">
        <f>INDEX(装备!L:L,$O178)+INDEX(装备!L:L,$P178)+INDEX(装备!L:L,$Q178)+INDEX(装备!L:L,$R178)+INDEX(装备!L:L,$S178)+INDEX(装备!L:L,$T178)</f>
        <v>10</v>
      </c>
      <c r="AF178" s="8">
        <f>INDEX(装备!M:M,$O178)+INDEX(装备!M:M,$P178)+INDEX(装备!M:M,$Q178)+INDEX(装备!M:M,$R178)+INDEX(装备!M:M,$S178)+INDEX(装备!M:M,$T178)</f>
        <v>120</v>
      </c>
      <c r="AG178" s="8">
        <f>INDEX(装备!N:N,$O178)+INDEX(装备!N:N,$P178)+INDEX(装备!N:N,$Q178)+INDEX(装备!N:N,$R178)+INDEX(装备!N:N,$S178)+INDEX(装备!N:N,$T178)</f>
        <v>60</v>
      </c>
      <c r="AH178" s="8">
        <f>INDEX(装备!O:O,$O178)+INDEX(装备!O:O,$P178)+INDEX(装备!O:O,$Q178)+INDEX(装备!O:O,$R178)+INDEX(装备!O:O,$S178)+INDEX(装备!O:O,$T178)</f>
        <v>0</v>
      </c>
      <c r="AI178" s="8">
        <f>INDEX(装备!P:P,$O178)+INDEX(装备!P:P,$P178)+INDEX(装备!P:P,$Q178)+INDEX(装备!P:P,$R178)+INDEX(装备!P:P,$S178)+INDEX(装备!P:P,$T178)</f>
        <v>0</v>
      </c>
      <c r="AJ178" s="8">
        <f>INDEX(装备!Q:Q,$O178)+INDEX(装备!Q:Q,$P178)+INDEX(装备!Q:Q,$Q178)+INDEX(装备!Q:Q,$R178)+INDEX(装备!Q:Q,$S178)+INDEX(装备!Q:Q,$T178)</f>
        <v>0</v>
      </c>
      <c r="AK178" s="8">
        <f>INDEX(装备!R:R,$O178)+INDEX(装备!R:R,$P178)+INDEX(装备!R:R,$Q178)+INDEX(装备!R:R,$R178)+INDEX(装备!R:R,$S178)+INDEX(装备!R:R,$T178)</f>
        <v>0</v>
      </c>
      <c r="AL178" s="8">
        <f>INDEX(装备!S:S,$O178)+INDEX(装备!S:S,$P178)+INDEX(装备!S:S,$Q178)+INDEX(装备!S:S,$R178)+INDEX(装备!S:S,$S178)+INDEX(装备!S:S,$T178)</f>
        <v>0</v>
      </c>
      <c r="AM178" s="8">
        <f>INDEX(装备!T:T,$O178)+INDEX(装备!T:T,$P178)+INDEX(装备!T:T,$Q178)+INDEX(装备!T:T,$R178)+INDEX(装备!T:T,$S178)+INDEX(装备!T:T,$T178)</f>
        <v>0</v>
      </c>
      <c r="AP178" s="39">
        <f t="shared" si="134"/>
        <v>112</v>
      </c>
      <c r="AQ178" s="39">
        <f t="shared" si="134"/>
        <v>183</v>
      </c>
      <c r="AR178" s="39">
        <f t="shared" si="134"/>
        <v>82</v>
      </c>
      <c r="AS178" s="39">
        <f t="shared" si="134"/>
        <v>200</v>
      </c>
      <c r="AT178" s="39">
        <f t="shared" si="134"/>
        <v>66</v>
      </c>
      <c r="AU178" s="39">
        <f t="shared" si="134"/>
        <v>293</v>
      </c>
      <c r="AV178" s="39">
        <f t="shared" si="134"/>
        <v>0</v>
      </c>
      <c r="AW178" s="39">
        <f t="shared" si="134"/>
        <v>10</v>
      </c>
      <c r="AX178" s="39">
        <f t="shared" si="134"/>
        <v>0</v>
      </c>
      <c r="AY178" s="39">
        <f t="shared" si="134"/>
        <v>35</v>
      </c>
      <c r="AZ178" s="39">
        <f t="shared" si="134"/>
        <v>580</v>
      </c>
      <c r="BA178" s="39">
        <f t="shared" si="134"/>
        <v>320</v>
      </c>
      <c r="BB178" s="39">
        <f t="shared" si="134"/>
        <v>5</v>
      </c>
      <c r="BC178" s="39">
        <f t="shared" si="134"/>
        <v>0</v>
      </c>
      <c r="BD178" s="39">
        <f t="shared" si="134"/>
        <v>5</v>
      </c>
      <c r="BE178" s="39">
        <f t="shared" si="134"/>
        <v>0</v>
      </c>
      <c r="BF178" s="39">
        <f t="shared" si="134"/>
        <v>0</v>
      </c>
      <c r="BG178" s="39">
        <f t="shared" si="134"/>
        <v>0</v>
      </c>
    </row>
    <row r="179" spans="6:59" s="38" customFormat="1" x14ac:dyDescent="0.15">
      <c r="G179" s="39" t="s">
        <v>321</v>
      </c>
      <c r="H179" s="39" t="s">
        <v>651</v>
      </c>
      <c r="I179" s="39" t="s">
        <v>355</v>
      </c>
      <c r="J179" s="39" t="s">
        <v>428</v>
      </c>
      <c r="K179" s="39" t="s">
        <v>439</v>
      </c>
      <c r="L179" s="39" t="s">
        <v>440</v>
      </c>
      <c r="M179" s="39" t="s">
        <v>444</v>
      </c>
      <c r="O179" s="35">
        <f>MATCH(H179,装备!$B:$B,0)</f>
        <v>107</v>
      </c>
      <c r="P179" s="35">
        <f>MATCH(I179,装备!$B:$B,0)</f>
        <v>113</v>
      </c>
      <c r="Q179" s="35">
        <f>MATCH(J179,装备!$B:$B,0)</f>
        <v>71</v>
      </c>
      <c r="R179" s="35">
        <f>MATCH(K179,装备!$B:$B,0)</f>
        <v>33</v>
      </c>
      <c r="S179" s="35">
        <f>MATCH(L179,装备!$B:$B,0)</f>
        <v>24</v>
      </c>
      <c r="T179" s="35">
        <f>MATCH(M179,装备!$B:$B,0)</f>
        <v>47</v>
      </c>
      <c r="V179" s="8">
        <f>INDEX(装备!C:C,$O179)+INDEX(装备!C:C,$P179)+INDEX(装备!C:C,$Q179)+INDEX(装备!C:C,$R179)+INDEX(装备!C:C,$S179)+INDEX(装备!C:C,$T179)</f>
        <v>28</v>
      </c>
      <c r="W179" s="8">
        <f>INDEX(装备!D:D,$O179)+INDEX(装备!D:D,$P179)+INDEX(装备!D:D,$Q179)+INDEX(装备!D:D,$R179)+INDEX(装备!D:D,$S179)+INDEX(装备!D:D,$T179)</f>
        <v>78</v>
      </c>
      <c r="X179" s="8">
        <f>INDEX(装备!E:E,$O179)+INDEX(装备!E:E,$P179)+INDEX(装备!E:E,$Q179)+INDEX(装备!E:E,$R179)+INDEX(装备!E:E,$S179)+INDEX(装备!E:E,$T179)</f>
        <v>16</v>
      </c>
      <c r="Y179" s="8">
        <f>INDEX(装备!F:F,$O179)+INDEX(装备!F:F,$P179)+INDEX(装备!F:F,$Q179)+INDEX(装备!F:F,$R179)+INDEX(装备!F:F,$S179)+INDEX(装备!F:F,$T179)</f>
        <v>300</v>
      </c>
      <c r="Z179" s="8">
        <f>INDEX(装备!G:G,$O179)+INDEX(装备!G:G,$P179)+INDEX(装备!G:G,$Q179)+INDEX(装备!G:G,$R179)+INDEX(装备!G:G,$S179)+INDEX(装备!G:G,$T179)</f>
        <v>31</v>
      </c>
      <c r="AA179" s="8">
        <f>INDEX(装备!H:H,$O179)+INDEX(装备!H:H,$P179)+INDEX(装备!H:H,$Q179)+INDEX(装备!H:H,$R179)+INDEX(装备!H:H,$S179)+INDEX(装备!H:H,$T179)</f>
        <v>101</v>
      </c>
      <c r="AB179" s="8">
        <f>INDEX(装备!I:I,$O179)+INDEX(装备!I:I,$P179)+INDEX(装备!I:I,$Q179)+INDEX(装备!I:I,$R179)+INDEX(装备!I:I,$S179)+INDEX(装备!I:I,$T179)</f>
        <v>0</v>
      </c>
      <c r="AC179" s="8">
        <f>INDEX(装备!J:J,$O179)+INDEX(装备!J:J,$P179)+INDEX(装备!J:J,$Q179)+INDEX(装备!J:J,$R179)+INDEX(装备!J:J,$S179)+INDEX(装备!J:J,$T179)</f>
        <v>0</v>
      </c>
      <c r="AD179" s="8">
        <f>INDEX(装备!K:K,$O179)+INDEX(装备!K:K,$P179)+INDEX(装备!K:K,$Q179)+INDEX(装备!K:K,$R179)+INDEX(装备!K:K,$S179)+INDEX(装备!K:K,$T179)</f>
        <v>0</v>
      </c>
      <c r="AE179" s="8">
        <f>INDEX(装备!L:L,$O179)+INDEX(装备!L:L,$P179)+INDEX(装备!L:L,$Q179)+INDEX(装备!L:L,$R179)+INDEX(装备!L:L,$S179)+INDEX(装备!L:L,$T179)</f>
        <v>0</v>
      </c>
      <c r="AF179" s="8">
        <f>INDEX(装备!M:M,$O179)+INDEX(装备!M:M,$P179)+INDEX(装备!M:M,$Q179)+INDEX(装备!M:M,$R179)+INDEX(装备!M:M,$S179)+INDEX(装备!M:M,$T179)</f>
        <v>120</v>
      </c>
      <c r="AG179" s="8">
        <f>INDEX(装备!N:N,$O179)+INDEX(装备!N:N,$P179)+INDEX(装备!N:N,$Q179)+INDEX(装备!N:N,$R179)+INDEX(装备!N:N,$S179)+INDEX(装备!N:N,$T179)</f>
        <v>170</v>
      </c>
      <c r="AH179" s="8">
        <f>INDEX(装备!O:O,$O179)+INDEX(装备!O:O,$P179)+INDEX(装备!O:O,$Q179)+INDEX(装备!O:O,$R179)+INDEX(装备!O:O,$S179)+INDEX(装备!O:O,$T179)</f>
        <v>5</v>
      </c>
      <c r="AI179" s="8">
        <f>INDEX(装备!P:P,$O179)+INDEX(装备!P:P,$P179)+INDEX(装备!P:P,$Q179)+INDEX(装备!P:P,$R179)+INDEX(装备!P:P,$S179)+INDEX(装备!P:P,$T179)</f>
        <v>0</v>
      </c>
      <c r="AJ179" s="8">
        <f>INDEX(装备!Q:Q,$O179)+INDEX(装备!Q:Q,$P179)+INDEX(装备!Q:Q,$Q179)+INDEX(装备!Q:Q,$R179)+INDEX(装备!Q:Q,$S179)+INDEX(装备!Q:Q,$T179)</f>
        <v>20</v>
      </c>
      <c r="AK179" s="8">
        <f>INDEX(装备!R:R,$O179)+INDEX(装备!R:R,$P179)+INDEX(装备!R:R,$Q179)+INDEX(装备!R:R,$R179)+INDEX(装备!R:R,$S179)+INDEX(装备!R:R,$T179)</f>
        <v>0</v>
      </c>
      <c r="AL179" s="8">
        <f>INDEX(装备!S:S,$O179)+INDEX(装备!S:S,$P179)+INDEX(装备!S:S,$Q179)+INDEX(装备!S:S,$R179)+INDEX(装备!S:S,$S179)+INDEX(装备!S:S,$T179)</f>
        <v>0</v>
      </c>
      <c r="AM179" s="8">
        <f>INDEX(装备!T:T,$O179)+INDEX(装备!T:T,$P179)+INDEX(装备!T:T,$Q179)+INDEX(装备!T:T,$R179)+INDEX(装备!T:T,$S179)+INDEX(装备!T:T,$T179)</f>
        <v>0</v>
      </c>
      <c r="AP179" s="39">
        <f t="shared" si="134"/>
        <v>140</v>
      </c>
      <c r="AQ179" s="39">
        <f t="shared" si="134"/>
        <v>261</v>
      </c>
      <c r="AR179" s="39">
        <f t="shared" si="134"/>
        <v>98</v>
      </c>
      <c r="AS179" s="39">
        <f t="shared" si="134"/>
        <v>500</v>
      </c>
      <c r="AT179" s="39">
        <f t="shared" si="134"/>
        <v>97</v>
      </c>
      <c r="AU179" s="39">
        <f t="shared" si="134"/>
        <v>394</v>
      </c>
      <c r="AV179" s="39">
        <f t="shared" si="134"/>
        <v>0</v>
      </c>
      <c r="AW179" s="39">
        <f t="shared" si="134"/>
        <v>10</v>
      </c>
      <c r="AX179" s="39">
        <f t="shared" si="134"/>
        <v>0</v>
      </c>
      <c r="AY179" s="39">
        <f t="shared" si="134"/>
        <v>35</v>
      </c>
      <c r="AZ179" s="39">
        <f t="shared" si="134"/>
        <v>700</v>
      </c>
      <c r="BA179" s="39">
        <f t="shared" si="134"/>
        <v>490</v>
      </c>
      <c r="BB179" s="39">
        <f t="shared" si="134"/>
        <v>10</v>
      </c>
      <c r="BC179" s="39">
        <f t="shared" si="134"/>
        <v>0</v>
      </c>
      <c r="BD179" s="39">
        <f t="shared" si="134"/>
        <v>25</v>
      </c>
      <c r="BE179" s="39">
        <f t="shared" si="134"/>
        <v>0</v>
      </c>
      <c r="BF179" s="39">
        <f t="shared" si="134"/>
        <v>0</v>
      </c>
      <c r="BG179" s="39">
        <f t="shared" si="134"/>
        <v>0</v>
      </c>
    </row>
    <row r="180" spans="6:59" s="38" customFormat="1" x14ac:dyDescent="0.15">
      <c r="G180" s="39" t="s">
        <v>328</v>
      </c>
      <c r="H180" s="39" t="s">
        <v>625</v>
      </c>
      <c r="I180" s="39" t="s">
        <v>461</v>
      </c>
      <c r="J180" s="39" t="s">
        <v>370</v>
      </c>
      <c r="K180" s="39" t="s">
        <v>446</v>
      </c>
      <c r="L180" s="39" t="s">
        <v>302</v>
      </c>
      <c r="M180" s="39" t="s">
        <v>327</v>
      </c>
      <c r="O180" s="35">
        <f>MATCH(H180,装备!$B:$B,0)</f>
        <v>115</v>
      </c>
      <c r="P180" s="35">
        <f>MATCH(I180,装备!$B:$B,0)</f>
        <v>90</v>
      </c>
      <c r="Q180" s="35">
        <f>MATCH(J180,装备!$B:$B,0)</f>
        <v>103</v>
      </c>
      <c r="R180" s="35">
        <f>MATCH(K180,装备!$B:$B,0)</f>
        <v>95</v>
      </c>
      <c r="S180" s="35">
        <f>MATCH(L180,装备!$B:$B,0)</f>
        <v>36</v>
      </c>
      <c r="T180" s="35">
        <f>MATCH(M180,装备!$B:$B,0)</f>
        <v>72</v>
      </c>
      <c r="V180" s="8">
        <f>INDEX(装备!C:C,$O180)+INDEX(装备!C:C,$P180)+INDEX(装备!C:C,$Q180)+INDEX(装备!C:C,$R180)+INDEX(装备!C:C,$S180)+INDEX(装备!C:C,$T180)</f>
        <v>43</v>
      </c>
      <c r="W180" s="8">
        <f>INDEX(装备!D:D,$O180)+INDEX(装备!D:D,$P180)+INDEX(装备!D:D,$Q180)+INDEX(装备!D:D,$R180)+INDEX(装备!D:D,$S180)+INDEX(装备!D:D,$T180)</f>
        <v>98</v>
      </c>
      <c r="X180" s="8">
        <f>INDEX(装备!E:E,$O180)+INDEX(装备!E:E,$P180)+INDEX(装备!E:E,$Q180)+INDEX(装备!E:E,$R180)+INDEX(装备!E:E,$S180)+INDEX(装备!E:E,$T180)</f>
        <v>43</v>
      </c>
      <c r="Y180" s="8">
        <f>INDEX(装备!F:F,$O180)+INDEX(装备!F:F,$P180)+INDEX(装备!F:F,$Q180)+INDEX(装备!F:F,$R180)+INDEX(装备!F:F,$S180)+INDEX(装备!F:F,$T180)</f>
        <v>400</v>
      </c>
      <c r="Z180" s="8">
        <f>INDEX(装备!G:G,$O180)+INDEX(装备!G:G,$P180)+INDEX(装备!G:G,$Q180)+INDEX(装备!G:G,$R180)+INDEX(装备!G:G,$S180)+INDEX(装备!G:G,$T180)</f>
        <v>10</v>
      </c>
      <c r="AA180" s="8">
        <f>INDEX(装备!H:H,$O180)+INDEX(装备!H:H,$P180)+INDEX(装备!H:H,$Q180)+INDEX(装备!H:H,$R180)+INDEX(装备!H:H,$S180)+INDEX(装备!H:H,$T180)</f>
        <v>48</v>
      </c>
      <c r="AB180" s="8">
        <f>INDEX(装备!I:I,$O180)+INDEX(装备!I:I,$P180)+INDEX(装备!I:I,$Q180)+INDEX(装备!I:I,$R180)+INDEX(装备!I:I,$S180)+INDEX(装备!I:I,$T180)</f>
        <v>40</v>
      </c>
      <c r="AC180" s="8">
        <f>INDEX(装备!J:J,$O180)+INDEX(装备!J:J,$P180)+INDEX(装备!J:J,$Q180)+INDEX(装备!J:J,$R180)+INDEX(装备!J:J,$S180)+INDEX(装备!J:J,$T180)</f>
        <v>15</v>
      </c>
      <c r="AD180" s="8">
        <f>INDEX(装备!K:K,$O180)+INDEX(装备!K:K,$P180)+INDEX(装备!K:K,$Q180)+INDEX(装备!K:K,$R180)+INDEX(装备!K:K,$S180)+INDEX(装备!K:K,$T180)</f>
        <v>0</v>
      </c>
      <c r="AE180" s="8">
        <f>INDEX(装备!L:L,$O180)+INDEX(装备!L:L,$P180)+INDEX(装备!L:L,$Q180)+INDEX(装备!L:L,$R180)+INDEX(装备!L:L,$S180)+INDEX(装备!L:L,$T180)</f>
        <v>0</v>
      </c>
      <c r="AF180" s="8">
        <f>INDEX(装备!M:M,$O180)+INDEX(装备!M:M,$P180)+INDEX(装备!M:M,$Q180)+INDEX(装备!M:M,$R180)+INDEX(装备!M:M,$S180)+INDEX(装备!M:M,$T180)</f>
        <v>215</v>
      </c>
      <c r="AG180" s="8">
        <f>INDEX(装备!N:N,$O180)+INDEX(装备!N:N,$P180)+INDEX(装备!N:N,$Q180)+INDEX(装备!N:N,$R180)+INDEX(装备!N:N,$S180)+INDEX(装备!N:N,$T180)</f>
        <v>45</v>
      </c>
      <c r="AH180" s="8">
        <f>INDEX(装备!O:O,$O180)+INDEX(装备!O:O,$P180)+INDEX(装备!O:O,$Q180)+INDEX(装备!O:O,$R180)+INDEX(装备!O:O,$S180)+INDEX(装备!O:O,$T180)</f>
        <v>0</v>
      </c>
      <c r="AI180" s="8">
        <f>INDEX(装备!P:P,$O180)+INDEX(装备!P:P,$P180)+INDEX(装备!P:P,$Q180)+INDEX(装备!P:P,$R180)+INDEX(装备!P:P,$S180)+INDEX(装备!P:P,$T180)</f>
        <v>0</v>
      </c>
      <c r="AJ180" s="8">
        <f>INDEX(装备!Q:Q,$O180)+INDEX(装备!Q:Q,$P180)+INDEX(装备!Q:Q,$Q180)+INDEX(装备!Q:Q,$R180)+INDEX(装备!Q:Q,$S180)+INDEX(装备!Q:Q,$T180)</f>
        <v>0</v>
      </c>
      <c r="AK180" s="8">
        <f>INDEX(装备!R:R,$O180)+INDEX(装备!R:R,$P180)+INDEX(装备!R:R,$Q180)+INDEX(装备!R:R,$R180)+INDEX(装备!R:R,$S180)+INDEX(装备!R:R,$T180)</f>
        <v>0</v>
      </c>
      <c r="AL180" s="8">
        <f>INDEX(装备!S:S,$O180)+INDEX(装备!S:S,$P180)+INDEX(装备!S:S,$Q180)+INDEX(装备!S:S,$R180)+INDEX(装备!S:S,$S180)+INDEX(装备!S:S,$T180)</f>
        <v>20</v>
      </c>
      <c r="AM180" s="8">
        <f>INDEX(装备!T:T,$O180)+INDEX(装备!T:T,$P180)+INDEX(装备!T:T,$Q180)+INDEX(装备!T:T,$R180)+INDEX(装备!T:T,$S180)+INDEX(装备!T:T,$T180)</f>
        <v>0</v>
      </c>
      <c r="AP180" s="39">
        <f t="shared" si="134"/>
        <v>183</v>
      </c>
      <c r="AQ180" s="39">
        <f t="shared" si="134"/>
        <v>359</v>
      </c>
      <c r="AR180" s="39">
        <f t="shared" si="134"/>
        <v>141</v>
      </c>
      <c r="AS180" s="39">
        <f t="shared" si="134"/>
        <v>900</v>
      </c>
      <c r="AT180" s="39">
        <f t="shared" si="134"/>
        <v>107</v>
      </c>
      <c r="AU180" s="39">
        <f t="shared" si="134"/>
        <v>442</v>
      </c>
      <c r="AV180" s="39">
        <f t="shared" si="134"/>
        <v>40</v>
      </c>
      <c r="AW180" s="39">
        <f t="shared" si="134"/>
        <v>25</v>
      </c>
      <c r="AX180" s="39">
        <f t="shared" si="134"/>
        <v>0</v>
      </c>
      <c r="AY180" s="39">
        <f t="shared" si="134"/>
        <v>35</v>
      </c>
      <c r="AZ180" s="39">
        <f t="shared" si="134"/>
        <v>915</v>
      </c>
      <c r="BA180" s="39">
        <f t="shared" si="134"/>
        <v>535</v>
      </c>
      <c r="BB180" s="39">
        <f t="shared" si="134"/>
        <v>10</v>
      </c>
      <c r="BC180" s="39">
        <f t="shared" si="134"/>
        <v>0</v>
      </c>
      <c r="BD180" s="39">
        <f t="shared" si="134"/>
        <v>25</v>
      </c>
      <c r="BE180" s="39">
        <f t="shared" si="134"/>
        <v>0</v>
      </c>
      <c r="BF180" s="39">
        <f t="shared" si="134"/>
        <v>20</v>
      </c>
      <c r="BG180" s="39">
        <f t="shared" si="134"/>
        <v>0</v>
      </c>
    </row>
    <row r="181" spans="6:59" s="38" customFormat="1" x14ac:dyDescent="0.15">
      <c r="G181" s="39" t="s">
        <v>333</v>
      </c>
      <c r="H181" s="39" t="s">
        <v>636</v>
      </c>
      <c r="I181" s="39" t="s">
        <v>335</v>
      </c>
      <c r="J181" s="39" t="s">
        <v>340</v>
      </c>
      <c r="K181" s="39" t="s">
        <v>354</v>
      </c>
      <c r="L181" s="39" t="s">
        <v>424</v>
      </c>
      <c r="M181" s="39" t="s">
        <v>327</v>
      </c>
      <c r="O181" s="35">
        <f>MATCH(H181,装备!$B:$B,0)</f>
        <v>124</v>
      </c>
      <c r="P181" s="35">
        <f>MATCH(I181,装备!$B:$B,0)</f>
        <v>116</v>
      </c>
      <c r="Q181" s="35">
        <f>MATCH(J181,装备!$B:$B,0)</f>
        <v>104</v>
      </c>
      <c r="R181" s="35">
        <f>MATCH(K181,装备!$B:$B,0)</f>
        <v>92</v>
      </c>
      <c r="S181" s="35">
        <f>MATCH(L181,装备!$B:$B,0)</f>
        <v>66</v>
      </c>
      <c r="T181" s="35">
        <f>MATCH(M181,装备!$B:$B,0)</f>
        <v>72</v>
      </c>
      <c r="V181" s="8">
        <f>INDEX(装备!C:C,$O181)+INDEX(装备!C:C,$P181)+INDEX(装备!C:C,$Q181)+INDEX(装备!C:C,$R181)+INDEX(装备!C:C,$S181)+INDEX(装备!C:C,$T181)</f>
        <v>52</v>
      </c>
      <c r="W181" s="8">
        <f>INDEX(装备!D:D,$O181)+INDEX(装备!D:D,$P181)+INDEX(装备!D:D,$Q181)+INDEX(装备!D:D,$R181)+INDEX(装备!D:D,$S181)+INDEX(装备!D:D,$T181)</f>
        <v>77</v>
      </c>
      <c r="X181" s="8">
        <f>INDEX(装备!E:E,$O181)+INDEX(装备!E:E,$P181)+INDEX(装备!E:E,$Q181)+INDEX(装备!E:E,$R181)+INDEX(装备!E:E,$S181)+INDEX(装备!E:E,$T181)</f>
        <v>82</v>
      </c>
      <c r="Y181" s="8">
        <f>INDEX(装备!F:F,$O181)+INDEX(装备!F:F,$P181)+INDEX(装备!F:F,$Q181)+INDEX(装备!F:F,$R181)+INDEX(装备!F:F,$S181)+INDEX(装备!F:F,$T181)</f>
        <v>0</v>
      </c>
      <c r="Z181" s="8">
        <f>INDEX(装备!G:G,$O181)+INDEX(装备!G:G,$P181)+INDEX(装备!G:G,$Q181)+INDEX(装备!G:G,$R181)+INDEX(装备!G:G,$S181)+INDEX(装备!G:G,$T181)</f>
        <v>40</v>
      </c>
      <c r="AA181" s="8">
        <f>INDEX(装备!H:H,$O181)+INDEX(装备!H:H,$P181)+INDEX(装备!H:H,$Q181)+INDEX(装备!H:H,$R181)+INDEX(装备!H:H,$S181)+INDEX(装备!H:H,$T181)</f>
        <v>105</v>
      </c>
      <c r="AB181" s="8">
        <f>INDEX(装备!I:I,$O181)+INDEX(装备!I:I,$P181)+INDEX(装备!I:I,$Q181)+INDEX(装备!I:I,$R181)+INDEX(装备!I:I,$S181)+INDEX(装备!I:I,$T181)</f>
        <v>0</v>
      </c>
      <c r="AC181" s="8">
        <f>INDEX(装备!J:J,$O181)+INDEX(装备!J:J,$P181)+INDEX(装备!J:J,$Q181)+INDEX(装备!J:J,$R181)+INDEX(装备!J:J,$S181)+INDEX(装备!J:J,$T181)</f>
        <v>0</v>
      </c>
      <c r="AD181" s="8">
        <f>INDEX(装备!K:K,$O181)+INDEX(装备!K:K,$P181)+INDEX(装备!K:K,$Q181)+INDEX(装备!K:K,$R181)+INDEX(装备!K:K,$S181)+INDEX(装备!K:K,$T181)</f>
        <v>0</v>
      </c>
      <c r="AE181" s="8">
        <f>INDEX(装备!L:L,$O181)+INDEX(装备!L:L,$P181)+INDEX(装备!L:L,$Q181)+INDEX(装备!L:L,$R181)+INDEX(装备!L:L,$S181)+INDEX(装备!L:L,$T181)</f>
        <v>80</v>
      </c>
      <c r="AF181" s="8">
        <f>INDEX(装备!M:M,$O181)+INDEX(装备!M:M,$P181)+INDEX(装备!M:M,$Q181)+INDEX(装备!M:M,$R181)+INDEX(装备!M:M,$S181)+INDEX(装备!M:M,$T181)</f>
        <v>200</v>
      </c>
      <c r="AG181" s="8">
        <f>INDEX(装备!N:N,$O181)+INDEX(装备!N:N,$P181)+INDEX(装备!N:N,$Q181)+INDEX(装备!N:N,$R181)+INDEX(装备!N:N,$S181)+INDEX(装备!N:N,$T181)</f>
        <v>100</v>
      </c>
      <c r="AH181" s="8">
        <f>INDEX(装备!O:O,$O181)+INDEX(装备!O:O,$P181)+INDEX(装备!O:O,$Q181)+INDEX(装备!O:O,$R181)+INDEX(装备!O:O,$S181)+INDEX(装备!O:O,$T181)</f>
        <v>0</v>
      </c>
      <c r="AI181" s="8">
        <f>INDEX(装备!P:P,$O181)+INDEX(装备!P:P,$P181)+INDEX(装备!P:P,$Q181)+INDEX(装备!P:P,$R181)+INDEX(装备!P:P,$S181)+INDEX(装备!P:P,$T181)</f>
        <v>0</v>
      </c>
      <c r="AJ181" s="8">
        <f>INDEX(装备!Q:Q,$O181)+INDEX(装备!Q:Q,$P181)+INDEX(装备!Q:Q,$Q181)+INDEX(装备!Q:Q,$R181)+INDEX(装备!Q:Q,$S181)+INDEX(装备!Q:Q,$T181)</f>
        <v>0</v>
      </c>
      <c r="AK181" s="8">
        <f>INDEX(装备!R:R,$O181)+INDEX(装备!R:R,$P181)+INDEX(装备!R:R,$Q181)+INDEX(装备!R:R,$R181)+INDEX(装备!R:R,$S181)+INDEX(装备!R:R,$T181)</f>
        <v>0</v>
      </c>
      <c r="AL181" s="8">
        <f>INDEX(装备!S:S,$O181)+INDEX(装备!S:S,$P181)+INDEX(装备!S:S,$Q181)+INDEX(装备!S:S,$R181)+INDEX(装备!S:S,$S181)+INDEX(装备!S:S,$T181)</f>
        <v>0</v>
      </c>
      <c r="AM181" s="8">
        <f>INDEX(装备!T:T,$O181)+INDEX(装备!T:T,$P181)+INDEX(装备!T:T,$Q181)+INDEX(装备!T:T,$R181)+INDEX(装备!T:T,$S181)+INDEX(装备!T:T,$T181)</f>
        <v>15</v>
      </c>
      <c r="AP181" s="39">
        <f t="shared" si="134"/>
        <v>235</v>
      </c>
      <c r="AQ181" s="39">
        <f t="shared" si="134"/>
        <v>436</v>
      </c>
      <c r="AR181" s="39">
        <f t="shared" si="134"/>
        <v>223</v>
      </c>
      <c r="AS181" s="39">
        <f t="shared" si="134"/>
        <v>900</v>
      </c>
      <c r="AT181" s="39">
        <f t="shared" si="134"/>
        <v>147</v>
      </c>
      <c r="AU181" s="39">
        <f t="shared" si="134"/>
        <v>547</v>
      </c>
      <c r="AV181" s="39">
        <f t="shared" si="134"/>
        <v>40</v>
      </c>
      <c r="AW181" s="39">
        <f t="shared" si="134"/>
        <v>25</v>
      </c>
      <c r="AX181" s="39">
        <f t="shared" si="134"/>
        <v>0</v>
      </c>
      <c r="AY181" s="39">
        <f t="shared" si="134"/>
        <v>115</v>
      </c>
      <c r="AZ181" s="39">
        <f t="shared" si="134"/>
        <v>1115</v>
      </c>
      <c r="BA181" s="39">
        <f t="shared" si="134"/>
        <v>635</v>
      </c>
      <c r="BB181" s="39">
        <f t="shared" si="134"/>
        <v>10</v>
      </c>
      <c r="BC181" s="39">
        <f t="shared" si="134"/>
        <v>0</v>
      </c>
      <c r="BD181" s="39">
        <f t="shared" si="134"/>
        <v>25</v>
      </c>
      <c r="BE181" s="39">
        <f t="shared" si="134"/>
        <v>0</v>
      </c>
      <c r="BF181" s="39">
        <f t="shared" si="134"/>
        <v>20</v>
      </c>
      <c r="BG181" s="39">
        <f t="shared" si="134"/>
        <v>15</v>
      </c>
    </row>
    <row r="182" spans="6:59" s="38" customFormat="1" x14ac:dyDescent="0.15">
      <c r="G182" s="39" t="s">
        <v>337</v>
      </c>
      <c r="H182" s="39" t="s">
        <v>637</v>
      </c>
      <c r="I182" s="39" t="s">
        <v>455</v>
      </c>
      <c r="J182" s="39" t="s">
        <v>355</v>
      </c>
      <c r="K182" s="39" t="s">
        <v>423</v>
      </c>
      <c r="L182" s="39" t="s">
        <v>313</v>
      </c>
      <c r="M182" s="39" t="s">
        <v>327</v>
      </c>
      <c r="O182" s="35">
        <f>MATCH(H182,装备!$B:$B,0)</f>
        <v>128</v>
      </c>
      <c r="P182" s="35">
        <f>MATCH(I182,装备!$B:$B,0)</f>
        <v>123</v>
      </c>
      <c r="Q182" s="35">
        <f>MATCH(J182,装备!$B:$B,0)</f>
        <v>113</v>
      </c>
      <c r="R182" s="35">
        <f>MATCH(K182,装备!$B:$B,0)</f>
        <v>86</v>
      </c>
      <c r="S182" s="35">
        <f>MATCH(L182,装备!$B:$B,0)</f>
        <v>84</v>
      </c>
      <c r="T182" s="35">
        <f>MATCH(M182,装备!$B:$B,0)</f>
        <v>72</v>
      </c>
      <c r="V182" s="8">
        <f>INDEX(装备!C:C,$O182)+INDEX(装备!C:C,$P182)+INDEX(装备!C:C,$Q182)+INDEX(装备!C:C,$R182)+INDEX(装备!C:C,$S182)+INDEX(装备!C:C,$T182)</f>
        <v>71</v>
      </c>
      <c r="W182" s="8">
        <f>INDEX(装备!D:D,$O182)+INDEX(装备!D:D,$P182)+INDEX(装备!D:D,$Q182)+INDEX(装备!D:D,$R182)+INDEX(装备!D:D,$S182)+INDEX(装备!D:D,$T182)</f>
        <v>115</v>
      </c>
      <c r="X182" s="8">
        <f>INDEX(装备!E:E,$O182)+INDEX(装备!E:E,$P182)+INDEX(装备!E:E,$Q182)+INDEX(装备!E:E,$R182)+INDEX(装备!E:E,$S182)+INDEX(装备!E:E,$T182)</f>
        <v>45</v>
      </c>
      <c r="Y182" s="8">
        <f>INDEX(装备!F:F,$O182)+INDEX(装备!F:F,$P182)+INDEX(装备!F:F,$Q182)+INDEX(装备!F:F,$R182)+INDEX(装备!F:F,$S182)+INDEX(装备!F:F,$T182)</f>
        <v>600</v>
      </c>
      <c r="Z182" s="8">
        <f>INDEX(装备!G:G,$O182)+INDEX(装备!G:G,$P182)+INDEX(装备!G:G,$Q182)+INDEX(装备!G:G,$R182)+INDEX(装备!G:G,$S182)+INDEX(装备!G:G,$T182)</f>
        <v>65</v>
      </c>
      <c r="AA182" s="8">
        <f>INDEX(装备!H:H,$O182)+INDEX(装备!H:H,$P182)+INDEX(装备!H:H,$Q182)+INDEX(装备!H:H,$R182)+INDEX(装备!H:H,$S182)+INDEX(装备!H:H,$T182)</f>
        <v>181</v>
      </c>
      <c r="AB182" s="8">
        <f>INDEX(装备!I:I,$O182)+INDEX(装备!I:I,$P182)+INDEX(装备!I:I,$Q182)+INDEX(装备!I:I,$R182)+INDEX(装备!I:I,$S182)+INDEX(装备!I:I,$T182)</f>
        <v>0</v>
      </c>
      <c r="AC182" s="8">
        <f>INDEX(装备!J:J,$O182)+INDEX(装备!J:J,$P182)+INDEX(装备!J:J,$Q182)+INDEX(装备!J:J,$R182)+INDEX(装备!J:J,$S182)+INDEX(装备!J:J,$T182)</f>
        <v>10</v>
      </c>
      <c r="AD182" s="8">
        <f>INDEX(装备!K:K,$O182)+INDEX(装备!K:K,$P182)+INDEX(装备!K:K,$Q182)+INDEX(装备!K:K,$R182)+INDEX(装备!K:K,$S182)+INDEX(装备!K:K,$T182)</f>
        <v>0</v>
      </c>
      <c r="AE182" s="8">
        <f>INDEX(装备!L:L,$O182)+INDEX(装备!L:L,$P182)+INDEX(装备!L:L,$Q182)+INDEX(装备!L:L,$R182)+INDEX(装备!L:L,$S182)+INDEX(装备!L:L,$T182)</f>
        <v>60</v>
      </c>
      <c r="AF182" s="8">
        <f>INDEX(装备!M:M,$O182)+INDEX(装备!M:M,$P182)+INDEX(装备!M:M,$Q182)+INDEX(装备!M:M,$R182)+INDEX(装备!M:M,$S182)+INDEX(装备!M:M,$T182)</f>
        <v>0</v>
      </c>
      <c r="AG182" s="8">
        <f>INDEX(装备!N:N,$O182)+INDEX(装备!N:N,$P182)+INDEX(装备!N:N,$Q182)+INDEX(装备!N:N,$R182)+INDEX(装备!N:N,$S182)+INDEX(装备!N:N,$T182)</f>
        <v>110</v>
      </c>
      <c r="AH182" s="8">
        <f>INDEX(装备!O:O,$O182)+INDEX(装备!O:O,$P182)+INDEX(装备!O:O,$Q182)+INDEX(装备!O:O,$R182)+INDEX(装备!O:O,$S182)+INDEX(装备!O:O,$T182)</f>
        <v>0</v>
      </c>
      <c r="AI182" s="8">
        <f>INDEX(装备!P:P,$O182)+INDEX(装备!P:P,$P182)+INDEX(装备!P:P,$Q182)+INDEX(装备!P:P,$R182)+INDEX(装备!P:P,$S182)+INDEX(装备!P:P,$T182)</f>
        <v>0</v>
      </c>
      <c r="AJ182" s="8">
        <f>INDEX(装备!Q:Q,$O182)+INDEX(装备!Q:Q,$P182)+INDEX(装备!Q:Q,$Q182)+INDEX(装备!Q:Q,$R182)+INDEX(装备!Q:Q,$S182)+INDEX(装备!Q:Q,$T182)</f>
        <v>20</v>
      </c>
      <c r="AK182" s="8">
        <f>INDEX(装备!R:R,$O182)+INDEX(装备!R:R,$P182)+INDEX(装备!R:R,$Q182)+INDEX(装备!R:R,$R182)+INDEX(装备!R:R,$S182)+INDEX(装备!R:R,$T182)</f>
        <v>0</v>
      </c>
      <c r="AL182" s="8">
        <f>INDEX(装备!S:S,$O182)+INDEX(装备!S:S,$P182)+INDEX(装备!S:S,$Q182)+INDEX(装备!S:S,$R182)+INDEX(装备!S:S,$S182)+INDEX(装备!S:S,$T182)</f>
        <v>0</v>
      </c>
      <c r="AM182" s="8">
        <f>INDEX(装备!T:T,$O182)+INDEX(装备!T:T,$P182)+INDEX(装备!T:T,$Q182)+INDEX(装备!T:T,$R182)+INDEX(装备!T:T,$S182)+INDEX(装备!T:T,$T182)</f>
        <v>0</v>
      </c>
      <c r="AP182" s="39">
        <f t="shared" si="134"/>
        <v>306</v>
      </c>
      <c r="AQ182" s="39">
        <f t="shared" si="134"/>
        <v>551</v>
      </c>
      <c r="AR182" s="39">
        <f t="shared" si="134"/>
        <v>268</v>
      </c>
      <c r="AS182" s="39">
        <f t="shared" si="134"/>
        <v>1500</v>
      </c>
      <c r="AT182" s="39">
        <f t="shared" si="134"/>
        <v>212</v>
      </c>
      <c r="AU182" s="39">
        <f t="shared" si="134"/>
        <v>728</v>
      </c>
      <c r="AV182" s="39">
        <f t="shared" si="134"/>
        <v>40</v>
      </c>
      <c r="AW182" s="39">
        <f t="shared" si="134"/>
        <v>35</v>
      </c>
      <c r="AX182" s="39">
        <f t="shared" si="134"/>
        <v>0</v>
      </c>
      <c r="AY182" s="39">
        <f t="shared" si="134"/>
        <v>175</v>
      </c>
      <c r="AZ182" s="39">
        <f t="shared" si="134"/>
        <v>1115</v>
      </c>
      <c r="BA182" s="39">
        <f t="shared" si="134"/>
        <v>745</v>
      </c>
      <c r="BB182" s="39">
        <f t="shared" si="134"/>
        <v>10</v>
      </c>
      <c r="BC182" s="39">
        <f t="shared" si="134"/>
        <v>0</v>
      </c>
      <c r="BD182" s="39">
        <f t="shared" si="134"/>
        <v>45</v>
      </c>
      <c r="BE182" s="39">
        <f t="shared" si="134"/>
        <v>0</v>
      </c>
      <c r="BF182" s="39">
        <f t="shared" si="134"/>
        <v>20</v>
      </c>
      <c r="BG182" s="39">
        <f t="shared" si="134"/>
        <v>15</v>
      </c>
    </row>
    <row r="183" spans="6:59" s="38" customFormat="1" x14ac:dyDescent="0.15">
      <c r="F183" s="38" t="s">
        <v>464</v>
      </c>
      <c r="G183" s="39" t="s">
        <v>342</v>
      </c>
      <c r="H183" s="39" t="s">
        <v>592</v>
      </c>
      <c r="I183" s="39" t="s">
        <v>343</v>
      </c>
      <c r="J183" s="39" t="s">
        <v>385</v>
      </c>
      <c r="K183" s="39" t="s">
        <v>438</v>
      </c>
      <c r="L183" s="39" t="s">
        <v>346</v>
      </c>
      <c r="M183" s="39" t="s">
        <v>366</v>
      </c>
      <c r="O183" s="35">
        <f>MATCH(H183,装备!$B:$B,0)</f>
        <v>2</v>
      </c>
      <c r="P183" s="35">
        <f>MATCH(I183,装备!$B:$B,0)</f>
        <v>2</v>
      </c>
      <c r="Q183" s="35">
        <f>MATCH(J183,装备!$B:$B,0)</f>
        <v>10</v>
      </c>
      <c r="R183" s="35">
        <f>MATCH(K183,装备!$B:$B,0)</f>
        <v>13</v>
      </c>
      <c r="S183" s="35">
        <f>MATCH(L183,装备!$B:$B,0)</f>
        <v>6</v>
      </c>
      <c r="T183" s="35">
        <f>MATCH(M183,装备!$B:$B,0)</f>
        <v>11</v>
      </c>
      <c r="V183" s="8">
        <f>INDEX(装备!C:C,$O183)+INDEX(装备!C:C,$P183)+INDEX(装备!C:C,$Q183)+INDEX(装备!C:C,$R183)+INDEX(装备!C:C,$S183)+INDEX(装备!C:C,$T183)</f>
        <v>4</v>
      </c>
      <c r="W183" s="8">
        <f>INDEX(装备!D:D,$O183)+INDEX(装备!D:D,$P183)+INDEX(装备!D:D,$Q183)+INDEX(装备!D:D,$R183)+INDEX(装备!D:D,$S183)+INDEX(装备!D:D,$T183)</f>
        <v>7</v>
      </c>
      <c r="X183" s="8">
        <f>INDEX(装备!E:E,$O183)+INDEX(装备!E:E,$P183)+INDEX(装备!E:E,$Q183)+INDEX(装备!E:E,$R183)+INDEX(装备!E:E,$S183)+INDEX(装备!E:E,$T183)</f>
        <v>4</v>
      </c>
      <c r="Y183" s="8">
        <f>INDEX(装备!F:F,$O183)+INDEX(装备!F:F,$P183)+INDEX(装备!F:F,$Q183)+INDEX(装备!F:F,$R183)+INDEX(装备!F:F,$S183)+INDEX(装备!F:F,$T183)</f>
        <v>0</v>
      </c>
      <c r="Z183" s="8">
        <f>INDEX(装备!G:G,$O183)+INDEX(装备!G:G,$P183)+INDEX(装备!G:G,$Q183)+INDEX(装备!G:G,$R183)+INDEX(装备!G:G,$S183)+INDEX(装备!G:G,$T183)</f>
        <v>0</v>
      </c>
      <c r="AA183" s="8">
        <f>INDEX(装备!H:H,$O183)+INDEX(装备!H:H,$P183)+INDEX(装备!H:H,$Q183)+INDEX(装备!H:H,$R183)+INDEX(装备!H:H,$S183)+INDEX(装备!H:H,$T183)</f>
        <v>0</v>
      </c>
      <c r="AB183" s="8">
        <f>INDEX(装备!I:I,$O183)+INDEX(装备!I:I,$P183)+INDEX(装备!I:I,$Q183)+INDEX(装备!I:I,$R183)+INDEX(装备!I:I,$S183)+INDEX(装备!I:I,$T183)</f>
        <v>2</v>
      </c>
      <c r="AC183" s="8">
        <f>INDEX(装备!J:J,$O183)+INDEX(装备!J:J,$P183)+INDEX(装备!J:J,$Q183)+INDEX(装备!J:J,$R183)+INDEX(装备!J:J,$S183)+INDEX(装备!J:J,$T183)</f>
        <v>0</v>
      </c>
      <c r="AD183" s="8">
        <f>INDEX(装备!K:K,$O183)+INDEX(装备!K:K,$P183)+INDEX(装备!K:K,$Q183)+INDEX(装备!K:K,$R183)+INDEX(装备!K:K,$S183)+INDEX(装备!K:K,$T183)</f>
        <v>0</v>
      </c>
      <c r="AE183" s="8">
        <f>INDEX(装备!L:L,$O183)+INDEX(装备!L:L,$P183)+INDEX(装备!L:L,$Q183)+INDEX(装备!L:L,$R183)+INDEX(装备!L:L,$S183)+INDEX(装备!L:L,$T183)</f>
        <v>0</v>
      </c>
      <c r="AF183" s="8">
        <f>INDEX(装备!M:M,$O183)+INDEX(装备!M:M,$P183)+INDEX(装备!M:M,$Q183)+INDEX(装备!M:M,$R183)+INDEX(装备!M:M,$S183)+INDEX(装备!M:M,$T183)</f>
        <v>0</v>
      </c>
      <c r="AG183" s="8">
        <f>INDEX(装备!N:N,$O183)+INDEX(装备!N:N,$P183)+INDEX(装备!N:N,$Q183)+INDEX(装备!N:N,$R183)+INDEX(装备!N:N,$S183)+INDEX(装备!N:N,$T183)</f>
        <v>30</v>
      </c>
      <c r="AH183" s="8">
        <f>INDEX(装备!O:O,$O183)+INDEX(装备!O:O,$P183)+INDEX(装备!O:O,$Q183)+INDEX(装备!O:O,$R183)+INDEX(装备!O:O,$S183)+INDEX(装备!O:O,$T183)</f>
        <v>0</v>
      </c>
      <c r="AI183" s="8">
        <f>INDEX(装备!P:P,$O183)+INDEX(装备!P:P,$P183)+INDEX(装备!P:P,$Q183)+INDEX(装备!P:P,$R183)+INDEX(装备!P:P,$S183)+INDEX(装备!P:P,$T183)</f>
        <v>0</v>
      </c>
      <c r="AJ183" s="8">
        <f>INDEX(装备!Q:Q,$O183)+INDEX(装备!Q:Q,$P183)+INDEX(装备!Q:Q,$Q183)+INDEX(装备!Q:Q,$R183)+INDEX(装备!Q:Q,$S183)+INDEX(装备!Q:Q,$T183)</f>
        <v>0</v>
      </c>
      <c r="AK183" s="8">
        <f>INDEX(装备!R:R,$O183)+INDEX(装备!R:R,$P183)+INDEX(装备!R:R,$Q183)+INDEX(装备!R:R,$R183)+INDEX(装备!R:R,$S183)+INDEX(装备!R:R,$T183)</f>
        <v>0</v>
      </c>
      <c r="AL183" s="8">
        <f>INDEX(装备!S:S,$O183)+INDEX(装备!S:S,$P183)+INDEX(装备!S:S,$Q183)+INDEX(装备!S:S,$R183)+INDEX(装备!S:S,$S183)+INDEX(装备!S:S,$T183)</f>
        <v>0</v>
      </c>
      <c r="AM183" s="8">
        <f>INDEX(装备!T:T,$O183)+INDEX(装备!T:T,$P183)+INDEX(装备!T:T,$Q183)+INDEX(装备!T:T,$R183)+INDEX(装备!T:T,$S183)+INDEX(装备!T:T,$T183)</f>
        <v>0</v>
      </c>
      <c r="AP183" s="39">
        <f t="shared" ref="AP183:BG183" si="135">V183</f>
        <v>4</v>
      </c>
      <c r="AQ183" s="39">
        <f t="shared" si="135"/>
        <v>7</v>
      </c>
      <c r="AR183" s="39">
        <f t="shared" si="135"/>
        <v>4</v>
      </c>
      <c r="AS183" s="39">
        <f t="shared" si="135"/>
        <v>0</v>
      </c>
      <c r="AT183" s="39">
        <f t="shared" si="135"/>
        <v>0</v>
      </c>
      <c r="AU183" s="39">
        <f t="shared" si="135"/>
        <v>0</v>
      </c>
      <c r="AV183" s="39">
        <f t="shared" si="135"/>
        <v>2</v>
      </c>
      <c r="AW183" s="39">
        <f t="shared" si="135"/>
        <v>0</v>
      </c>
      <c r="AX183" s="39">
        <f t="shared" si="135"/>
        <v>0</v>
      </c>
      <c r="AY183" s="39">
        <f t="shared" si="135"/>
        <v>0</v>
      </c>
      <c r="AZ183" s="39">
        <f t="shared" si="135"/>
        <v>0</v>
      </c>
      <c r="BA183" s="39">
        <f t="shared" si="135"/>
        <v>30</v>
      </c>
      <c r="BB183" s="39">
        <f t="shared" si="135"/>
        <v>0</v>
      </c>
      <c r="BC183" s="39">
        <f t="shared" si="135"/>
        <v>0</v>
      </c>
      <c r="BD183" s="39">
        <f t="shared" si="135"/>
        <v>0</v>
      </c>
      <c r="BE183" s="39">
        <f t="shared" si="135"/>
        <v>0</v>
      </c>
      <c r="BF183" s="39">
        <f t="shared" si="135"/>
        <v>0</v>
      </c>
      <c r="BG183" s="39">
        <f t="shared" si="135"/>
        <v>0</v>
      </c>
    </row>
    <row r="184" spans="6:59" s="38" customFormat="1" x14ac:dyDescent="0.15">
      <c r="G184" s="39" t="s">
        <v>347</v>
      </c>
      <c r="H184" s="39" t="s">
        <v>621</v>
      </c>
      <c r="I184" s="39" t="s">
        <v>295</v>
      </c>
      <c r="J184" s="39" t="s">
        <v>441</v>
      </c>
      <c r="K184" s="39" t="s">
        <v>441</v>
      </c>
      <c r="L184" s="39" t="s">
        <v>345</v>
      </c>
      <c r="M184" s="39" t="s">
        <v>298</v>
      </c>
      <c r="O184" s="35">
        <f>MATCH(H184,装备!$B:$B,0)</f>
        <v>36</v>
      </c>
      <c r="P184" s="35">
        <f>MATCH(I184,装备!$B:$B,0)</f>
        <v>17</v>
      </c>
      <c r="Q184" s="35">
        <f>MATCH(J184,装备!$B:$B,0)</f>
        <v>20</v>
      </c>
      <c r="R184" s="35">
        <f>MATCH(K184,装备!$B:$B,0)</f>
        <v>20</v>
      </c>
      <c r="S184" s="35">
        <f>MATCH(L184,装备!$B:$B,0)</f>
        <v>5</v>
      </c>
      <c r="T184" s="35">
        <f>MATCH(M184,装备!$B:$B,0)</f>
        <v>4</v>
      </c>
      <c r="V184" s="8">
        <f>INDEX(装备!C:C,$O184)+INDEX(装备!C:C,$P184)+INDEX(装备!C:C,$Q184)+INDEX(装备!C:C,$R184)+INDEX(装备!C:C,$S184)+INDEX(装备!C:C,$T184)</f>
        <v>14</v>
      </c>
      <c r="W184" s="8">
        <f>INDEX(装备!D:D,$O184)+INDEX(装备!D:D,$P184)+INDEX(装备!D:D,$Q184)+INDEX(装备!D:D,$R184)+INDEX(装备!D:D,$S184)+INDEX(装备!D:D,$T184)</f>
        <v>20</v>
      </c>
      <c r="X184" s="8">
        <f>INDEX(装备!E:E,$O184)+INDEX(装备!E:E,$P184)+INDEX(装备!E:E,$Q184)+INDEX(装备!E:E,$R184)+INDEX(装备!E:E,$S184)+INDEX(装备!E:E,$T184)</f>
        <v>14</v>
      </c>
      <c r="Y184" s="8">
        <f>INDEX(装备!F:F,$O184)+INDEX(装备!F:F,$P184)+INDEX(装备!F:F,$Q184)+INDEX(装备!F:F,$R184)+INDEX(装备!F:F,$S184)+INDEX(装备!F:F,$T184)</f>
        <v>0</v>
      </c>
      <c r="Z184" s="8">
        <f>INDEX(装备!G:G,$O184)+INDEX(装备!G:G,$P184)+INDEX(装备!G:G,$Q184)+INDEX(装备!G:G,$R184)+INDEX(装备!G:G,$S184)+INDEX(装备!G:G,$T184)</f>
        <v>6</v>
      </c>
      <c r="AA184" s="8">
        <f>INDEX(装备!H:H,$O184)+INDEX(装备!H:H,$P184)+INDEX(装备!H:H,$Q184)+INDEX(装备!H:H,$R184)+INDEX(装备!H:H,$S184)+INDEX(装备!H:H,$T184)</f>
        <v>0</v>
      </c>
      <c r="AB184" s="8">
        <f>INDEX(装备!I:I,$O184)+INDEX(装备!I:I,$P184)+INDEX(装备!I:I,$Q184)+INDEX(装备!I:I,$R184)+INDEX(装备!I:I,$S184)+INDEX(装备!I:I,$T184)</f>
        <v>2</v>
      </c>
      <c r="AC184" s="8">
        <f>INDEX(装备!J:J,$O184)+INDEX(装备!J:J,$P184)+INDEX(装备!J:J,$Q184)+INDEX(装备!J:J,$R184)+INDEX(装备!J:J,$S184)+INDEX(装备!J:J,$T184)</f>
        <v>0</v>
      </c>
      <c r="AD184" s="8">
        <f>INDEX(装备!K:K,$O184)+INDEX(装备!K:K,$P184)+INDEX(装备!K:K,$Q184)+INDEX(装备!K:K,$R184)+INDEX(装备!K:K,$S184)+INDEX(装备!K:K,$T184)</f>
        <v>0</v>
      </c>
      <c r="AE184" s="8">
        <f>INDEX(装备!L:L,$O184)+INDEX(装备!L:L,$P184)+INDEX(装备!L:L,$Q184)+INDEX(装备!L:L,$R184)+INDEX(装备!L:L,$S184)+INDEX(装备!L:L,$T184)</f>
        <v>0</v>
      </c>
      <c r="AF184" s="8">
        <f>INDEX(装备!M:M,$O184)+INDEX(装备!M:M,$P184)+INDEX(装备!M:M,$Q184)+INDEX(装备!M:M,$R184)+INDEX(装备!M:M,$S184)+INDEX(装备!M:M,$T184)</f>
        <v>95</v>
      </c>
      <c r="AG184" s="8">
        <f>INDEX(装备!N:N,$O184)+INDEX(装备!N:N,$P184)+INDEX(装备!N:N,$Q184)+INDEX(装备!N:N,$R184)+INDEX(装备!N:N,$S184)+INDEX(装备!N:N,$T184)</f>
        <v>45</v>
      </c>
      <c r="AH184" s="8">
        <f>INDEX(装备!O:O,$O184)+INDEX(装备!O:O,$P184)+INDEX(装备!O:O,$Q184)+INDEX(装备!O:O,$R184)+INDEX(装备!O:O,$S184)+INDEX(装备!O:O,$T184)</f>
        <v>0</v>
      </c>
      <c r="AI184" s="8">
        <f>INDEX(装备!P:P,$O184)+INDEX(装备!P:P,$P184)+INDEX(装备!P:P,$Q184)+INDEX(装备!P:P,$R184)+INDEX(装备!P:P,$S184)+INDEX(装备!P:P,$T184)</f>
        <v>0</v>
      </c>
      <c r="AJ184" s="8">
        <f>INDEX(装备!Q:Q,$O184)+INDEX(装备!Q:Q,$P184)+INDEX(装备!Q:Q,$Q184)+INDEX(装备!Q:Q,$R184)+INDEX(装备!Q:Q,$S184)+INDEX(装备!Q:Q,$T184)</f>
        <v>0</v>
      </c>
      <c r="AK184" s="8">
        <f>INDEX(装备!R:R,$O184)+INDEX(装备!R:R,$P184)+INDEX(装备!R:R,$Q184)+INDEX(装备!R:R,$R184)+INDEX(装备!R:R,$S184)+INDEX(装备!R:R,$T184)</f>
        <v>0</v>
      </c>
      <c r="AL184" s="8">
        <f>INDEX(装备!S:S,$O184)+INDEX(装备!S:S,$P184)+INDEX(装备!S:S,$Q184)+INDEX(装备!S:S,$R184)+INDEX(装备!S:S,$S184)+INDEX(装备!S:S,$T184)</f>
        <v>0</v>
      </c>
      <c r="AM184" s="8">
        <f>INDEX(装备!T:T,$O184)+INDEX(装备!T:T,$P184)+INDEX(装备!T:T,$Q184)+INDEX(装备!T:T,$R184)+INDEX(装备!T:T,$S184)+INDEX(装备!T:T,$T184)</f>
        <v>0</v>
      </c>
      <c r="AP184" s="39">
        <f t="shared" ref="AP184:BG192" si="136">AP183+V184</f>
        <v>18</v>
      </c>
      <c r="AQ184" s="39">
        <f t="shared" si="136"/>
        <v>27</v>
      </c>
      <c r="AR184" s="39">
        <f t="shared" si="136"/>
        <v>18</v>
      </c>
      <c r="AS184" s="39">
        <f t="shared" si="136"/>
        <v>0</v>
      </c>
      <c r="AT184" s="39">
        <f t="shared" si="136"/>
        <v>6</v>
      </c>
      <c r="AU184" s="39">
        <f t="shared" si="136"/>
        <v>0</v>
      </c>
      <c r="AV184" s="39">
        <f t="shared" si="136"/>
        <v>4</v>
      </c>
      <c r="AW184" s="39">
        <f t="shared" si="136"/>
        <v>0</v>
      </c>
      <c r="AX184" s="39">
        <f t="shared" si="136"/>
        <v>0</v>
      </c>
      <c r="AY184" s="39">
        <f t="shared" si="136"/>
        <v>0</v>
      </c>
      <c r="AZ184" s="39">
        <f t="shared" si="136"/>
        <v>95</v>
      </c>
      <c r="BA184" s="39">
        <f t="shared" si="136"/>
        <v>75</v>
      </c>
      <c r="BB184" s="39">
        <f t="shared" si="136"/>
        <v>0</v>
      </c>
      <c r="BC184" s="39">
        <f t="shared" si="136"/>
        <v>0</v>
      </c>
      <c r="BD184" s="39">
        <f t="shared" si="136"/>
        <v>0</v>
      </c>
      <c r="BE184" s="39">
        <f t="shared" si="136"/>
        <v>0</v>
      </c>
      <c r="BF184" s="39">
        <f t="shared" si="136"/>
        <v>0</v>
      </c>
      <c r="BG184" s="39">
        <f t="shared" si="136"/>
        <v>0</v>
      </c>
    </row>
    <row r="185" spans="6:59" s="38" customFormat="1" x14ac:dyDescent="0.15">
      <c r="G185" s="39" t="s">
        <v>299</v>
      </c>
      <c r="H185" s="39" t="s">
        <v>594</v>
      </c>
      <c r="I185" s="39" t="s">
        <v>451</v>
      </c>
      <c r="J185" s="39" t="s">
        <v>377</v>
      </c>
      <c r="K185" s="39" t="s">
        <v>377</v>
      </c>
      <c r="L185" s="39" t="s">
        <v>465</v>
      </c>
      <c r="M185" s="39" t="s">
        <v>298</v>
      </c>
      <c r="O185" s="35">
        <f>MATCH(H185,装备!$B:$B,0)</f>
        <v>57</v>
      </c>
      <c r="P185" s="35">
        <f>MATCH(I185,装备!$B:$B,0)</f>
        <v>56</v>
      </c>
      <c r="Q185" s="35">
        <f>MATCH(J185,装备!$B:$B,0)</f>
        <v>3</v>
      </c>
      <c r="R185" s="35">
        <f>MATCH(K185,装备!$B:$B,0)</f>
        <v>3</v>
      </c>
      <c r="S185" s="35">
        <f>MATCH(L185,装备!$B:$B,0)</f>
        <v>28</v>
      </c>
      <c r="T185" s="35">
        <f>MATCH(M185,装备!$B:$B,0)</f>
        <v>4</v>
      </c>
      <c r="V185" s="8">
        <f>INDEX(装备!C:C,$O185)+INDEX(装备!C:C,$P185)+INDEX(装备!C:C,$Q185)+INDEX(装备!C:C,$R185)+INDEX(装备!C:C,$S185)+INDEX(装备!C:C,$T185)</f>
        <v>10</v>
      </c>
      <c r="W185" s="8">
        <f>INDEX(装备!D:D,$O185)+INDEX(装备!D:D,$P185)+INDEX(装备!D:D,$Q185)+INDEX(装备!D:D,$R185)+INDEX(装备!D:D,$S185)+INDEX(装备!D:D,$T185)</f>
        <v>10</v>
      </c>
      <c r="X185" s="8">
        <f>INDEX(装备!E:E,$O185)+INDEX(装备!E:E,$P185)+INDEX(装备!E:E,$Q185)+INDEX(装备!E:E,$R185)+INDEX(装备!E:E,$S185)+INDEX(装备!E:E,$T185)</f>
        <v>10</v>
      </c>
      <c r="Y185" s="8">
        <f>INDEX(装备!F:F,$O185)+INDEX(装备!F:F,$P185)+INDEX(装备!F:F,$Q185)+INDEX(装备!F:F,$R185)+INDEX(装备!F:F,$S185)+INDEX(装备!F:F,$T185)</f>
        <v>0</v>
      </c>
      <c r="Z185" s="8">
        <f>INDEX(装备!G:G,$O185)+INDEX(装备!G:G,$P185)+INDEX(装备!G:G,$Q185)+INDEX(装备!G:G,$R185)+INDEX(装备!G:G,$S185)+INDEX(装备!G:G,$T185)</f>
        <v>42</v>
      </c>
      <c r="AA185" s="8">
        <f>INDEX(装备!H:H,$O185)+INDEX(装备!H:H,$P185)+INDEX(装备!H:H,$Q185)+INDEX(装备!H:H,$R185)+INDEX(装备!H:H,$S185)+INDEX(装备!H:H,$T185)</f>
        <v>0</v>
      </c>
      <c r="AB185" s="8">
        <f>INDEX(装备!I:I,$O185)+INDEX(装备!I:I,$P185)+INDEX(装备!I:I,$Q185)+INDEX(装备!I:I,$R185)+INDEX(装备!I:I,$S185)+INDEX(装备!I:I,$T185)</f>
        <v>0</v>
      </c>
      <c r="AC185" s="8">
        <f>INDEX(装备!J:J,$O185)+INDEX(装备!J:J,$P185)+INDEX(装备!J:J,$Q185)+INDEX(装备!J:J,$R185)+INDEX(装备!J:J,$S185)+INDEX(装备!J:J,$T185)</f>
        <v>0</v>
      </c>
      <c r="AD185" s="8">
        <f>INDEX(装备!K:K,$O185)+INDEX(装备!K:K,$P185)+INDEX(装备!K:K,$Q185)+INDEX(装备!K:K,$R185)+INDEX(装备!K:K,$S185)+INDEX(装备!K:K,$T185)</f>
        <v>0</v>
      </c>
      <c r="AE185" s="8">
        <f>INDEX(装备!L:L,$O185)+INDEX(装备!L:L,$P185)+INDEX(装备!L:L,$Q185)+INDEX(装备!L:L,$R185)+INDEX(装备!L:L,$S185)+INDEX(装备!L:L,$T185)</f>
        <v>0</v>
      </c>
      <c r="AF185" s="8">
        <f>INDEX(装备!M:M,$O185)+INDEX(装备!M:M,$P185)+INDEX(装备!M:M,$Q185)+INDEX(装备!M:M,$R185)+INDEX(装备!M:M,$S185)+INDEX(装备!M:M,$T185)</f>
        <v>150</v>
      </c>
      <c r="AG185" s="8">
        <f>INDEX(装备!N:N,$O185)+INDEX(装备!N:N,$P185)+INDEX(装备!N:N,$Q185)+INDEX(装备!N:N,$R185)+INDEX(装备!N:N,$S185)+INDEX(装备!N:N,$T185)</f>
        <v>0</v>
      </c>
      <c r="AH185" s="8">
        <f>INDEX(装备!O:O,$O185)+INDEX(装备!O:O,$P185)+INDEX(装备!O:O,$Q185)+INDEX(装备!O:O,$R185)+INDEX(装备!O:O,$S185)+INDEX(装备!O:O,$T185)</f>
        <v>0</v>
      </c>
      <c r="AI185" s="8">
        <f>INDEX(装备!P:P,$O185)+INDEX(装备!P:P,$P185)+INDEX(装备!P:P,$Q185)+INDEX(装备!P:P,$R185)+INDEX(装备!P:P,$S185)+INDEX(装备!P:P,$T185)</f>
        <v>5</v>
      </c>
      <c r="AJ185" s="8">
        <f>INDEX(装备!Q:Q,$O185)+INDEX(装备!Q:Q,$P185)+INDEX(装备!Q:Q,$Q185)+INDEX(装备!Q:Q,$R185)+INDEX(装备!Q:Q,$S185)+INDEX(装备!Q:Q,$T185)</f>
        <v>0</v>
      </c>
      <c r="AK185" s="8">
        <f>INDEX(装备!R:R,$O185)+INDEX(装备!R:R,$P185)+INDEX(装备!R:R,$Q185)+INDEX(装备!R:R,$R185)+INDEX(装备!R:R,$S185)+INDEX(装备!R:R,$T185)</f>
        <v>0</v>
      </c>
      <c r="AL185" s="8">
        <f>INDEX(装备!S:S,$O185)+INDEX(装备!S:S,$P185)+INDEX(装备!S:S,$Q185)+INDEX(装备!S:S,$R185)+INDEX(装备!S:S,$S185)+INDEX(装备!S:S,$T185)</f>
        <v>10</v>
      </c>
      <c r="AM185" s="8">
        <f>INDEX(装备!T:T,$O185)+INDEX(装备!T:T,$P185)+INDEX(装备!T:T,$Q185)+INDEX(装备!T:T,$R185)+INDEX(装备!T:T,$S185)+INDEX(装备!T:T,$T185)</f>
        <v>0</v>
      </c>
      <c r="AP185" s="39">
        <f t="shared" si="136"/>
        <v>28</v>
      </c>
      <c r="AQ185" s="39">
        <f t="shared" si="136"/>
        <v>37</v>
      </c>
      <c r="AR185" s="39">
        <f t="shared" si="136"/>
        <v>28</v>
      </c>
      <c r="AS185" s="39">
        <f t="shared" si="136"/>
        <v>0</v>
      </c>
      <c r="AT185" s="39">
        <f t="shared" si="136"/>
        <v>48</v>
      </c>
      <c r="AU185" s="39">
        <f t="shared" si="136"/>
        <v>0</v>
      </c>
      <c r="AV185" s="39">
        <f t="shared" si="136"/>
        <v>4</v>
      </c>
      <c r="AW185" s="39">
        <f t="shared" si="136"/>
        <v>0</v>
      </c>
      <c r="AX185" s="39">
        <f t="shared" si="136"/>
        <v>0</v>
      </c>
      <c r="AY185" s="39">
        <f t="shared" si="136"/>
        <v>0</v>
      </c>
      <c r="AZ185" s="39">
        <f t="shared" si="136"/>
        <v>245</v>
      </c>
      <c r="BA185" s="39">
        <f t="shared" si="136"/>
        <v>75</v>
      </c>
      <c r="BB185" s="39">
        <f t="shared" si="136"/>
        <v>0</v>
      </c>
      <c r="BC185" s="39">
        <f t="shared" si="136"/>
        <v>5</v>
      </c>
      <c r="BD185" s="39">
        <f t="shared" si="136"/>
        <v>0</v>
      </c>
      <c r="BE185" s="39">
        <f t="shared" si="136"/>
        <v>0</v>
      </c>
      <c r="BF185" s="39">
        <f t="shared" si="136"/>
        <v>10</v>
      </c>
      <c r="BG185" s="39">
        <f t="shared" si="136"/>
        <v>0</v>
      </c>
    </row>
    <row r="186" spans="6:59" s="38" customFormat="1" x14ac:dyDescent="0.15">
      <c r="G186" s="39" t="s">
        <v>304</v>
      </c>
      <c r="H186" s="39" t="s">
        <v>649</v>
      </c>
      <c r="I186" s="39" t="s">
        <v>300</v>
      </c>
      <c r="J186" s="39" t="s">
        <v>331</v>
      </c>
      <c r="K186" s="39" t="s">
        <v>363</v>
      </c>
      <c r="L186" s="39" t="s">
        <v>441</v>
      </c>
      <c r="M186" s="39" t="s">
        <v>380</v>
      </c>
      <c r="O186" s="35">
        <f>MATCH(H186,装备!$B:$B,0)</f>
        <v>60</v>
      </c>
      <c r="P186" s="35">
        <f>MATCH(I186,装备!$B:$B,0)</f>
        <v>57</v>
      </c>
      <c r="Q186" s="35">
        <f>MATCH(J186,装备!$B:$B,0)</f>
        <v>62</v>
      </c>
      <c r="R186" s="35">
        <f>MATCH(K186,装备!$B:$B,0)</f>
        <v>49</v>
      </c>
      <c r="S186" s="35">
        <f>MATCH(L186,装备!$B:$B,0)</f>
        <v>20</v>
      </c>
      <c r="T186" s="35">
        <f>MATCH(M186,装备!$B:$B,0)</f>
        <v>43</v>
      </c>
      <c r="V186" s="8">
        <f>INDEX(装备!C:C,$O186)+INDEX(装备!C:C,$P186)+INDEX(装备!C:C,$Q186)+INDEX(装备!C:C,$R186)+INDEX(装备!C:C,$S186)+INDEX(装备!C:C,$T186)</f>
        <v>12</v>
      </c>
      <c r="W186" s="8">
        <f>INDEX(装备!D:D,$O186)+INDEX(装备!D:D,$P186)+INDEX(装备!D:D,$Q186)+INDEX(装备!D:D,$R186)+INDEX(装备!D:D,$S186)+INDEX(装备!D:D,$T186)</f>
        <v>25</v>
      </c>
      <c r="X186" s="8">
        <f>INDEX(装备!E:E,$O186)+INDEX(装备!E:E,$P186)+INDEX(装备!E:E,$Q186)+INDEX(装备!E:E,$R186)+INDEX(装备!E:E,$S186)+INDEX(装备!E:E,$T186)</f>
        <v>12</v>
      </c>
      <c r="Y186" s="8">
        <f>INDEX(装备!F:F,$O186)+INDEX(装备!F:F,$P186)+INDEX(装备!F:F,$Q186)+INDEX(装备!F:F,$R186)+INDEX(装备!F:F,$S186)+INDEX(装备!F:F,$T186)</f>
        <v>0</v>
      </c>
      <c r="Z186" s="8">
        <f>INDEX(装备!G:G,$O186)+INDEX(装备!G:G,$P186)+INDEX(装备!G:G,$Q186)+INDEX(装备!G:G,$R186)+INDEX(装备!G:G,$S186)+INDEX(装备!G:G,$T186)</f>
        <v>82</v>
      </c>
      <c r="AA186" s="8">
        <f>INDEX(装备!H:H,$O186)+INDEX(装备!H:H,$P186)+INDEX(装备!H:H,$Q186)+INDEX(装备!H:H,$R186)+INDEX(装备!H:H,$S186)+INDEX(装备!H:H,$T186)</f>
        <v>0</v>
      </c>
      <c r="AB186" s="8">
        <f>INDEX(装备!I:I,$O186)+INDEX(装备!I:I,$P186)+INDEX(装备!I:I,$Q186)+INDEX(装备!I:I,$R186)+INDEX(装备!I:I,$S186)+INDEX(装备!I:I,$T186)</f>
        <v>0</v>
      </c>
      <c r="AC186" s="8">
        <f>INDEX(装备!J:J,$O186)+INDEX(装备!J:J,$P186)+INDEX(装备!J:J,$Q186)+INDEX(装备!J:J,$R186)+INDEX(装备!J:J,$S186)+INDEX(装备!J:J,$T186)</f>
        <v>0</v>
      </c>
      <c r="AD186" s="8">
        <f>INDEX(装备!K:K,$O186)+INDEX(装备!K:K,$P186)+INDEX(装备!K:K,$Q186)+INDEX(装备!K:K,$R186)+INDEX(装备!K:K,$S186)+INDEX(装备!K:K,$T186)</f>
        <v>0</v>
      </c>
      <c r="AE186" s="8">
        <f>INDEX(装备!L:L,$O186)+INDEX(装备!L:L,$P186)+INDEX(装备!L:L,$Q186)+INDEX(装备!L:L,$R186)+INDEX(装备!L:L,$S186)+INDEX(装备!L:L,$T186)</f>
        <v>0</v>
      </c>
      <c r="AF186" s="8">
        <f>INDEX(装备!M:M,$O186)+INDEX(装备!M:M,$P186)+INDEX(装备!M:M,$Q186)+INDEX(装备!M:M,$R186)+INDEX(装备!M:M,$S186)+INDEX(装备!M:M,$T186)</f>
        <v>200</v>
      </c>
      <c r="AG186" s="8">
        <f>INDEX(装备!N:N,$O186)+INDEX(装备!N:N,$P186)+INDEX(装备!N:N,$Q186)+INDEX(装备!N:N,$R186)+INDEX(装备!N:N,$S186)+INDEX(装备!N:N,$T186)</f>
        <v>75</v>
      </c>
      <c r="AH186" s="8">
        <f>INDEX(装备!O:O,$O186)+INDEX(装备!O:O,$P186)+INDEX(装备!O:O,$Q186)+INDEX(装备!O:O,$R186)+INDEX(装备!O:O,$S186)+INDEX(装备!O:O,$T186)</f>
        <v>0</v>
      </c>
      <c r="AI186" s="8">
        <f>INDEX(装备!P:P,$O186)+INDEX(装备!P:P,$P186)+INDEX(装备!P:P,$Q186)+INDEX(装备!P:P,$R186)+INDEX(装备!P:P,$S186)+INDEX(装备!P:P,$T186)</f>
        <v>0</v>
      </c>
      <c r="AJ186" s="8">
        <f>INDEX(装备!Q:Q,$O186)+INDEX(装备!Q:Q,$P186)+INDEX(装备!Q:Q,$Q186)+INDEX(装备!Q:Q,$R186)+INDEX(装备!Q:Q,$S186)+INDEX(装备!Q:Q,$T186)</f>
        <v>0</v>
      </c>
      <c r="AK186" s="8">
        <f>INDEX(装备!R:R,$O186)+INDEX(装备!R:R,$P186)+INDEX(装备!R:R,$Q186)+INDEX(装备!R:R,$R186)+INDEX(装备!R:R,$S186)+INDEX(装备!R:R,$T186)</f>
        <v>0</v>
      </c>
      <c r="AL186" s="8">
        <f>INDEX(装备!S:S,$O186)+INDEX(装备!S:S,$P186)+INDEX(装备!S:S,$Q186)+INDEX(装备!S:S,$R186)+INDEX(装备!S:S,$S186)+INDEX(装备!S:S,$T186)</f>
        <v>0</v>
      </c>
      <c r="AM186" s="8">
        <f>INDEX(装备!T:T,$O186)+INDEX(装备!T:T,$P186)+INDEX(装备!T:T,$Q186)+INDEX(装备!T:T,$R186)+INDEX(装备!T:T,$S186)+INDEX(装备!T:T,$T186)</f>
        <v>0</v>
      </c>
      <c r="AP186" s="39">
        <f t="shared" si="136"/>
        <v>40</v>
      </c>
      <c r="AQ186" s="39">
        <f t="shared" si="136"/>
        <v>62</v>
      </c>
      <c r="AR186" s="39">
        <f t="shared" si="136"/>
        <v>40</v>
      </c>
      <c r="AS186" s="39">
        <f t="shared" si="136"/>
        <v>0</v>
      </c>
      <c r="AT186" s="39">
        <f t="shared" si="136"/>
        <v>130</v>
      </c>
      <c r="AU186" s="39">
        <f t="shared" si="136"/>
        <v>0</v>
      </c>
      <c r="AV186" s="39">
        <f t="shared" si="136"/>
        <v>4</v>
      </c>
      <c r="AW186" s="39">
        <f t="shared" si="136"/>
        <v>0</v>
      </c>
      <c r="AX186" s="39">
        <f t="shared" si="136"/>
        <v>0</v>
      </c>
      <c r="AY186" s="39">
        <f t="shared" si="136"/>
        <v>0</v>
      </c>
      <c r="AZ186" s="39">
        <f t="shared" si="136"/>
        <v>445</v>
      </c>
      <c r="BA186" s="39">
        <f t="shared" si="136"/>
        <v>150</v>
      </c>
      <c r="BB186" s="39">
        <f t="shared" si="136"/>
        <v>0</v>
      </c>
      <c r="BC186" s="39">
        <f t="shared" si="136"/>
        <v>5</v>
      </c>
      <c r="BD186" s="39">
        <f t="shared" si="136"/>
        <v>0</v>
      </c>
      <c r="BE186" s="39">
        <f t="shared" si="136"/>
        <v>0</v>
      </c>
      <c r="BF186" s="39">
        <f t="shared" si="136"/>
        <v>10</v>
      </c>
      <c r="BG186" s="39">
        <f t="shared" si="136"/>
        <v>0</v>
      </c>
    </row>
    <row r="187" spans="6:59" s="38" customFormat="1" x14ac:dyDescent="0.15">
      <c r="G187" s="39" t="s">
        <v>311</v>
      </c>
      <c r="H187" s="39" t="s">
        <v>604</v>
      </c>
      <c r="I187" s="39" t="s">
        <v>305</v>
      </c>
      <c r="J187" s="39" t="s">
        <v>351</v>
      </c>
      <c r="K187" s="39" t="s">
        <v>351</v>
      </c>
      <c r="L187" s="39" t="s">
        <v>303</v>
      </c>
      <c r="M187" s="39" t="s">
        <v>380</v>
      </c>
      <c r="O187" s="35">
        <f>MATCH(H187,装备!$B:$B,0)</f>
        <v>84</v>
      </c>
      <c r="P187" s="35">
        <f>MATCH(I187,装备!$B:$B,0)</f>
        <v>79</v>
      </c>
      <c r="Q187" s="35">
        <f>MATCH(J187,装备!$B:$B,0)</f>
        <v>48</v>
      </c>
      <c r="R187" s="35">
        <f>MATCH(K187,装备!$B:$B,0)</f>
        <v>48</v>
      </c>
      <c r="S187" s="35">
        <f>MATCH(L187,装备!$B:$B,0)</f>
        <v>30</v>
      </c>
      <c r="T187" s="35">
        <f>MATCH(M187,装备!$B:$B,0)</f>
        <v>43</v>
      </c>
      <c r="V187" s="8">
        <f>INDEX(装备!C:C,$O187)+INDEX(装备!C:C,$P187)+INDEX(装备!C:C,$Q187)+INDEX(装备!C:C,$R187)+INDEX(装备!C:C,$S187)+INDEX(装备!C:C,$T187)</f>
        <v>19</v>
      </c>
      <c r="W187" s="8">
        <f>INDEX(装备!D:D,$O187)+INDEX(装备!D:D,$P187)+INDEX(装备!D:D,$Q187)+INDEX(装备!D:D,$R187)+INDEX(装备!D:D,$S187)+INDEX(装备!D:D,$T187)</f>
        <v>21</v>
      </c>
      <c r="X187" s="8">
        <f>INDEX(装备!E:E,$O187)+INDEX(装备!E:E,$P187)+INDEX(装备!E:E,$Q187)+INDEX(装备!E:E,$R187)+INDEX(装备!E:E,$S187)+INDEX(装备!E:E,$T187)</f>
        <v>9</v>
      </c>
      <c r="Y187" s="8">
        <f>INDEX(装备!F:F,$O187)+INDEX(装备!F:F,$P187)+INDEX(装备!F:F,$Q187)+INDEX(装备!F:F,$R187)+INDEX(装备!F:F,$S187)+INDEX(装备!F:F,$T187)</f>
        <v>0</v>
      </c>
      <c r="Z187" s="8">
        <f>INDEX(装备!G:G,$O187)+INDEX(装备!G:G,$P187)+INDEX(装备!G:G,$Q187)+INDEX(装备!G:G,$R187)+INDEX(装备!G:G,$S187)+INDEX(装备!G:G,$T187)</f>
        <v>108</v>
      </c>
      <c r="AA187" s="8">
        <f>INDEX(装备!H:H,$O187)+INDEX(装备!H:H,$P187)+INDEX(装备!H:H,$Q187)+INDEX(装备!H:H,$R187)+INDEX(装备!H:H,$S187)+INDEX(装备!H:H,$T187)</f>
        <v>0</v>
      </c>
      <c r="AB187" s="8">
        <f>INDEX(装备!I:I,$O187)+INDEX(装备!I:I,$P187)+INDEX(装备!I:I,$Q187)+INDEX(装备!I:I,$R187)+INDEX(装备!I:I,$S187)+INDEX(装备!I:I,$T187)</f>
        <v>0</v>
      </c>
      <c r="AC187" s="8">
        <f>INDEX(装备!J:J,$O187)+INDEX(装备!J:J,$P187)+INDEX(装备!J:J,$Q187)+INDEX(装备!J:J,$R187)+INDEX(装备!J:J,$S187)+INDEX(装备!J:J,$T187)</f>
        <v>10</v>
      </c>
      <c r="AD187" s="8">
        <f>INDEX(装备!K:K,$O187)+INDEX(装备!K:K,$P187)+INDEX(装备!K:K,$Q187)+INDEX(装备!K:K,$R187)+INDEX(装备!K:K,$S187)+INDEX(装备!K:K,$T187)</f>
        <v>25</v>
      </c>
      <c r="AE187" s="8">
        <f>INDEX(装备!L:L,$O187)+INDEX(装备!L:L,$P187)+INDEX(装备!L:L,$Q187)+INDEX(装备!L:L,$R187)+INDEX(装备!L:L,$S187)+INDEX(装备!L:L,$T187)</f>
        <v>0</v>
      </c>
      <c r="AF187" s="8">
        <f>INDEX(装备!M:M,$O187)+INDEX(装备!M:M,$P187)+INDEX(装备!M:M,$Q187)+INDEX(装备!M:M,$R187)+INDEX(装备!M:M,$S187)+INDEX(装备!M:M,$T187)</f>
        <v>0</v>
      </c>
      <c r="AG187" s="8">
        <f>INDEX(装备!N:N,$O187)+INDEX(装备!N:N,$P187)+INDEX(装备!N:N,$Q187)+INDEX(装备!N:N,$R187)+INDEX(装备!N:N,$S187)+INDEX(装备!N:N,$T187)</f>
        <v>80</v>
      </c>
      <c r="AH187" s="8">
        <f>INDEX(装备!O:O,$O187)+INDEX(装备!O:O,$P187)+INDEX(装备!O:O,$Q187)+INDEX(装备!O:O,$R187)+INDEX(装备!O:O,$S187)+INDEX(装备!O:O,$T187)</f>
        <v>0</v>
      </c>
      <c r="AI187" s="8">
        <f>INDEX(装备!P:P,$O187)+INDEX(装备!P:P,$P187)+INDEX(装备!P:P,$Q187)+INDEX(装备!P:P,$R187)+INDEX(装备!P:P,$S187)+INDEX(装备!P:P,$T187)</f>
        <v>0</v>
      </c>
      <c r="AJ187" s="8">
        <f>INDEX(装备!Q:Q,$O187)+INDEX(装备!Q:Q,$P187)+INDEX(装备!Q:Q,$Q187)+INDEX(装备!Q:Q,$R187)+INDEX(装备!Q:Q,$S187)+INDEX(装备!Q:Q,$T187)</f>
        <v>0</v>
      </c>
      <c r="AK187" s="8">
        <f>INDEX(装备!R:R,$O187)+INDEX(装备!R:R,$P187)+INDEX(装备!R:R,$Q187)+INDEX(装备!R:R,$R187)+INDEX(装备!R:R,$S187)+INDEX(装备!R:R,$T187)</f>
        <v>15</v>
      </c>
      <c r="AL187" s="8">
        <f>INDEX(装备!S:S,$O187)+INDEX(装备!S:S,$P187)+INDEX(装备!S:S,$Q187)+INDEX(装备!S:S,$R187)+INDEX(装备!S:S,$S187)+INDEX(装备!S:S,$T187)</f>
        <v>0</v>
      </c>
      <c r="AM187" s="8">
        <f>INDEX(装备!T:T,$O187)+INDEX(装备!T:T,$P187)+INDEX(装备!T:T,$Q187)+INDEX(装备!T:T,$R187)+INDEX(装备!T:T,$S187)+INDEX(装备!T:T,$T187)</f>
        <v>0</v>
      </c>
      <c r="AP187" s="39">
        <f t="shared" si="136"/>
        <v>59</v>
      </c>
      <c r="AQ187" s="39">
        <f t="shared" si="136"/>
        <v>83</v>
      </c>
      <c r="AR187" s="39">
        <f t="shared" si="136"/>
        <v>49</v>
      </c>
      <c r="AS187" s="39">
        <f t="shared" si="136"/>
        <v>0</v>
      </c>
      <c r="AT187" s="39">
        <f t="shared" si="136"/>
        <v>238</v>
      </c>
      <c r="AU187" s="39">
        <f t="shared" si="136"/>
        <v>0</v>
      </c>
      <c r="AV187" s="39">
        <f t="shared" si="136"/>
        <v>4</v>
      </c>
      <c r="AW187" s="39">
        <f t="shared" si="136"/>
        <v>10</v>
      </c>
      <c r="AX187" s="39">
        <f t="shared" si="136"/>
        <v>25</v>
      </c>
      <c r="AY187" s="39">
        <f t="shared" si="136"/>
        <v>0</v>
      </c>
      <c r="AZ187" s="39">
        <f t="shared" si="136"/>
        <v>445</v>
      </c>
      <c r="BA187" s="39">
        <f t="shared" si="136"/>
        <v>230</v>
      </c>
      <c r="BB187" s="39">
        <f t="shared" si="136"/>
        <v>0</v>
      </c>
      <c r="BC187" s="39">
        <f t="shared" si="136"/>
        <v>5</v>
      </c>
      <c r="BD187" s="39">
        <f t="shared" si="136"/>
        <v>0</v>
      </c>
      <c r="BE187" s="39">
        <f t="shared" si="136"/>
        <v>15</v>
      </c>
      <c r="BF187" s="39">
        <f t="shared" si="136"/>
        <v>10</v>
      </c>
      <c r="BG187" s="39">
        <f t="shared" si="136"/>
        <v>0</v>
      </c>
    </row>
    <row r="188" spans="6:59" s="38" customFormat="1" x14ac:dyDescent="0.15">
      <c r="G188" s="39" t="s">
        <v>316</v>
      </c>
      <c r="H188" s="39" t="s">
        <v>605</v>
      </c>
      <c r="I188" s="39" t="s">
        <v>423</v>
      </c>
      <c r="J188" s="39" t="s">
        <v>308</v>
      </c>
      <c r="K188" s="39" t="s">
        <v>424</v>
      </c>
      <c r="L188" s="39" t="s">
        <v>466</v>
      </c>
      <c r="M188" s="39" t="s">
        <v>380</v>
      </c>
      <c r="O188" s="35">
        <f>MATCH(H188,装备!$B:$B,0)</f>
        <v>101</v>
      </c>
      <c r="P188" s="35">
        <f>MATCH(I188,装备!$B:$B,0)</f>
        <v>86</v>
      </c>
      <c r="Q188" s="35">
        <f>MATCH(J188,装备!$B:$B,0)</f>
        <v>51</v>
      </c>
      <c r="R188" s="35">
        <f>MATCH(K188,装备!$B:$B,0)</f>
        <v>66</v>
      </c>
      <c r="S188" s="35">
        <f>MATCH(L188,装备!$B:$B,0)</f>
        <v>29</v>
      </c>
      <c r="T188" s="35">
        <f>MATCH(M188,装备!$B:$B,0)</f>
        <v>43</v>
      </c>
      <c r="V188" s="8">
        <f>INDEX(装备!C:C,$O188)+INDEX(装备!C:C,$P188)+INDEX(装备!C:C,$Q188)+INDEX(装备!C:C,$R188)+INDEX(装备!C:C,$S188)+INDEX(装备!C:C,$T188)</f>
        <v>26</v>
      </c>
      <c r="W188" s="8">
        <f>INDEX(装备!D:D,$O188)+INDEX(装备!D:D,$P188)+INDEX(装备!D:D,$Q188)+INDEX(装备!D:D,$R188)+INDEX(装备!D:D,$S188)+INDEX(装备!D:D,$T188)</f>
        <v>51</v>
      </c>
      <c r="X188" s="8">
        <f>INDEX(装备!E:E,$O188)+INDEX(装备!E:E,$P188)+INDEX(装备!E:E,$Q188)+INDEX(装备!E:E,$R188)+INDEX(装备!E:E,$S188)+INDEX(装备!E:E,$T188)</f>
        <v>26</v>
      </c>
      <c r="Y188" s="8">
        <f>INDEX(装备!F:F,$O188)+INDEX(装备!F:F,$P188)+INDEX(装备!F:F,$Q188)+INDEX(装备!F:F,$R188)+INDEX(装备!F:F,$S188)+INDEX(装备!F:F,$T188)</f>
        <v>200</v>
      </c>
      <c r="Z188" s="8">
        <f>INDEX(装备!G:G,$O188)+INDEX(装备!G:G,$P188)+INDEX(装备!G:G,$Q188)+INDEX(装备!G:G,$R188)+INDEX(装备!G:G,$S188)+INDEX(装备!G:G,$T188)</f>
        <v>74</v>
      </c>
      <c r="AA188" s="8">
        <f>INDEX(装备!H:H,$O188)+INDEX(装备!H:H,$P188)+INDEX(装备!H:H,$Q188)+INDEX(装备!H:H,$R188)+INDEX(装备!H:H,$S188)+INDEX(装备!H:H,$T188)</f>
        <v>0</v>
      </c>
      <c r="AB188" s="8">
        <f>INDEX(装备!I:I,$O188)+INDEX(装备!I:I,$P188)+INDEX(装备!I:I,$Q188)+INDEX(装备!I:I,$R188)+INDEX(装备!I:I,$S188)+INDEX(装备!I:I,$T188)</f>
        <v>5</v>
      </c>
      <c r="AC188" s="8">
        <f>INDEX(装备!J:J,$O188)+INDEX(装备!J:J,$P188)+INDEX(装备!J:J,$Q188)+INDEX(装备!J:J,$R188)+INDEX(装备!J:J,$S188)+INDEX(装备!J:J,$T188)</f>
        <v>0</v>
      </c>
      <c r="AD188" s="8">
        <f>INDEX(装备!K:K,$O188)+INDEX(装备!K:K,$P188)+INDEX(装备!K:K,$Q188)+INDEX(装备!K:K,$R188)+INDEX(装备!K:K,$S188)+INDEX(装备!K:K,$T188)</f>
        <v>15</v>
      </c>
      <c r="AE188" s="8">
        <f>INDEX(装备!L:L,$O188)+INDEX(装备!L:L,$P188)+INDEX(装备!L:L,$Q188)+INDEX(装备!L:L,$R188)+INDEX(装备!L:L,$S188)+INDEX(装备!L:L,$T188)</f>
        <v>30</v>
      </c>
      <c r="AF188" s="8">
        <f>INDEX(装备!M:M,$O188)+INDEX(装备!M:M,$P188)+INDEX(装备!M:M,$Q188)+INDEX(装备!M:M,$R188)+INDEX(装备!M:M,$S188)+INDEX(装备!M:M,$T188)</f>
        <v>0</v>
      </c>
      <c r="AG188" s="8">
        <f>INDEX(装备!N:N,$O188)+INDEX(装备!N:N,$P188)+INDEX(装备!N:N,$Q188)+INDEX(装备!N:N,$R188)+INDEX(装备!N:N,$S188)+INDEX(装备!N:N,$T188)</f>
        <v>160</v>
      </c>
      <c r="AH188" s="8">
        <f>INDEX(装备!O:O,$O188)+INDEX(装备!O:O,$P188)+INDEX(装备!O:O,$Q188)+INDEX(装备!O:O,$R188)+INDEX(装备!O:O,$S188)+INDEX(装备!O:O,$T188)</f>
        <v>0</v>
      </c>
      <c r="AI188" s="8">
        <f>INDEX(装备!P:P,$O188)+INDEX(装备!P:P,$P188)+INDEX(装备!P:P,$Q188)+INDEX(装备!P:P,$R188)+INDEX(装备!P:P,$S188)+INDEX(装备!P:P,$T188)</f>
        <v>0</v>
      </c>
      <c r="AJ188" s="8">
        <f>INDEX(装备!Q:Q,$O188)+INDEX(装备!Q:Q,$P188)+INDEX(装备!Q:Q,$Q188)+INDEX(装备!Q:Q,$R188)+INDEX(装备!Q:Q,$S188)+INDEX(装备!Q:Q,$T188)</f>
        <v>0</v>
      </c>
      <c r="AK188" s="8">
        <f>INDEX(装备!R:R,$O188)+INDEX(装备!R:R,$P188)+INDEX(装备!R:R,$Q188)+INDEX(装备!R:R,$R188)+INDEX(装备!R:R,$S188)+INDEX(装备!R:R,$T188)</f>
        <v>15</v>
      </c>
      <c r="AL188" s="8">
        <f>INDEX(装备!S:S,$O188)+INDEX(装备!S:S,$P188)+INDEX(装备!S:S,$Q188)+INDEX(装备!S:S,$R188)+INDEX(装备!S:S,$S188)+INDEX(装备!S:S,$T188)</f>
        <v>0</v>
      </c>
      <c r="AM188" s="8">
        <f>INDEX(装备!T:T,$O188)+INDEX(装备!T:T,$P188)+INDEX(装备!T:T,$Q188)+INDEX(装备!T:T,$R188)+INDEX(装备!T:T,$S188)+INDEX(装备!T:T,$T188)</f>
        <v>0</v>
      </c>
      <c r="AP188" s="39">
        <f t="shared" si="136"/>
        <v>85</v>
      </c>
      <c r="AQ188" s="39">
        <f t="shared" si="136"/>
        <v>134</v>
      </c>
      <c r="AR188" s="39">
        <f t="shared" si="136"/>
        <v>75</v>
      </c>
      <c r="AS188" s="39">
        <f t="shared" si="136"/>
        <v>200</v>
      </c>
      <c r="AT188" s="39">
        <f t="shared" si="136"/>
        <v>312</v>
      </c>
      <c r="AU188" s="39">
        <f t="shared" si="136"/>
        <v>0</v>
      </c>
      <c r="AV188" s="39">
        <f t="shared" si="136"/>
        <v>9</v>
      </c>
      <c r="AW188" s="39">
        <f t="shared" si="136"/>
        <v>10</v>
      </c>
      <c r="AX188" s="39">
        <f t="shared" si="136"/>
        <v>40</v>
      </c>
      <c r="AY188" s="39">
        <f t="shared" si="136"/>
        <v>30</v>
      </c>
      <c r="AZ188" s="39">
        <f t="shared" si="136"/>
        <v>445</v>
      </c>
      <c r="BA188" s="39">
        <f t="shared" si="136"/>
        <v>390</v>
      </c>
      <c r="BB188" s="39">
        <f t="shared" si="136"/>
        <v>0</v>
      </c>
      <c r="BC188" s="39">
        <f t="shared" si="136"/>
        <v>5</v>
      </c>
      <c r="BD188" s="39">
        <f t="shared" si="136"/>
        <v>0</v>
      </c>
      <c r="BE188" s="39">
        <f t="shared" si="136"/>
        <v>30</v>
      </c>
      <c r="BF188" s="39">
        <f t="shared" si="136"/>
        <v>10</v>
      </c>
      <c r="BG188" s="39">
        <f t="shared" si="136"/>
        <v>0</v>
      </c>
    </row>
    <row r="189" spans="6:59" s="38" customFormat="1" x14ac:dyDescent="0.15">
      <c r="G189" s="39" t="s">
        <v>321</v>
      </c>
      <c r="H189" s="39" t="s">
        <v>641</v>
      </c>
      <c r="I189" s="39" t="s">
        <v>370</v>
      </c>
      <c r="J189" s="39" t="s">
        <v>318</v>
      </c>
      <c r="K189" s="39" t="s">
        <v>332</v>
      </c>
      <c r="L189" s="39" t="s">
        <v>441</v>
      </c>
      <c r="M189" s="39" t="s">
        <v>380</v>
      </c>
      <c r="O189" s="35">
        <f>MATCH(H189,装备!$B:$B,0)</f>
        <v>113</v>
      </c>
      <c r="P189" s="35">
        <f>MATCH(I189,装备!$B:$B,0)</f>
        <v>103</v>
      </c>
      <c r="Q189" s="35">
        <f>MATCH(J189,装备!$B:$B,0)</f>
        <v>74</v>
      </c>
      <c r="R189" s="35">
        <f>MATCH(K189,装备!$B:$B,0)</f>
        <v>63</v>
      </c>
      <c r="S189" s="35">
        <f>MATCH(L189,装备!$B:$B,0)</f>
        <v>20</v>
      </c>
      <c r="T189" s="35">
        <f>MATCH(M189,装备!$B:$B,0)</f>
        <v>43</v>
      </c>
      <c r="V189" s="8">
        <f>INDEX(装备!C:C,$O189)+INDEX(装备!C:C,$P189)+INDEX(装备!C:C,$Q189)+INDEX(装备!C:C,$R189)+INDEX(装备!C:C,$S189)+INDEX(装备!C:C,$T189)</f>
        <v>37</v>
      </c>
      <c r="W189" s="8">
        <f>INDEX(装备!D:D,$O189)+INDEX(装备!D:D,$P189)+INDEX(装备!D:D,$Q189)+INDEX(装备!D:D,$R189)+INDEX(装备!D:D,$S189)+INDEX(装备!D:D,$T189)</f>
        <v>65</v>
      </c>
      <c r="X189" s="8">
        <f>INDEX(装备!E:E,$O189)+INDEX(装备!E:E,$P189)+INDEX(装备!E:E,$Q189)+INDEX(装备!E:E,$R189)+INDEX(装备!E:E,$S189)+INDEX(装备!E:E,$T189)</f>
        <v>37</v>
      </c>
      <c r="Y189" s="8">
        <f>INDEX(装备!F:F,$O189)+INDEX(装备!F:F,$P189)+INDEX(装备!F:F,$Q189)+INDEX(装备!F:F,$R189)+INDEX(装备!F:F,$S189)+INDEX(装备!F:F,$T189)</f>
        <v>0</v>
      </c>
      <c r="Z189" s="8">
        <f>INDEX(装备!G:G,$O189)+INDEX(装备!G:G,$P189)+INDEX(装备!G:G,$Q189)+INDEX(装备!G:G,$R189)+INDEX(装备!G:G,$S189)+INDEX(装备!G:G,$T189)</f>
        <v>61</v>
      </c>
      <c r="AA189" s="8">
        <f>INDEX(装备!H:H,$O189)+INDEX(装备!H:H,$P189)+INDEX(装备!H:H,$Q189)+INDEX(装备!H:H,$R189)+INDEX(装备!H:H,$S189)+INDEX(装备!H:H,$T189)</f>
        <v>0</v>
      </c>
      <c r="AB189" s="8">
        <f>INDEX(装备!I:I,$O189)+INDEX(装备!I:I,$P189)+INDEX(装备!I:I,$Q189)+INDEX(装备!I:I,$R189)+INDEX(装备!I:I,$S189)+INDEX(装备!I:I,$T189)</f>
        <v>10</v>
      </c>
      <c r="AC189" s="8">
        <f>INDEX(装备!J:J,$O189)+INDEX(装备!J:J,$P189)+INDEX(装备!J:J,$Q189)+INDEX(装备!J:J,$R189)+INDEX(装备!J:J,$S189)+INDEX(装备!J:J,$T189)</f>
        <v>15</v>
      </c>
      <c r="AD189" s="8">
        <f>INDEX(装备!K:K,$O189)+INDEX(装备!K:K,$P189)+INDEX(装备!K:K,$Q189)+INDEX(装备!K:K,$R189)+INDEX(装备!K:K,$S189)+INDEX(装备!K:K,$T189)</f>
        <v>15</v>
      </c>
      <c r="AE189" s="8">
        <f>INDEX(装备!L:L,$O189)+INDEX(装备!L:L,$P189)+INDEX(装备!L:L,$Q189)+INDEX(装备!L:L,$R189)+INDEX(装备!L:L,$S189)+INDEX(装备!L:L,$T189)</f>
        <v>0</v>
      </c>
      <c r="AF189" s="8">
        <f>INDEX(装备!M:M,$O189)+INDEX(装备!M:M,$P189)+INDEX(装备!M:M,$Q189)+INDEX(装备!M:M,$R189)+INDEX(装备!M:M,$S189)+INDEX(装备!M:M,$T189)</f>
        <v>0</v>
      </c>
      <c r="AG189" s="8">
        <f>INDEX(装备!N:N,$O189)+INDEX(装备!N:N,$P189)+INDEX(装备!N:N,$Q189)+INDEX(装备!N:N,$R189)+INDEX(装备!N:N,$S189)+INDEX(装备!N:N,$T189)</f>
        <v>110</v>
      </c>
      <c r="AH189" s="8">
        <f>INDEX(装备!O:O,$O189)+INDEX(装备!O:O,$P189)+INDEX(装备!O:O,$Q189)+INDEX(装备!O:O,$R189)+INDEX(装备!O:O,$S189)+INDEX(装备!O:O,$T189)</f>
        <v>0</v>
      </c>
      <c r="AI189" s="8">
        <f>INDEX(装备!P:P,$O189)+INDEX(装备!P:P,$P189)+INDEX(装备!P:P,$Q189)+INDEX(装备!P:P,$R189)+INDEX(装备!P:P,$S189)+INDEX(装备!P:P,$T189)</f>
        <v>0</v>
      </c>
      <c r="AJ189" s="8">
        <f>INDEX(装备!Q:Q,$O189)+INDEX(装备!Q:Q,$P189)+INDEX(装备!Q:Q,$Q189)+INDEX(装备!Q:Q,$R189)+INDEX(装备!Q:Q,$S189)+INDEX(装备!Q:Q,$T189)</f>
        <v>20</v>
      </c>
      <c r="AK189" s="8">
        <f>INDEX(装备!R:R,$O189)+INDEX(装备!R:R,$P189)+INDEX(装备!R:R,$Q189)+INDEX(装备!R:R,$R189)+INDEX(装备!R:R,$S189)+INDEX(装备!R:R,$T189)</f>
        <v>0</v>
      </c>
      <c r="AL189" s="8">
        <f>INDEX(装备!S:S,$O189)+INDEX(装备!S:S,$P189)+INDEX(装备!S:S,$Q189)+INDEX(装备!S:S,$R189)+INDEX(装备!S:S,$S189)+INDEX(装备!S:S,$T189)</f>
        <v>0</v>
      </c>
      <c r="AM189" s="8">
        <f>INDEX(装备!T:T,$O189)+INDEX(装备!T:T,$P189)+INDEX(装备!T:T,$Q189)+INDEX(装备!T:T,$R189)+INDEX(装备!T:T,$S189)+INDEX(装备!T:T,$T189)</f>
        <v>0</v>
      </c>
      <c r="AP189" s="39">
        <f t="shared" si="136"/>
        <v>122</v>
      </c>
      <c r="AQ189" s="39">
        <f t="shared" si="136"/>
        <v>199</v>
      </c>
      <c r="AR189" s="39">
        <f t="shared" si="136"/>
        <v>112</v>
      </c>
      <c r="AS189" s="39">
        <f t="shared" si="136"/>
        <v>200</v>
      </c>
      <c r="AT189" s="39">
        <f t="shared" si="136"/>
        <v>373</v>
      </c>
      <c r="AU189" s="39">
        <f t="shared" si="136"/>
        <v>0</v>
      </c>
      <c r="AV189" s="39">
        <f t="shared" si="136"/>
        <v>19</v>
      </c>
      <c r="AW189" s="39">
        <f t="shared" si="136"/>
        <v>25</v>
      </c>
      <c r="AX189" s="39">
        <f t="shared" si="136"/>
        <v>55</v>
      </c>
      <c r="AY189" s="39">
        <f t="shared" si="136"/>
        <v>30</v>
      </c>
      <c r="AZ189" s="39">
        <f t="shared" si="136"/>
        <v>445</v>
      </c>
      <c r="BA189" s="39">
        <f t="shared" si="136"/>
        <v>500</v>
      </c>
      <c r="BB189" s="39">
        <f t="shared" si="136"/>
        <v>0</v>
      </c>
      <c r="BC189" s="39">
        <f t="shared" si="136"/>
        <v>5</v>
      </c>
      <c r="BD189" s="39">
        <f t="shared" si="136"/>
        <v>20</v>
      </c>
      <c r="BE189" s="39">
        <f t="shared" si="136"/>
        <v>30</v>
      </c>
      <c r="BF189" s="39">
        <f t="shared" si="136"/>
        <v>10</v>
      </c>
      <c r="BG189" s="39">
        <f t="shared" si="136"/>
        <v>0</v>
      </c>
    </row>
    <row r="190" spans="6:59" s="38" customFormat="1" x14ac:dyDescent="0.15">
      <c r="G190" s="39" t="s">
        <v>328</v>
      </c>
      <c r="H190" s="39" t="s">
        <v>625</v>
      </c>
      <c r="I190" s="39" t="s">
        <v>322</v>
      </c>
      <c r="J190" s="39" t="s">
        <v>354</v>
      </c>
      <c r="K190" s="39" t="s">
        <v>428</v>
      </c>
      <c r="L190" s="39" t="s">
        <v>350</v>
      </c>
      <c r="M190" s="39" t="s">
        <v>327</v>
      </c>
      <c r="O190" s="35">
        <f>MATCH(H190,装备!$B:$B,0)</f>
        <v>115</v>
      </c>
      <c r="P190" s="35">
        <f>MATCH(I190,装备!$B:$B,0)</f>
        <v>106</v>
      </c>
      <c r="Q190" s="35">
        <f>MATCH(J190,装备!$B:$B,0)</f>
        <v>92</v>
      </c>
      <c r="R190" s="35">
        <f>MATCH(K190,装备!$B:$B,0)</f>
        <v>71</v>
      </c>
      <c r="S190" s="35">
        <f>MATCH(L190,装备!$B:$B,0)</f>
        <v>64</v>
      </c>
      <c r="T190" s="35">
        <f>MATCH(M190,装备!$B:$B,0)</f>
        <v>72</v>
      </c>
      <c r="V190" s="8">
        <f>INDEX(装备!C:C,$O190)+INDEX(装备!C:C,$P190)+INDEX(装备!C:C,$Q190)+INDEX(装备!C:C,$R190)+INDEX(装备!C:C,$S190)+INDEX(装备!C:C,$T190)</f>
        <v>35</v>
      </c>
      <c r="W190" s="8">
        <f>INDEX(装备!D:D,$O190)+INDEX(装备!D:D,$P190)+INDEX(装备!D:D,$Q190)+INDEX(装备!D:D,$R190)+INDEX(装备!D:D,$S190)+INDEX(装备!D:D,$T190)</f>
        <v>75</v>
      </c>
      <c r="X190" s="8">
        <f>INDEX(装备!E:E,$O190)+INDEX(装备!E:E,$P190)+INDEX(装备!E:E,$Q190)+INDEX(装备!E:E,$R190)+INDEX(装备!E:E,$S190)+INDEX(装备!E:E,$T190)</f>
        <v>35</v>
      </c>
      <c r="Y190" s="8">
        <f>INDEX(装备!F:F,$O190)+INDEX(装备!F:F,$P190)+INDEX(装备!F:F,$Q190)+INDEX(装备!F:F,$R190)+INDEX(装备!F:F,$S190)+INDEX(装备!F:F,$T190)</f>
        <v>0</v>
      </c>
      <c r="Z190" s="8">
        <f>INDEX(装备!G:G,$O190)+INDEX(装备!G:G,$P190)+INDEX(装备!G:G,$Q190)+INDEX(装备!G:G,$R190)+INDEX(装备!G:G,$S190)+INDEX(装备!G:G,$T190)</f>
        <v>72</v>
      </c>
      <c r="AA190" s="8">
        <f>INDEX(装备!H:H,$O190)+INDEX(装备!H:H,$P190)+INDEX(装备!H:H,$Q190)+INDEX(装备!H:H,$R190)+INDEX(装备!H:H,$S190)+INDEX(装备!H:H,$T190)</f>
        <v>0</v>
      </c>
      <c r="AB190" s="8">
        <f>INDEX(装备!I:I,$O190)+INDEX(装备!I:I,$P190)+INDEX(装备!I:I,$Q190)+INDEX(装备!I:I,$R190)+INDEX(装备!I:I,$S190)+INDEX(装备!I:I,$T190)</f>
        <v>40</v>
      </c>
      <c r="AC190" s="8">
        <f>INDEX(装备!J:J,$O190)+INDEX(装备!J:J,$P190)+INDEX(装备!J:J,$Q190)+INDEX(装备!J:J,$R190)+INDEX(装备!J:J,$S190)+INDEX(装备!J:J,$T190)</f>
        <v>0</v>
      </c>
      <c r="AD190" s="8">
        <f>INDEX(装备!K:K,$O190)+INDEX(装备!K:K,$P190)+INDEX(装备!K:K,$Q190)+INDEX(装备!K:K,$R190)+INDEX(装备!K:K,$S190)+INDEX(装备!K:K,$T190)</f>
        <v>40</v>
      </c>
      <c r="AE190" s="8">
        <f>INDEX(装备!L:L,$O190)+INDEX(装备!L:L,$P190)+INDEX(装备!L:L,$Q190)+INDEX(装备!L:L,$R190)+INDEX(装备!L:L,$S190)+INDEX(装备!L:L,$T190)</f>
        <v>0</v>
      </c>
      <c r="AF190" s="8">
        <f>INDEX(装备!M:M,$O190)+INDEX(装备!M:M,$P190)+INDEX(装备!M:M,$Q190)+INDEX(装备!M:M,$R190)+INDEX(装备!M:M,$S190)+INDEX(装备!M:M,$T190)</f>
        <v>120</v>
      </c>
      <c r="AG190" s="8">
        <f>INDEX(装备!N:N,$O190)+INDEX(装备!N:N,$P190)+INDEX(装备!N:N,$Q190)+INDEX(装备!N:N,$R190)+INDEX(装备!N:N,$S190)+INDEX(装备!N:N,$T190)</f>
        <v>0</v>
      </c>
      <c r="AH190" s="8">
        <f>INDEX(装备!O:O,$O190)+INDEX(装备!O:O,$P190)+INDEX(装备!O:O,$Q190)+INDEX(装备!O:O,$R190)+INDEX(装备!O:O,$S190)+INDEX(装备!O:O,$T190)</f>
        <v>5</v>
      </c>
      <c r="AI190" s="8">
        <f>INDEX(装备!P:P,$O190)+INDEX(装备!P:P,$P190)+INDEX(装备!P:P,$Q190)+INDEX(装备!P:P,$R190)+INDEX(装备!P:P,$S190)+INDEX(装备!P:P,$T190)</f>
        <v>0</v>
      </c>
      <c r="AJ190" s="8">
        <f>INDEX(装备!Q:Q,$O190)+INDEX(装备!Q:Q,$P190)+INDEX(装备!Q:Q,$Q190)+INDEX(装备!Q:Q,$R190)+INDEX(装备!Q:Q,$S190)+INDEX(装备!Q:Q,$T190)</f>
        <v>0</v>
      </c>
      <c r="AK190" s="8">
        <f>INDEX(装备!R:R,$O190)+INDEX(装备!R:R,$P190)+INDEX(装备!R:R,$Q190)+INDEX(装备!R:R,$R190)+INDEX(装备!R:R,$S190)+INDEX(装备!R:R,$T190)</f>
        <v>0</v>
      </c>
      <c r="AL190" s="8">
        <f>INDEX(装备!S:S,$O190)+INDEX(装备!S:S,$P190)+INDEX(装备!S:S,$Q190)+INDEX(装备!S:S,$R190)+INDEX(装备!S:S,$S190)+INDEX(装备!S:S,$T190)</f>
        <v>0</v>
      </c>
      <c r="AM190" s="8">
        <f>INDEX(装备!T:T,$O190)+INDEX(装备!T:T,$P190)+INDEX(装备!T:T,$Q190)+INDEX(装备!T:T,$R190)+INDEX(装备!T:T,$S190)+INDEX(装备!T:T,$T190)</f>
        <v>0</v>
      </c>
      <c r="AP190" s="39">
        <f t="shared" si="136"/>
        <v>157</v>
      </c>
      <c r="AQ190" s="39">
        <f t="shared" si="136"/>
        <v>274</v>
      </c>
      <c r="AR190" s="39">
        <f t="shared" si="136"/>
        <v>147</v>
      </c>
      <c r="AS190" s="39">
        <f t="shared" si="136"/>
        <v>200</v>
      </c>
      <c r="AT190" s="39">
        <f t="shared" si="136"/>
        <v>445</v>
      </c>
      <c r="AU190" s="39">
        <f t="shared" si="136"/>
        <v>0</v>
      </c>
      <c r="AV190" s="39">
        <f t="shared" si="136"/>
        <v>59</v>
      </c>
      <c r="AW190" s="39">
        <f t="shared" si="136"/>
        <v>25</v>
      </c>
      <c r="AX190" s="39">
        <f t="shared" si="136"/>
        <v>95</v>
      </c>
      <c r="AY190" s="39">
        <f t="shared" si="136"/>
        <v>30</v>
      </c>
      <c r="AZ190" s="39">
        <f t="shared" si="136"/>
        <v>565</v>
      </c>
      <c r="BA190" s="39">
        <f t="shared" si="136"/>
        <v>500</v>
      </c>
      <c r="BB190" s="39">
        <f t="shared" si="136"/>
        <v>5</v>
      </c>
      <c r="BC190" s="39">
        <f t="shared" si="136"/>
        <v>5</v>
      </c>
      <c r="BD190" s="39">
        <f t="shared" si="136"/>
        <v>20</v>
      </c>
      <c r="BE190" s="39">
        <f t="shared" si="136"/>
        <v>30</v>
      </c>
      <c r="BF190" s="39">
        <f t="shared" si="136"/>
        <v>10</v>
      </c>
      <c r="BG190" s="39">
        <f t="shared" si="136"/>
        <v>0</v>
      </c>
    </row>
    <row r="191" spans="6:59" s="38" customFormat="1" x14ac:dyDescent="0.15">
      <c r="G191" s="39" t="s">
        <v>333</v>
      </c>
      <c r="H191" s="39" t="s">
        <v>607</v>
      </c>
      <c r="I191" s="39" t="s">
        <v>330</v>
      </c>
      <c r="J191" s="39" t="s">
        <v>446</v>
      </c>
      <c r="K191" s="39" t="s">
        <v>312</v>
      </c>
      <c r="L191" s="39" t="s">
        <v>350</v>
      </c>
      <c r="M191" s="39" t="s">
        <v>327</v>
      </c>
      <c r="O191" s="35">
        <f>MATCH(H191,装备!$B:$B,0)</f>
        <v>122</v>
      </c>
      <c r="P191" s="35">
        <f>MATCH(I191,装备!$B:$B,0)</f>
        <v>109</v>
      </c>
      <c r="Q191" s="35">
        <f>MATCH(J191,装备!$B:$B,0)</f>
        <v>95</v>
      </c>
      <c r="R191" s="35">
        <f>MATCH(K191,装备!$B:$B,0)</f>
        <v>69</v>
      </c>
      <c r="S191" s="35">
        <f>MATCH(L191,装备!$B:$B,0)</f>
        <v>64</v>
      </c>
      <c r="T191" s="35">
        <f>MATCH(M191,装备!$B:$B,0)</f>
        <v>72</v>
      </c>
      <c r="V191" s="8">
        <f>INDEX(装备!C:C,$O191)+INDEX(装备!C:C,$P191)+INDEX(装备!C:C,$Q191)+INDEX(装备!C:C,$R191)+INDEX(装备!C:C,$S191)+INDEX(装备!C:C,$T191)</f>
        <v>60</v>
      </c>
      <c r="W191" s="8">
        <f>INDEX(装备!D:D,$O191)+INDEX(装备!D:D,$P191)+INDEX(装备!D:D,$Q191)+INDEX(装备!D:D,$R191)+INDEX(装备!D:D,$S191)+INDEX(装备!D:D,$T191)</f>
        <v>75</v>
      </c>
      <c r="X191" s="8">
        <f>INDEX(装备!E:E,$O191)+INDEX(装备!E:E,$P191)+INDEX(装备!E:E,$Q191)+INDEX(装备!E:E,$R191)+INDEX(装备!E:E,$S191)+INDEX(装备!E:E,$T191)</f>
        <v>50</v>
      </c>
      <c r="Y191" s="8">
        <f>INDEX(装备!F:F,$O191)+INDEX(装备!F:F,$P191)+INDEX(装备!F:F,$Q191)+INDEX(装备!F:F,$R191)+INDEX(装备!F:F,$S191)+INDEX(装备!F:F,$T191)</f>
        <v>250</v>
      </c>
      <c r="Z191" s="8">
        <f>INDEX(装备!G:G,$O191)+INDEX(装备!G:G,$P191)+INDEX(装备!G:G,$Q191)+INDEX(装备!G:G,$R191)+INDEX(装备!G:G,$S191)+INDEX(装备!G:G,$T191)</f>
        <v>184</v>
      </c>
      <c r="AA191" s="8">
        <f>INDEX(装备!H:H,$O191)+INDEX(装备!H:H,$P191)+INDEX(装备!H:H,$Q191)+INDEX(装备!H:H,$R191)+INDEX(装备!H:H,$S191)+INDEX(装备!H:H,$T191)</f>
        <v>60</v>
      </c>
      <c r="AB191" s="8">
        <f>INDEX(装备!I:I,$O191)+INDEX(装备!I:I,$P191)+INDEX(装备!I:I,$Q191)+INDEX(装备!I:I,$R191)+INDEX(装备!I:I,$S191)+INDEX(装备!I:I,$T191)</f>
        <v>0</v>
      </c>
      <c r="AC191" s="8">
        <f>INDEX(装备!J:J,$O191)+INDEX(装备!J:J,$P191)+INDEX(装备!J:J,$Q191)+INDEX(装备!J:J,$R191)+INDEX(装备!J:J,$S191)+INDEX(装备!J:J,$T191)</f>
        <v>0</v>
      </c>
      <c r="AD191" s="8">
        <f>INDEX(装备!K:K,$O191)+INDEX(装备!K:K,$P191)+INDEX(装备!K:K,$Q191)+INDEX(装备!K:K,$R191)+INDEX(装备!K:K,$S191)+INDEX(装备!K:K,$T191)</f>
        <v>60</v>
      </c>
      <c r="AE191" s="8">
        <f>INDEX(装备!L:L,$O191)+INDEX(装备!L:L,$P191)+INDEX(装备!L:L,$Q191)+INDEX(装备!L:L,$R191)+INDEX(装备!L:L,$S191)+INDEX(装备!L:L,$T191)</f>
        <v>0</v>
      </c>
      <c r="AF191" s="8">
        <f>INDEX(装备!M:M,$O191)+INDEX(装备!M:M,$P191)+INDEX(装备!M:M,$Q191)+INDEX(装备!M:M,$R191)+INDEX(装备!M:M,$S191)+INDEX(装备!M:M,$T191)</f>
        <v>0</v>
      </c>
      <c r="AG191" s="8">
        <f>INDEX(装备!N:N,$O191)+INDEX(装备!N:N,$P191)+INDEX(装备!N:N,$Q191)+INDEX(装备!N:N,$R191)+INDEX(装备!N:N,$S191)+INDEX(装备!N:N,$T191)</f>
        <v>0</v>
      </c>
      <c r="AH191" s="8">
        <f>INDEX(装备!O:O,$O191)+INDEX(装备!O:O,$P191)+INDEX(装备!O:O,$Q191)+INDEX(装备!O:O,$R191)+INDEX(装备!O:O,$S191)+INDEX(装备!O:O,$T191)</f>
        <v>0</v>
      </c>
      <c r="AI191" s="8">
        <f>INDEX(装备!P:P,$O191)+INDEX(装备!P:P,$P191)+INDEX(装备!P:P,$Q191)+INDEX(装备!P:P,$R191)+INDEX(装备!P:P,$S191)+INDEX(装备!P:P,$T191)</f>
        <v>0</v>
      </c>
      <c r="AJ191" s="8">
        <f>INDEX(装备!Q:Q,$O191)+INDEX(装备!Q:Q,$P191)+INDEX(装备!Q:Q,$Q191)+INDEX(装备!Q:Q,$R191)+INDEX(装备!Q:Q,$S191)+INDEX(装备!Q:Q,$T191)</f>
        <v>0</v>
      </c>
      <c r="AK191" s="8">
        <f>INDEX(装备!R:R,$O191)+INDEX(装备!R:R,$P191)+INDEX(装备!R:R,$Q191)+INDEX(装备!R:R,$R191)+INDEX(装备!R:R,$S191)+INDEX(装备!R:R,$T191)</f>
        <v>0</v>
      </c>
      <c r="AL191" s="8">
        <f>INDEX(装备!S:S,$O191)+INDEX(装备!S:S,$P191)+INDEX(装备!S:S,$Q191)+INDEX(装备!S:S,$R191)+INDEX(装备!S:S,$S191)+INDEX(装备!S:S,$T191)</f>
        <v>0</v>
      </c>
      <c r="AM191" s="8">
        <f>INDEX(装备!T:T,$O191)+INDEX(装备!T:T,$P191)+INDEX(装备!T:T,$Q191)+INDEX(装备!T:T,$R191)+INDEX(装备!T:T,$S191)+INDEX(装备!T:T,$T191)</f>
        <v>0</v>
      </c>
      <c r="AP191" s="39">
        <f t="shared" si="136"/>
        <v>217</v>
      </c>
      <c r="AQ191" s="39">
        <f t="shared" si="136"/>
        <v>349</v>
      </c>
      <c r="AR191" s="39">
        <f t="shared" si="136"/>
        <v>197</v>
      </c>
      <c r="AS191" s="39">
        <f t="shared" si="136"/>
        <v>450</v>
      </c>
      <c r="AT191" s="39">
        <f t="shared" si="136"/>
        <v>629</v>
      </c>
      <c r="AU191" s="39">
        <f t="shared" si="136"/>
        <v>60</v>
      </c>
      <c r="AV191" s="39">
        <f t="shared" si="136"/>
        <v>59</v>
      </c>
      <c r="AW191" s="39">
        <f t="shared" si="136"/>
        <v>25</v>
      </c>
      <c r="AX191" s="39">
        <f t="shared" si="136"/>
        <v>155</v>
      </c>
      <c r="AY191" s="39">
        <f t="shared" si="136"/>
        <v>30</v>
      </c>
      <c r="AZ191" s="39">
        <f t="shared" si="136"/>
        <v>565</v>
      </c>
      <c r="BA191" s="39">
        <f t="shared" si="136"/>
        <v>500</v>
      </c>
      <c r="BB191" s="39">
        <f t="shared" si="136"/>
        <v>5</v>
      </c>
      <c r="BC191" s="39">
        <f t="shared" si="136"/>
        <v>5</v>
      </c>
      <c r="BD191" s="39">
        <f t="shared" si="136"/>
        <v>20</v>
      </c>
      <c r="BE191" s="39">
        <f t="shared" si="136"/>
        <v>30</v>
      </c>
      <c r="BF191" s="39">
        <f t="shared" si="136"/>
        <v>10</v>
      </c>
      <c r="BG191" s="39">
        <f t="shared" si="136"/>
        <v>0</v>
      </c>
    </row>
    <row r="192" spans="6:59" s="38" customFormat="1" x14ac:dyDescent="0.15">
      <c r="G192" s="39" t="s">
        <v>337</v>
      </c>
      <c r="H192" s="39" t="s">
        <v>601</v>
      </c>
      <c r="I192" s="39" t="s">
        <v>357</v>
      </c>
      <c r="J192" s="39" t="s">
        <v>323</v>
      </c>
      <c r="K192" s="39" t="s">
        <v>434</v>
      </c>
      <c r="L192" s="39" t="s">
        <v>313</v>
      </c>
      <c r="M192" s="39" t="s">
        <v>327</v>
      </c>
      <c r="O192" s="35">
        <f>MATCH(H192,装备!$B:$B,0)</f>
        <v>119</v>
      </c>
      <c r="P192" s="35">
        <f>MATCH(I192,装备!$B:$B,0)</f>
        <v>112</v>
      </c>
      <c r="Q192" s="35">
        <f>MATCH(J192,装备!$B:$B,0)</f>
        <v>105</v>
      </c>
      <c r="R192" s="35">
        <f>MATCH(K192,装备!$B:$B,0)</f>
        <v>77</v>
      </c>
      <c r="S192" s="35">
        <f>MATCH(L192,装备!$B:$B,0)</f>
        <v>84</v>
      </c>
      <c r="T192" s="35">
        <f>MATCH(M192,装备!$B:$B,0)</f>
        <v>72</v>
      </c>
      <c r="V192" s="8">
        <f>INDEX(装备!C:C,$O192)+INDEX(装备!C:C,$P192)+INDEX(装备!C:C,$Q192)+INDEX(装备!C:C,$R192)+INDEX(装备!C:C,$S192)+INDEX(装备!C:C,$T192)</f>
        <v>35</v>
      </c>
      <c r="W192" s="8">
        <f>INDEX(装备!D:D,$O192)+INDEX(装备!D:D,$P192)+INDEX(装备!D:D,$Q192)+INDEX(装备!D:D,$R192)+INDEX(装备!D:D,$S192)+INDEX(装备!D:D,$T192)</f>
        <v>35</v>
      </c>
      <c r="X192" s="8">
        <f>INDEX(装备!E:E,$O192)+INDEX(装备!E:E,$P192)+INDEX(装备!E:E,$Q192)+INDEX(装备!E:E,$R192)+INDEX(装备!E:E,$S192)+INDEX(装备!E:E,$T192)</f>
        <v>25</v>
      </c>
      <c r="Y192" s="8">
        <f>INDEX(装备!F:F,$O192)+INDEX(装备!F:F,$P192)+INDEX(装备!F:F,$Q192)+INDEX(装备!F:F,$R192)+INDEX(装备!F:F,$S192)+INDEX(装备!F:F,$T192)</f>
        <v>0</v>
      </c>
      <c r="Z192" s="8">
        <f>INDEX(装备!G:G,$O192)+INDEX(装备!G:G,$P192)+INDEX(装备!G:G,$Q192)+INDEX(装备!G:G,$R192)+INDEX(装备!G:G,$S192)+INDEX(装备!G:G,$T192)</f>
        <v>193</v>
      </c>
      <c r="AA192" s="8">
        <f>INDEX(装备!H:H,$O192)+INDEX(装备!H:H,$P192)+INDEX(装备!H:H,$Q192)+INDEX(装备!H:H,$R192)+INDEX(装备!H:H,$S192)+INDEX(装备!H:H,$T192)</f>
        <v>0</v>
      </c>
      <c r="AB192" s="8">
        <f>INDEX(装备!I:I,$O192)+INDEX(装备!I:I,$P192)+INDEX(装备!I:I,$Q192)+INDEX(装备!I:I,$R192)+INDEX(装备!I:I,$S192)+INDEX(装备!I:I,$T192)</f>
        <v>15</v>
      </c>
      <c r="AC192" s="8">
        <f>INDEX(装备!J:J,$O192)+INDEX(装备!J:J,$P192)+INDEX(装备!J:J,$Q192)+INDEX(装备!J:J,$R192)+INDEX(装备!J:J,$S192)+INDEX(装备!J:J,$T192)</f>
        <v>10</v>
      </c>
      <c r="AD192" s="8">
        <f>INDEX(装备!K:K,$O192)+INDEX(装备!K:K,$P192)+INDEX(装备!K:K,$Q192)+INDEX(装备!K:K,$R192)+INDEX(装备!K:K,$S192)+INDEX(装备!K:K,$T192)</f>
        <v>100</v>
      </c>
      <c r="AE192" s="8">
        <f>INDEX(装备!L:L,$O192)+INDEX(装备!L:L,$P192)+INDEX(装备!L:L,$Q192)+INDEX(装备!L:L,$R192)+INDEX(装备!L:L,$S192)+INDEX(装备!L:L,$T192)</f>
        <v>0</v>
      </c>
      <c r="AF192" s="8">
        <f>INDEX(装备!M:M,$O192)+INDEX(装备!M:M,$P192)+INDEX(装备!M:M,$Q192)+INDEX(装备!M:M,$R192)+INDEX(装备!M:M,$S192)+INDEX(装备!M:M,$T192)</f>
        <v>0</v>
      </c>
      <c r="AG192" s="8">
        <f>INDEX(装备!N:N,$O192)+INDEX(装备!N:N,$P192)+INDEX(装备!N:N,$Q192)+INDEX(装备!N:N,$R192)+INDEX(装备!N:N,$S192)+INDEX(装备!N:N,$T192)</f>
        <v>90</v>
      </c>
      <c r="AH192" s="8">
        <f>INDEX(装备!O:O,$O192)+INDEX(装备!O:O,$P192)+INDEX(装备!O:O,$Q192)+INDEX(装备!O:O,$R192)+INDEX(装备!O:O,$S192)+INDEX(装备!O:O,$T192)</f>
        <v>0</v>
      </c>
      <c r="AI192" s="8">
        <f>INDEX(装备!P:P,$O192)+INDEX(装备!P:P,$P192)+INDEX(装备!P:P,$Q192)+INDEX(装备!P:P,$R192)+INDEX(装备!P:P,$S192)+INDEX(装备!P:P,$T192)</f>
        <v>15</v>
      </c>
      <c r="AJ192" s="8">
        <f>INDEX(装备!Q:Q,$O192)+INDEX(装备!Q:Q,$P192)+INDEX(装备!Q:Q,$Q192)+INDEX(装备!Q:Q,$R192)+INDEX(装备!Q:Q,$S192)+INDEX(装备!Q:Q,$T192)</f>
        <v>5</v>
      </c>
      <c r="AK192" s="8">
        <f>INDEX(装备!R:R,$O192)+INDEX(装备!R:R,$P192)+INDEX(装备!R:R,$Q192)+INDEX(装备!R:R,$R192)+INDEX(装备!R:R,$S192)+INDEX(装备!R:R,$T192)</f>
        <v>0</v>
      </c>
      <c r="AL192" s="8">
        <f>INDEX(装备!S:S,$O192)+INDEX(装备!S:S,$P192)+INDEX(装备!S:S,$Q192)+INDEX(装备!S:S,$R192)+INDEX(装备!S:S,$S192)+INDEX(装备!S:S,$T192)</f>
        <v>0</v>
      </c>
      <c r="AM192" s="8">
        <f>INDEX(装备!T:T,$O192)+INDEX(装备!T:T,$P192)+INDEX(装备!T:T,$Q192)+INDEX(装备!T:T,$R192)+INDEX(装备!T:T,$S192)+INDEX(装备!T:T,$T192)</f>
        <v>0</v>
      </c>
      <c r="AP192" s="39">
        <f t="shared" si="136"/>
        <v>252</v>
      </c>
      <c r="AQ192" s="39">
        <f t="shared" si="136"/>
        <v>384</v>
      </c>
      <c r="AR192" s="39">
        <f t="shared" si="136"/>
        <v>222</v>
      </c>
      <c r="AS192" s="39">
        <f t="shared" si="136"/>
        <v>450</v>
      </c>
      <c r="AT192" s="39">
        <f t="shared" si="136"/>
        <v>822</v>
      </c>
      <c r="AU192" s="39">
        <f t="shared" si="136"/>
        <v>60</v>
      </c>
      <c r="AV192" s="39">
        <f t="shared" si="136"/>
        <v>74</v>
      </c>
      <c r="AW192" s="39">
        <f t="shared" si="136"/>
        <v>35</v>
      </c>
      <c r="AX192" s="39">
        <f t="shared" si="136"/>
        <v>255</v>
      </c>
      <c r="AY192" s="39">
        <f t="shared" si="136"/>
        <v>30</v>
      </c>
      <c r="AZ192" s="39">
        <f t="shared" si="136"/>
        <v>565</v>
      </c>
      <c r="BA192" s="39">
        <f t="shared" si="136"/>
        <v>590</v>
      </c>
      <c r="BB192" s="39">
        <f t="shared" si="136"/>
        <v>5</v>
      </c>
      <c r="BC192" s="39">
        <f t="shared" si="136"/>
        <v>20</v>
      </c>
      <c r="BD192" s="39">
        <f t="shared" si="136"/>
        <v>25</v>
      </c>
      <c r="BE192" s="39">
        <f t="shared" si="136"/>
        <v>30</v>
      </c>
      <c r="BF192" s="39">
        <f t="shared" si="136"/>
        <v>10</v>
      </c>
      <c r="BG192" s="39">
        <f t="shared" si="136"/>
        <v>0</v>
      </c>
    </row>
    <row r="193" spans="6:59" s="38" customFormat="1" x14ac:dyDescent="0.15">
      <c r="F193" s="38" t="s">
        <v>467</v>
      </c>
      <c r="G193" s="39" t="s">
        <v>342</v>
      </c>
      <c r="H193" s="39" t="s">
        <v>592</v>
      </c>
      <c r="I193" s="39" t="s">
        <v>343</v>
      </c>
      <c r="J193" s="39" t="s">
        <v>385</v>
      </c>
      <c r="K193" s="39" t="s">
        <v>468</v>
      </c>
      <c r="L193" s="39" t="s">
        <v>346</v>
      </c>
      <c r="M193" s="39" t="s">
        <v>345</v>
      </c>
      <c r="O193" s="35">
        <f>MATCH(H193,装备!$B:$B,0)</f>
        <v>2</v>
      </c>
      <c r="P193" s="35">
        <f>MATCH(I193,装备!$B:$B,0)</f>
        <v>2</v>
      </c>
      <c r="Q193" s="35">
        <f>MATCH(J193,装备!$B:$B,0)</f>
        <v>10</v>
      </c>
      <c r="R193" s="35">
        <f>MATCH(K193,装备!$B:$B,0)</f>
        <v>12</v>
      </c>
      <c r="S193" s="35">
        <f>MATCH(L193,装备!$B:$B,0)</f>
        <v>6</v>
      </c>
      <c r="T193" s="35">
        <f>MATCH(M193,装备!$B:$B,0)</f>
        <v>5</v>
      </c>
      <c r="V193" s="8">
        <f>INDEX(装备!C:C,$O193)+INDEX(装备!C:C,$P193)+INDEX(装备!C:C,$Q193)+INDEX(装备!C:C,$R193)+INDEX(装备!C:C,$S193)+INDEX(装备!C:C,$T193)</f>
        <v>7</v>
      </c>
      <c r="W193" s="8">
        <f>INDEX(装备!D:D,$O193)+INDEX(装备!D:D,$P193)+INDEX(装备!D:D,$Q193)+INDEX(装备!D:D,$R193)+INDEX(装备!D:D,$S193)+INDEX(装备!D:D,$T193)</f>
        <v>4</v>
      </c>
      <c r="X193" s="8">
        <f>INDEX(装备!E:E,$O193)+INDEX(装备!E:E,$P193)+INDEX(装备!E:E,$Q193)+INDEX(装备!E:E,$R193)+INDEX(装备!E:E,$S193)+INDEX(装备!E:E,$T193)</f>
        <v>4</v>
      </c>
      <c r="Y193" s="8">
        <f>INDEX(装备!F:F,$O193)+INDEX(装备!F:F,$P193)+INDEX(装备!F:F,$Q193)+INDEX(装备!F:F,$R193)+INDEX(装备!F:F,$S193)+INDEX(装备!F:F,$T193)</f>
        <v>0</v>
      </c>
      <c r="Z193" s="8">
        <f>INDEX(装备!G:G,$O193)+INDEX(装备!G:G,$P193)+INDEX(装备!G:G,$Q193)+INDEX(装备!G:G,$R193)+INDEX(装备!G:G,$S193)+INDEX(装备!G:G,$T193)</f>
        <v>0</v>
      </c>
      <c r="AA193" s="8">
        <f>INDEX(装备!H:H,$O193)+INDEX(装备!H:H,$P193)+INDEX(装备!H:H,$Q193)+INDEX(装备!H:H,$R193)+INDEX(装备!H:H,$S193)+INDEX(装备!H:H,$T193)</f>
        <v>0</v>
      </c>
      <c r="AB193" s="8">
        <f>INDEX(装备!I:I,$O193)+INDEX(装备!I:I,$P193)+INDEX(装备!I:I,$Q193)+INDEX(装备!I:I,$R193)+INDEX(装备!I:I,$S193)+INDEX(装备!I:I,$T193)</f>
        <v>0</v>
      </c>
      <c r="AC193" s="8">
        <f>INDEX(装备!J:J,$O193)+INDEX(装备!J:J,$P193)+INDEX(装备!J:J,$Q193)+INDEX(装备!J:J,$R193)+INDEX(装备!J:J,$S193)+INDEX(装备!J:J,$T193)</f>
        <v>0</v>
      </c>
      <c r="AD193" s="8">
        <f>INDEX(装备!K:K,$O193)+INDEX(装备!K:K,$P193)+INDEX(装备!K:K,$Q193)+INDEX(装备!K:K,$R193)+INDEX(装备!K:K,$S193)+INDEX(装备!K:K,$T193)</f>
        <v>0</v>
      </c>
      <c r="AE193" s="8">
        <f>INDEX(装备!L:L,$O193)+INDEX(装备!L:L,$P193)+INDEX(装备!L:L,$Q193)+INDEX(装备!L:L,$R193)+INDEX(装备!L:L,$S193)+INDEX(装备!L:L,$T193)</f>
        <v>0</v>
      </c>
      <c r="AF193" s="8">
        <f>INDEX(装备!M:M,$O193)+INDEX(装备!M:M,$P193)+INDEX(装备!M:M,$Q193)+INDEX(装备!M:M,$R193)+INDEX(装备!M:M,$S193)+INDEX(装备!M:M,$T193)</f>
        <v>80</v>
      </c>
      <c r="AG193" s="8">
        <f>INDEX(装备!N:N,$O193)+INDEX(装备!N:N,$P193)+INDEX(装备!N:N,$Q193)+INDEX(装备!N:N,$R193)+INDEX(装备!N:N,$S193)+INDEX(装备!N:N,$T193)</f>
        <v>30</v>
      </c>
      <c r="AH193" s="8">
        <f>INDEX(装备!O:O,$O193)+INDEX(装备!O:O,$P193)+INDEX(装备!O:O,$Q193)+INDEX(装备!O:O,$R193)+INDEX(装备!O:O,$S193)+INDEX(装备!O:O,$T193)</f>
        <v>0</v>
      </c>
      <c r="AI193" s="8">
        <f>INDEX(装备!P:P,$O193)+INDEX(装备!P:P,$P193)+INDEX(装备!P:P,$Q193)+INDEX(装备!P:P,$R193)+INDEX(装备!P:P,$S193)+INDEX(装备!P:P,$T193)</f>
        <v>0</v>
      </c>
      <c r="AJ193" s="8">
        <f>INDEX(装备!Q:Q,$O193)+INDEX(装备!Q:Q,$P193)+INDEX(装备!Q:Q,$Q193)+INDEX(装备!Q:Q,$R193)+INDEX(装备!Q:Q,$S193)+INDEX(装备!Q:Q,$T193)</f>
        <v>0</v>
      </c>
      <c r="AK193" s="8">
        <f>INDEX(装备!R:R,$O193)+INDEX(装备!R:R,$P193)+INDEX(装备!R:R,$Q193)+INDEX(装备!R:R,$R193)+INDEX(装备!R:R,$S193)+INDEX(装备!R:R,$T193)</f>
        <v>0</v>
      </c>
      <c r="AL193" s="8">
        <f>INDEX(装备!S:S,$O193)+INDEX(装备!S:S,$P193)+INDEX(装备!S:S,$Q193)+INDEX(装备!S:S,$R193)+INDEX(装备!S:S,$S193)+INDEX(装备!S:S,$T193)</f>
        <v>0</v>
      </c>
      <c r="AM193" s="8">
        <f>INDEX(装备!T:T,$O193)+INDEX(装备!T:T,$P193)+INDEX(装备!T:T,$Q193)+INDEX(装备!T:T,$R193)+INDEX(装备!T:T,$S193)+INDEX(装备!T:T,$T193)</f>
        <v>0</v>
      </c>
      <c r="AP193" s="39">
        <f t="shared" ref="AP193:BG193" si="137">V193</f>
        <v>7</v>
      </c>
      <c r="AQ193" s="39">
        <f t="shared" si="137"/>
        <v>4</v>
      </c>
      <c r="AR193" s="39">
        <f t="shared" si="137"/>
        <v>4</v>
      </c>
      <c r="AS193" s="39">
        <f t="shared" si="137"/>
        <v>0</v>
      </c>
      <c r="AT193" s="39">
        <f t="shared" si="137"/>
        <v>0</v>
      </c>
      <c r="AU193" s="39">
        <f t="shared" si="137"/>
        <v>0</v>
      </c>
      <c r="AV193" s="39">
        <f t="shared" si="137"/>
        <v>0</v>
      </c>
      <c r="AW193" s="39">
        <f t="shared" si="137"/>
        <v>0</v>
      </c>
      <c r="AX193" s="39">
        <f t="shared" si="137"/>
        <v>0</v>
      </c>
      <c r="AY193" s="39">
        <f t="shared" si="137"/>
        <v>0</v>
      </c>
      <c r="AZ193" s="39">
        <f t="shared" si="137"/>
        <v>80</v>
      </c>
      <c r="BA193" s="39">
        <f t="shared" si="137"/>
        <v>30</v>
      </c>
      <c r="BB193" s="39">
        <f t="shared" si="137"/>
        <v>0</v>
      </c>
      <c r="BC193" s="39">
        <f t="shared" si="137"/>
        <v>0</v>
      </c>
      <c r="BD193" s="39">
        <f t="shared" si="137"/>
        <v>0</v>
      </c>
      <c r="BE193" s="39">
        <f t="shared" si="137"/>
        <v>0</v>
      </c>
      <c r="BF193" s="39">
        <f t="shared" si="137"/>
        <v>0</v>
      </c>
      <c r="BG193" s="39">
        <f t="shared" si="137"/>
        <v>0</v>
      </c>
    </row>
    <row r="194" spans="6:59" s="38" customFormat="1" x14ac:dyDescent="0.15">
      <c r="G194" s="39" t="s">
        <v>347</v>
      </c>
      <c r="H194" s="39" t="s">
        <v>652</v>
      </c>
      <c r="I194" s="39" t="s">
        <v>450</v>
      </c>
      <c r="J194" s="39" t="s">
        <v>295</v>
      </c>
      <c r="K194" s="39" t="s">
        <v>441</v>
      </c>
      <c r="L194" s="39" t="s">
        <v>422</v>
      </c>
      <c r="M194" s="39" t="s">
        <v>298</v>
      </c>
      <c r="O194" s="35">
        <f>MATCH(H194,装备!$B:$B,0)</f>
        <v>38</v>
      </c>
      <c r="P194" s="35">
        <f>MATCH(I194,装备!$B:$B,0)</f>
        <v>15</v>
      </c>
      <c r="Q194" s="35">
        <f>MATCH(J194,装备!$B:$B,0)</f>
        <v>17</v>
      </c>
      <c r="R194" s="35">
        <f>MATCH(K194,装备!$B:$B,0)</f>
        <v>20</v>
      </c>
      <c r="S194" s="35">
        <f>MATCH(L194,装备!$B:$B,0)</f>
        <v>18</v>
      </c>
      <c r="T194" s="35">
        <f>MATCH(M194,装备!$B:$B,0)</f>
        <v>4</v>
      </c>
      <c r="V194" s="8">
        <f>INDEX(装备!C:C,$O194)+INDEX(装备!C:C,$P194)+INDEX(装备!C:C,$Q194)+INDEX(装备!C:C,$R194)+INDEX(装备!C:C,$S194)+INDEX(装备!C:C,$T194)</f>
        <v>18</v>
      </c>
      <c r="W194" s="8">
        <f>INDEX(装备!D:D,$O194)+INDEX(装备!D:D,$P194)+INDEX(装备!D:D,$Q194)+INDEX(装备!D:D,$R194)+INDEX(装备!D:D,$S194)+INDEX(装备!D:D,$T194)</f>
        <v>18</v>
      </c>
      <c r="X194" s="8">
        <f>INDEX(装备!E:E,$O194)+INDEX(装备!E:E,$P194)+INDEX(装备!E:E,$Q194)+INDEX(装备!E:E,$R194)+INDEX(装备!E:E,$S194)+INDEX(装备!E:E,$T194)</f>
        <v>15</v>
      </c>
      <c r="Y194" s="8">
        <f>INDEX(装备!F:F,$O194)+INDEX(装备!F:F,$P194)+INDEX(装备!F:F,$Q194)+INDEX(装备!F:F,$R194)+INDEX(装备!F:F,$S194)+INDEX(装备!F:F,$T194)</f>
        <v>0</v>
      </c>
      <c r="Z194" s="8">
        <f>INDEX(装备!G:G,$O194)+INDEX(装备!G:G,$P194)+INDEX(装备!G:G,$Q194)+INDEX(装备!G:G,$R194)+INDEX(装备!G:G,$S194)+INDEX(装备!G:G,$T194)</f>
        <v>6</v>
      </c>
      <c r="AA194" s="8">
        <f>INDEX(装备!H:H,$O194)+INDEX(装备!H:H,$P194)+INDEX(装备!H:H,$Q194)+INDEX(装备!H:H,$R194)+INDEX(装备!H:H,$S194)+INDEX(装备!H:H,$T194)</f>
        <v>0</v>
      </c>
      <c r="AB194" s="8">
        <f>INDEX(装备!I:I,$O194)+INDEX(装备!I:I,$P194)+INDEX(装备!I:I,$Q194)+INDEX(装备!I:I,$R194)+INDEX(装备!I:I,$S194)+INDEX(装备!I:I,$T194)</f>
        <v>7</v>
      </c>
      <c r="AC194" s="8">
        <f>INDEX(装备!J:J,$O194)+INDEX(装备!J:J,$P194)+INDEX(装备!J:J,$Q194)+INDEX(装备!J:J,$R194)+INDEX(装备!J:J,$S194)+INDEX(装备!J:J,$T194)</f>
        <v>0</v>
      </c>
      <c r="AD194" s="8">
        <f>INDEX(装备!K:K,$O194)+INDEX(装备!K:K,$P194)+INDEX(装备!K:K,$Q194)+INDEX(装备!K:K,$R194)+INDEX(装备!K:K,$S194)+INDEX(装备!K:K,$T194)</f>
        <v>0</v>
      </c>
      <c r="AE194" s="8">
        <f>INDEX(装备!L:L,$O194)+INDEX(装备!L:L,$P194)+INDEX(装备!L:L,$Q194)+INDEX(装备!L:L,$R194)+INDEX(装备!L:L,$S194)+INDEX(装备!L:L,$T194)</f>
        <v>0</v>
      </c>
      <c r="AF194" s="8">
        <f>INDEX(装备!M:M,$O194)+INDEX(装备!M:M,$P194)+INDEX(装备!M:M,$Q194)+INDEX(装备!M:M,$R194)+INDEX(装备!M:M,$S194)+INDEX(装备!M:M,$T194)</f>
        <v>120</v>
      </c>
      <c r="AG194" s="8">
        <f>INDEX(装备!N:N,$O194)+INDEX(装备!N:N,$P194)+INDEX(装备!N:N,$Q194)+INDEX(装备!N:N,$R194)+INDEX(装备!N:N,$S194)+INDEX(装备!N:N,$T194)</f>
        <v>30</v>
      </c>
      <c r="AH194" s="8">
        <f>INDEX(装备!O:O,$O194)+INDEX(装备!O:O,$P194)+INDEX(装备!O:O,$Q194)+INDEX(装备!O:O,$R194)+INDEX(装备!O:O,$S194)+INDEX(装备!O:O,$T194)</f>
        <v>0</v>
      </c>
      <c r="AI194" s="8">
        <f>INDEX(装备!P:P,$O194)+INDEX(装备!P:P,$P194)+INDEX(装备!P:P,$Q194)+INDEX(装备!P:P,$R194)+INDEX(装备!P:P,$S194)+INDEX(装备!P:P,$T194)</f>
        <v>0</v>
      </c>
      <c r="AJ194" s="8">
        <f>INDEX(装备!Q:Q,$O194)+INDEX(装备!Q:Q,$P194)+INDEX(装备!Q:Q,$Q194)+INDEX(装备!Q:Q,$R194)+INDEX(装备!Q:Q,$S194)+INDEX(装备!Q:Q,$T194)</f>
        <v>0</v>
      </c>
      <c r="AK194" s="8">
        <f>INDEX(装备!R:R,$O194)+INDEX(装备!R:R,$P194)+INDEX(装备!R:R,$Q194)+INDEX(装备!R:R,$R194)+INDEX(装备!R:R,$S194)+INDEX(装备!R:R,$T194)</f>
        <v>0</v>
      </c>
      <c r="AL194" s="8">
        <f>INDEX(装备!S:S,$O194)+INDEX(装备!S:S,$P194)+INDEX(装备!S:S,$Q194)+INDEX(装备!S:S,$R194)+INDEX(装备!S:S,$S194)+INDEX(装备!S:S,$T194)</f>
        <v>0</v>
      </c>
      <c r="AM194" s="8">
        <f>INDEX(装备!T:T,$O194)+INDEX(装备!T:T,$P194)+INDEX(装备!T:T,$Q194)+INDEX(装备!T:T,$R194)+INDEX(装备!T:T,$S194)+INDEX(装备!T:T,$T194)</f>
        <v>0</v>
      </c>
      <c r="AP194" s="39">
        <f t="shared" ref="AP194:BG202" si="138">AP193+V194</f>
        <v>25</v>
      </c>
      <c r="AQ194" s="39">
        <f t="shared" si="138"/>
        <v>22</v>
      </c>
      <c r="AR194" s="39">
        <f t="shared" si="138"/>
        <v>19</v>
      </c>
      <c r="AS194" s="39">
        <f t="shared" si="138"/>
        <v>0</v>
      </c>
      <c r="AT194" s="39">
        <f t="shared" si="138"/>
        <v>6</v>
      </c>
      <c r="AU194" s="39">
        <f t="shared" si="138"/>
        <v>0</v>
      </c>
      <c r="AV194" s="39">
        <f t="shared" si="138"/>
        <v>7</v>
      </c>
      <c r="AW194" s="39">
        <f t="shared" si="138"/>
        <v>0</v>
      </c>
      <c r="AX194" s="39">
        <f t="shared" si="138"/>
        <v>0</v>
      </c>
      <c r="AY194" s="39">
        <f t="shared" si="138"/>
        <v>0</v>
      </c>
      <c r="AZ194" s="39">
        <f t="shared" si="138"/>
        <v>200</v>
      </c>
      <c r="BA194" s="39">
        <f t="shared" si="138"/>
        <v>60</v>
      </c>
      <c r="BB194" s="39">
        <f t="shared" si="138"/>
        <v>0</v>
      </c>
      <c r="BC194" s="39">
        <f t="shared" si="138"/>
        <v>0</v>
      </c>
      <c r="BD194" s="39">
        <f t="shared" si="138"/>
        <v>0</v>
      </c>
      <c r="BE194" s="39">
        <f t="shared" si="138"/>
        <v>0</v>
      </c>
      <c r="BF194" s="39">
        <f t="shared" si="138"/>
        <v>0</v>
      </c>
      <c r="BG194" s="39">
        <f t="shared" si="138"/>
        <v>0</v>
      </c>
    </row>
    <row r="195" spans="6:59" s="38" customFormat="1" x14ac:dyDescent="0.15">
      <c r="G195" s="39" t="s">
        <v>299</v>
      </c>
      <c r="H195" s="39" t="s">
        <v>632</v>
      </c>
      <c r="I195" s="39" t="s">
        <v>451</v>
      </c>
      <c r="J195" s="39" t="s">
        <v>442</v>
      </c>
      <c r="K195" s="39" t="s">
        <v>439</v>
      </c>
      <c r="L195" s="39" t="s">
        <v>441</v>
      </c>
      <c r="M195" s="39" t="s">
        <v>298</v>
      </c>
      <c r="O195" s="35">
        <f>MATCH(H195,装备!$B:$B,0)</f>
        <v>66</v>
      </c>
      <c r="P195" s="35">
        <f>MATCH(I195,装备!$B:$B,0)</f>
        <v>56</v>
      </c>
      <c r="Q195" s="35">
        <f>MATCH(J195,装备!$B:$B,0)</f>
        <v>60</v>
      </c>
      <c r="R195" s="35">
        <f>MATCH(K195,装备!$B:$B,0)</f>
        <v>33</v>
      </c>
      <c r="S195" s="35">
        <f>MATCH(L195,装备!$B:$B,0)</f>
        <v>20</v>
      </c>
      <c r="T195" s="35">
        <f>MATCH(M195,装备!$B:$B,0)</f>
        <v>4</v>
      </c>
      <c r="V195" s="8">
        <f>INDEX(装备!C:C,$O195)+INDEX(装备!C:C,$P195)+INDEX(装备!C:C,$Q195)+INDEX(装备!C:C,$R195)+INDEX(装备!C:C,$S195)+INDEX(装备!C:C,$T195)</f>
        <v>20</v>
      </c>
      <c r="W195" s="8">
        <f>INDEX(装备!D:D,$O195)+INDEX(装备!D:D,$P195)+INDEX(装备!D:D,$Q195)+INDEX(装备!D:D,$R195)+INDEX(装备!D:D,$S195)+INDEX(装备!D:D,$T195)</f>
        <v>33</v>
      </c>
      <c r="X195" s="8">
        <f>INDEX(装备!E:E,$O195)+INDEX(装备!E:E,$P195)+INDEX(装备!E:E,$Q195)+INDEX(装备!E:E,$R195)+INDEX(装备!E:E,$S195)+INDEX(装备!E:E,$T195)</f>
        <v>20</v>
      </c>
      <c r="Y195" s="8">
        <f>INDEX(装备!F:F,$O195)+INDEX(装备!F:F,$P195)+INDEX(装备!F:F,$Q195)+INDEX(装备!F:F,$R195)+INDEX(装备!F:F,$S195)+INDEX(装备!F:F,$T195)</f>
        <v>0</v>
      </c>
      <c r="Z195" s="8">
        <f>INDEX(装备!G:G,$O195)+INDEX(装备!G:G,$P195)+INDEX(装备!G:G,$Q195)+INDEX(装备!G:G,$R195)+INDEX(装备!G:G,$S195)+INDEX(装备!G:G,$T195)</f>
        <v>3</v>
      </c>
      <c r="AA195" s="8">
        <f>INDEX(装备!H:H,$O195)+INDEX(装备!H:H,$P195)+INDEX(装备!H:H,$Q195)+INDEX(装备!H:H,$R195)+INDEX(装备!H:H,$S195)+INDEX(装备!H:H,$T195)</f>
        <v>30</v>
      </c>
      <c r="AB195" s="8">
        <f>INDEX(装备!I:I,$O195)+INDEX(装备!I:I,$P195)+INDEX(装备!I:I,$Q195)+INDEX(装备!I:I,$R195)+INDEX(装备!I:I,$S195)+INDEX(装备!I:I,$T195)</f>
        <v>0</v>
      </c>
      <c r="AC195" s="8">
        <f>INDEX(装备!J:J,$O195)+INDEX(装备!J:J,$P195)+INDEX(装备!J:J,$Q195)+INDEX(装备!J:J,$R195)+INDEX(装备!J:J,$S195)+INDEX(装备!J:J,$T195)</f>
        <v>0</v>
      </c>
      <c r="AD195" s="8">
        <f>INDEX(装备!K:K,$O195)+INDEX(装备!K:K,$P195)+INDEX(装备!K:K,$Q195)+INDEX(装备!K:K,$R195)+INDEX(装备!K:K,$S195)+INDEX(装备!K:K,$T195)</f>
        <v>0</v>
      </c>
      <c r="AE195" s="8">
        <f>INDEX(装备!L:L,$O195)+INDEX(装备!L:L,$P195)+INDEX(装备!L:L,$Q195)+INDEX(装备!L:L,$R195)+INDEX(装备!L:L,$S195)+INDEX(装备!L:L,$T195)</f>
        <v>20</v>
      </c>
      <c r="AF195" s="8">
        <f>INDEX(装备!M:M,$O195)+INDEX(装备!M:M,$P195)+INDEX(装备!M:M,$Q195)+INDEX(装备!M:M,$R195)+INDEX(装备!M:M,$S195)+INDEX(装备!M:M,$T195)</f>
        <v>0</v>
      </c>
      <c r="AG195" s="8">
        <f>INDEX(装备!N:N,$O195)+INDEX(装备!N:N,$P195)+INDEX(装备!N:N,$Q195)+INDEX(装备!N:N,$R195)+INDEX(装备!N:N,$S195)+INDEX(装备!N:N,$T195)</f>
        <v>0</v>
      </c>
      <c r="AH195" s="8">
        <f>INDEX(装备!O:O,$O195)+INDEX(装备!O:O,$P195)+INDEX(装备!O:O,$Q195)+INDEX(装备!O:O,$R195)+INDEX(装备!O:O,$S195)+INDEX(装备!O:O,$T195)</f>
        <v>0</v>
      </c>
      <c r="AI195" s="8">
        <f>INDEX(装备!P:P,$O195)+INDEX(装备!P:P,$P195)+INDEX(装备!P:P,$Q195)+INDEX(装备!P:P,$R195)+INDEX(装备!P:P,$S195)+INDEX(装备!P:P,$T195)</f>
        <v>5</v>
      </c>
      <c r="AJ195" s="8">
        <f>INDEX(装备!Q:Q,$O195)+INDEX(装备!Q:Q,$P195)+INDEX(装备!Q:Q,$Q195)+INDEX(装备!Q:Q,$R195)+INDEX(装备!Q:Q,$S195)+INDEX(装备!Q:Q,$T195)</f>
        <v>0</v>
      </c>
      <c r="AK195" s="8">
        <f>INDEX(装备!R:R,$O195)+INDEX(装备!R:R,$P195)+INDEX(装备!R:R,$Q195)+INDEX(装备!R:R,$R195)+INDEX(装备!R:R,$S195)+INDEX(装备!R:R,$T195)</f>
        <v>0</v>
      </c>
      <c r="AL195" s="8">
        <f>INDEX(装备!S:S,$O195)+INDEX(装备!S:S,$P195)+INDEX(装备!S:S,$Q195)+INDEX(装备!S:S,$R195)+INDEX(装备!S:S,$S195)+INDEX(装备!S:S,$T195)</f>
        <v>10</v>
      </c>
      <c r="AM195" s="8">
        <f>INDEX(装备!T:T,$O195)+INDEX(装备!T:T,$P195)+INDEX(装备!T:T,$Q195)+INDEX(装备!T:T,$R195)+INDEX(装备!T:T,$S195)+INDEX(装备!T:T,$T195)</f>
        <v>0</v>
      </c>
      <c r="AP195" s="39">
        <f t="shared" si="138"/>
        <v>45</v>
      </c>
      <c r="AQ195" s="39">
        <f t="shared" si="138"/>
        <v>55</v>
      </c>
      <c r="AR195" s="39">
        <f t="shared" si="138"/>
        <v>39</v>
      </c>
      <c r="AS195" s="39">
        <f t="shared" si="138"/>
        <v>0</v>
      </c>
      <c r="AT195" s="39">
        <f t="shared" si="138"/>
        <v>9</v>
      </c>
      <c r="AU195" s="39">
        <f t="shared" si="138"/>
        <v>30</v>
      </c>
      <c r="AV195" s="39">
        <f t="shared" si="138"/>
        <v>7</v>
      </c>
      <c r="AW195" s="39">
        <f t="shared" si="138"/>
        <v>0</v>
      </c>
      <c r="AX195" s="39">
        <f t="shared" si="138"/>
        <v>0</v>
      </c>
      <c r="AY195" s="39">
        <f t="shared" si="138"/>
        <v>20</v>
      </c>
      <c r="AZ195" s="39">
        <f t="shared" si="138"/>
        <v>200</v>
      </c>
      <c r="BA195" s="39">
        <f t="shared" si="138"/>
        <v>60</v>
      </c>
      <c r="BB195" s="39">
        <f t="shared" si="138"/>
        <v>0</v>
      </c>
      <c r="BC195" s="39">
        <f t="shared" si="138"/>
        <v>5</v>
      </c>
      <c r="BD195" s="39">
        <f t="shared" si="138"/>
        <v>0</v>
      </c>
      <c r="BE195" s="39">
        <f t="shared" si="138"/>
        <v>0</v>
      </c>
      <c r="BF195" s="39">
        <f t="shared" si="138"/>
        <v>10</v>
      </c>
      <c r="BG195" s="39">
        <f t="shared" si="138"/>
        <v>0</v>
      </c>
    </row>
    <row r="196" spans="6:59" s="38" customFormat="1" x14ac:dyDescent="0.15">
      <c r="G196" s="39" t="s">
        <v>304</v>
      </c>
      <c r="H196" s="39" t="s">
        <v>633</v>
      </c>
      <c r="I196" s="39" t="s">
        <v>442</v>
      </c>
      <c r="J196" s="39" t="s">
        <v>451</v>
      </c>
      <c r="K196" s="39" t="s">
        <v>440</v>
      </c>
      <c r="L196" s="39" t="s">
        <v>295</v>
      </c>
      <c r="M196" s="39" t="s">
        <v>298</v>
      </c>
      <c r="O196" s="35">
        <f>MATCH(H196,装备!$B:$B,0)</f>
        <v>76</v>
      </c>
      <c r="P196" s="35">
        <f>MATCH(I196,装备!$B:$B,0)</f>
        <v>60</v>
      </c>
      <c r="Q196" s="35">
        <f>MATCH(J196,装备!$B:$B,0)</f>
        <v>56</v>
      </c>
      <c r="R196" s="35">
        <f>MATCH(K196,装备!$B:$B,0)</f>
        <v>24</v>
      </c>
      <c r="S196" s="35">
        <f>MATCH(L196,装备!$B:$B,0)</f>
        <v>17</v>
      </c>
      <c r="T196" s="35">
        <f>MATCH(M196,装备!$B:$B,0)</f>
        <v>4</v>
      </c>
      <c r="V196" s="8">
        <f>INDEX(装备!C:C,$O196)+INDEX(装备!C:C,$P196)+INDEX(装备!C:C,$Q196)+INDEX(装备!C:C,$R196)+INDEX(装备!C:C,$S196)+INDEX(装备!C:C,$T196)</f>
        <v>10</v>
      </c>
      <c r="W196" s="8">
        <f>INDEX(装备!D:D,$O196)+INDEX(装备!D:D,$P196)+INDEX(装备!D:D,$Q196)+INDEX(装备!D:D,$R196)+INDEX(装备!D:D,$S196)+INDEX(装备!D:D,$T196)</f>
        <v>41</v>
      </c>
      <c r="X196" s="8">
        <f>INDEX(装备!E:E,$O196)+INDEX(装备!E:E,$P196)+INDEX(装备!E:E,$Q196)+INDEX(装备!E:E,$R196)+INDEX(装备!E:E,$S196)+INDEX(装备!E:E,$T196)</f>
        <v>10</v>
      </c>
      <c r="Y196" s="8">
        <f>INDEX(装备!F:F,$O196)+INDEX(装备!F:F,$P196)+INDEX(装备!F:F,$Q196)+INDEX(装备!F:F,$R196)+INDEX(装备!F:F,$S196)+INDEX(装备!F:F,$T196)</f>
        <v>0</v>
      </c>
      <c r="Z196" s="8">
        <f>INDEX(装备!G:G,$O196)+INDEX(装备!G:G,$P196)+INDEX(装备!G:G,$Q196)+INDEX(装备!G:G,$R196)+INDEX(装备!G:G,$S196)+INDEX(装备!G:G,$T196)</f>
        <v>0</v>
      </c>
      <c r="AA196" s="8">
        <f>INDEX(装备!H:H,$O196)+INDEX(装备!H:H,$P196)+INDEX(装备!H:H,$Q196)+INDEX(装备!H:H,$R196)+INDEX(装备!H:H,$S196)+INDEX(装备!H:H,$T196)</f>
        <v>30</v>
      </c>
      <c r="AB196" s="8">
        <f>INDEX(装备!I:I,$O196)+INDEX(装备!I:I,$P196)+INDEX(装备!I:I,$Q196)+INDEX(装备!I:I,$R196)+INDEX(装备!I:I,$S196)+INDEX(装备!I:I,$T196)</f>
        <v>2</v>
      </c>
      <c r="AC196" s="8">
        <f>INDEX(装备!J:J,$O196)+INDEX(装备!J:J,$P196)+INDEX(装备!J:J,$Q196)+INDEX(装备!J:J,$R196)+INDEX(装备!J:J,$S196)+INDEX(装备!J:J,$T196)</f>
        <v>0</v>
      </c>
      <c r="AD196" s="8">
        <f>INDEX(装备!K:K,$O196)+INDEX(装备!K:K,$P196)+INDEX(装备!K:K,$Q196)+INDEX(装备!K:K,$R196)+INDEX(装备!K:K,$S196)+INDEX(装备!K:K,$T196)</f>
        <v>0</v>
      </c>
      <c r="AE196" s="8">
        <f>INDEX(装备!L:L,$O196)+INDEX(装备!L:L,$P196)+INDEX(装备!L:L,$Q196)+INDEX(装备!L:L,$R196)+INDEX(装备!L:L,$S196)+INDEX(装备!L:L,$T196)</f>
        <v>5</v>
      </c>
      <c r="AF196" s="8">
        <f>INDEX(装备!M:M,$O196)+INDEX(装备!M:M,$P196)+INDEX(装备!M:M,$Q196)+INDEX(装备!M:M,$R196)+INDEX(装备!M:M,$S196)+INDEX(装备!M:M,$T196)</f>
        <v>0</v>
      </c>
      <c r="AG196" s="8">
        <f>INDEX(装备!N:N,$O196)+INDEX(装备!N:N,$P196)+INDEX(装备!N:N,$Q196)+INDEX(装备!N:N,$R196)+INDEX(装备!N:N,$S196)+INDEX(装备!N:N,$T196)</f>
        <v>30</v>
      </c>
      <c r="AH196" s="8">
        <f>INDEX(装备!O:O,$O196)+INDEX(装备!O:O,$P196)+INDEX(装备!O:O,$Q196)+INDEX(装备!O:O,$R196)+INDEX(装备!O:O,$S196)+INDEX(装备!O:O,$T196)</f>
        <v>0</v>
      </c>
      <c r="AI196" s="8">
        <f>INDEX(装备!P:P,$O196)+INDEX(装备!P:P,$P196)+INDEX(装备!P:P,$Q196)+INDEX(装备!P:P,$R196)+INDEX(装备!P:P,$S196)+INDEX(装备!P:P,$T196)</f>
        <v>5</v>
      </c>
      <c r="AJ196" s="8">
        <f>INDEX(装备!Q:Q,$O196)+INDEX(装备!Q:Q,$P196)+INDEX(装备!Q:Q,$Q196)+INDEX(装备!Q:Q,$R196)+INDEX(装备!Q:Q,$S196)+INDEX(装备!Q:Q,$T196)</f>
        <v>0</v>
      </c>
      <c r="AK196" s="8">
        <f>INDEX(装备!R:R,$O196)+INDEX(装备!R:R,$P196)+INDEX(装备!R:R,$Q196)+INDEX(装备!R:R,$R196)+INDEX(装备!R:R,$S196)+INDEX(装备!R:R,$T196)</f>
        <v>0</v>
      </c>
      <c r="AL196" s="8">
        <f>INDEX(装备!S:S,$O196)+INDEX(装备!S:S,$P196)+INDEX(装备!S:S,$Q196)+INDEX(装备!S:S,$R196)+INDEX(装备!S:S,$S196)+INDEX(装备!S:S,$T196)</f>
        <v>10</v>
      </c>
      <c r="AM196" s="8">
        <f>INDEX(装备!T:T,$O196)+INDEX(装备!T:T,$P196)+INDEX(装备!T:T,$Q196)+INDEX(装备!T:T,$R196)+INDEX(装备!T:T,$S196)+INDEX(装备!T:T,$T196)</f>
        <v>0</v>
      </c>
      <c r="AP196" s="39">
        <f t="shared" si="138"/>
        <v>55</v>
      </c>
      <c r="AQ196" s="39">
        <f t="shared" si="138"/>
        <v>96</v>
      </c>
      <c r="AR196" s="39">
        <f t="shared" si="138"/>
        <v>49</v>
      </c>
      <c r="AS196" s="39">
        <f t="shared" si="138"/>
        <v>0</v>
      </c>
      <c r="AT196" s="39">
        <f t="shared" si="138"/>
        <v>9</v>
      </c>
      <c r="AU196" s="39">
        <f t="shared" si="138"/>
        <v>60</v>
      </c>
      <c r="AV196" s="39">
        <f t="shared" si="138"/>
        <v>9</v>
      </c>
      <c r="AW196" s="39">
        <f t="shared" si="138"/>
        <v>0</v>
      </c>
      <c r="AX196" s="39">
        <f t="shared" si="138"/>
        <v>0</v>
      </c>
      <c r="AY196" s="39">
        <f t="shared" si="138"/>
        <v>25</v>
      </c>
      <c r="AZ196" s="39">
        <f t="shared" si="138"/>
        <v>200</v>
      </c>
      <c r="BA196" s="39">
        <f t="shared" si="138"/>
        <v>90</v>
      </c>
      <c r="BB196" s="39">
        <f t="shared" si="138"/>
        <v>0</v>
      </c>
      <c r="BC196" s="39">
        <f t="shared" si="138"/>
        <v>10</v>
      </c>
      <c r="BD196" s="39">
        <f t="shared" si="138"/>
        <v>0</v>
      </c>
      <c r="BE196" s="39">
        <f t="shared" si="138"/>
        <v>0</v>
      </c>
      <c r="BF196" s="39">
        <f t="shared" si="138"/>
        <v>20</v>
      </c>
      <c r="BG196" s="39">
        <f t="shared" si="138"/>
        <v>0</v>
      </c>
    </row>
    <row r="197" spans="6:59" s="38" customFormat="1" x14ac:dyDescent="0.15">
      <c r="G197" s="39" t="s">
        <v>311</v>
      </c>
      <c r="H197" s="39" t="s">
        <v>647</v>
      </c>
      <c r="I197" s="39" t="s">
        <v>423</v>
      </c>
      <c r="J197" s="39" t="s">
        <v>424</v>
      </c>
      <c r="K197" s="39" t="s">
        <v>434</v>
      </c>
      <c r="L197" s="39" t="s">
        <v>346</v>
      </c>
      <c r="M197" s="39" t="s">
        <v>444</v>
      </c>
      <c r="O197" s="35">
        <f>MATCH(H197,装备!$B:$B,0)</f>
        <v>75</v>
      </c>
      <c r="P197" s="35">
        <f>MATCH(I197,装备!$B:$B,0)</f>
        <v>86</v>
      </c>
      <c r="Q197" s="35">
        <f>MATCH(J197,装备!$B:$B,0)</f>
        <v>66</v>
      </c>
      <c r="R197" s="35">
        <f>MATCH(K197,装备!$B:$B,0)</f>
        <v>77</v>
      </c>
      <c r="S197" s="35">
        <f>MATCH(L197,装备!$B:$B,0)</f>
        <v>6</v>
      </c>
      <c r="T197" s="35">
        <f>MATCH(M197,装备!$B:$B,0)</f>
        <v>47</v>
      </c>
      <c r="V197" s="8">
        <f>INDEX(装备!C:C,$O197)+INDEX(装备!C:C,$P197)+INDEX(装备!C:C,$Q197)+INDEX(装备!C:C,$R197)+INDEX(装备!C:C,$S197)+INDEX(装备!C:C,$T197)</f>
        <v>31</v>
      </c>
      <c r="W197" s="8">
        <f>INDEX(装备!D:D,$O197)+INDEX(装备!D:D,$P197)+INDEX(装备!D:D,$Q197)+INDEX(装备!D:D,$R197)+INDEX(装备!D:D,$S197)+INDEX(装备!D:D,$T197)</f>
        <v>48</v>
      </c>
      <c r="X197" s="8">
        <f>INDEX(装备!E:E,$O197)+INDEX(装备!E:E,$P197)+INDEX(装备!E:E,$Q197)+INDEX(装备!E:E,$R197)+INDEX(装备!E:E,$S197)+INDEX(装备!E:E,$T197)</f>
        <v>23</v>
      </c>
      <c r="Y197" s="8">
        <f>INDEX(装备!F:F,$O197)+INDEX(装备!F:F,$P197)+INDEX(装备!F:F,$Q197)+INDEX(装备!F:F,$R197)+INDEX(装备!F:F,$S197)+INDEX(装备!F:F,$T197)</f>
        <v>400</v>
      </c>
      <c r="Z197" s="8">
        <f>INDEX(装备!G:G,$O197)+INDEX(装备!G:G,$P197)+INDEX(装备!G:G,$Q197)+INDEX(装备!G:G,$R197)+INDEX(装备!G:G,$S197)+INDEX(装备!G:G,$T197)</f>
        <v>21</v>
      </c>
      <c r="AA197" s="8">
        <f>INDEX(装备!H:H,$O197)+INDEX(装备!H:H,$P197)+INDEX(装备!H:H,$Q197)+INDEX(装备!H:H,$R197)+INDEX(装备!H:H,$S197)+INDEX(装备!H:H,$T197)</f>
        <v>61</v>
      </c>
      <c r="AB197" s="8">
        <f>INDEX(装备!I:I,$O197)+INDEX(装备!I:I,$P197)+INDEX(装备!I:I,$Q197)+INDEX(装备!I:I,$R197)+INDEX(装备!I:I,$S197)+INDEX(装备!I:I,$T197)</f>
        <v>0</v>
      </c>
      <c r="AC197" s="8">
        <f>INDEX(装备!J:J,$O197)+INDEX(装备!J:J,$P197)+INDEX(装备!J:J,$Q197)+INDEX(装备!J:J,$R197)+INDEX(装备!J:J,$S197)+INDEX(装备!J:J,$T197)</f>
        <v>0</v>
      </c>
      <c r="AD197" s="8">
        <f>INDEX(装备!K:K,$O197)+INDEX(装备!K:K,$P197)+INDEX(装备!K:K,$Q197)+INDEX(装备!K:K,$R197)+INDEX(装备!K:K,$S197)+INDEX(装备!K:K,$T197)</f>
        <v>0</v>
      </c>
      <c r="AE197" s="8">
        <f>INDEX(装备!L:L,$O197)+INDEX(装备!L:L,$P197)+INDEX(装备!L:L,$Q197)+INDEX(装备!L:L,$R197)+INDEX(装备!L:L,$S197)+INDEX(装备!L:L,$T197)</f>
        <v>30</v>
      </c>
      <c r="AF197" s="8">
        <f>INDEX(装备!M:M,$O197)+INDEX(装备!M:M,$P197)+INDEX(装备!M:M,$Q197)+INDEX(装备!M:M,$R197)+INDEX(装备!M:M,$S197)+INDEX(装备!M:M,$T197)</f>
        <v>0</v>
      </c>
      <c r="AG197" s="8">
        <f>INDEX(装备!N:N,$O197)+INDEX(装备!N:N,$P197)+INDEX(装备!N:N,$Q197)+INDEX(装备!N:N,$R197)+INDEX(装备!N:N,$S197)+INDEX(装备!N:N,$T197)</f>
        <v>180</v>
      </c>
      <c r="AH197" s="8">
        <f>INDEX(装备!O:O,$O197)+INDEX(装备!O:O,$P197)+INDEX(装备!O:O,$Q197)+INDEX(装备!O:O,$R197)+INDEX(装备!O:O,$S197)+INDEX(装备!O:O,$T197)</f>
        <v>0</v>
      </c>
      <c r="AI197" s="8">
        <f>INDEX(装备!P:P,$O197)+INDEX(装备!P:P,$P197)+INDEX(装备!P:P,$Q197)+INDEX(装备!P:P,$R197)+INDEX(装备!P:P,$S197)+INDEX(装备!P:P,$T197)</f>
        <v>0</v>
      </c>
      <c r="AJ197" s="8">
        <f>INDEX(装备!Q:Q,$O197)+INDEX(装备!Q:Q,$P197)+INDEX(装备!Q:Q,$Q197)+INDEX(装备!Q:Q,$R197)+INDEX(装备!Q:Q,$S197)+INDEX(装备!Q:Q,$T197)</f>
        <v>5</v>
      </c>
      <c r="AK197" s="8">
        <f>INDEX(装备!R:R,$O197)+INDEX(装备!R:R,$P197)+INDEX(装备!R:R,$Q197)+INDEX(装备!R:R,$R197)+INDEX(装备!R:R,$S197)+INDEX(装备!R:R,$T197)</f>
        <v>0</v>
      </c>
      <c r="AL197" s="8">
        <f>INDEX(装备!S:S,$O197)+INDEX(装备!S:S,$P197)+INDEX(装备!S:S,$Q197)+INDEX(装备!S:S,$R197)+INDEX(装备!S:S,$S197)+INDEX(装备!S:S,$T197)</f>
        <v>0</v>
      </c>
      <c r="AM197" s="8">
        <f>INDEX(装备!T:T,$O197)+INDEX(装备!T:T,$P197)+INDEX(装备!T:T,$Q197)+INDEX(装备!T:T,$R197)+INDEX(装备!T:T,$S197)+INDEX(装备!T:T,$T197)</f>
        <v>0</v>
      </c>
      <c r="AP197" s="39">
        <f t="shared" si="138"/>
        <v>86</v>
      </c>
      <c r="AQ197" s="39">
        <f t="shared" si="138"/>
        <v>144</v>
      </c>
      <c r="AR197" s="39">
        <f t="shared" si="138"/>
        <v>72</v>
      </c>
      <c r="AS197" s="39">
        <f t="shared" si="138"/>
        <v>400</v>
      </c>
      <c r="AT197" s="39">
        <f t="shared" si="138"/>
        <v>30</v>
      </c>
      <c r="AU197" s="39">
        <f t="shared" si="138"/>
        <v>121</v>
      </c>
      <c r="AV197" s="39">
        <f t="shared" si="138"/>
        <v>9</v>
      </c>
      <c r="AW197" s="39">
        <f t="shared" si="138"/>
        <v>0</v>
      </c>
      <c r="AX197" s="39">
        <f t="shared" si="138"/>
        <v>0</v>
      </c>
      <c r="AY197" s="39">
        <f t="shared" si="138"/>
        <v>55</v>
      </c>
      <c r="AZ197" s="39">
        <f t="shared" si="138"/>
        <v>200</v>
      </c>
      <c r="BA197" s="39">
        <f t="shared" si="138"/>
        <v>270</v>
      </c>
      <c r="BB197" s="39">
        <f t="shared" si="138"/>
        <v>0</v>
      </c>
      <c r="BC197" s="39">
        <f t="shared" si="138"/>
        <v>10</v>
      </c>
      <c r="BD197" s="39">
        <f t="shared" si="138"/>
        <v>5</v>
      </c>
      <c r="BE197" s="39">
        <f t="shared" si="138"/>
        <v>0</v>
      </c>
      <c r="BF197" s="39">
        <f t="shared" si="138"/>
        <v>20</v>
      </c>
      <c r="BG197" s="39">
        <f t="shared" si="138"/>
        <v>0</v>
      </c>
    </row>
    <row r="198" spans="6:59" s="38" customFormat="1" x14ac:dyDescent="0.15">
      <c r="G198" s="39" t="s">
        <v>316</v>
      </c>
      <c r="H198" s="39" t="s">
        <v>641</v>
      </c>
      <c r="I198" s="39" t="s">
        <v>361</v>
      </c>
      <c r="J198" s="39" t="s">
        <v>469</v>
      </c>
      <c r="K198" s="39" t="s">
        <v>440</v>
      </c>
      <c r="L198" s="39" t="s">
        <v>451</v>
      </c>
      <c r="M198" s="39" t="s">
        <v>444</v>
      </c>
      <c r="O198" s="35">
        <f>MATCH(H198,装备!$B:$B,0)</f>
        <v>113</v>
      </c>
      <c r="P198" s="35">
        <f>MATCH(I198,装备!$B:$B,0)</f>
        <v>82</v>
      </c>
      <c r="Q198" s="35">
        <f>MATCH(J198,装备!$B:$B,0)</f>
        <v>80</v>
      </c>
      <c r="R198" s="35">
        <f>MATCH(K198,装备!$B:$B,0)</f>
        <v>24</v>
      </c>
      <c r="S198" s="35">
        <f>MATCH(L198,装备!$B:$B,0)</f>
        <v>56</v>
      </c>
      <c r="T198" s="35">
        <f>MATCH(M198,装备!$B:$B,0)</f>
        <v>47</v>
      </c>
      <c r="V198" s="8">
        <f>INDEX(装备!C:C,$O198)+INDEX(装备!C:C,$P198)+INDEX(装备!C:C,$Q198)+INDEX(装备!C:C,$R198)+INDEX(装备!C:C,$S198)+INDEX(装备!C:C,$T198)</f>
        <v>21</v>
      </c>
      <c r="W198" s="8">
        <f>INDEX(装备!D:D,$O198)+INDEX(装备!D:D,$P198)+INDEX(装备!D:D,$Q198)+INDEX(装备!D:D,$R198)+INDEX(装备!D:D,$S198)+INDEX(装备!D:D,$T198)</f>
        <v>64</v>
      </c>
      <c r="X198" s="8">
        <f>INDEX(装备!E:E,$O198)+INDEX(装备!E:E,$P198)+INDEX(装备!E:E,$Q198)+INDEX(装备!E:E,$R198)+INDEX(装备!E:E,$S198)+INDEX(装备!E:E,$T198)</f>
        <v>21</v>
      </c>
      <c r="Y198" s="8">
        <f>INDEX(装备!F:F,$O198)+INDEX(装备!F:F,$P198)+INDEX(装备!F:F,$Q198)+INDEX(装备!F:F,$R198)+INDEX(装备!F:F,$S198)+INDEX(装备!F:F,$T198)</f>
        <v>350</v>
      </c>
      <c r="Z198" s="8">
        <f>INDEX(装备!G:G,$O198)+INDEX(装备!G:G,$P198)+INDEX(装备!G:G,$Q198)+INDEX(装备!G:G,$R198)+INDEX(装备!G:G,$S198)+INDEX(装备!G:G,$T198)</f>
        <v>0</v>
      </c>
      <c r="AA198" s="8">
        <f>INDEX(装备!H:H,$O198)+INDEX(装备!H:H,$P198)+INDEX(装备!H:H,$Q198)+INDEX(装备!H:H,$R198)+INDEX(装备!H:H,$S198)+INDEX(装备!H:H,$T198)</f>
        <v>80</v>
      </c>
      <c r="AB198" s="8">
        <f>INDEX(装备!I:I,$O198)+INDEX(装备!I:I,$P198)+INDEX(装备!I:I,$Q198)+INDEX(装备!I:I,$R198)+INDEX(装备!I:I,$S198)+INDEX(装备!I:I,$T198)</f>
        <v>0</v>
      </c>
      <c r="AC198" s="8">
        <f>INDEX(装备!J:J,$O198)+INDEX(装备!J:J,$P198)+INDEX(装备!J:J,$Q198)+INDEX(装备!J:J,$R198)+INDEX(装备!J:J,$S198)+INDEX(装备!J:J,$T198)</f>
        <v>0</v>
      </c>
      <c r="AD198" s="8">
        <f>INDEX(装备!K:K,$O198)+INDEX(装备!K:K,$P198)+INDEX(装备!K:K,$Q198)+INDEX(装备!K:K,$R198)+INDEX(装备!K:K,$S198)+INDEX(装备!K:K,$T198)</f>
        <v>0</v>
      </c>
      <c r="AE198" s="8">
        <f>INDEX(装备!L:L,$O198)+INDEX(装备!L:L,$P198)+INDEX(装备!L:L,$Q198)+INDEX(装备!L:L,$R198)+INDEX(装备!L:L,$S198)+INDEX(装备!L:L,$T198)</f>
        <v>0</v>
      </c>
      <c r="AF198" s="8">
        <f>INDEX(装备!M:M,$O198)+INDEX(装备!M:M,$P198)+INDEX(装备!M:M,$Q198)+INDEX(装备!M:M,$R198)+INDEX(装备!M:M,$S198)+INDEX(装备!M:M,$T198)</f>
        <v>100</v>
      </c>
      <c r="AG198" s="8">
        <f>INDEX(装备!N:N,$O198)+INDEX(装备!N:N,$P198)+INDEX(装备!N:N,$Q198)+INDEX(装备!N:N,$R198)+INDEX(装备!N:N,$S198)+INDEX(装备!N:N,$T198)</f>
        <v>202</v>
      </c>
      <c r="AH198" s="8">
        <f>INDEX(装备!O:O,$O198)+INDEX(装备!O:O,$P198)+INDEX(装备!O:O,$Q198)+INDEX(装备!O:O,$R198)+INDEX(装备!O:O,$S198)+INDEX(装备!O:O,$T198)</f>
        <v>0</v>
      </c>
      <c r="AI198" s="8">
        <f>INDEX(装备!P:P,$O198)+INDEX(装备!P:P,$P198)+INDEX(装备!P:P,$Q198)+INDEX(装备!P:P,$R198)+INDEX(装备!P:P,$S198)+INDEX(装备!P:P,$T198)</f>
        <v>5</v>
      </c>
      <c r="AJ198" s="8">
        <f>INDEX(装备!Q:Q,$O198)+INDEX(装备!Q:Q,$P198)+INDEX(装备!Q:Q,$Q198)+INDEX(装备!Q:Q,$R198)+INDEX(装备!Q:Q,$S198)+INDEX(装备!Q:Q,$T198)</f>
        <v>45</v>
      </c>
      <c r="AK198" s="8">
        <f>INDEX(装备!R:R,$O198)+INDEX(装备!R:R,$P198)+INDEX(装备!R:R,$Q198)+INDEX(装备!R:R,$R198)+INDEX(装备!R:R,$S198)+INDEX(装备!R:R,$T198)</f>
        <v>0</v>
      </c>
      <c r="AL198" s="8">
        <f>INDEX(装备!S:S,$O198)+INDEX(装备!S:S,$P198)+INDEX(装备!S:S,$Q198)+INDEX(装备!S:S,$R198)+INDEX(装备!S:S,$S198)+INDEX(装备!S:S,$T198)</f>
        <v>10</v>
      </c>
      <c r="AM198" s="8">
        <f>INDEX(装备!T:T,$O198)+INDEX(装备!T:T,$P198)+INDEX(装备!T:T,$Q198)+INDEX(装备!T:T,$R198)+INDEX(装备!T:T,$S198)+INDEX(装备!T:T,$T198)</f>
        <v>0</v>
      </c>
      <c r="AP198" s="39">
        <f t="shared" si="138"/>
        <v>107</v>
      </c>
      <c r="AQ198" s="39">
        <f t="shared" si="138"/>
        <v>208</v>
      </c>
      <c r="AR198" s="39">
        <f t="shared" si="138"/>
        <v>93</v>
      </c>
      <c r="AS198" s="39">
        <f t="shared" si="138"/>
        <v>750</v>
      </c>
      <c r="AT198" s="39">
        <f t="shared" si="138"/>
        <v>30</v>
      </c>
      <c r="AU198" s="39">
        <f t="shared" si="138"/>
        <v>201</v>
      </c>
      <c r="AV198" s="39">
        <f t="shared" si="138"/>
        <v>9</v>
      </c>
      <c r="AW198" s="39">
        <f t="shared" si="138"/>
        <v>0</v>
      </c>
      <c r="AX198" s="39">
        <f t="shared" si="138"/>
        <v>0</v>
      </c>
      <c r="AY198" s="39">
        <f t="shared" si="138"/>
        <v>55</v>
      </c>
      <c r="AZ198" s="39">
        <f t="shared" si="138"/>
        <v>300</v>
      </c>
      <c r="BA198" s="39">
        <f t="shared" si="138"/>
        <v>472</v>
      </c>
      <c r="BB198" s="39">
        <f t="shared" si="138"/>
        <v>0</v>
      </c>
      <c r="BC198" s="39">
        <f t="shared" si="138"/>
        <v>15</v>
      </c>
      <c r="BD198" s="39">
        <f t="shared" si="138"/>
        <v>50</v>
      </c>
      <c r="BE198" s="39">
        <f t="shared" si="138"/>
        <v>0</v>
      </c>
      <c r="BF198" s="39">
        <f t="shared" si="138"/>
        <v>30</v>
      </c>
      <c r="BG198" s="39">
        <f t="shared" si="138"/>
        <v>0</v>
      </c>
    </row>
    <row r="199" spans="6:59" s="38" customFormat="1" x14ac:dyDescent="0.15">
      <c r="G199" s="39" t="s">
        <v>321</v>
      </c>
      <c r="H199" s="39" t="s">
        <v>651</v>
      </c>
      <c r="I199" s="39" t="s">
        <v>445</v>
      </c>
      <c r="J199" s="39" t="s">
        <v>428</v>
      </c>
      <c r="K199" s="39" t="s">
        <v>372</v>
      </c>
      <c r="L199" s="39" t="s">
        <v>439</v>
      </c>
      <c r="M199" s="39" t="s">
        <v>444</v>
      </c>
      <c r="O199" s="35">
        <f>MATCH(H199,装备!$B:$B,0)</f>
        <v>107</v>
      </c>
      <c r="P199" s="35">
        <f>MATCH(I199,装备!$B:$B,0)</f>
        <v>108</v>
      </c>
      <c r="Q199" s="35">
        <f>MATCH(J199,装备!$B:$B,0)</f>
        <v>71</v>
      </c>
      <c r="R199" s="35">
        <f>MATCH(K199,装备!$B:$B,0)</f>
        <v>34</v>
      </c>
      <c r="S199" s="35">
        <f>MATCH(L199,装备!$B:$B,0)</f>
        <v>33</v>
      </c>
      <c r="T199" s="35">
        <f>MATCH(M199,装备!$B:$B,0)</f>
        <v>47</v>
      </c>
      <c r="V199" s="8">
        <f>INDEX(装备!C:C,$O199)+INDEX(装备!C:C,$P199)+INDEX(装备!C:C,$Q199)+INDEX(装备!C:C,$R199)+INDEX(装备!C:C,$S199)+INDEX(装备!C:C,$T199)</f>
        <v>18</v>
      </c>
      <c r="W199" s="8">
        <f>INDEX(装备!D:D,$O199)+INDEX(装备!D:D,$P199)+INDEX(装备!D:D,$Q199)+INDEX(装备!D:D,$R199)+INDEX(装备!D:D,$S199)+INDEX(装备!D:D,$T199)</f>
        <v>54</v>
      </c>
      <c r="X199" s="8">
        <f>INDEX(装备!E:E,$O199)+INDEX(装备!E:E,$P199)+INDEX(装备!E:E,$Q199)+INDEX(装备!E:E,$R199)+INDEX(装备!E:E,$S199)+INDEX(装备!E:E,$T199)</f>
        <v>6</v>
      </c>
      <c r="Y199" s="8">
        <f>INDEX(装备!F:F,$O199)+INDEX(装备!F:F,$P199)+INDEX(装备!F:F,$Q199)+INDEX(装备!F:F,$R199)+INDEX(装备!F:F,$S199)+INDEX(装备!F:F,$T199)</f>
        <v>550</v>
      </c>
      <c r="Z199" s="8">
        <f>INDEX(装备!G:G,$O199)+INDEX(装备!G:G,$P199)+INDEX(装备!G:G,$Q199)+INDEX(装备!G:G,$R199)+INDEX(装备!G:G,$S199)+INDEX(装备!G:G,$T199)</f>
        <v>31</v>
      </c>
      <c r="AA199" s="8">
        <f>INDEX(装备!H:H,$O199)+INDEX(装备!H:H,$P199)+INDEX(装备!H:H,$Q199)+INDEX(装备!H:H,$R199)+INDEX(装备!H:H,$S199)+INDEX(装备!H:H,$T199)</f>
        <v>161</v>
      </c>
      <c r="AB199" s="8">
        <f>INDEX(装备!I:I,$O199)+INDEX(装备!I:I,$P199)+INDEX(装备!I:I,$Q199)+INDEX(装备!I:I,$R199)+INDEX(装备!I:I,$S199)+INDEX(装备!I:I,$T199)</f>
        <v>0</v>
      </c>
      <c r="AC199" s="8">
        <f>INDEX(装备!J:J,$O199)+INDEX(装备!J:J,$P199)+INDEX(装备!J:J,$Q199)+INDEX(装备!J:J,$R199)+INDEX(装备!J:J,$S199)+INDEX(装备!J:J,$T199)</f>
        <v>0</v>
      </c>
      <c r="AD199" s="8">
        <f>INDEX(装备!K:K,$O199)+INDEX(装备!K:K,$P199)+INDEX(装备!K:K,$Q199)+INDEX(装备!K:K,$R199)+INDEX(装备!K:K,$S199)+INDEX(装备!K:K,$T199)</f>
        <v>0</v>
      </c>
      <c r="AE199" s="8">
        <f>INDEX(装备!L:L,$O199)+INDEX(装备!L:L,$P199)+INDEX(装备!L:L,$Q199)+INDEX(装备!L:L,$R199)+INDEX(装备!L:L,$S199)+INDEX(装备!L:L,$T199)</f>
        <v>10</v>
      </c>
      <c r="AF199" s="8">
        <f>INDEX(装备!M:M,$O199)+INDEX(装备!M:M,$P199)+INDEX(装备!M:M,$Q199)+INDEX(装备!M:M,$R199)+INDEX(装备!M:M,$S199)+INDEX(装备!M:M,$T199)</f>
        <v>120</v>
      </c>
      <c r="AG199" s="8">
        <f>INDEX(装备!N:N,$O199)+INDEX(装备!N:N,$P199)+INDEX(装备!N:N,$Q199)+INDEX(装备!N:N,$R199)+INDEX(装备!N:N,$S199)+INDEX(装备!N:N,$T199)</f>
        <v>60</v>
      </c>
      <c r="AH199" s="8">
        <f>INDEX(装备!O:O,$O199)+INDEX(装备!O:O,$P199)+INDEX(装备!O:O,$Q199)+INDEX(装备!O:O,$R199)+INDEX(装备!O:O,$S199)+INDEX(装备!O:O,$T199)</f>
        <v>5</v>
      </c>
      <c r="AI199" s="8">
        <f>INDEX(装备!P:P,$O199)+INDEX(装备!P:P,$P199)+INDEX(装备!P:P,$Q199)+INDEX(装备!P:P,$R199)+INDEX(装备!P:P,$S199)+INDEX(装备!P:P,$T199)</f>
        <v>0</v>
      </c>
      <c r="AJ199" s="8">
        <f>INDEX(装备!Q:Q,$O199)+INDEX(装备!Q:Q,$P199)+INDEX(装备!Q:Q,$Q199)+INDEX(装备!Q:Q,$R199)+INDEX(装备!Q:Q,$S199)+INDEX(装备!Q:Q,$T199)</f>
        <v>0</v>
      </c>
      <c r="AK199" s="8">
        <f>INDEX(装备!R:R,$O199)+INDEX(装备!R:R,$P199)+INDEX(装备!R:R,$Q199)+INDEX(装备!R:R,$R199)+INDEX(装备!R:R,$S199)+INDEX(装备!R:R,$T199)</f>
        <v>0</v>
      </c>
      <c r="AL199" s="8">
        <f>INDEX(装备!S:S,$O199)+INDEX(装备!S:S,$P199)+INDEX(装备!S:S,$Q199)+INDEX(装备!S:S,$R199)+INDEX(装备!S:S,$S199)+INDEX(装备!S:S,$T199)</f>
        <v>0</v>
      </c>
      <c r="AM199" s="8">
        <f>INDEX(装备!T:T,$O199)+INDEX(装备!T:T,$P199)+INDEX(装备!T:T,$Q199)+INDEX(装备!T:T,$R199)+INDEX(装备!T:T,$S199)+INDEX(装备!T:T,$T199)</f>
        <v>0</v>
      </c>
      <c r="AP199" s="39">
        <f t="shared" si="138"/>
        <v>125</v>
      </c>
      <c r="AQ199" s="39">
        <f t="shared" si="138"/>
        <v>262</v>
      </c>
      <c r="AR199" s="39">
        <f t="shared" si="138"/>
        <v>99</v>
      </c>
      <c r="AS199" s="39">
        <f t="shared" si="138"/>
        <v>1300</v>
      </c>
      <c r="AT199" s="39">
        <f t="shared" si="138"/>
        <v>61</v>
      </c>
      <c r="AU199" s="39">
        <f t="shared" si="138"/>
        <v>362</v>
      </c>
      <c r="AV199" s="39">
        <f t="shared" si="138"/>
        <v>9</v>
      </c>
      <c r="AW199" s="39">
        <f t="shared" si="138"/>
        <v>0</v>
      </c>
      <c r="AX199" s="39">
        <f t="shared" si="138"/>
        <v>0</v>
      </c>
      <c r="AY199" s="39">
        <f t="shared" si="138"/>
        <v>65</v>
      </c>
      <c r="AZ199" s="39">
        <f t="shared" si="138"/>
        <v>420</v>
      </c>
      <c r="BA199" s="39">
        <f t="shared" si="138"/>
        <v>532</v>
      </c>
      <c r="BB199" s="39">
        <f t="shared" si="138"/>
        <v>5</v>
      </c>
      <c r="BC199" s="39">
        <f t="shared" si="138"/>
        <v>15</v>
      </c>
      <c r="BD199" s="39">
        <f t="shared" si="138"/>
        <v>50</v>
      </c>
      <c r="BE199" s="39">
        <f t="shared" si="138"/>
        <v>0</v>
      </c>
      <c r="BF199" s="39">
        <f t="shared" si="138"/>
        <v>30</v>
      </c>
      <c r="BG199" s="39">
        <f t="shared" si="138"/>
        <v>0</v>
      </c>
    </row>
    <row r="200" spans="6:59" s="38" customFormat="1" x14ac:dyDescent="0.15">
      <c r="G200" s="39" t="s">
        <v>328</v>
      </c>
      <c r="H200" s="39" t="s">
        <v>643</v>
      </c>
      <c r="I200" s="39" t="s">
        <v>446</v>
      </c>
      <c r="J200" s="39" t="s">
        <v>370</v>
      </c>
      <c r="K200" s="39" t="s">
        <v>424</v>
      </c>
      <c r="L200" s="39" t="s">
        <v>451</v>
      </c>
      <c r="M200" s="39" t="s">
        <v>327</v>
      </c>
      <c r="O200" s="35">
        <f>MATCH(H200,装备!$B:$B,0)</f>
        <v>123</v>
      </c>
      <c r="P200" s="35">
        <f>MATCH(I200,装备!$B:$B,0)</f>
        <v>95</v>
      </c>
      <c r="Q200" s="35">
        <f>MATCH(J200,装备!$B:$B,0)</f>
        <v>103</v>
      </c>
      <c r="R200" s="35">
        <f>MATCH(K200,装备!$B:$B,0)</f>
        <v>66</v>
      </c>
      <c r="S200" s="35">
        <f>MATCH(L200,装备!$B:$B,0)</f>
        <v>56</v>
      </c>
      <c r="T200" s="35">
        <f>MATCH(M200,装备!$B:$B,0)</f>
        <v>72</v>
      </c>
      <c r="V200" s="8">
        <f>INDEX(装备!C:C,$O200)+INDEX(装备!C:C,$P200)+INDEX(装备!C:C,$Q200)+INDEX(装备!C:C,$R200)+INDEX(装备!C:C,$S200)+INDEX(装备!C:C,$T200)</f>
        <v>68</v>
      </c>
      <c r="W200" s="8">
        <f>INDEX(装备!D:D,$O200)+INDEX(装备!D:D,$P200)+INDEX(装备!D:D,$Q200)+INDEX(装备!D:D,$R200)+INDEX(装备!D:D,$S200)+INDEX(装备!D:D,$T200)</f>
        <v>101</v>
      </c>
      <c r="X200" s="8">
        <f>INDEX(装备!E:E,$O200)+INDEX(装备!E:E,$P200)+INDEX(装备!E:E,$Q200)+INDEX(装备!E:E,$R200)+INDEX(装备!E:E,$S200)+INDEX(装备!E:E,$T200)</f>
        <v>52</v>
      </c>
      <c r="Y200" s="8">
        <f>INDEX(装备!F:F,$O200)+INDEX(装备!F:F,$P200)+INDEX(装备!F:F,$Q200)+INDEX(装备!F:F,$R200)+INDEX(装备!F:F,$S200)+INDEX(装备!F:F,$T200)</f>
        <v>400</v>
      </c>
      <c r="Z200" s="8">
        <f>INDEX(装备!G:G,$O200)+INDEX(装备!G:G,$P200)+INDEX(装备!G:G,$Q200)+INDEX(装备!G:G,$R200)+INDEX(装备!G:G,$S200)+INDEX(装备!G:G,$T200)</f>
        <v>51</v>
      </c>
      <c r="AA200" s="8">
        <f>INDEX(装备!H:H,$O200)+INDEX(装备!H:H,$P200)+INDEX(装备!H:H,$Q200)+INDEX(装备!H:H,$R200)+INDEX(装备!H:H,$S200)+INDEX(装备!H:H,$T200)</f>
        <v>41</v>
      </c>
      <c r="AB200" s="8">
        <f>INDEX(装备!I:I,$O200)+INDEX(装备!I:I,$P200)+INDEX(装备!I:I,$Q200)+INDEX(装备!I:I,$R200)+INDEX(装备!I:I,$S200)+INDEX(装备!I:I,$T200)</f>
        <v>0</v>
      </c>
      <c r="AC200" s="8">
        <f>INDEX(装备!J:J,$O200)+INDEX(装备!J:J,$P200)+INDEX(装备!J:J,$Q200)+INDEX(装备!J:J,$R200)+INDEX(装备!J:J,$S200)+INDEX(装备!J:J,$T200)</f>
        <v>15</v>
      </c>
      <c r="AD200" s="8">
        <f>INDEX(装备!K:K,$O200)+INDEX(装备!K:K,$P200)+INDEX(装备!K:K,$Q200)+INDEX(装备!K:K,$R200)+INDEX(装备!K:K,$S200)+INDEX(装备!K:K,$T200)</f>
        <v>0</v>
      </c>
      <c r="AE200" s="8">
        <f>INDEX(装备!L:L,$O200)+INDEX(装备!L:L,$P200)+INDEX(装备!L:L,$Q200)+INDEX(装备!L:L,$R200)+INDEX(装备!L:L,$S200)+INDEX(装备!L:L,$T200)</f>
        <v>20</v>
      </c>
      <c r="AF200" s="8">
        <f>INDEX(装备!M:M,$O200)+INDEX(装备!M:M,$P200)+INDEX(装备!M:M,$Q200)+INDEX(装备!M:M,$R200)+INDEX(装备!M:M,$S200)+INDEX(装备!M:M,$T200)</f>
        <v>0</v>
      </c>
      <c r="AG200" s="8">
        <f>INDEX(装备!N:N,$O200)+INDEX(装备!N:N,$P200)+INDEX(装备!N:N,$Q200)+INDEX(装备!N:N,$R200)+INDEX(装备!N:N,$S200)+INDEX(装备!N:N,$T200)</f>
        <v>0</v>
      </c>
      <c r="AH200" s="8">
        <f>INDEX(装备!O:O,$O200)+INDEX(装备!O:O,$P200)+INDEX(装备!O:O,$Q200)+INDEX(装备!O:O,$R200)+INDEX(装备!O:O,$S200)+INDEX(装备!O:O,$T200)</f>
        <v>0</v>
      </c>
      <c r="AI200" s="8">
        <f>INDEX(装备!P:P,$O200)+INDEX(装备!P:P,$P200)+INDEX(装备!P:P,$Q200)+INDEX(装备!P:P,$R200)+INDEX(装备!P:P,$S200)+INDEX(装备!P:P,$T200)</f>
        <v>5</v>
      </c>
      <c r="AJ200" s="8">
        <f>INDEX(装备!Q:Q,$O200)+INDEX(装备!Q:Q,$P200)+INDEX(装备!Q:Q,$Q200)+INDEX(装备!Q:Q,$R200)+INDEX(装备!Q:Q,$S200)+INDEX(装备!Q:Q,$T200)</f>
        <v>0</v>
      </c>
      <c r="AK200" s="8">
        <f>INDEX(装备!R:R,$O200)+INDEX(装备!R:R,$P200)+INDEX(装备!R:R,$Q200)+INDEX(装备!R:R,$R200)+INDEX(装备!R:R,$S200)+INDEX(装备!R:R,$T200)</f>
        <v>0</v>
      </c>
      <c r="AL200" s="8">
        <f>INDEX(装备!S:S,$O200)+INDEX(装备!S:S,$P200)+INDEX(装备!S:S,$Q200)+INDEX(装备!S:S,$R200)+INDEX(装备!S:S,$S200)+INDEX(装备!S:S,$T200)</f>
        <v>10</v>
      </c>
      <c r="AM200" s="8">
        <f>INDEX(装备!T:T,$O200)+INDEX(装备!T:T,$P200)+INDEX(装备!T:T,$Q200)+INDEX(装备!T:T,$R200)+INDEX(装备!T:T,$S200)+INDEX(装备!T:T,$T200)</f>
        <v>0</v>
      </c>
      <c r="AP200" s="39">
        <f t="shared" si="138"/>
        <v>193</v>
      </c>
      <c r="AQ200" s="39">
        <f t="shared" si="138"/>
        <v>363</v>
      </c>
      <c r="AR200" s="39">
        <f t="shared" si="138"/>
        <v>151</v>
      </c>
      <c r="AS200" s="39">
        <f t="shared" si="138"/>
        <v>1700</v>
      </c>
      <c r="AT200" s="39">
        <f t="shared" si="138"/>
        <v>112</v>
      </c>
      <c r="AU200" s="39">
        <f t="shared" si="138"/>
        <v>403</v>
      </c>
      <c r="AV200" s="39">
        <f t="shared" si="138"/>
        <v>9</v>
      </c>
      <c r="AW200" s="39">
        <f t="shared" si="138"/>
        <v>15</v>
      </c>
      <c r="AX200" s="39">
        <f t="shared" si="138"/>
        <v>0</v>
      </c>
      <c r="AY200" s="39">
        <f t="shared" si="138"/>
        <v>85</v>
      </c>
      <c r="AZ200" s="39">
        <f t="shared" si="138"/>
        <v>420</v>
      </c>
      <c r="BA200" s="39">
        <f t="shared" si="138"/>
        <v>532</v>
      </c>
      <c r="BB200" s="39">
        <f t="shared" si="138"/>
        <v>5</v>
      </c>
      <c r="BC200" s="39">
        <f t="shared" si="138"/>
        <v>20</v>
      </c>
      <c r="BD200" s="39">
        <f t="shared" si="138"/>
        <v>50</v>
      </c>
      <c r="BE200" s="39">
        <f t="shared" si="138"/>
        <v>0</v>
      </c>
      <c r="BF200" s="39">
        <f t="shared" si="138"/>
        <v>40</v>
      </c>
      <c r="BG200" s="39">
        <f t="shared" si="138"/>
        <v>0</v>
      </c>
    </row>
    <row r="201" spans="6:59" s="38" customFormat="1" x14ac:dyDescent="0.15">
      <c r="G201" s="39" t="s">
        <v>333</v>
      </c>
      <c r="H201" s="39" t="s">
        <v>653</v>
      </c>
      <c r="I201" s="39" t="s">
        <v>447</v>
      </c>
      <c r="J201" s="39" t="s">
        <v>383</v>
      </c>
      <c r="K201" s="39" t="s">
        <v>442</v>
      </c>
      <c r="L201" s="39" t="s">
        <v>369</v>
      </c>
      <c r="M201" s="39" t="s">
        <v>327</v>
      </c>
      <c r="O201" s="35">
        <f>MATCH(H201,装备!$B:$B,0)</f>
        <v>116</v>
      </c>
      <c r="P201" s="35">
        <f>MATCH(I201,装备!$B:$B,0)</f>
        <v>124</v>
      </c>
      <c r="Q201" s="35">
        <f>MATCH(J201,装备!$B:$B,0)</f>
        <v>99</v>
      </c>
      <c r="R201" s="35">
        <f>MATCH(K201,装备!$B:$B,0)</f>
        <v>60</v>
      </c>
      <c r="S201" s="35">
        <f>MATCH(L201,装备!$B:$B,0)</f>
        <v>58</v>
      </c>
      <c r="T201" s="35">
        <f>MATCH(M201,装备!$B:$B,0)</f>
        <v>72</v>
      </c>
      <c r="V201" s="8">
        <f>INDEX(装备!C:C,$O201)+INDEX(装备!C:C,$P201)+INDEX(装备!C:C,$Q201)+INDEX(装备!C:C,$R201)+INDEX(装备!C:C,$S201)+INDEX(装备!C:C,$T201)</f>
        <v>45</v>
      </c>
      <c r="W201" s="8">
        <f>INDEX(装备!D:D,$O201)+INDEX(装备!D:D,$P201)+INDEX(装备!D:D,$Q201)+INDEX(装备!D:D,$R201)+INDEX(装备!D:D,$S201)+INDEX(装备!D:D,$T201)</f>
        <v>64</v>
      </c>
      <c r="X201" s="8">
        <f>INDEX(装备!E:E,$O201)+INDEX(装备!E:E,$P201)+INDEX(装备!E:E,$Q201)+INDEX(装备!E:E,$R201)+INDEX(装备!E:E,$S201)+INDEX(装备!E:E,$T201)</f>
        <v>65</v>
      </c>
      <c r="Y201" s="8">
        <f>INDEX(装备!F:F,$O201)+INDEX(装备!F:F,$P201)+INDEX(装备!F:F,$Q201)+INDEX(装备!F:F,$R201)+INDEX(装备!F:F,$S201)+INDEX(装备!F:F,$T201)</f>
        <v>0</v>
      </c>
      <c r="Z201" s="8">
        <f>INDEX(装备!G:G,$O201)+INDEX(装备!G:G,$P201)+INDEX(装备!G:G,$Q201)+INDEX(装备!G:G,$R201)+INDEX(装备!G:G,$S201)+INDEX(装备!G:G,$T201)</f>
        <v>0</v>
      </c>
      <c r="AA201" s="8">
        <f>INDEX(装备!H:H,$O201)+INDEX(装备!H:H,$P201)+INDEX(装备!H:H,$Q201)+INDEX(装备!H:H,$R201)+INDEX(装备!H:H,$S201)+INDEX(装备!H:H,$T201)</f>
        <v>105</v>
      </c>
      <c r="AB201" s="8">
        <f>INDEX(装备!I:I,$O201)+INDEX(装备!I:I,$P201)+INDEX(装备!I:I,$Q201)+INDEX(装备!I:I,$R201)+INDEX(装备!I:I,$S201)+INDEX(装备!I:I,$T201)</f>
        <v>0</v>
      </c>
      <c r="AC201" s="8">
        <f>INDEX(装备!J:J,$O201)+INDEX(装备!J:J,$P201)+INDEX(装备!J:J,$Q201)+INDEX(装备!J:J,$R201)+INDEX(装备!J:J,$S201)+INDEX(装备!J:J,$T201)</f>
        <v>35</v>
      </c>
      <c r="AD201" s="8">
        <f>INDEX(装备!K:K,$O201)+INDEX(装备!K:K,$P201)+INDEX(装备!K:K,$Q201)+INDEX(装备!K:K,$R201)+INDEX(装备!K:K,$S201)+INDEX(装备!K:K,$T201)</f>
        <v>0</v>
      </c>
      <c r="AE201" s="8">
        <f>INDEX(装备!L:L,$O201)+INDEX(装备!L:L,$P201)+INDEX(装备!L:L,$Q201)+INDEX(装备!L:L,$R201)+INDEX(装备!L:L,$S201)+INDEX(装备!L:L,$T201)</f>
        <v>60</v>
      </c>
      <c r="AF201" s="8">
        <f>INDEX(装备!M:M,$O201)+INDEX(装备!M:M,$P201)+INDEX(装备!M:M,$Q201)+INDEX(装备!M:M,$R201)+INDEX(装备!M:M,$S201)+INDEX(装备!M:M,$T201)</f>
        <v>100</v>
      </c>
      <c r="AG201" s="8">
        <f>INDEX(装备!N:N,$O201)+INDEX(装备!N:N,$P201)+INDEX(装备!N:N,$Q201)+INDEX(装备!N:N,$R201)+INDEX(装备!N:N,$S201)+INDEX(装备!N:N,$T201)</f>
        <v>0</v>
      </c>
      <c r="AH201" s="8">
        <f>INDEX(装备!O:O,$O201)+INDEX(装备!O:O,$P201)+INDEX(装备!O:O,$Q201)+INDEX(装备!O:O,$R201)+INDEX(装备!O:O,$S201)+INDEX(装备!O:O,$T201)</f>
        <v>0</v>
      </c>
      <c r="AI201" s="8">
        <f>INDEX(装备!P:P,$O201)+INDEX(装备!P:P,$P201)+INDEX(装备!P:P,$Q201)+INDEX(装备!P:P,$R201)+INDEX(装备!P:P,$S201)+INDEX(装备!P:P,$T201)</f>
        <v>0</v>
      </c>
      <c r="AJ201" s="8">
        <f>INDEX(装备!Q:Q,$O201)+INDEX(装备!Q:Q,$P201)+INDEX(装备!Q:Q,$Q201)+INDEX(装备!Q:Q,$R201)+INDEX(装备!Q:Q,$S201)+INDEX(装备!Q:Q,$T201)</f>
        <v>0</v>
      </c>
      <c r="AK201" s="8">
        <f>INDEX(装备!R:R,$O201)+INDEX(装备!R:R,$P201)+INDEX(装备!R:R,$Q201)+INDEX(装备!R:R,$R201)+INDEX(装备!R:R,$S201)+INDEX(装备!R:R,$T201)</f>
        <v>0</v>
      </c>
      <c r="AL201" s="8">
        <f>INDEX(装备!S:S,$O201)+INDEX(装备!S:S,$P201)+INDEX(装备!S:S,$Q201)+INDEX(装备!S:S,$R201)+INDEX(装备!S:S,$S201)+INDEX(装备!S:S,$T201)</f>
        <v>0</v>
      </c>
      <c r="AM201" s="8">
        <f>INDEX(装备!T:T,$O201)+INDEX(装备!T:T,$P201)+INDEX(装备!T:T,$Q201)+INDEX(装备!T:T,$R201)+INDEX(装备!T:T,$S201)+INDEX(装备!T:T,$T201)</f>
        <v>0</v>
      </c>
      <c r="AP201" s="39">
        <f t="shared" si="138"/>
        <v>238</v>
      </c>
      <c r="AQ201" s="39">
        <f t="shared" si="138"/>
        <v>427</v>
      </c>
      <c r="AR201" s="39">
        <f t="shared" si="138"/>
        <v>216</v>
      </c>
      <c r="AS201" s="39">
        <f t="shared" si="138"/>
        <v>1700</v>
      </c>
      <c r="AT201" s="39">
        <f t="shared" si="138"/>
        <v>112</v>
      </c>
      <c r="AU201" s="39">
        <f t="shared" si="138"/>
        <v>508</v>
      </c>
      <c r="AV201" s="39">
        <f t="shared" si="138"/>
        <v>9</v>
      </c>
      <c r="AW201" s="39">
        <f t="shared" si="138"/>
        <v>50</v>
      </c>
      <c r="AX201" s="39">
        <f t="shared" si="138"/>
        <v>0</v>
      </c>
      <c r="AY201" s="39">
        <f t="shared" si="138"/>
        <v>145</v>
      </c>
      <c r="AZ201" s="39">
        <f t="shared" si="138"/>
        <v>520</v>
      </c>
      <c r="BA201" s="39">
        <f t="shared" si="138"/>
        <v>532</v>
      </c>
      <c r="BB201" s="39">
        <f t="shared" si="138"/>
        <v>5</v>
      </c>
      <c r="BC201" s="39">
        <f t="shared" si="138"/>
        <v>20</v>
      </c>
      <c r="BD201" s="39">
        <f t="shared" si="138"/>
        <v>50</v>
      </c>
      <c r="BE201" s="39">
        <f t="shared" si="138"/>
        <v>0</v>
      </c>
      <c r="BF201" s="39">
        <f t="shared" si="138"/>
        <v>40</v>
      </c>
      <c r="BG201" s="39">
        <f t="shared" si="138"/>
        <v>0</v>
      </c>
    </row>
    <row r="202" spans="6:59" s="38" customFormat="1" x14ac:dyDescent="0.15">
      <c r="G202" s="39" t="s">
        <v>337</v>
      </c>
      <c r="H202" s="39" t="s">
        <v>625</v>
      </c>
      <c r="I202" s="39" t="s">
        <v>448</v>
      </c>
      <c r="J202" s="39" t="s">
        <v>355</v>
      </c>
      <c r="K202" s="39" t="s">
        <v>423</v>
      </c>
      <c r="L202" s="39" t="s">
        <v>451</v>
      </c>
      <c r="M202" s="39" t="s">
        <v>327</v>
      </c>
      <c r="O202" s="35">
        <f>MATCH(H202,装备!$B:$B,0)</f>
        <v>115</v>
      </c>
      <c r="P202" s="35">
        <f>MATCH(I202,装备!$B:$B,0)</f>
        <v>128</v>
      </c>
      <c r="Q202" s="35">
        <f>MATCH(J202,装备!$B:$B,0)</f>
        <v>113</v>
      </c>
      <c r="R202" s="35">
        <f>MATCH(K202,装备!$B:$B,0)</f>
        <v>86</v>
      </c>
      <c r="S202" s="35">
        <f>MATCH(L202,装备!$B:$B,0)</f>
        <v>56</v>
      </c>
      <c r="T202" s="35">
        <f>MATCH(M202,装备!$B:$B,0)</f>
        <v>72</v>
      </c>
      <c r="V202" s="8">
        <f>INDEX(装备!C:C,$O202)+INDEX(装备!C:C,$P202)+INDEX(装备!C:C,$Q202)+INDEX(装备!C:C,$R202)+INDEX(装备!C:C,$S202)+INDEX(装备!C:C,$T202)</f>
        <v>50</v>
      </c>
      <c r="W202" s="8">
        <f>INDEX(装备!D:D,$O202)+INDEX(装备!D:D,$P202)+INDEX(装备!D:D,$Q202)+INDEX(装备!D:D,$R202)+INDEX(装备!D:D,$S202)+INDEX(装备!D:D,$T202)</f>
        <v>126</v>
      </c>
      <c r="X202" s="8">
        <f>INDEX(装备!E:E,$O202)+INDEX(装备!E:E,$P202)+INDEX(装备!E:E,$Q202)+INDEX(装备!E:E,$R202)+INDEX(装备!E:E,$S202)+INDEX(装备!E:E,$T202)</f>
        <v>50</v>
      </c>
      <c r="Y202" s="8">
        <f>INDEX(装备!F:F,$O202)+INDEX(装备!F:F,$P202)+INDEX(装备!F:F,$Q202)+INDEX(装备!F:F,$R202)+INDEX(装备!F:F,$S202)+INDEX(装备!F:F,$T202)</f>
        <v>200</v>
      </c>
      <c r="Z202" s="8">
        <f>INDEX(装备!G:G,$O202)+INDEX(装备!G:G,$P202)+INDEX(装备!G:G,$Q202)+INDEX(装备!G:G,$R202)+INDEX(装备!G:G,$S202)+INDEX(装备!G:G,$T202)</f>
        <v>0</v>
      </c>
      <c r="AA202" s="8">
        <f>INDEX(装备!H:H,$O202)+INDEX(装备!H:H,$P202)+INDEX(装备!H:H,$Q202)+INDEX(装备!H:H,$R202)+INDEX(装备!H:H,$S202)+INDEX(装备!H:H,$T202)</f>
        <v>140</v>
      </c>
      <c r="AB202" s="8">
        <f>INDEX(装备!I:I,$O202)+INDEX(装备!I:I,$P202)+INDEX(装备!I:I,$Q202)+INDEX(装备!I:I,$R202)+INDEX(装备!I:I,$S202)+INDEX(装备!I:I,$T202)</f>
        <v>40</v>
      </c>
      <c r="AC202" s="8">
        <f>INDEX(装备!J:J,$O202)+INDEX(装备!J:J,$P202)+INDEX(装备!J:J,$Q202)+INDEX(装备!J:J,$R202)+INDEX(装备!J:J,$S202)+INDEX(装备!J:J,$T202)</f>
        <v>0</v>
      </c>
      <c r="AD202" s="8">
        <f>INDEX(装备!K:K,$O202)+INDEX(装备!K:K,$P202)+INDEX(装备!K:K,$Q202)+INDEX(装备!K:K,$R202)+INDEX(装备!K:K,$S202)+INDEX(装备!K:K,$T202)</f>
        <v>0</v>
      </c>
      <c r="AE202" s="8">
        <f>INDEX(装备!L:L,$O202)+INDEX(装备!L:L,$P202)+INDEX(装备!L:L,$Q202)+INDEX(装备!L:L,$R202)+INDEX(装备!L:L,$S202)+INDEX(装备!L:L,$T202)</f>
        <v>60</v>
      </c>
      <c r="AF202" s="8">
        <f>INDEX(装备!M:M,$O202)+INDEX(装备!M:M,$P202)+INDEX(装备!M:M,$Q202)+INDEX(装备!M:M,$R202)+INDEX(装备!M:M,$S202)+INDEX(装备!M:M,$T202)</f>
        <v>0</v>
      </c>
      <c r="AG202" s="8">
        <f>INDEX(装备!N:N,$O202)+INDEX(装备!N:N,$P202)+INDEX(装备!N:N,$Q202)+INDEX(装备!N:N,$R202)+INDEX(装备!N:N,$S202)+INDEX(装备!N:N,$T202)</f>
        <v>110</v>
      </c>
      <c r="AH202" s="8">
        <f>INDEX(装备!O:O,$O202)+INDEX(装备!O:O,$P202)+INDEX(装备!O:O,$Q202)+INDEX(装备!O:O,$R202)+INDEX(装备!O:O,$S202)+INDEX(装备!O:O,$T202)</f>
        <v>0</v>
      </c>
      <c r="AI202" s="8">
        <f>INDEX(装备!P:P,$O202)+INDEX(装备!P:P,$P202)+INDEX(装备!P:P,$Q202)+INDEX(装备!P:P,$R202)+INDEX(装备!P:P,$S202)+INDEX(装备!P:P,$T202)</f>
        <v>5</v>
      </c>
      <c r="AJ202" s="8">
        <f>INDEX(装备!Q:Q,$O202)+INDEX(装备!Q:Q,$P202)+INDEX(装备!Q:Q,$Q202)+INDEX(装备!Q:Q,$R202)+INDEX(装备!Q:Q,$S202)+INDEX(装备!Q:Q,$T202)</f>
        <v>20</v>
      </c>
      <c r="AK202" s="8">
        <f>INDEX(装备!R:R,$O202)+INDEX(装备!R:R,$P202)+INDEX(装备!R:R,$Q202)+INDEX(装备!R:R,$R202)+INDEX(装备!R:R,$S202)+INDEX(装备!R:R,$T202)</f>
        <v>0</v>
      </c>
      <c r="AL202" s="8">
        <f>INDEX(装备!S:S,$O202)+INDEX(装备!S:S,$P202)+INDEX(装备!S:S,$Q202)+INDEX(装备!S:S,$R202)+INDEX(装备!S:S,$S202)+INDEX(装备!S:S,$T202)</f>
        <v>10</v>
      </c>
      <c r="AM202" s="8">
        <f>INDEX(装备!T:T,$O202)+INDEX(装备!T:T,$P202)+INDEX(装备!T:T,$Q202)+INDEX(装备!T:T,$R202)+INDEX(装备!T:T,$S202)+INDEX(装备!T:T,$T202)</f>
        <v>0</v>
      </c>
      <c r="AP202" s="39">
        <f t="shared" si="138"/>
        <v>288</v>
      </c>
      <c r="AQ202" s="39">
        <f t="shared" si="138"/>
        <v>553</v>
      </c>
      <c r="AR202" s="39">
        <f t="shared" si="138"/>
        <v>266</v>
      </c>
      <c r="AS202" s="39">
        <f t="shared" si="138"/>
        <v>1900</v>
      </c>
      <c r="AT202" s="39">
        <f t="shared" si="138"/>
        <v>112</v>
      </c>
      <c r="AU202" s="39">
        <f t="shared" si="138"/>
        <v>648</v>
      </c>
      <c r="AV202" s="39">
        <f t="shared" si="138"/>
        <v>49</v>
      </c>
      <c r="AW202" s="39">
        <f t="shared" si="138"/>
        <v>50</v>
      </c>
      <c r="AX202" s="39">
        <f t="shared" si="138"/>
        <v>0</v>
      </c>
      <c r="AY202" s="39">
        <f t="shared" si="138"/>
        <v>205</v>
      </c>
      <c r="AZ202" s="39">
        <f t="shared" si="138"/>
        <v>520</v>
      </c>
      <c r="BA202" s="39">
        <f t="shared" si="138"/>
        <v>642</v>
      </c>
      <c r="BB202" s="39">
        <f t="shared" si="138"/>
        <v>5</v>
      </c>
      <c r="BC202" s="39">
        <f t="shared" si="138"/>
        <v>25</v>
      </c>
      <c r="BD202" s="39">
        <f t="shared" si="138"/>
        <v>70</v>
      </c>
      <c r="BE202" s="39">
        <f t="shared" si="138"/>
        <v>0</v>
      </c>
      <c r="BF202" s="39">
        <f t="shared" si="138"/>
        <v>50</v>
      </c>
      <c r="BG202" s="39">
        <f t="shared" si="138"/>
        <v>0</v>
      </c>
    </row>
    <row r="203" spans="6:59" s="38" customFormat="1" x14ac:dyDescent="0.15">
      <c r="F203" s="38" t="s">
        <v>470</v>
      </c>
      <c r="G203" s="39" t="s">
        <v>342</v>
      </c>
      <c r="H203" s="39" t="s">
        <v>592</v>
      </c>
      <c r="I203" s="39" t="s">
        <v>343</v>
      </c>
      <c r="J203" s="39" t="s">
        <v>385</v>
      </c>
      <c r="K203" s="39" t="s">
        <v>468</v>
      </c>
      <c r="L203" s="39" t="s">
        <v>438</v>
      </c>
      <c r="M203" s="39" t="s">
        <v>348</v>
      </c>
      <c r="O203" s="35">
        <f>MATCH(H203,装备!$B:$B,0)</f>
        <v>2</v>
      </c>
      <c r="P203" s="35">
        <f>MATCH(I203,装备!$B:$B,0)</f>
        <v>2</v>
      </c>
      <c r="Q203" s="35">
        <f>MATCH(J203,装备!$B:$B,0)</f>
        <v>10</v>
      </c>
      <c r="R203" s="35">
        <f>MATCH(K203,装备!$B:$B,0)</f>
        <v>12</v>
      </c>
      <c r="S203" s="35">
        <f>MATCH(L203,装备!$B:$B,0)</f>
        <v>13</v>
      </c>
      <c r="T203" s="35">
        <f>MATCH(M203,装备!$B:$B,0)</f>
        <v>9</v>
      </c>
      <c r="V203" s="8">
        <f>INDEX(装备!C:C,$O203)+INDEX(装备!C:C,$P203)+INDEX(装备!C:C,$Q203)+INDEX(装备!C:C,$R203)+INDEX(装备!C:C,$S203)+INDEX(装备!C:C,$T203)</f>
        <v>7</v>
      </c>
      <c r="W203" s="8">
        <f>INDEX(装备!D:D,$O203)+INDEX(装备!D:D,$P203)+INDEX(装备!D:D,$Q203)+INDEX(装备!D:D,$R203)+INDEX(装备!D:D,$S203)+INDEX(装备!D:D,$T203)</f>
        <v>7</v>
      </c>
      <c r="X203" s="8">
        <f>INDEX(装备!E:E,$O203)+INDEX(装备!E:E,$P203)+INDEX(装备!E:E,$Q203)+INDEX(装备!E:E,$R203)+INDEX(装备!E:E,$S203)+INDEX(装备!E:E,$T203)</f>
        <v>4</v>
      </c>
      <c r="Y203" s="8">
        <f>INDEX(装备!F:F,$O203)+INDEX(装备!F:F,$P203)+INDEX(装备!F:F,$Q203)+INDEX(装备!F:F,$R203)+INDEX(装备!F:F,$S203)+INDEX(装备!F:F,$T203)</f>
        <v>0</v>
      </c>
      <c r="Z203" s="8">
        <f>INDEX(装备!G:G,$O203)+INDEX(装备!G:G,$P203)+INDEX(装备!G:G,$Q203)+INDEX(装备!G:G,$R203)+INDEX(装备!G:G,$S203)+INDEX(装备!G:G,$T203)</f>
        <v>0</v>
      </c>
      <c r="AA203" s="8">
        <f>INDEX(装备!H:H,$O203)+INDEX(装备!H:H,$P203)+INDEX(装备!H:H,$Q203)+INDEX(装备!H:H,$R203)+INDEX(装备!H:H,$S203)+INDEX(装备!H:H,$T203)</f>
        <v>0</v>
      </c>
      <c r="AB203" s="8">
        <f>INDEX(装备!I:I,$O203)+INDEX(装备!I:I,$P203)+INDEX(装备!I:I,$Q203)+INDEX(装备!I:I,$R203)+INDEX(装备!I:I,$S203)+INDEX(装备!I:I,$T203)</f>
        <v>0</v>
      </c>
      <c r="AC203" s="8">
        <f>INDEX(装备!J:J,$O203)+INDEX(装备!J:J,$P203)+INDEX(装备!J:J,$Q203)+INDEX(装备!J:J,$R203)+INDEX(装备!J:J,$S203)+INDEX(装备!J:J,$T203)</f>
        <v>0</v>
      </c>
      <c r="AD203" s="8">
        <f>INDEX(装备!K:K,$O203)+INDEX(装备!K:K,$P203)+INDEX(装备!K:K,$Q203)+INDEX(装备!K:K,$R203)+INDEX(装备!K:K,$S203)+INDEX(装备!K:K,$T203)</f>
        <v>0</v>
      </c>
      <c r="AE203" s="8">
        <f>INDEX(装备!L:L,$O203)+INDEX(装备!L:L,$P203)+INDEX(装备!L:L,$Q203)+INDEX(装备!L:L,$R203)+INDEX(装备!L:L,$S203)+INDEX(装备!L:L,$T203)</f>
        <v>0</v>
      </c>
      <c r="AF203" s="8">
        <f>INDEX(装备!M:M,$O203)+INDEX(装备!M:M,$P203)+INDEX(装备!M:M,$Q203)+INDEX(装备!M:M,$R203)+INDEX(装备!M:M,$S203)+INDEX(装备!M:M,$T203)</f>
        <v>15</v>
      </c>
      <c r="AG203" s="8">
        <f>INDEX(装备!N:N,$O203)+INDEX(装备!N:N,$P203)+INDEX(装备!N:N,$Q203)+INDEX(装备!N:N,$R203)+INDEX(装备!N:N,$S203)+INDEX(装备!N:N,$T203)</f>
        <v>15</v>
      </c>
      <c r="AH203" s="8">
        <f>INDEX(装备!O:O,$O203)+INDEX(装备!O:O,$P203)+INDEX(装备!O:O,$Q203)+INDEX(装备!O:O,$R203)+INDEX(装备!O:O,$S203)+INDEX(装备!O:O,$T203)</f>
        <v>0</v>
      </c>
      <c r="AI203" s="8">
        <f>INDEX(装备!P:P,$O203)+INDEX(装备!P:P,$P203)+INDEX(装备!P:P,$Q203)+INDEX(装备!P:P,$R203)+INDEX(装备!P:P,$S203)+INDEX(装备!P:P,$T203)</f>
        <v>0</v>
      </c>
      <c r="AJ203" s="8">
        <f>INDEX(装备!Q:Q,$O203)+INDEX(装备!Q:Q,$P203)+INDEX(装备!Q:Q,$Q203)+INDEX(装备!Q:Q,$R203)+INDEX(装备!Q:Q,$S203)+INDEX(装备!Q:Q,$T203)</f>
        <v>0</v>
      </c>
      <c r="AK203" s="8">
        <f>INDEX(装备!R:R,$O203)+INDEX(装备!R:R,$P203)+INDEX(装备!R:R,$Q203)+INDEX(装备!R:R,$R203)+INDEX(装备!R:R,$S203)+INDEX(装备!R:R,$T203)</f>
        <v>0</v>
      </c>
      <c r="AL203" s="8">
        <f>INDEX(装备!S:S,$O203)+INDEX(装备!S:S,$P203)+INDEX(装备!S:S,$Q203)+INDEX(装备!S:S,$R203)+INDEX(装备!S:S,$S203)+INDEX(装备!S:S,$T203)</f>
        <v>0</v>
      </c>
      <c r="AM203" s="8">
        <f>INDEX(装备!T:T,$O203)+INDEX(装备!T:T,$P203)+INDEX(装备!T:T,$Q203)+INDEX(装备!T:T,$R203)+INDEX(装备!T:T,$S203)+INDEX(装备!T:T,$T203)</f>
        <v>0</v>
      </c>
      <c r="AP203" s="39">
        <f t="shared" ref="AP203:BG203" si="139">V203</f>
        <v>7</v>
      </c>
      <c r="AQ203" s="39">
        <f t="shared" si="139"/>
        <v>7</v>
      </c>
      <c r="AR203" s="39">
        <f t="shared" si="139"/>
        <v>4</v>
      </c>
      <c r="AS203" s="39">
        <f t="shared" si="139"/>
        <v>0</v>
      </c>
      <c r="AT203" s="39">
        <f t="shared" si="139"/>
        <v>0</v>
      </c>
      <c r="AU203" s="39">
        <f t="shared" si="139"/>
        <v>0</v>
      </c>
      <c r="AV203" s="39">
        <f t="shared" si="139"/>
        <v>0</v>
      </c>
      <c r="AW203" s="39">
        <f t="shared" si="139"/>
        <v>0</v>
      </c>
      <c r="AX203" s="39">
        <f t="shared" si="139"/>
        <v>0</v>
      </c>
      <c r="AY203" s="39">
        <f t="shared" si="139"/>
        <v>0</v>
      </c>
      <c r="AZ203" s="39">
        <f t="shared" si="139"/>
        <v>15</v>
      </c>
      <c r="BA203" s="39">
        <f t="shared" si="139"/>
        <v>15</v>
      </c>
      <c r="BB203" s="39">
        <f t="shared" si="139"/>
        <v>0</v>
      </c>
      <c r="BC203" s="39">
        <f t="shared" si="139"/>
        <v>0</v>
      </c>
      <c r="BD203" s="39">
        <f t="shared" si="139"/>
        <v>0</v>
      </c>
      <c r="BE203" s="39">
        <f t="shared" si="139"/>
        <v>0</v>
      </c>
      <c r="BF203" s="39">
        <f t="shared" si="139"/>
        <v>0</v>
      </c>
      <c r="BG203" s="39">
        <f t="shared" si="139"/>
        <v>0</v>
      </c>
    </row>
    <row r="204" spans="6:59" s="38" customFormat="1" x14ac:dyDescent="0.15">
      <c r="G204" s="39" t="s">
        <v>347</v>
      </c>
      <c r="H204" s="39" t="s">
        <v>621</v>
      </c>
      <c r="I204" s="39" t="s">
        <v>295</v>
      </c>
      <c r="J204" s="39" t="s">
        <v>422</v>
      </c>
      <c r="K204" s="39" t="s">
        <v>422</v>
      </c>
      <c r="L204" s="39" t="s">
        <v>450</v>
      </c>
      <c r="M204" s="39" t="s">
        <v>298</v>
      </c>
      <c r="O204" s="35">
        <f>MATCH(H204,装备!$B:$B,0)</f>
        <v>36</v>
      </c>
      <c r="P204" s="35">
        <f>MATCH(I204,装备!$B:$B,0)</f>
        <v>17</v>
      </c>
      <c r="Q204" s="35">
        <f>MATCH(J204,装备!$B:$B,0)</f>
        <v>18</v>
      </c>
      <c r="R204" s="35">
        <f>MATCH(K204,装备!$B:$B,0)</f>
        <v>18</v>
      </c>
      <c r="S204" s="35">
        <f>MATCH(L204,装备!$B:$B,0)</f>
        <v>15</v>
      </c>
      <c r="T204" s="35">
        <f>MATCH(M204,装备!$B:$B,0)</f>
        <v>4</v>
      </c>
      <c r="V204" s="8">
        <f>INDEX(装备!C:C,$O204)+INDEX(装备!C:C,$P204)+INDEX(装备!C:C,$Q204)+INDEX(装备!C:C,$R204)+INDEX(装备!C:C,$S204)+INDEX(装备!C:C,$T204)</f>
        <v>22</v>
      </c>
      <c r="W204" s="8">
        <f>INDEX(装备!D:D,$O204)+INDEX(装备!D:D,$P204)+INDEX(装备!D:D,$Q204)+INDEX(装备!D:D,$R204)+INDEX(装备!D:D,$S204)+INDEX(装备!D:D,$T204)</f>
        <v>16</v>
      </c>
      <c r="X204" s="8">
        <f>INDEX(装备!E:E,$O204)+INDEX(装备!E:E,$P204)+INDEX(装备!E:E,$Q204)+INDEX(装备!E:E,$R204)+INDEX(装备!E:E,$S204)+INDEX(装备!E:E,$T204)</f>
        <v>16</v>
      </c>
      <c r="Y204" s="8">
        <f>INDEX(装备!F:F,$O204)+INDEX(装备!F:F,$P204)+INDEX(装备!F:F,$Q204)+INDEX(装备!F:F,$R204)+INDEX(装备!F:F,$S204)+INDEX(装备!F:F,$T204)</f>
        <v>0</v>
      </c>
      <c r="Z204" s="8">
        <f>INDEX(装备!G:G,$O204)+INDEX(装备!G:G,$P204)+INDEX(装备!G:G,$Q204)+INDEX(装备!G:G,$R204)+INDEX(装备!G:G,$S204)+INDEX(装备!G:G,$T204)</f>
        <v>6</v>
      </c>
      <c r="AA204" s="8">
        <f>INDEX(装备!H:H,$O204)+INDEX(装备!H:H,$P204)+INDEX(装备!H:H,$Q204)+INDEX(装备!H:H,$R204)+INDEX(装备!H:H,$S204)+INDEX(装备!H:H,$T204)</f>
        <v>0</v>
      </c>
      <c r="AB204" s="8">
        <f>INDEX(装备!I:I,$O204)+INDEX(装备!I:I,$P204)+INDEX(装备!I:I,$Q204)+INDEX(装备!I:I,$R204)+INDEX(装备!I:I,$S204)+INDEX(装备!I:I,$T204)</f>
        <v>2</v>
      </c>
      <c r="AC204" s="8">
        <f>INDEX(装备!J:J,$O204)+INDEX(装备!J:J,$P204)+INDEX(装备!J:J,$Q204)+INDEX(装备!J:J,$R204)+INDEX(装备!J:J,$S204)+INDEX(装备!J:J,$T204)</f>
        <v>0</v>
      </c>
      <c r="AD204" s="8">
        <f>INDEX(装备!K:K,$O204)+INDEX(装备!K:K,$P204)+INDEX(装备!K:K,$Q204)+INDEX(装备!K:K,$R204)+INDEX(装备!K:K,$S204)+INDEX(装备!K:K,$T204)</f>
        <v>0</v>
      </c>
      <c r="AE204" s="8">
        <f>INDEX(装备!L:L,$O204)+INDEX(装备!L:L,$P204)+INDEX(装备!L:L,$Q204)+INDEX(装备!L:L,$R204)+INDEX(装备!L:L,$S204)+INDEX(装备!L:L,$T204)</f>
        <v>0</v>
      </c>
      <c r="AF204" s="8">
        <f>INDEX(装备!M:M,$O204)+INDEX(装备!M:M,$P204)+INDEX(装备!M:M,$Q204)+INDEX(装备!M:M,$R204)+INDEX(装备!M:M,$S204)+INDEX(装备!M:M,$T204)</f>
        <v>135</v>
      </c>
      <c r="AG204" s="8">
        <f>INDEX(装备!N:N,$O204)+INDEX(装备!N:N,$P204)+INDEX(装备!N:N,$Q204)+INDEX(装备!N:N,$R204)+INDEX(装备!N:N,$S204)+INDEX(装备!N:N,$T204)</f>
        <v>45</v>
      </c>
      <c r="AH204" s="8">
        <f>INDEX(装备!O:O,$O204)+INDEX(装备!O:O,$P204)+INDEX(装备!O:O,$Q204)+INDEX(装备!O:O,$R204)+INDEX(装备!O:O,$S204)+INDEX(装备!O:O,$T204)</f>
        <v>0</v>
      </c>
      <c r="AI204" s="8">
        <f>INDEX(装备!P:P,$O204)+INDEX(装备!P:P,$P204)+INDEX(装备!P:P,$Q204)+INDEX(装备!P:P,$R204)+INDEX(装备!P:P,$S204)+INDEX(装备!P:P,$T204)</f>
        <v>0</v>
      </c>
      <c r="AJ204" s="8">
        <f>INDEX(装备!Q:Q,$O204)+INDEX(装备!Q:Q,$P204)+INDEX(装备!Q:Q,$Q204)+INDEX(装备!Q:Q,$R204)+INDEX(装备!Q:Q,$S204)+INDEX(装备!Q:Q,$T204)</f>
        <v>0</v>
      </c>
      <c r="AK204" s="8">
        <f>INDEX(装备!R:R,$O204)+INDEX(装备!R:R,$P204)+INDEX(装备!R:R,$Q204)+INDEX(装备!R:R,$R204)+INDEX(装备!R:R,$S204)+INDEX(装备!R:R,$T204)</f>
        <v>0</v>
      </c>
      <c r="AL204" s="8">
        <f>INDEX(装备!S:S,$O204)+INDEX(装备!S:S,$P204)+INDEX(装备!S:S,$Q204)+INDEX(装备!S:S,$R204)+INDEX(装备!S:S,$S204)+INDEX(装备!S:S,$T204)</f>
        <v>0</v>
      </c>
      <c r="AM204" s="8">
        <f>INDEX(装备!T:T,$O204)+INDEX(装备!T:T,$P204)+INDEX(装备!T:T,$Q204)+INDEX(装备!T:T,$R204)+INDEX(装备!T:T,$S204)+INDEX(装备!T:T,$T204)</f>
        <v>0</v>
      </c>
      <c r="AP204" s="39">
        <f t="shared" ref="AP204:BG212" si="140">AP203+V204</f>
        <v>29</v>
      </c>
      <c r="AQ204" s="39">
        <f t="shared" si="140"/>
        <v>23</v>
      </c>
      <c r="AR204" s="39">
        <f t="shared" si="140"/>
        <v>20</v>
      </c>
      <c r="AS204" s="39">
        <f t="shared" si="140"/>
        <v>0</v>
      </c>
      <c r="AT204" s="39">
        <f t="shared" si="140"/>
        <v>6</v>
      </c>
      <c r="AU204" s="39">
        <f t="shared" si="140"/>
        <v>0</v>
      </c>
      <c r="AV204" s="39">
        <f t="shared" si="140"/>
        <v>2</v>
      </c>
      <c r="AW204" s="39">
        <f t="shared" si="140"/>
        <v>0</v>
      </c>
      <c r="AX204" s="39">
        <f t="shared" si="140"/>
        <v>0</v>
      </c>
      <c r="AY204" s="39">
        <f t="shared" si="140"/>
        <v>0</v>
      </c>
      <c r="AZ204" s="39">
        <f t="shared" si="140"/>
        <v>150</v>
      </c>
      <c r="BA204" s="39">
        <f t="shared" si="140"/>
        <v>60</v>
      </c>
      <c r="BB204" s="39">
        <f t="shared" si="140"/>
        <v>0</v>
      </c>
      <c r="BC204" s="39">
        <f t="shared" si="140"/>
        <v>0</v>
      </c>
      <c r="BD204" s="39">
        <f t="shared" si="140"/>
        <v>0</v>
      </c>
      <c r="BE204" s="39">
        <f t="shared" si="140"/>
        <v>0</v>
      </c>
      <c r="BF204" s="39">
        <f t="shared" si="140"/>
        <v>0</v>
      </c>
      <c r="BG204" s="39">
        <f t="shared" si="140"/>
        <v>0</v>
      </c>
    </row>
    <row r="205" spans="6:59" s="38" customFormat="1" x14ac:dyDescent="0.15">
      <c r="G205" s="39" t="s">
        <v>299</v>
      </c>
      <c r="H205" s="39" t="s">
        <v>649</v>
      </c>
      <c r="I205" s="39" t="s">
        <v>426</v>
      </c>
      <c r="J205" s="39" t="s">
        <v>430</v>
      </c>
      <c r="K205" s="39" t="s">
        <v>439</v>
      </c>
      <c r="L205" s="39" t="s">
        <v>441</v>
      </c>
      <c r="M205" s="39" t="s">
        <v>298</v>
      </c>
      <c r="O205" s="35">
        <f>MATCH(H205,装备!$B:$B,0)</f>
        <v>60</v>
      </c>
      <c r="P205" s="35">
        <f>MATCH(I205,装备!$B:$B,0)</f>
        <v>50</v>
      </c>
      <c r="Q205" s="35">
        <f>MATCH(J205,装备!$B:$B,0)</f>
        <v>38</v>
      </c>
      <c r="R205" s="35">
        <f>MATCH(K205,装备!$B:$B,0)</f>
        <v>33</v>
      </c>
      <c r="S205" s="35">
        <f>MATCH(L205,装备!$B:$B,0)</f>
        <v>20</v>
      </c>
      <c r="T205" s="35">
        <f>MATCH(M205,装备!$B:$B,0)</f>
        <v>4</v>
      </c>
      <c r="V205" s="8">
        <f>INDEX(装备!C:C,$O205)+INDEX(装备!C:C,$P205)+INDEX(装备!C:C,$Q205)+INDEX(装备!C:C,$R205)+INDEX(装备!C:C,$S205)+INDEX(装备!C:C,$T205)</f>
        <v>19</v>
      </c>
      <c r="W205" s="8">
        <f>INDEX(装备!D:D,$O205)+INDEX(装备!D:D,$P205)+INDEX(装备!D:D,$Q205)+INDEX(装备!D:D,$R205)+INDEX(装备!D:D,$S205)+INDEX(装备!D:D,$T205)</f>
        <v>32</v>
      </c>
      <c r="X205" s="8">
        <f>INDEX(装备!E:E,$O205)+INDEX(装备!E:E,$P205)+INDEX(装备!E:E,$Q205)+INDEX(装备!E:E,$R205)+INDEX(装备!E:E,$S205)+INDEX(装备!E:E,$T205)</f>
        <v>19</v>
      </c>
      <c r="Y205" s="8">
        <f>INDEX(装备!F:F,$O205)+INDEX(装备!F:F,$P205)+INDEX(装备!F:F,$Q205)+INDEX(装备!F:F,$R205)+INDEX(装备!F:F,$S205)+INDEX(装备!F:F,$T205)</f>
        <v>0</v>
      </c>
      <c r="Z205" s="8">
        <f>INDEX(装备!G:G,$O205)+INDEX(装备!G:G,$P205)+INDEX(装备!G:G,$Q205)+INDEX(装备!G:G,$R205)+INDEX(装备!G:G,$S205)+INDEX(装备!G:G,$T205)</f>
        <v>6</v>
      </c>
      <c r="AA205" s="8">
        <f>INDEX(装备!H:H,$O205)+INDEX(装备!H:H,$P205)+INDEX(装备!H:H,$Q205)+INDEX(装备!H:H,$R205)+INDEX(装备!H:H,$S205)+INDEX(装备!H:H,$T205)</f>
        <v>30</v>
      </c>
      <c r="AB205" s="8">
        <f>INDEX(装备!I:I,$O205)+INDEX(装备!I:I,$P205)+INDEX(装备!I:I,$Q205)+INDEX(装备!I:I,$R205)+INDEX(装备!I:I,$S205)+INDEX(装备!I:I,$T205)</f>
        <v>5</v>
      </c>
      <c r="AC205" s="8">
        <f>INDEX(装备!J:J,$O205)+INDEX(装备!J:J,$P205)+INDEX(装备!J:J,$Q205)+INDEX(装备!J:J,$R205)+INDEX(装备!J:J,$S205)+INDEX(装备!J:J,$T205)</f>
        <v>0</v>
      </c>
      <c r="AD205" s="8">
        <f>INDEX(装备!K:K,$O205)+INDEX(装备!K:K,$P205)+INDEX(装备!K:K,$Q205)+INDEX(装备!K:K,$R205)+INDEX(装备!K:K,$S205)+INDEX(装备!K:K,$T205)</f>
        <v>0</v>
      </c>
      <c r="AE205" s="8">
        <f>INDEX(装备!L:L,$O205)+INDEX(装备!L:L,$P205)+INDEX(装备!L:L,$Q205)+INDEX(装备!L:L,$R205)+INDEX(装备!L:L,$S205)+INDEX(装备!L:L,$T205)</f>
        <v>0</v>
      </c>
      <c r="AF205" s="8">
        <f>INDEX(装备!M:M,$O205)+INDEX(装备!M:M,$P205)+INDEX(装备!M:M,$Q205)+INDEX(装备!M:M,$R205)+INDEX(装备!M:M,$S205)+INDEX(装备!M:M,$T205)</f>
        <v>0</v>
      </c>
      <c r="AG205" s="8">
        <f>INDEX(装备!N:N,$O205)+INDEX(装备!N:N,$P205)+INDEX(装备!N:N,$Q205)+INDEX(装备!N:N,$R205)+INDEX(装备!N:N,$S205)+INDEX(装备!N:N,$T205)</f>
        <v>0</v>
      </c>
      <c r="AH205" s="8">
        <f>INDEX(装备!O:O,$O205)+INDEX(装备!O:O,$P205)+INDEX(装备!O:O,$Q205)+INDEX(装备!O:O,$R205)+INDEX(装备!O:O,$S205)+INDEX(装备!O:O,$T205)</f>
        <v>0</v>
      </c>
      <c r="AI205" s="8">
        <f>INDEX(装备!P:P,$O205)+INDEX(装备!P:P,$P205)+INDEX(装备!P:P,$Q205)+INDEX(装备!P:P,$R205)+INDEX(装备!P:P,$S205)+INDEX(装备!P:P,$T205)</f>
        <v>0</v>
      </c>
      <c r="AJ205" s="8">
        <f>INDEX(装备!Q:Q,$O205)+INDEX(装备!Q:Q,$P205)+INDEX(装备!Q:Q,$Q205)+INDEX(装备!Q:Q,$R205)+INDEX(装备!Q:Q,$S205)+INDEX(装备!Q:Q,$T205)</f>
        <v>0</v>
      </c>
      <c r="AK205" s="8">
        <f>INDEX(装备!R:R,$O205)+INDEX(装备!R:R,$P205)+INDEX(装备!R:R,$Q205)+INDEX(装备!R:R,$R205)+INDEX(装备!R:R,$S205)+INDEX(装备!R:R,$T205)</f>
        <v>0</v>
      </c>
      <c r="AL205" s="8">
        <f>INDEX(装备!S:S,$O205)+INDEX(装备!S:S,$P205)+INDEX(装备!S:S,$Q205)+INDEX(装备!S:S,$R205)+INDEX(装备!S:S,$S205)+INDEX(装备!S:S,$T205)</f>
        <v>0</v>
      </c>
      <c r="AM205" s="8">
        <f>INDEX(装备!T:T,$O205)+INDEX(装备!T:T,$P205)+INDEX(装备!T:T,$Q205)+INDEX(装备!T:T,$R205)+INDEX(装备!T:T,$S205)+INDEX(装备!T:T,$T205)</f>
        <v>0</v>
      </c>
      <c r="AP205" s="39">
        <f t="shared" si="140"/>
        <v>48</v>
      </c>
      <c r="AQ205" s="39">
        <f t="shared" si="140"/>
        <v>55</v>
      </c>
      <c r="AR205" s="39">
        <f t="shared" si="140"/>
        <v>39</v>
      </c>
      <c r="AS205" s="39">
        <f t="shared" si="140"/>
        <v>0</v>
      </c>
      <c r="AT205" s="39">
        <f t="shared" si="140"/>
        <v>12</v>
      </c>
      <c r="AU205" s="39">
        <f t="shared" si="140"/>
        <v>30</v>
      </c>
      <c r="AV205" s="39">
        <f t="shared" si="140"/>
        <v>7</v>
      </c>
      <c r="AW205" s="39">
        <f t="shared" si="140"/>
        <v>0</v>
      </c>
      <c r="AX205" s="39">
        <f t="shared" si="140"/>
        <v>0</v>
      </c>
      <c r="AY205" s="39">
        <f t="shared" si="140"/>
        <v>0</v>
      </c>
      <c r="AZ205" s="39">
        <f t="shared" si="140"/>
        <v>150</v>
      </c>
      <c r="BA205" s="39">
        <f t="shared" si="140"/>
        <v>60</v>
      </c>
      <c r="BB205" s="39">
        <f t="shared" si="140"/>
        <v>0</v>
      </c>
      <c r="BC205" s="39">
        <f t="shared" si="140"/>
        <v>0</v>
      </c>
      <c r="BD205" s="39">
        <f t="shared" si="140"/>
        <v>0</v>
      </c>
      <c r="BE205" s="39">
        <f t="shared" si="140"/>
        <v>0</v>
      </c>
      <c r="BF205" s="39">
        <f t="shared" si="140"/>
        <v>0</v>
      </c>
      <c r="BG205" s="39">
        <f t="shared" si="140"/>
        <v>0</v>
      </c>
    </row>
    <row r="206" spans="6:59" s="38" customFormat="1" x14ac:dyDescent="0.15">
      <c r="G206" s="39" t="s">
        <v>304</v>
      </c>
      <c r="H206" s="39" t="s">
        <v>639</v>
      </c>
      <c r="I206" s="39" t="s">
        <v>428</v>
      </c>
      <c r="J206" s="39" t="s">
        <v>451</v>
      </c>
      <c r="K206" s="39" t="s">
        <v>431</v>
      </c>
      <c r="L206" s="39" t="s">
        <v>377</v>
      </c>
      <c r="M206" s="39" t="s">
        <v>298</v>
      </c>
      <c r="O206" s="35">
        <f>MATCH(H206,装备!$B:$B,0)</f>
        <v>77</v>
      </c>
      <c r="P206" s="35">
        <f>MATCH(I206,装备!$B:$B,0)</f>
        <v>71</v>
      </c>
      <c r="Q206" s="35">
        <f>MATCH(J206,装备!$B:$B,0)</f>
        <v>56</v>
      </c>
      <c r="R206" s="35">
        <f>MATCH(K206,装备!$B:$B,0)</f>
        <v>39</v>
      </c>
      <c r="S206" s="35">
        <f>MATCH(L206,装备!$B:$B,0)</f>
        <v>3</v>
      </c>
      <c r="T206" s="35">
        <f>MATCH(M206,装备!$B:$B,0)</f>
        <v>4</v>
      </c>
      <c r="V206" s="8">
        <f>INDEX(装备!C:C,$O206)+INDEX(装备!C:C,$P206)+INDEX(装备!C:C,$Q206)+INDEX(装备!C:C,$R206)+INDEX(装备!C:C,$S206)+INDEX(装备!C:C,$T206)</f>
        <v>16</v>
      </c>
      <c r="W206" s="8">
        <f>INDEX(装备!D:D,$O206)+INDEX(装备!D:D,$P206)+INDEX(装备!D:D,$Q206)+INDEX(装备!D:D,$R206)+INDEX(装备!D:D,$S206)+INDEX(装备!D:D,$T206)</f>
        <v>30</v>
      </c>
      <c r="X206" s="8">
        <f>INDEX(装备!E:E,$O206)+INDEX(装备!E:E,$P206)+INDEX(装备!E:E,$Q206)+INDEX(装备!E:E,$R206)+INDEX(装备!E:E,$S206)+INDEX(装备!E:E,$T206)</f>
        <v>10</v>
      </c>
      <c r="Y206" s="8">
        <f>INDEX(装备!F:F,$O206)+INDEX(装备!F:F,$P206)+INDEX(装备!F:F,$Q206)+INDEX(装备!F:F,$R206)+INDEX(装备!F:F,$S206)+INDEX(装备!F:F,$T206)</f>
        <v>0</v>
      </c>
      <c r="Z206" s="8">
        <f>INDEX(装备!G:G,$O206)+INDEX(装备!G:G,$P206)+INDEX(装备!G:G,$Q206)+INDEX(装备!G:G,$R206)+INDEX(装备!G:G,$S206)+INDEX(装备!G:G,$T206)</f>
        <v>9</v>
      </c>
      <c r="AA206" s="8">
        <f>INDEX(装备!H:H,$O206)+INDEX(装备!H:H,$P206)+INDEX(装备!H:H,$Q206)+INDEX(装备!H:H,$R206)+INDEX(装备!H:H,$S206)+INDEX(装备!H:H,$T206)</f>
        <v>0</v>
      </c>
      <c r="AB206" s="8">
        <f>INDEX(装备!I:I,$O206)+INDEX(装备!I:I,$P206)+INDEX(装备!I:I,$Q206)+INDEX(装备!I:I,$R206)+INDEX(装备!I:I,$S206)+INDEX(装备!I:I,$T206)</f>
        <v>0</v>
      </c>
      <c r="AC206" s="8">
        <f>INDEX(装备!J:J,$O206)+INDEX(装备!J:J,$P206)+INDEX(装备!J:J,$Q206)+INDEX(装备!J:J,$R206)+INDEX(装备!J:J,$S206)+INDEX(装备!J:J,$T206)</f>
        <v>0</v>
      </c>
      <c r="AD206" s="8">
        <f>INDEX(装备!K:K,$O206)+INDEX(装备!K:K,$P206)+INDEX(装备!K:K,$Q206)+INDEX(装备!K:K,$R206)+INDEX(装备!K:K,$S206)+INDEX(装备!K:K,$T206)</f>
        <v>0</v>
      </c>
      <c r="AE206" s="8">
        <f>INDEX(装备!L:L,$O206)+INDEX(装备!L:L,$P206)+INDEX(装备!L:L,$Q206)+INDEX(装备!L:L,$R206)+INDEX(装备!L:L,$S206)+INDEX(装备!L:L,$T206)</f>
        <v>0</v>
      </c>
      <c r="AF206" s="8">
        <f>INDEX(装备!M:M,$O206)+INDEX(装备!M:M,$P206)+INDEX(装备!M:M,$Q206)+INDEX(装备!M:M,$R206)+INDEX(装备!M:M,$S206)+INDEX(装备!M:M,$T206)</f>
        <v>190</v>
      </c>
      <c r="AG206" s="8">
        <f>INDEX(装备!N:N,$O206)+INDEX(装备!N:N,$P206)+INDEX(装备!N:N,$Q206)+INDEX(装备!N:N,$R206)+INDEX(装备!N:N,$S206)+INDEX(装备!N:N,$T206)</f>
        <v>140</v>
      </c>
      <c r="AH206" s="8">
        <f>INDEX(装备!O:O,$O206)+INDEX(装备!O:O,$P206)+INDEX(装备!O:O,$Q206)+INDEX(装备!O:O,$R206)+INDEX(装备!O:O,$S206)+INDEX(装备!O:O,$T206)</f>
        <v>5</v>
      </c>
      <c r="AI206" s="8">
        <f>INDEX(装备!P:P,$O206)+INDEX(装备!P:P,$P206)+INDEX(装备!P:P,$Q206)+INDEX(装备!P:P,$R206)+INDEX(装备!P:P,$S206)+INDEX(装备!P:P,$T206)</f>
        <v>5</v>
      </c>
      <c r="AJ206" s="8">
        <f>INDEX(装备!Q:Q,$O206)+INDEX(装备!Q:Q,$P206)+INDEX(装备!Q:Q,$Q206)+INDEX(装备!Q:Q,$R206)+INDEX(装备!Q:Q,$S206)+INDEX(装备!Q:Q,$T206)</f>
        <v>5</v>
      </c>
      <c r="AK206" s="8">
        <f>INDEX(装备!R:R,$O206)+INDEX(装备!R:R,$P206)+INDEX(装备!R:R,$Q206)+INDEX(装备!R:R,$R206)+INDEX(装备!R:R,$S206)+INDEX(装备!R:R,$T206)</f>
        <v>0</v>
      </c>
      <c r="AL206" s="8">
        <f>INDEX(装备!S:S,$O206)+INDEX(装备!S:S,$P206)+INDEX(装备!S:S,$Q206)+INDEX(装备!S:S,$R206)+INDEX(装备!S:S,$S206)+INDEX(装备!S:S,$T206)</f>
        <v>10</v>
      </c>
      <c r="AM206" s="8">
        <f>INDEX(装备!T:T,$O206)+INDEX(装备!T:T,$P206)+INDEX(装备!T:T,$Q206)+INDEX(装备!T:T,$R206)+INDEX(装备!T:T,$S206)+INDEX(装备!T:T,$T206)</f>
        <v>0</v>
      </c>
      <c r="AP206" s="39">
        <f t="shared" si="140"/>
        <v>64</v>
      </c>
      <c r="AQ206" s="39">
        <f t="shared" si="140"/>
        <v>85</v>
      </c>
      <c r="AR206" s="39">
        <f t="shared" si="140"/>
        <v>49</v>
      </c>
      <c r="AS206" s="39">
        <f t="shared" si="140"/>
        <v>0</v>
      </c>
      <c r="AT206" s="39">
        <f t="shared" si="140"/>
        <v>21</v>
      </c>
      <c r="AU206" s="39">
        <f t="shared" si="140"/>
        <v>30</v>
      </c>
      <c r="AV206" s="39">
        <f t="shared" si="140"/>
        <v>7</v>
      </c>
      <c r="AW206" s="39">
        <f t="shared" si="140"/>
        <v>0</v>
      </c>
      <c r="AX206" s="39">
        <f t="shared" si="140"/>
        <v>0</v>
      </c>
      <c r="AY206" s="39">
        <f t="shared" si="140"/>
        <v>0</v>
      </c>
      <c r="AZ206" s="39">
        <f t="shared" si="140"/>
        <v>340</v>
      </c>
      <c r="BA206" s="39">
        <f t="shared" si="140"/>
        <v>200</v>
      </c>
      <c r="BB206" s="39">
        <f t="shared" si="140"/>
        <v>5</v>
      </c>
      <c r="BC206" s="39">
        <f t="shared" si="140"/>
        <v>5</v>
      </c>
      <c r="BD206" s="39">
        <f t="shared" si="140"/>
        <v>5</v>
      </c>
      <c r="BE206" s="39">
        <f t="shared" si="140"/>
        <v>0</v>
      </c>
      <c r="BF206" s="39">
        <f t="shared" si="140"/>
        <v>10</v>
      </c>
      <c r="BG206" s="39">
        <f t="shared" si="140"/>
        <v>0</v>
      </c>
    </row>
    <row r="207" spans="6:59" s="38" customFormat="1" x14ac:dyDescent="0.15">
      <c r="G207" s="39" t="s">
        <v>311</v>
      </c>
      <c r="H207" s="39" t="s">
        <v>650</v>
      </c>
      <c r="I207" s="39" t="s">
        <v>455</v>
      </c>
      <c r="J207" s="39" t="s">
        <v>361</v>
      </c>
      <c r="K207" s="39" t="s">
        <v>372</v>
      </c>
      <c r="L207" s="39" t="s">
        <v>381</v>
      </c>
      <c r="M207" s="39" t="s">
        <v>298</v>
      </c>
      <c r="O207" s="35">
        <f>MATCH(H207,装备!$B:$B,0)</f>
        <v>81</v>
      </c>
      <c r="P207" s="35">
        <f>MATCH(I207,装备!$B:$B,0)</f>
        <v>123</v>
      </c>
      <c r="Q207" s="35">
        <f>MATCH(J207,装备!$B:$B,0)</f>
        <v>82</v>
      </c>
      <c r="R207" s="35">
        <f>MATCH(K207,装备!$B:$B,0)</f>
        <v>34</v>
      </c>
      <c r="S207" s="35">
        <f>MATCH(L207,装备!$B:$B,0)</f>
        <v>54</v>
      </c>
      <c r="T207" s="35">
        <f>MATCH(M207,装备!$B:$B,0)</f>
        <v>4</v>
      </c>
      <c r="V207" s="8">
        <f>INDEX(装备!C:C,$O207)+INDEX(装备!C:C,$P207)+INDEX(装备!C:C,$Q207)+INDEX(装备!C:C,$R207)+INDEX(装备!C:C,$S207)+INDEX(装备!C:C,$T207)</f>
        <v>21</v>
      </c>
      <c r="W207" s="8">
        <f>INDEX(装备!D:D,$O207)+INDEX(装备!D:D,$P207)+INDEX(装备!D:D,$Q207)+INDEX(装备!D:D,$R207)+INDEX(装备!D:D,$S207)+INDEX(装备!D:D,$T207)</f>
        <v>54</v>
      </c>
      <c r="X207" s="8">
        <f>INDEX(装备!E:E,$O207)+INDEX(装备!E:E,$P207)+INDEX(装备!E:E,$Q207)+INDEX(装备!E:E,$R207)+INDEX(装备!E:E,$S207)+INDEX(装备!E:E,$T207)</f>
        <v>5</v>
      </c>
      <c r="Y207" s="8">
        <f>INDEX(装备!F:F,$O207)+INDEX(装备!F:F,$P207)+INDEX(装备!F:F,$Q207)+INDEX(装备!F:F,$R207)+INDEX(装备!F:F,$S207)+INDEX(装备!F:F,$T207)</f>
        <v>1325</v>
      </c>
      <c r="Z207" s="8">
        <f>INDEX(装备!G:G,$O207)+INDEX(装备!G:G,$P207)+INDEX(装备!G:G,$Q207)+INDEX(装备!G:G,$R207)+INDEX(装备!G:G,$S207)+INDEX(装备!G:G,$T207)</f>
        <v>41</v>
      </c>
      <c r="AA207" s="8">
        <f>INDEX(装备!H:H,$O207)+INDEX(装备!H:H,$P207)+INDEX(装备!H:H,$Q207)+INDEX(装备!H:H,$R207)+INDEX(装备!H:H,$S207)+INDEX(装备!H:H,$T207)</f>
        <v>81</v>
      </c>
      <c r="AB207" s="8">
        <f>INDEX(装备!I:I,$O207)+INDEX(装备!I:I,$P207)+INDEX(装备!I:I,$Q207)+INDEX(装备!I:I,$R207)+INDEX(装备!I:I,$S207)+INDEX(装备!I:I,$T207)</f>
        <v>0</v>
      </c>
      <c r="AC207" s="8">
        <f>INDEX(装备!J:J,$O207)+INDEX(装备!J:J,$P207)+INDEX(装备!J:J,$Q207)+INDEX(装备!J:J,$R207)+INDEX(装备!J:J,$S207)+INDEX(装备!J:J,$T207)</f>
        <v>12</v>
      </c>
      <c r="AD207" s="8">
        <f>INDEX(装备!K:K,$O207)+INDEX(装备!K:K,$P207)+INDEX(装备!K:K,$Q207)+INDEX(装备!K:K,$R207)+INDEX(装备!K:K,$S207)+INDEX(装备!K:K,$T207)</f>
        <v>0</v>
      </c>
      <c r="AE207" s="8">
        <f>INDEX(装备!L:L,$O207)+INDEX(装备!L:L,$P207)+INDEX(装备!L:L,$Q207)+INDEX(装备!L:L,$R207)+INDEX(装备!L:L,$S207)+INDEX(装备!L:L,$T207)</f>
        <v>0</v>
      </c>
      <c r="AF207" s="8">
        <f>INDEX(装备!M:M,$O207)+INDEX(装备!M:M,$P207)+INDEX(装备!M:M,$Q207)+INDEX(装备!M:M,$R207)+INDEX(装备!M:M,$S207)+INDEX(装备!M:M,$T207)</f>
        <v>280</v>
      </c>
      <c r="AG207" s="8">
        <f>INDEX(装备!N:N,$O207)+INDEX(装备!N:N,$P207)+INDEX(装备!N:N,$Q207)+INDEX(装备!N:N,$R207)+INDEX(装备!N:N,$S207)+INDEX(装备!N:N,$T207)</f>
        <v>32</v>
      </c>
      <c r="AH207" s="8">
        <f>INDEX(装备!O:O,$O207)+INDEX(装备!O:O,$P207)+INDEX(装备!O:O,$Q207)+INDEX(装备!O:O,$R207)+INDEX(装备!O:O,$S207)+INDEX(装备!O:O,$T207)</f>
        <v>0</v>
      </c>
      <c r="AI207" s="8">
        <f>INDEX(装备!P:P,$O207)+INDEX(装备!P:P,$P207)+INDEX(装备!P:P,$Q207)+INDEX(装备!P:P,$R207)+INDEX(装备!P:P,$S207)+INDEX(装备!P:P,$T207)</f>
        <v>0</v>
      </c>
      <c r="AJ207" s="8">
        <f>INDEX(装备!Q:Q,$O207)+INDEX(装备!Q:Q,$P207)+INDEX(装备!Q:Q,$Q207)+INDEX(装备!Q:Q,$R207)+INDEX(装备!Q:Q,$S207)+INDEX(装备!Q:Q,$T207)</f>
        <v>5</v>
      </c>
      <c r="AK207" s="8">
        <f>INDEX(装备!R:R,$O207)+INDEX(装备!R:R,$P207)+INDEX(装备!R:R,$Q207)+INDEX(装备!R:R,$R207)+INDEX(装备!R:R,$S207)+INDEX(装备!R:R,$T207)</f>
        <v>0</v>
      </c>
      <c r="AL207" s="8">
        <f>INDEX(装备!S:S,$O207)+INDEX(装备!S:S,$P207)+INDEX(装备!S:S,$Q207)+INDEX(装备!S:S,$R207)+INDEX(装备!S:S,$S207)+INDEX(装备!S:S,$T207)</f>
        <v>0</v>
      </c>
      <c r="AM207" s="8">
        <f>INDEX(装备!T:T,$O207)+INDEX(装备!T:T,$P207)+INDEX(装备!T:T,$Q207)+INDEX(装备!T:T,$R207)+INDEX(装备!T:T,$S207)+INDEX(装备!T:T,$T207)</f>
        <v>0</v>
      </c>
      <c r="AP207" s="39">
        <f t="shared" si="140"/>
        <v>85</v>
      </c>
      <c r="AQ207" s="39">
        <f t="shared" si="140"/>
        <v>139</v>
      </c>
      <c r="AR207" s="39">
        <f t="shared" si="140"/>
        <v>54</v>
      </c>
      <c r="AS207" s="39">
        <f t="shared" si="140"/>
        <v>1325</v>
      </c>
      <c r="AT207" s="39">
        <f t="shared" si="140"/>
        <v>62</v>
      </c>
      <c r="AU207" s="39">
        <f t="shared" si="140"/>
        <v>111</v>
      </c>
      <c r="AV207" s="39">
        <f t="shared" si="140"/>
        <v>7</v>
      </c>
      <c r="AW207" s="39">
        <f t="shared" si="140"/>
        <v>12</v>
      </c>
      <c r="AX207" s="39">
        <f t="shared" si="140"/>
        <v>0</v>
      </c>
      <c r="AY207" s="39">
        <f t="shared" si="140"/>
        <v>0</v>
      </c>
      <c r="AZ207" s="39">
        <f t="shared" si="140"/>
        <v>620</v>
      </c>
      <c r="BA207" s="39">
        <f t="shared" si="140"/>
        <v>232</v>
      </c>
      <c r="BB207" s="39">
        <f t="shared" si="140"/>
        <v>5</v>
      </c>
      <c r="BC207" s="39">
        <f t="shared" si="140"/>
        <v>5</v>
      </c>
      <c r="BD207" s="39">
        <f t="shared" si="140"/>
        <v>10</v>
      </c>
      <c r="BE207" s="39">
        <f t="shared" si="140"/>
        <v>0</v>
      </c>
      <c r="BF207" s="39">
        <f t="shared" si="140"/>
        <v>10</v>
      </c>
      <c r="BG207" s="39">
        <f t="shared" si="140"/>
        <v>0</v>
      </c>
    </row>
    <row r="208" spans="6:59" s="38" customFormat="1" x14ac:dyDescent="0.15">
      <c r="G208" s="39" t="s">
        <v>316</v>
      </c>
      <c r="H208" s="39" t="s">
        <v>605</v>
      </c>
      <c r="I208" s="39" t="s">
        <v>354</v>
      </c>
      <c r="J208" s="39" t="s">
        <v>469</v>
      </c>
      <c r="K208" s="39" t="s">
        <v>367</v>
      </c>
      <c r="L208" s="39" t="s">
        <v>441</v>
      </c>
      <c r="M208" s="39" t="s">
        <v>380</v>
      </c>
      <c r="O208" s="35">
        <f>MATCH(H208,装备!$B:$B,0)</f>
        <v>101</v>
      </c>
      <c r="P208" s="35">
        <f>MATCH(I208,装备!$B:$B,0)</f>
        <v>92</v>
      </c>
      <c r="Q208" s="35">
        <f>MATCH(J208,装备!$B:$B,0)</f>
        <v>80</v>
      </c>
      <c r="R208" s="35">
        <f>MATCH(K208,装备!$B:$B,0)</f>
        <v>55</v>
      </c>
      <c r="S208" s="35">
        <f>MATCH(L208,装备!$B:$B,0)</f>
        <v>20</v>
      </c>
      <c r="T208" s="35">
        <f>MATCH(M208,装备!$B:$B,0)</f>
        <v>43</v>
      </c>
      <c r="V208" s="8">
        <f>INDEX(装备!C:C,$O208)+INDEX(装备!C:C,$P208)+INDEX(装备!C:C,$Q208)+INDEX(装备!C:C,$R208)+INDEX(装备!C:C,$S208)+INDEX(装备!C:C,$T208)</f>
        <v>22</v>
      </c>
      <c r="W208" s="8">
        <f>INDEX(装备!D:D,$O208)+INDEX(装备!D:D,$P208)+INDEX(装备!D:D,$Q208)+INDEX(装备!D:D,$R208)+INDEX(装备!D:D,$S208)+INDEX(装备!D:D,$T208)</f>
        <v>62</v>
      </c>
      <c r="X208" s="8">
        <f>INDEX(装备!E:E,$O208)+INDEX(装备!E:E,$P208)+INDEX(装备!E:E,$Q208)+INDEX(装备!E:E,$R208)+INDEX(装备!E:E,$S208)+INDEX(装备!E:E,$T208)</f>
        <v>22</v>
      </c>
      <c r="Y208" s="8">
        <f>INDEX(装备!F:F,$O208)+INDEX(装备!F:F,$P208)+INDEX(装备!F:F,$Q208)+INDEX(装备!F:F,$R208)+INDEX(装备!F:F,$S208)+INDEX(装备!F:F,$T208)</f>
        <v>280</v>
      </c>
      <c r="Z208" s="8">
        <f>INDEX(装备!G:G,$O208)+INDEX(装备!G:G,$P208)+INDEX(装备!G:G,$Q208)+INDEX(装备!G:G,$R208)+INDEX(装备!G:G,$S208)+INDEX(装备!G:G,$T208)</f>
        <v>57</v>
      </c>
      <c r="AA208" s="8">
        <f>INDEX(装备!H:H,$O208)+INDEX(装备!H:H,$P208)+INDEX(装备!H:H,$Q208)+INDEX(装备!H:H,$R208)+INDEX(装备!H:H,$S208)+INDEX(装备!H:H,$T208)</f>
        <v>0</v>
      </c>
      <c r="AB208" s="8">
        <f>INDEX(装备!I:I,$O208)+INDEX(装备!I:I,$P208)+INDEX(装备!I:I,$Q208)+INDEX(装备!I:I,$R208)+INDEX(装备!I:I,$S208)+INDEX(装备!I:I,$T208)</f>
        <v>4</v>
      </c>
      <c r="AC208" s="8">
        <f>INDEX(装备!J:J,$O208)+INDEX(装备!J:J,$P208)+INDEX(装备!J:J,$Q208)+INDEX(装备!J:J,$R208)+INDEX(装备!J:J,$S208)+INDEX(装备!J:J,$T208)</f>
        <v>0</v>
      </c>
      <c r="AD208" s="8">
        <f>INDEX(装备!K:K,$O208)+INDEX(装备!K:K,$P208)+INDEX(装备!K:K,$Q208)+INDEX(装备!K:K,$R208)+INDEX(装备!K:K,$S208)+INDEX(装备!K:K,$T208)</f>
        <v>15</v>
      </c>
      <c r="AE208" s="8">
        <f>INDEX(装备!L:L,$O208)+INDEX(装备!L:L,$P208)+INDEX(装备!L:L,$Q208)+INDEX(装备!L:L,$R208)+INDEX(装备!L:L,$S208)+INDEX(装备!L:L,$T208)</f>
        <v>0</v>
      </c>
      <c r="AF208" s="8">
        <f>INDEX(装备!M:M,$O208)+INDEX(装备!M:M,$P208)+INDEX(装备!M:M,$Q208)+INDEX(装备!M:M,$R208)+INDEX(装备!M:M,$S208)+INDEX(装备!M:M,$T208)</f>
        <v>240</v>
      </c>
      <c r="AG208" s="8">
        <f>INDEX(装备!N:N,$O208)+INDEX(装备!N:N,$P208)+INDEX(装备!N:N,$Q208)+INDEX(装备!N:N,$R208)+INDEX(装备!N:N,$S208)+INDEX(装备!N:N,$T208)</f>
        <v>100</v>
      </c>
      <c r="AH208" s="8">
        <f>INDEX(装备!O:O,$O208)+INDEX(装备!O:O,$P208)+INDEX(装备!O:O,$Q208)+INDEX(装备!O:O,$R208)+INDEX(装备!O:O,$S208)+INDEX(装备!O:O,$T208)</f>
        <v>0</v>
      </c>
      <c r="AI208" s="8">
        <f>INDEX(装备!P:P,$O208)+INDEX(装备!P:P,$P208)+INDEX(装备!P:P,$Q208)+INDEX(装备!P:P,$R208)+INDEX(装备!P:P,$S208)+INDEX(装备!P:P,$T208)</f>
        <v>0</v>
      </c>
      <c r="AJ208" s="8">
        <f>INDEX(装备!Q:Q,$O208)+INDEX(装备!Q:Q,$P208)+INDEX(装备!Q:Q,$Q208)+INDEX(装备!Q:Q,$R208)+INDEX(装备!Q:Q,$S208)+INDEX(装备!Q:Q,$T208)</f>
        <v>25</v>
      </c>
      <c r="AK208" s="8">
        <f>INDEX(装备!R:R,$O208)+INDEX(装备!R:R,$P208)+INDEX(装备!R:R,$Q208)+INDEX(装备!R:R,$R208)+INDEX(装备!R:R,$S208)+INDEX(装备!R:R,$T208)</f>
        <v>0</v>
      </c>
      <c r="AL208" s="8">
        <f>INDEX(装备!S:S,$O208)+INDEX(装备!S:S,$P208)+INDEX(装备!S:S,$Q208)+INDEX(装备!S:S,$R208)+INDEX(装备!S:S,$S208)+INDEX(装备!S:S,$T208)</f>
        <v>0</v>
      </c>
      <c r="AM208" s="8">
        <f>INDEX(装备!T:T,$O208)+INDEX(装备!T:T,$P208)+INDEX(装备!T:T,$Q208)+INDEX(装备!T:T,$R208)+INDEX(装备!T:T,$S208)+INDEX(装备!T:T,$T208)</f>
        <v>0</v>
      </c>
      <c r="AP208" s="39">
        <f t="shared" si="140"/>
        <v>107</v>
      </c>
      <c r="AQ208" s="39">
        <f t="shared" si="140"/>
        <v>201</v>
      </c>
      <c r="AR208" s="39">
        <f t="shared" si="140"/>
        <v>76</v>
      </c>
      <c r="AS208" s="39">
        <f t="shared" si="140"/>
        <v>1605</v>
      </c>
      <c r="AT208" s="39">
        <f t="shared" si="140"/>
        <v>119</v>
      </c>
      <c r="AU208" s="39">
        <f t="shared" si="140"/>
        <v>111</v>
      </c>
      <c r="AV208" s="39">
        <f t="shared" si="140"/>
        <v>11</v>
      </c>
      <c r="AW208" s="39">
        <f t="shared" si="140"/>
        <v>12</v>
      </c>
      <c r="AX208" s="39">
        <f t="shared" si="140"/>
        <v>15</v>
      </c>
      <c r="AY208" s="39">
        <f t="shared" si="140"/>
        <v>0</v>
      </c>
      <c r="AZ208" s="39">
        <f t="shared" si="140"/>
        <v>860</v>
      </c>
      <c r="BA208" s="39">
        <f t="shared" si="140"/>
        <v>332</v>
      </c>
      <c r="BB208" s="39">
        <f t="shared" si="140"/>
        <v>5</v>
      </c>
      <c r="BC208" s="39">
        <f t="shared" si="140"/>
        <v>5</v>
      </c>
      <c r="BD208" s="39">
        <f t="shared" si="140"/>
        <v>35</v>
      </c>
      <c r="BE208" s="39">
        <f t="shared" si="140"/>
        <v>0</v>
      </c>
      <c r="BF208" s="39">
        <f t="shared" si="140"/>
        <v>10</v>
      </c>
      <c r="BG208" s="39">
        <f t="shared" si="140"/>
        <v>0</v>
      </c>
    </row>
    <row r="209" spans="6:59" s="38" customFormat="1" x14ac:dyDescent="0.15">
      <c r="G209" s="39" t="s">
        <v>321</v>
      </c>
      <c r="H209" s="39" t="s">
        <v>606</v>
      </c>
      <c r="I209" s="39" t="s">
        <v>446</v>
      </c>
      <c r="J209" s="39" t="s">
        <v>443</v>
      </c>
      <c r="K209" s="39" t="s">
        <v>426</v>
      </c>
      <c r="L209" s="39" t="s">
        <v>441</v>
      </c>
      <c r="M209" s="39" t="s">
        <v>380</v>
      </c>
      <c r="O209" s="35">
        <f>MATCH(H209,装备!$B:$B,0)</f>
        <v>109</v>
      </c>
      <c r="P209" s="35">
        <f>MATCH(I209,装备!$B:$B,0)</f>
        <v>95</v>
      </c>
      <c r="Q209" s="35">
        <f>MATCH(J209,装备!$B:$B,0)</f>
        <v>76</v>
      </c>
      <c r="R209" s="35">
        <f>MATCH(K209,装备!$B:$B,0)</f>
        <v>50</v>
      </c>
      <c r="S209" s="35">
        <f>MATCH(L209,装备!$B:$B,0)</f>
        <v>20</v>
      </c>
      <c r="T209" s="35">
        <f>MATCH(M209,装备!$B:$B,0)</f>
        <v>43</v>
      </c>
      <c r="V209" s="8">
        <f>INDEX(装备!C:C,$O209)+INDEX(装备!C:C,$P209)+INDEX(装备!C:C,$Q209)+INDEX(装备!C:C,$R209)+INDEX(装备!C:C,$S209)+INDEX(装备!C:C,$T209)</f>
        <v>46</v>
      </c>
      <c r="W209" s="8">
        <f>INDEX(装备!D:D,$O209)+INDEX(装备!D:D,$P209)+INDEX(装备!D:D,$Q209)+INDEX(装备!D:D,$R209)+INDEX(装备!D:D,$S209)+INDEX(装备!D:D,$T209)</f>
        <v>89</v>
      </c>
      <c r="X209" s="8">
        <f>INDEX(装备!E:E,$O209)+INDEX(装备!E:E,$P209)+INDEX(装备!E:E,$Q209)+INDEX(装备!E:E,$R209)+INDEX(装备!E:E,$S209)+INDEX(装备!E:E,$T209)</f>
        <v>46</v>
      </c>
      <c r="Y209" s="8">
        <f>INDEX(装备!F:F,$O209)+INDEX(装备!F:F,$P209)+INDEX(装备!F:F,$Q209)+INDEX(装备!F:F,$R209)+INDEX(装备!F:F,$S209)+INDEX(装备!F:F,$T209)</f>
        <v>250</v>
      </c>
      <c r="Z209" s="8">
        <f>INDEX(装备!G:G,$O209)+INDEX(装备!G:G,$P209)+INDEX(装备!G:G,$Q209)+INDEX(装备!G:G,$R209)+INDEX(装备!G:G,$S209)+INDEX(装备!G:G,$T209)</f>
        <v>60</v>
      </c>
      <c r="AA209" s="8">
        <f>INDEX(装备!H:H,$O209)+INDEX(装备!H:H,$P209)+INDEX(装备!H:H,$Q209)+INDEX(装备!H:H,$R209)+INDEX(装备!H:H,$S209)+INDEX(装备!H:H,$T209)</f>
        <v>90</v>
      </c>
      <c r="AB209" s="8">
        <f>INDEX(装备!I:I,$O209)+INDEX(装备!I:I,$P209)+INDEX(装备!I:I,$Q209)+INDEX(装备!I:I,$R209)+INDEX(装备!I:I,$S209)+INDEX(装备!I:I,$T209)</f>
        <v>0</v>
      </c>
      <c r="AC209" s="8">
        <f>INDEX(装备!J:J,$O209)+INDEX(装备!J:J,$P209)+INDEX(装备!J:J,$Q209)+INDEX(装备!J:J,$R209)+INDEX(装备!J:J,$S209)+INDEX(装备!J:J,$T209)</f>
        <v>0</v>
      </c>
      <c r="AD209" s="8">
        <f>INDEX(装备!K:K,$O209)+INDEX(装备!K:K,$P209)+INDEX(装备!K:K,$Q209)+INDEX(装备!K:K,$R209)+INDEX(装备!K:K,$S209)+INDEX(装备!K:K,$T209)</f>
        <v>0</v>
      </c>
      <c r="AE209" s="8">
        <f>INDEX(装备!L:L,$O209)+INDEX(装备!L:L,$P209)+INDEX(装备!L:L,$Q209)+INDEX(装备!L:L,$R209)+INDEX(装备!L:L,$S209)+INDEX(装备!L:L,$T209)</f>
        <v>5</v>
      </c>
      <c r="AF209" s="8">
        <f>INDEX(装备!M:M,$O209)+INDEX(装备!M:M,$P209)+INDEX(装备!M:M,$Q209)+INDEX(装备!M:M,$R209)+INDEX(装备!M:M,$S209)+INDEX(装备!M:M,$T209)</f>
        <v>0</v>
      </c>
      <c r="AG209" s="8">
        <f>INDEX(装备!N:N,$O209)+INDEX(装备!N:N,$P209)+INDEX(装备!N:N,$Q209)+INDEX(装备!N:N,$R209)+INDEX(装备!N:N,$S209)+INDEX(装备!N:N,$T209)</f>
        <v>0</v>
      </c>
      <c r="AH209" s="8">
        <f>INDEX(装备!O:O,$O209)+INDEX(装备!O:O,$P209)+INDEX(装备!O:O,$Q209)+INDEX(装备!O:O,$R209)+INDEX(装备!O:O,$S209)+INDEX(装备!O:O,$T209)</f>
        <v>0</v>
      </c>
      <c r="AI209" s="8">
        <f>INDEX(装备!P:P,$O209)+INDEX(装备!P:P,$P209)+INDEX(装备!P:P,$Q209)+INDEX(装备!P:P,$R209)+INDEX(装备!P:P,$S209)+INDEX(装备!P:P,$T209)</f>
        <v>0</v>
      </c>
      <c r="AJ209" s="8">
        <f>INDEX(装备!Q:Q,$O209)+INDEX(装备!Q:Q,$P209)+INDEX(装备!Q:Q,$Q209)+INDEX(装备!Q:Q,$R209)+INDEX(装备!Q:Q,$S209)+INDEX(装备!Q:Q,$T209)</f>
        <v>0</v>
      </c>
      <c r="AK209" s="8">
        <f>INDEX(装备!R:R,$O209)+INDEX(装备!R:R,$P209)+INDEX(装备!R:R,$Q209)+INDEX(装备!R:R,$R209)+INDEX(装备!R:R,$S209)+INDEX(装备!R:R,$T209)</f>
        <v>0</v>
      </c>
      <c r="AL209" s="8">
        <f>INDEX(装备!S:S,$O209)+INDEX(装备!S:S,$P209)+INDEX(装备!S:S,$Q209)+INDEX(装备!S:S,$R209)+INDEX(装备!S:S,$S209)+INDEX(装备!S:S,$T209)</f>
        <v>0</v>
      </c>
      <c r="AM209" s="8">
        <f>INDEX(装备!T:T,$O209)+INDEX(装备!T:T,$P209)+INDEX(装备!T:T,$Q209)+INDEX(装备!T:T,$R209)+INDEX(装备!T:T,$S209)+INDEX(装备!T:T,$T209)</f>
        <v>0</v>
      </c>
      <c r="AP209" s="39">
        <f t="shared" si="140"/>
        <v>153</v>
      </c>
      <c r="AQ209" s="39">
        <f t="shared" si="140"/>
        <v>290</v>
      </c>
      <c r="AR209" s="39">
        <f t="shared" si="140"/>
        <v>122</v>
      </c>
      <c r="AS209" s="39">
        <f t="shared" si="140"/>
        <v>1855</v>
      </c>
      <c r="AT209" s="39">
        <f t="shared" si="140"/>
        <v>179</v>
      </c>
      <c r="AU209" s="39">
        <f t="shared" si="140"/>
        <v>201</v>
      </c>
      <c r="AV209" s="39">
        <f t="shared" si="140"/>
        <v>11</v>
      </c>
      <c r="AW209" s="39">
        <f t="shared" si="140"/>
        <v>12</v>
      </c>
      <c r="AX209" s="39">
        <f t="shared" si="140"/>
        <v>15</v>
      </c>
      <c r="AY209" s="39">
        <f t="shared" si="140"/>
        <v>5</v>
      </c>
      <c r="AZ209" s="39">
        <f t="shared" si="140"/>
        <v>860</v>
      </c>
      <c r="BA209" s="39">
        <f t="shared" si="140"/>
        <v>332</v>
      </c>
      <c r="BB209" s="39">
        <f t="shared" si="140"/>
        <v>5</v>
      </c>
      <c r="BC209" s="39">
        <f t="shared" si="140"/>
        <v>5</v>
      </c>
      <c r="BD209" s="39">
        <f t="shared" si="140"/>
        <v>35</v>
      </c>
      <c r="BE209" s="39">
        <f t="shared" si="140"/>
        <v>0</v>
      </c>
      <c r="BF209" s="39">
        <f t="shared" si="140"/>
        <v>10</v>
      </c>
      <c r="BG209" s="39">
        <f t="shared" si="140"/>
        <v>0</v>
      </c>
    </row>
    <row r="210" spans="6:59" s="38" customFormat="1" x14ac:dyDescent="0.15">
      <c r="G210" s="39" t="s">
        <v>328</v>
      </c>
      <c r="H210" s="39" t="s">
        <v>625</v>
      </c>
      <c r="I210" s="39" t="s">
        <v>355</v>
      </c>
      <c r="J210" s="39" t="s">
        <v>445</v>
      </c>
      <c r="K210" s="39" t="s">
        <v>451</v>
      </c>
      <c r="L210" s="39" t="s">
        <v>450</v>
      </c>
      <c r="M210" s="39" t="s">
        <v>380</v>
      </c>
      <c r="O210" s="35">
        <f>MATCH(H210,装备!$B:$B,0)</f>
        <v>115</v>
      </c>
      <c r="P210" s="35">
        <f>MATCH(I210,装备!$B:$B,0)</f>
        <v>113</v>
      </c>
      <c r="Q210" s="35">
        <f>MATCH(J210,装备!$B:$B,0)</f>
        <v>108</v>
      </c>
      <c r="R210" s="35">
        <f>MATCH(K210,装备!$B:$B,0)</f>
        <v>56</v>
      </c>
      <c r="S210" s="35">
        <f>MATCH(L210,装备!$B:$B,0)</f>
        <v>15</v>
      </c>
      <c r="T210" s="35">
        <f>MATCH(M210,装备!$B:$B,0)</f>
        <v>43</v>
      </c>
      <c r="V210" s="8">
        <f>INDEX(装备!C:C,$O210)+INDEX(装备!C:C,$P210)+INDEX(装备!C:C,$Q210)+INDEX(装备!C:C,$R210)+INDEX(装备!C:C,$S210)+INDEX(装备!C:C,$T210)</f>
        <v>26</v>
      </c>
      <c r="W210" s="8">
        <f>INDEX(装备!D:D,$O210)+INDEX(装备!D:D,$P210)+INDEX(装备!D:D,$Q210)+INDEX(装备!D:D,$R210)+INDEX(装备!D:D,$S210)+INDEX(装备!D:D,$T210)</f>
        <v>98</v>
      </c>
      <c r="X210" s="8">
        <f>INDEX(装备!E:E,$O210)+INDEX(装备!E:E,$P210)+INDEX(装备!E:E,$Q210)+INDEX(装备!E:E,$R210)+INDEX(装备!E:E,$S210)+INDEX(装备!E:E,$T210)</f>
        <v>26</v>
      </c>
      <c r="Y210" s="8">
        <f>INDEX(装备!F:F,$O210)+INDEX(装备!F:F,$P210)+INDEX(装备!F:F,$Q210)+INDEX(装备!F:F,$R210)+INDEX(装备!F:F,$S210)+INDEX(装备!F:F,$T210)</f>
        <v>0</v>
      </c>
      <c r="Z210" s="8">
        <f>INDEX(装备!G:G,$O210)+INDEX(装备!G:G,$P210)+INDEX(装备!G:G,$Q210)+INDEX(装备!G:G,$R210)+INDEX(装备!G:G,$S210)+INDEX(装备!G:G,$T210)</f>
        <v>24</v>
      </c>
      <c r="AA210" s="8">
        <f>INDEX(装备!H:H,$O210)+INDEX(装备!H:H,$P210)+INDEX(装备!H:H,$Q210)+INDEX(装备!H:H,$R210)+INDEX(装备!H:H,$S210)+INDEX(装备!H:H,$T210)</f>
        <v>60</v>
      </c>
      <c r="AB210" s="8">
        <f>INDEX(装备!I:I,$O210)+INDEX(装备!I:I,$P210)+INDEX(装备!I:I,$Q210)+INDEX(装备!I:I,$R210)+INDEX(装备!I:I,$S210)+INDEX(装备!I:I,$T210)</f>
        <v>40</v>
      </c>
      <c r="AC210" s="8">
        <f>INDEX(装备!J:J,$O210)+INDEX(装备!J:J,$P210)+INDEX(装备!J:J,$Q210)+INDEX(装备!J:J,$R210)+INDEX(装备!J:J,$S210)+INDEX(装备!J:J,$T210)</f>
        <v>0</v>
      </c>
      <c r="AD210" s="8">
        <f>INDEX(装备!K:K,$O210)+INDEX(装备!K:K,$P210)+INDEX(装备!K:K,$Q210)+INDEX(装备!K:K,$R210)+INDEX(装备!K:K,$S210)+INDEX(装备!K:K,$T210)</f>
        <v>0</v>
      </c>
      <c r="AE210" s="8">
        <f>INDEX(装备!L:L,$O210)+INDEX(装备!L:L,$P210)+INDEX(装备!L:L,$Q210)+INDEX(装备!L:L,$R210)+INDEX(装备!L:L,$S210)+INDEX(装备!L:L,$T210)</f>
        <v>10</v>
      </c>
      <c r="AF210" s="8">
        <f>INDEX(装备!M:M,$O210)+INDEX(装备!M:M,$P210)+INDEX(装备!M:M,$Q210)+INDEX(装备!M:M,$R210)+INDEX(装备!M:M,$S210)+INDEX(装备!M:M,$T210)</f>
        <v>120</v>
      </c>
      <c r="AG210" s="8">
        <f>INDEX(装备!N:N,$O210)+INDEX(装备!N:N,$P210)+INDEX(装备!N:N,$Q210)+INDEX(装备!N:N,$R210)+INDEX(装备!N:N,$S210)+INDEX(装备!N:N,$T210)</f>
        <v>110</v>
      </c>
      <c r="AH210" s="8">
        <f>INDEX(装备!O:O,$O210)+INDEX(装备!O:O,$P210)+INDEX(装备!O:O,$Q210)+INDEX(装备!O:O,$R210)+INDEX(装备!O:O,$S210)+INDEX(装备!O:O,$T210)</f>
        <v>0</v>
      </c>
      <c r="AI210" s="8">
        <f>INDEX(装备!P:P,$O210)+INDEX(装备!P:P,$P210)+INDEX(装备!P:P,$Q210)+INDEX(装备!P:P,$R210)+INDEX(装备!P:P,$S210)+INDEX(装备!P:P,$T210)</f>
        <v>5</v>
      </c>
      <c r="AJ210" s="8">
        <f>INDEX(装备!Q:Q,$O210)+INDEX(装备!Q:Q,$P210)+INDEX(装备!Q:Q,$Q210)+INDEX(装备!Q:Q,$R210)+INDEX(装备!Q:Q,$S210)+INDEX(装备!Q:Q,$T210)</f>
        <v>20</v>
      </c>
      <c r="AK210" s="8">
        <f>INDEX(装备!R:R,$O210)+INDEX(装备!R:R,$P210)+INDEX(装备!R:R,$Q210)+INDEX(装备!R:R,$R210)+INDEX(装备!R:R,$S210)+INDEX(装备!R:R,$T210)</f>
        <v>0</v>
      </c>
      <c r="AL210" s="8">
        <f>INDEX(装备!S:S,$O210)+INDEX(装备!S:S,$P210)+INDEX(装备!S:S,$Q210)+INDEX(装备!S:S,$R210)+INDEX(装备!S:S,$S210)+INDEX(装备!S:S,$T210)</f>
        <v>10</v>
      </c>
      <c r="AM210" s="8">
        <f>INDEX(装备!T:T,$O210)+INDEX(装备!T:T,$P210)+INDEX(装备!T:T,$Q210)+INDEX(装备!T:T,$R210)+INDEX(装备!T:T,$S210)+INDEX(装备!T:T,$T210)</f>
        <v>0</v>
      </c>
      <c r="AP210" s="39">
        <f t="shared" si="140"/>
        <v>179</v>
      </c>
      <c r="AQ210" s="39">
        <f t="shared" si="140"/>
        <v>388</v>
      </c>
      <c r="AR210" s="39">
        <f t="shared" si="140"/>
        <v>148</v>
      </c>
      <c r="AS210" s="39">
        <f t="shared" si="140"/>
        <v>1855</v>
      </c>
      <c r="AT210" s="39">
        <f t="shared" si="140"/>
        <v>203</v>
      </c>
      <c r="AU210" s="39">
        <f t="shared" si="140"/>
        <v>261</v>
      </c>
      <c r="AV210" s="39">
        <f t="shared" si="140"/>
        <v>51</v>
      </c>
      <c r="AW210" s="39">
        <f t="shared" si="140"/>
        <v>12</v>
      </c>
      <c r="AX210" s="39">
        <f t="shared" si="140"/>
        <v>15</v>
      </c>
      <c r="AY210" s="39">
        <f t="shared" si="140"/>
        <v>15</v>
      </c>
      <c r="AZ210" s="39">
        <f t="shared" si="140"/>
        <v>980</v>
      </c>
      <c r="BA210" s="39">
        <f t="shared" si="140"/>
        <v>442</v>
      </c>
      <c r="BB210" s="39">
        <f t="shared" si="140"/>
        <v>5</v>
      </c>
      <c r="BC210" s="39">
        <f t="shared" si="140"/>
        <v>10</v>
      </c>
      <c r="BD210" s="39">
        <f t="shared" si="140"/>
        <v>55</v>
      </c>
      <c r="BE210" s="39">
        <f t="shared" si="140"/>
        <v>0</v>
      </c>
      <c r="BF210" s="39">
        <f t="shared" si="140"/>
        <v>20</v>
      </c>
      <c r="BG210" s="39">
        <f t="shared" si="140"/>
        <v>0</v>
      </c>
    </row>
    <row r="211" spans="6:59" s="38" customFormat="1" x14ac:dyDescent="0.15">
      <c r="G211" s="39" t="s">
        <v>333</v>
      </c>
      <c r="H211" s="39" t="s">
        <v>617</v>
      </c>
      <c r="I211" s="39" t="s">
        <v>354</v>
      </c>
      <c r="J211" s="39" t="s">
        <v>447</v>
      </c>
      <c r="K211" s="39" t="s">
        <v>461</v>
      </c>
      <c r="L211" s="39" t="s">
        <v>376</v>
      </c>
      <c r="M211" s="39" t="s">
        <v>327</v>
      </c>
      <c r="O211" s="35">
        <f>MATCH(H211,装备!$B:$B,0)</f>
        <v>105</v>
      </c>
      <c r="P211" s="35">
        <f>MATCH(I211,装备!$B:$B,0)</f>
        <v>92</v>
      </c>
      <c r="Q211" s="35">
        <f>MATCH(J211,装备!$B:$B,0)</f>
        <v>124</v>
      </c>
      <c r="R211" s="35">
        <f>MATCH(K211,装备!$B:$B,0)</f>
        <v>90</v>
      </c>
      <c r="S211" s="35">
        <f>MATCH(L211,装备!$B:$B,0)</f>
        <v>53</v>
      </c>
      <c r="T211" s="35">
        <f>MATCH(M211,装备!$B:$B,0)</f>
        <v>72</v>
      </c>
      <c r="V211" s="8">
        <f>INDEX(装备!C:C,$O211)+INDEX(装备!C:C,$P211)+INDEX(装备!C:C,$Q211)+INDEX(装备!C:C,$R211)+INDEX(装备!C:C,$S211)+INDEX(装备!C:C,$T211)</f>
        <v>35</v>
      </c>
      <c r="W211" s="8">
        <f>INDEX(装备!D:D,$O211)+INDEX(装备!D:D,$P211)+INDEX(装备!D:D,$Q211)+INDEX(装备!D:D,$R211)+INDEX(装备!D:D,$S211)+INDEX(装备!D:D,$T211)</f>
        <v>54</v>
      </c>
      <c r="X211" s="8">
        <f>INDEX(装备!E:E,$O211)+INDEX(装备!E:E,$P211)+INDEX(装备!E:E,$Q211)+INDEX(装备!E:E,$R211)+INDEX(装备!E:E,$S211)+INDEX(装备!E:E,$T211)</f>
        <v>35</v>
      </c>
      <c r="Y211" s="8">
        <f>INDEX(装备!F:F,$O211)+INDEX(装备!F:F,$P211)+INDEX(装备!F:F,$Q211)+INDEX(装备!F:F,$R211)+INDEX(装备!F:F,$S211)+INDEX(装备!F:F,$T211)</f>
        <v>400</v>
      </c>
      <c r="Z211" s="8">
        <f>INDEX(装备!G:G,$O211)+INDEX(装备!G:G,$P211)+INDEX(装备!G:G,$Q211)+INDEX(装备!G:G,$R211)+INDEX(装备!G:G,$S211)+INDEX(装备!G:G,$T211)</f>
        <v>0</v>
      </c>
      <c r="AA211" s="8">
        <f>INDEX(装备!H:H,$O211)+INDEX(装备!H:H,$P211)+INDEX(装备!H:H,$Q211)+INDEX(装备!H:H,$R211)+INDEX(装备!H:H,$S211)+INDEX(装备!H:H,$T211)</f>
        <v>138</v>
      </c>
      <c r="AB211" s="8">
        <f>INDEX(装备!I:I,$O211)+INDEX(装备!I:I,$P211)+INDEX(装备!I:I,$Q211)+INDEX(装备!I:I,$R211)+INDEX(装备!I:I,$S211)+INDEX(装备!I:I,$T211)</f>
        <v>20</v>
      </c>
      <c r="AC211" s="8">
        <f>INDEX(装备!J:J,$O211)+INDEX(装备!J:J,$P211)+INDEX(装备!J:J,$Q211)+INDEX(装备!J:J,$R211)+INDEX(装备!J:J,$S211)+INDEX(装备!J:J,$T211)</f>
        <v>0</v>
      </c>
      <c r="AD211" s="8">
        <f>INDEX(装备!K:K,$O211)+INDEX(装备!K:K,$P211)+INDEX(装备!K:K,$Q211)+INDEX(装备!K:K,$R211)+INDEX(装备!K:K,$S211)+INDEX(装备!K:K,$T211)</f>
        <v>50</v>
      </c>
      <c r="AE211" s="8">
        <f>INDEX(装备!L:L,$O211)+INDEX(装备!L:L,$P211)+INDEX(装备!L:L,$Q211)+INDEX(装备!L:L,$R211)+INDEX(装备!L:L,$S211)+INDEX(装备!L:L,$T211)</f>
        <v>30</v>
      </c>
      <c r="AF211" s="8">
        <f>INDEX(装备!M:M,$O211)+INDEX(装备!M:M,$P211)+INDEX(装备!M:M,$Q211)+INDEX(装备!M:M,$R211)+INDEX(装备!M:M,$S211)+INDEX(装备!M:M,$T211)</f>
        <v>200</v>
      </c>
      <c r="AG211" s="8">
        <f>INDEX(装备!N:N,$O211)+INDEX(装备!N:N,$P211)+INDEX(装备!N:N,$Q211)+INDEX(装备!N:N,$R211)+INDEX(装备!N:N,$S211)+INDEX(装备!N:N,$T211)</f>
        <v>70</v>
      </c>
      <c r="AH211" s="8">
        <f>INDEX(装备!O:O,$O211)+INDEX(装备!O:O,$P211)+INDEX(装备!O:O,$Q211)+INDEX(装备!O:O,$R211)+INDEX(装备!O:O,$S211)+INDEX(装备!O:O,$T211)</f>
        <v>0</v>
      </c>
      <c r="AI211" s="8">
        <f>INDEX(装备!P:P,$O211)+INDEX(装备!P:P,$P211)+INDEX(装备!P:P,$Q211)+INDEX(装备!P:P,$R211)+INDEX(装备!P:P,$S211)+INDEX(装备!P:P,$T211)</f>
        <v>5</v>
      </c>
      <c r="AJ211" s="8">
        <f>INDEX(装备!Q:Q,$O211)+INDEX(装备!Q:Q,$P211)+INDEX(装备!Q:Q,$Q211)+INDEX(装备!Q:Q,$R211)+INDEX(装备!Q:Q,$S211)+INDEX(装备!Q:Q,$T211)</f>
        <v>0</v>
      </c>
      <c r="AK211" s="8">
        <f>INDEX(装备!R:R,$O211)+INDEX(装备!R:R,$P211)+INDEX(装备!R:R,$Q211)+INDEX(装备!R:R,$R211)+INDEX(装备!R:R,$S211)+INDEX(装备!R:R,$T211)</f>
        <v>16</v>
      </c>
      <c r="AL211" s="8">
        <f>INDEX(装备!S:S,$O211)+INDEX(装备!S:S,$P211)+INDEX(装备!S:S,$Q211)+INDEX(装备!S:S,$R211)+INDEX(装备!S:S,$S211)+INDEX(装备!S:S,$T211)</f>
        <v>20</v>
      </c>
      <c r="AM211" s="8">
        <f>INDEX(装备!T:T,$O211)+INDEX(装备!T:T,$P211)+INDEX(装备!T:T,$Q211)+INDEX(装备!T:T,$R211)+INDEX(装备!T:T,$S211)+INDEX(装备!T:T,$T211)</f>
        <v>0</v>
      </c>
      <c r="AP211" s="39">
        <f t="shared" si="140"/>
        <v>214</v>
      </c>
      <c r="AQ211" s="39">
        <f t="shared" si="140"/>
        <v>442</v>
      </c>
      <c r="AR211" s="39">
        <f t="shared" si="140"/>
        <v>183</v>
      </c>
      <c r="AS211" s="39">
        <f t="shared" si="140"/>
        <v>2255</v>
      </c>
      <c r="AT211" s="39">
        <f t="shared" si="140"/>
        <v>203</v>
      </c>
      <c r="AU211" s="39">
        <f t="shared" si="140"/>
        <v>399</v>
      </c>
      <c r="AV211" s="39">
        <f t="shared" si="140"/>
        <v>71</v>
      </c>
      <c r="AW211" s="39">
        <f t="shared" si="140"/>
        <v>12</v>
      </c>
      <c r="AX211" s="39">
        <f t="shared" si="140"/>
        <v>65</v>
      </c>
      <c r="AY211" s="39">
        <f t="shared" si="140"/>
        <v>45</v>
      </c>
      <c r="AZ211" s="39">
        <f t="shared" si="140"/>
        <v>1180</v>
      </c>
      <c r="BA211" s="39">
        <f t="shared" si="140"/>
        <v>512</v>
      </c>
      <c r="BB211" s="39">
        <f t="shared" si="140"/>
        <v>5</v>
      </c>
      <c r="BC211" s="39">
        <f t="shared" si="140"/>
        <v>15</v>
      </c>
      <c r="BD211" s="39">
        <f t="shared" si="140"/>
        <v>55</v>
      </c>
      <c r="BE211" s="39">
        <f t="shared" si="140"/>
        <v>16</v>
      </c>
      <c r="BF211" s="39">
        <f t="shared" si="140"/>
        <v>40</v>
      </c>
      <c r="BG211" s="39">
        <f t="shared" si="140"/>
        <v>0</v>
      </c>
    </row>
    <row r="212" spans="6:59" s="38" customFormat="1" x14ac:dyDescent="0.15">
      <c r="G212" s="39" t="s">
        <v>337</v>
      </c>
      <c r="H212" s="39" t="s">
        <v>618</v>
      </c>
      <c r="I212" s="39" t="s">
        <v>383</v>
      </c>
      <c r="J212" s="39" t="s">
        <v>448</v>
      </c>
      <c r="K212" s="39" t="s">
        <v>452</v>
      </c>
      <c r="L212" s="39" t="s">
        <v>367</v>
      </c>
      <c r="M212" s="39" t="s">
        <v>327</v>
      </c>
      <c r="O212" s="35">
        <f>MATCH(H212,装备!$B:$B,0)</f>
        <v>118</v>
      </c>
      <c r="P212" s="35">
        <f>MATCH(I212,装备!$B:$B,0)</f>
        <v>99</v>
      </c>
      <c r="Q212" s="35">
        <f>MATCH(J212,装备!$B:$B,0)</f>
        <v>128</v>
      </c>
      <c r="R212" s="35">
        <f>MATCH(K212,装备!$B:$B,0)</f>
        <v>75</v>
      </c>
      <c r="S212" s="35">
        <f>MATCH(L212,装备!$B:$B,0)</f>
        <v>55</v>
      </c>
      <c r="T212" s="35">
        <f>MATCH(M212,装备!$B:$B,0)</f>
        <v>72</v>
      </c>
      <c r="V212" s="8">
        <f>INDEX(装备!C:C,$O212)+INDEX(装备!C:C,$P212)+INDEX(装备!C:C,$Q212)+INDEX(装备!C:C,$R212)+INDEX(装备!C:C,$S212)+INDEX(装备!C:C,$T212)</f>
        <v>73</v>
      </c>
      <c r="W212" s="8">
        <f>INDEX(装备!D:D,$O212)+INDEX(装备!D:D,$P212)+INDEX(装备!D:D,$Q212)+INDEX(装备!D:D,$R212)+INDEX(装备!D:D,$S212)+INDEX(装备!D:D,$T212)</f>
        <v>61</v>
      </c>
      <c r="X212" s="8">
        <f>INDEX(装备!E:E,$O212)+INDEX(装备!E:E,$P212)+INDEX(装备!E:E,$Q212)+INDEX(装备!E:E,$R212)+INDEX(装备!E:E,$S212)+INDEX(装备!E:E,$T212)</f>
        <v>25</v>
      </c>
      <c r="Y212" s="8">
        <f>INDEX(装备!F:F,$O212)+INDEX(装备!F:F,$P212)+INDEX(装备!F:F,$Q212)+INDEX(装备!F:F,$R212)+INDEX(装备!F:F,$S212)+INDEX(装备!F:F,$T212)</f>
        <v>1080</v>
      </c>
      <c r="Z212" s="8">
        <f>INDEX(装备!G:G,$O212)+INDEX(装备!G:G,$P212)+INDEX(装备!G:G,$Q212)+INDEX(装备!G:G,$R212)+INDEX(装备!G:G,$S212)+INDEX(装备!G:G,$T212)</f>
        <v>21</v>
      </c>
      <c r="AA212" s="8">
        <f>INDEX(装备!H:H,$O212)+INDEX(装备!H:H,$P212)+INDEX(装备!H:H,$Q212)+INDEX(装备!H:H,$R212)+INDEX(装备!H:H,$S212)+INDEX(装备!H:H,$T212)</f>
        <v>161</v>
      </c>
      <c r="AB212" s="8">
        <f>INDEX(装备!I:I,$O212)+INDEX(装备!I:I,$P212)+INDEX(装备!I:I,$Q212)+INDEX(装备!I:I,$R212)+INDEX(装备!I:I,$S212)+INDEX(装备!I:I,$T212)</f>
        <v>4</v>
      </c>
      <c r="AC212" s="8">
        <f>INDEX(装备!J:J,$O212)+INDEX(装备!J:J,$P212)+INDEX(装备!J:J,$Q212)+INDEX(装备!J:J,$R212)+INDEX(装备!J:J,$S212)+INDEX(装备!J:J,$T212)</f>
        <v>35</v>
      </c>
      <c r="AD212" s="8">
        <f>INDEX(装备!K:K,$O212)+INDEX(装备!K:K,$P212)+INDEX(装备!K:K,$Q212)+INDEX(装备!K:K,$R212)+INDEX(装备!K:K,$S212)+INDEX(装备!K:K,$T212)</f>
        <v>0</v>
      </c>
      <c r="AE212" s="8">
        <f>INDEX(装备!L:L,$O212)+INDEX(装备!L:L,$P212)+INDEX(装备!L:L,$Q212)+INDEX(装备!L:L,$R212)+INDEX(装备!L:L,$S212)+INDEX(装备!L:L,$T212)</f>
        <v>50</v>
      </c>
      <c r="AF212" s="8">
        <f>INDEX(装备!M:M,$O212)+INDEX(装备!M:M,$P212)+INDEX(装备!M:M,$Q212)+INDEX(装备!M:M,$R212)+INDEX(装备!M:M,$S212)+INDEX(装备!M:M,$T212)</f>
        <v>940</v>
      </c>
      <c r="AG212" s="8">
        <f>INDEX(装备!N:N,$O212)+INDEX(装备!N:N,$P212)+INDEX(装备!N:N,$Q212)+INDEX(装备!N:N,$R212)+INDEX(装备!N:N,$S212)+INDEX(装备!N:N,$T212)</f>
        <v>0</v>
      </c>
      <c r="AH212" s="8">
        <f>INDEX(装备!O:O,$O212)+INDEX(装备!O:O,$P212)+INDEX(装备!O:O,$Q212)+INDEX(装备!O:O,$R212)+INDEX(装备!O:O,$S212)+INDEX(装备!O:O,$T212)</f>
        <v>0</v>
      </c>
      <c r="AI212" s="8">
        <f>INDEX(装备!P:P,$O212)+INDEX(装备!P:P,$P212)+INDEX(装备!P:P,$Q212)+INDEX(装备!P:P,$R212)+INDEX(装备!P:P,$S212)+INDEX(装备!P:P,$T212)</f>
        <v>0</v>
      </c>
      <c r="AJ212" s="8">
        <f>INDEX(装备!Q:Q,$O212)+INDEX(装备!Q:Q,$P212)+INDEX(装备!Q:Q,$Q212)+INDEX(装备!Q:Q,$R212)+INDEX(装备!Q:Q,$S212)+INDEX(装备!Q:Q,$T212)</f>
        <v>0</v>
      </c>
      <c r="AK212" s="8">
        <f>INDEX(装备!R:R,$O212)+INDEX(装备!R:R,$P212)+INDEX(装备!R:R,$Q212)+INDEX(装备!R:R,$R212)+INDEX(装备!R:R,$S212)+INDEX(装备!R:R,$T212)</f>
        <v>0</v>
      </c>
      <c r="AL212" s="8">
        <f>INDEX(装备!S:S,$O212)+INDEX(装备!S:S,$P212)+INDEX(装备!S:S,$Q212)+INDEX(装备!S:S,$R212)+INDEX(装备!S:S,$S212)+INDEX(装备!S:S,$T212)</f>
        <v>0</v>
      </c>
      <c r="AM212" s="8">
        <f>INDEX(装备!T:T,$O212)+INDEX(装备!T:T,$P212)+INDEX(装备!T:T,$Q212)+INDEX(装备!T:T,$R212)+INDEX(装备!T:T,$S212)+INDEX(装备!T:T,$T212)</f>
        <v>0</v>
      </c>
      <c r="AP212" s="39">
        <f t="shared" si="140"/>
        <v>287</v>
      </c>
      <c r="AQ212" s="39">
        <f t="shared" si="140"/>
        <v>503</v>
      </c>
      <c r="AR212" s="39">
        <f t="shared" si="140"/>
        <v>208</v>
      </c>
      <c r="AS212" s="39">
        <f t="shared" si="140"/>
        <v>3335</v>
      </c>
      <c r="AT212" s="39">
        <f t="shared" si="140"/>
        <v>224</v>
      </c>
      <c r="AU212" s="39">
        <f t="shared" si="140"/>
        <v>560</v>
      </c>
      <c r="AV212" s="39">
        <f t="shared" si="140"/>
        <v>75</v>
      </c>
      <c r="AW212" s="39">
        <f t="shared" si="140"/>
        <v>47</v>
      </c>
      <c r="AX212" s="39">
        <f t="shared" si="140"/>
        <v>65</v>
      </c>
      <c r="AY212" s="39">
        <f t="shared" si="140"/>
        <v>95</v>
      </c>
      <c r="AZ212" s="39">
        <f t="shared" si="140"/>
        <v>2120</v>
      </c>
      <c r="BA212" s="39">
        <f t="shared" si="140"/>
        <v>512</v>
      </c>
      <c r="BB212" s="39">
        <f t="shared" si="140"/>
        <v>5</v>
      </c>
      <c r="BC212" s="39">
        <f t="shared" si="140"/>
        <v>15</v>
      </c>
      <c r="BD212" s="39">
        <f t="shared" si="140"/>
        <v>55</v>
      </c>
      <c r="BE212" s="39">
        <f t="shared" si="140"/>
        <v>16</v>
      </c>
      <c r="BF212" s="39">
        <f t="shared" si="140"/>
        <v>40</v>
      </c>
      <c r="BG212" s="39">
        <f t="shared" si="140"/>
        <v>0</v>
      </c>
    </row>
    <row r="213" spans="6:59" s="38" customFormat="1" x14ac:dyDescent="0.15">
      <c r="F213" s="38" t="s">
        <v>471</v>
      </c>
      <c r="G213" s="39" t="s">
        <v>342</v>
      </c>
      <c r="H213" s="39" t="s">
        <v>592</v>
      </c>
      <c r="I213" s="39" t="s">
        <v>343</v>
      </c>
      <c r="J213" s="39" t="s">
        <v>385</v>
      </c>
      <c r="K213" s="39" t="s">
        <v>385</v>
      </c>
      <c r="L213" s="39" t="s">
        <v>438</v>
      </c>
      <c r="M213" s="39" t="s">
        <v>438</v>
      </c>
      <c r="O213" s="35">
        <f>MATCH(H213,装备!$B:$B,0)</f>
        <v>2</v>
      </c>
      <c r="P213" s="35">
        <f>MATCH(I213,装备!$B:$B,0)</f>
        <v>2</v>
      </c>
      <c r="Q213" s="35">
        <f>MATCH(J213,装备!$B:$B,0)</f>
        <v>10</v>
      </c>
      <c r="R213" s="35">
        <f>MATCH(K213,装备!$B:$B,0)</f>
        <v>10</v>
      </c>
      <c r="S213" s="35">
        <f>MATCH(L213,装备!$B:$B,0)</f>
        <v>13</v>
      </c>
      <c r="T213" s="35">
        <f>MATCH(M213,装备!$B:$B,0)</f>
        <v>13</v>
      </c>
      <c r="V213" s="8">
        <f>INDEX(装备!C:C,$O213)+INDEX(装备!C:C,$P213)+INDEX(装备!C:C,$Q213)+INDEX(装备!C:C,$R213)+INDEX(装备!C:C,$S213)+INDEX(装备!C:C,$T213)</f>
        <v>6</v>
      </c>
      <c r="W213" s="8">
        <f>INDEX(装备!D:D,$O213)+INDEX(装备!D:D,$P213)+INDEX(装备!D:D,$Q213)+INDEX(装备!D:D,$R213)+INDEX(装备!D:D,$S213)+INDEX(装备!D:D,$T213)</f>
        <v>12</v>
      </c>
      <c r="X213" s="8">
        <f>INDEX(装备!E:E,$O213)+INDEX(装备!E:E,$P213)+INDEX(装备!E:E,$Q213)+INDEX(装备!E:E,$R213)+INDEX(装备!E:E,$S213)+INDEX(装备!E:E,$T213)</f>
        <v>6</v>
      </c>
      <c r="Y213" s="8">
        <f>INDEX(装备!F:F,$O213)+INDEX(装备!F:F,$P213)+INDEX(装备!F:F,$Q213)+INDEX(装备!F:F,$R213)+INDEX(装备!F:F,$S213)+INDEX(装备!F:F,$T213)</f>
        <v>0</v>
      </c>
      <c r="Z213" s="8">
        <f>INDEX(装备!G:G,$O213)+INDEX(装备!G:G,$P213)+INDEX(装备!G:G,$Q213)+INDEX(装备!G:G,$R213)+INDEX(装备!G:G,$S213)+INDEX(装备!G:G,$T213)</f>
        <v>0</v>
      </c>
      <c r="AA213" s="8">
        <f>INDEX(装备!H:H,$O213)+INDEX(装备!H:H,$P213)+INDEX(装备!H:H,$Q213)+INDEX(装备!H:H,$R213)+INDEX(装备!H:H,$S213)+INDEX(装备!H:H,$T213)</f>
        <v>0</v>
      </c>
      <c r="AB213" s="8">
        <f>INDEX(装备!I:I,$O213)+INDEX(装备!I:I,$P213)+INDEX(装备!I:I,$Q213)+INDEX(装备!I:I,$R213)+INDEX(装备!I:I,$S213)+INDEX(装备!I:I,$T213)</f>
        <v>0</v>
      </c>
      <c r="AC213" s="8">
        <f>INDEX(装备!J:J,$O213)+INDEX(装备!J:J,$P213)+INDEX(装备!J:J,$Q213)+INDEX(装备!J:J,$R213)+INDEX(装备!J:J,$S213)+INDEX(装备!J:J,$T213)</f>
        <v>0</v>
      </c>
      <c r="AD213" s="8">
        <f>INDEX(装备!K:K,$O213)+INDEX(装备!K:K,$P213)+INDEX(装备!K:K,$Q213)+INDEX(装备!K:K,$R213)+INDEX(装备!K:K,$S213)+INDEX(装备!K:K,$T213)</f>
        <v>0</v>
      </c>
      <c r="AE213" s="8">
        <f>INDEX(装备!L:L,$O213)+INDEX(装备!L:L,$P213)+INDEX(装备!L:L,$Q213)+INDEX(装备!L:L,$R213)+INDEX(装备!L:L,$S213)+INDEX(装备!L:L,$T213)</f>
        <v>0</v>
      </c>
      <c r="AF213" s="8">
        <f>INDEX(装备!M:M,$O213)+INDEX(装备!M:M,$P213)+INDEX(装备!M:M,$Q213)+INDEX(装备!M:M,$R213)+INDEX(装备!M:M,$S213)+INDEX(装备!M:M,$T213)</f>
        <v>0</v>
      </c>
      <c r="AG213" s="8">
        <f>INDEX(装备!N:N,$O213)+INDEX(装备!N:N,$P213)+INDEX(装备!N:N,$Q213)+INDEX(装备!N:N,$R213)+INDEX(装备!N:N,$S213)+INDEX(装备!N:N,$T213)</f>
        <v>0</v>
      </c>
      <c r="AH213" s="8">
        <f>INDEX(装备!O:O,$O213)+INDEX(装备!O:O,$P213)+INDEX(装备!O:O,$Q213)+INDEX(装备!O:O,$R213)+INDEX(装备!O:O,$S213)+INDEX(装备!O:O,$T213)</f>
        <v>0</v>
      </c>
      <c r="AI213" s="8">
        <f>INDEX(装备!P:P,$O213)+INDEX(装备!P:P,$P213)+INDEX(装备!P:P,$Q213)+INDEX(装备!P:P,$R213)+INDEX(装备!P:P,$S213)+INDEX(装备!P:P,$T213)</f>
        <v>0</v>
      </c>
      <c r="AJ213" s="8">
        <f>INDEX(装备!Q:Q,$O213)+INDEX(装备!Q:Q,$P213)+INDEX(装备!Q:Q,$Q213)+INDEX(装备!Q:Q,$R213)+INDEX(装备!Q:Q,$S213)+INDEX(装备!Q:Q,$T213)</f>
        <v>0</v>
      </c>
      <c r="AK213" s="8">
        <f>INDEX(装备!R:R,$O213)+INDEX(装备!R:R,$P213)+INDEX(装备!R:R,$Q213)+INDEX(装备!R:R,$R213)+INDEX(装备!R:R,$S213)+INDEX(装备!R:R,$T213)</f>
        <v>0</v>
      </c>
      <c r="AL213" s="8">
        <f>INDEX(装备!S:S,$O213)+INDEX(装备!S:S,$P213)+INDEX(装备!S:S,$Q213)+INDEX(装备!S:S,$R213)+INDEX(装备!S:S,$S213)+INDEX(装备!S:S,$T213)</f>
        <v>0</v>
      </c>
      <c r="AM213" s="8">
        <f>INDEX(装备!T:T,$O213)+INDEX(装备!T:T,$P213)+INDEX(装备!T:T,$Q213)+INDEX(装备!T:T,$R213)+INDEX(装备!T:T,$S213)+INDEX(装备!T:T,$T213)</f>
        <v>0</v>
      </c>
      <c r="AP213" s="39">
        <f t="shared" ref="AP213:BG213" si="141">V213</f>
        <v>6</v>
      </c>
      <c r="AQ213" s="39">
        <f t="shared" si="141"/>
        <v>12</v>
      </c>
      <c r="AR213" s="39">
        <f t="shared" si="141"/>
        <v>6</v>
      </c>
      <c r="AS213" s="39">
        <f t="shared" si="141"/>
        <v>0</v>
      </c>
      <c r="AT213" s="39">
        <f t="shared" si="141"/>
        <v>0</v>
      </c>
      <c r="AU213" s="39">
        <f t="shared" si="141"/>
        <v>0</v>
      </c>
      <c r="AV213" s="39">
        <f t="shared" si="141"/>
        <v>0</v>
      </c>
      <c r="AW213" s="39">
        <f t="shared" si="141"/>
        <v>0</v>
      </c>
      <c r="AX213" s="39">
        <f t="shared" si="141"/>
        <v>0</v>
      </c>
      <c r="AY213" s="39">
        <f t="shared" si="141"/>
        <v>0</v>
      </c>
      <c r="AZ213" s="39">
        <f t="shared" si="141"/>
        <v>0</v>
      </c>
      <c r="BA213" s="39">
        <f t="shared" si="141"/>
        <v>0</v>
      </c>
      <c r="BB213" s="39">
        <f t="shared" si="141"/>
        <v>0</v>
      </c>
      <c r="BC213" s="39">
        <f t="shared" si="141"/>
        <v>0</v>
      </c>
      <c r="BD213" s="39">
        <f t="shared" si="141"/>
        <v>0</v>
      </c>
      <c r="BE213" s="39">
        <f t="shared" si="141"/>
        <v>0</v>
      </c>
      <c r="BF213" s="39">
        <f t="shared" si="141"/>
        <v>0</v>
      </c>
      <c r="BG213" s="39">
        <f t="shared" si="141"/>
        <v>0</v>
      </c>
    </row>
    <row r="214" spans="6:59" s="38" customFormat="1" x14ac:dyDescent="0.15">
      <c r="G214" s="39" t="s">
        <v>347</v>
      </c>
      <c r="H214" s="39" t="s">
        <v>644</v>
      </c>
      <c r="I214" s="39" t="s">
        <v>440</v>
      </c>
      <c r="J214" s="39" t="s">
        <v>441</v>
      </c>
      <c r="K214" s="39" t="s">
        <v>441</v>
      </c>
      <c r="L214" s="39" t="s">
        <v>450</v>
      </c>
      <c r="M214" s="39" t="s">
        <v>298</v>
      </c>
      <c r="O214" s="35">
        <f>MATCH(H214,装备!$B:$B,0)</f>
        <v>24</v>
      </c>
      <c r="P214" s="35">
        <f>MATCH(I214,装备!$B:$B,0)</f>
        <v>24</v>
      </c>
      <c r="Q214" s="35">
        <f>MATCH(J214,装备!$B:$B,0)</f>
        <v>20</v>
      </c>
      <c r="R214" s="35">
        <f>MATCH(K214,装备!$B:$B,0)</f>
        <v>20</v>
      </c>
      <c r="S214" s="35">
        <f>MATCH(L214,装备!$B:$B,0)</f>
        <v>15</v>
      </c>
      <c r="T214" s="35">
        <f>MATCH(M214,装备!$B:$B,0)</f>
        <v>4</v>
      </c>
      <c r="V214" s="8">
        <f>INDEX(装备!C:C,$O214)+INDEX(装备!C:C,$P214)+INDEX(装备!C:C,$Q214)+INDEX(装备!C:C,$R214)+INDEX(装备!C:C,$S214)+INDEX(装备!C:C,$T214)</f>
        <v>13</v>
      </c>
      <c r="W214" s="8">
        <f>INDEX(装备!D:D,$O214)+INDEX(装备!D:D,$P214)+INDEX(装备!D:D,$Q214)+INDEX(装备!D:D,$R214)+INDEX(装备!D:D,$S214)+INDEX(装备!D:D,$T214)</f>
        <v>31</v>
      </c>
      <c r="X214" s="8">
        <f>INDEX(装备!E:E,$O214)+INDEX(装备!E:E,$P214)+INDEX(装备!E:E,$Q214)+INDEX(装备!E:E,$R214)+INDEX(装备!E:E,$S214)+INDEX(装备!E:E,$T214)</f>
        <v>13</v>
      </c>
      <c r="Y214" s="8">
        <f>INDEX(装备!F:F,$O214)+INDEX(装备!F:F,$P214)+INDEX(装备!F:F,$Q214)+INDEX(装备!F:F,$R214)+INDEX(装备!F:F,$S214)+INDEX(装备!F:F,$T214)</f>
        <v>0</v>
      </c>
      <c r="Z214" s="8">
        <f>INDEX(装备!G:G,$O214)+INDEX(装备!G:G,$P214)+INDEX(装备!G:G,$Q214)+INDEX(装备!G:G,$R214)+INDEX(装备!G:G,$S214)+INDEX(装备!G:G,$T214)</f>
        <v>6</v>
      </c>
      <c r="AA214" s="8">
        <f>INDEX(装备!H:H,$O214)+INDEX(装备!H:H,$P214)+INDEX(装备!H:H,$Q214)+INDEX(装备!H:H,$R214)+INDEX(装备!H:H,$S214)+INDEX(装备!H:H,$T214)</f>
        <v>0</v>
      </c>
      <c r="AB214" s="8">
        <f>INDEX(装备!I:I,$O214)+INDEX(装备!I:I,$P214)+INDEX(装备!I:I,$Q214)+INDEX(装备!I:I,$R214)+INDEX(装备!I:I,$S214)+INDEX(装备!I:I,$T214)</f>
        <v>0</v>
      </c>
      <c r="AC214" s="8">
        <f>INDEX(装备!J:J,$O214)+INDEX(装备!J:J,$P214)+INDEX(装备!J:J,$Q214)+INDEX(装备!J:J,$R214)+INDEX(装备!J:J,$S214)+INDEX(装备!J:J,$T214)</f>
        <v>0</v>
      </c>
      <c r="AD214" s="8">
        <f>INDEX(装备!K:K,$O214)+INDEX(装备!K:K,$P214)+INDEX(装备!K:K,$Q214)+INDEX(装备!K:K,$R214)+INDEX(装备!K:K,$S214)+INDEX(装备!K:K,$T214)</f>
        <v>0</v>
      </c>
      <c r="AE214" s="8">
        <f>INDEX(装备!L:L,$O214)+INDEX(装备!L:L,$P214)+INDEX(装备!L:L,$Q214)+INDEX(装备!L:L,$R214)+INDEX(装备!L:L,$S214)+INDEX(装备!L:L,$T214)</f>
        <v>0</v>
      </c>
      <c r="AF214" s="8">
        <f>INDEX(装备!M:M,$O214)+INDEX(装备!M:M,$P214)+INDEX(装备!M:M,$Q214)+INDEX(装备!M:M,$R214)+INDEX(装备!M:M,$S214)+INDEX(装备!M:M,$T214)</f>
        <v>120</v>
      </c>
      <c r="AG214" s="8">
        <f>INDEX(装备!N:N,$O214)+INDEX(装备!N:N,$P214)+INDEX(装备!N:N,$Q214)+INDEX(装备!N:N,$R214)+INDEX(装备!N:N,$S214)+INDEX(装备!N:N,$T214)</f>
        <v>0</v>
      </c>
      <c r="AH214" s="8">
        <f>INDEX(装备!O:O,$O214)+INDEX(装备!O:O,$P214)+INDEX(装备!O:O,$Q214)+INDEX(装备!O:O,$R214)+INDEX(装备!O:O,$S214)+INDEX(装备!O:O,$T214)</f>
        <v>0</v>
      </c>
      <c r="AI214" s="8">
        <f>INDEX(装备!P:P,$O214)+INDEX(装备!P:P,$P214)+INDEX(装备!P:P,$Q214)+INDEX(装备!P:P,$R214)+INDEX(装备!P:P,$S214)+INDEX(装备!P:P,$T214)</f>
        <v>0</v>
      </c>
      <c r="AJ214" s="8">
        <f>INDEX(装备!Q:Q,$O214)+INDEX(装备!Q:Q,$P214)+INDEX(装备!Q:Q,$Q214)+INDEX(装备!Q:Q,$R214)+INDEX(装备!Q:Q,$S214)+INDEX(装备!Q:Q,$T214)</f>
        <v>0</v>
      </c>
      <c r="AK214" s="8">
        <f>INDEX(装备!R:R,$O214)+INDEX(装备!R:R,$P214)+INDEX(装备!R:R,$Q214)+INDEX(装备!R:R,$R214)+INDEX(装备!R:R,$S214)+INDEX(装备!R:R,$T214)</f>
        <v>0</v>
      </c>
      <c r="AL214" s="8">
        <f>INDEX(装备!S:S,$O214)+INDEX(装备!S:S,$P214)+INDEX(装备!S:S,$Q214)+INDEX(装备!S:S,$R214)+INDEX(装备!S:S,$S214)+INDEX(装备!S:S,$T214)</f>
        <v>0</v>
      </c>
      <c r="AM214" s="8">
        <f>INDEX(装备!T:T,$O214)+INDEX(装备!T:T,$P214)+INDEX(装备!T:T,$Q214)+INDEX(装备!T:T,$R214)+INDEX(装备!T:T,$S214)+INDEX(装备!T:T,$T214)</f>
        <v>0</v>
      </c>
      <c r="AP214" s="39">
        <f t="shared" ref="AP214:BG222" si="142">AP213+V214</f>
        <v>19</v>
      </c>
      <c r="AQ214" s="39">
        <f t="shared" si="142"/>
        <v>43</v>
      </c>
      <c r="AR214" s="39">
        <f t="shared" si="142"/>
        <v>19</v>
      </c>
      <c r="AS214" s="39">
        <f t="shared" si="142"/>
        <v>0</v>
      </c>
      <c r="AT214" s="39">
        <f t="shared" si="142"/>
        <v>6</v>
      </c>
      <c r="AU214" s="39">
        <f t="shared" si="142"/>
        <v>0</v>
      </c>
      <c r="AV214" s="39">
        <f t="shared" si="142"/>
        <v>0</v>
      </c>
      <c r="AW214" s="39">
        <f t="shared" si="142"/>
        <v>0</v>
      </c>
      <c r="AX214" s="39">
        <f t="shared" si="142"/>
        <v>0</v>
      </c>
      <c r="AY214" s="39">
        <f t="shared" si="142"/>
        <v>0</v>
      </c>
      <c r="AZ214" s="39">
        <f t="shared" si="142"/>
        <v>120</v>
      </c>
      <c r="BA214" s="39">
        <f t="shared" si="142"/>
        <v>0</v>
      </c>
      <c r="BB214" s="39">
        <f t="shared" si="142"/>
        <v>0</v>
      </c>
      <c r="BC214" s="39">
        <f t="shared" si="142"/>
        <v>0</v>
      </c>
      <c r="BD214" s="39">
        <f t="shared" si="142"/>
        <v>0</v>
      </c>
      <c r="BE214" s="39">
        <f t="shared" si="142"/>
        <v>0</v>
      </c>
      <c r="BF214" s="39">
        <f t="shared" si="142"/>
        <v>0</v>
      </c>
      <c r="BG214" s="39">
        <f t="shared" si="142"/>
        <v>0</v>
      </c>
    </row>
    <row r="215" spans="6:59" s="38" customFormat="1" x14ac:dyDescent="0.15">
      <c r="G215" s="39" t="s">
        <v>299</v>
      </c>
      <c r="H215" s="39" t="s">
        <v>649</v>
      </c>
      <c r="I215" s="39" t="s">
        <v>451</v>
      </c>
      <c r="J215" s="39" t="s">
        <v>441</v>
      </c>
      <c r="K215" s="39" t="s">
        <v>441</v>
      </c>
      <c r="L215" s="39" t="s">
        <v>439</v>
      </c>
      <c r="M215" s="39" t="s">
        <v>458</v>
      </c>
      <c r="O215" s="35">
        <f>MATCH(H215,装备!$B:$B,0)</f>
        <v>60</v>
      </c>
      <c r="P215" s="35">
        <f>MATCH(I215,装备!$B:$B,0)</f>
        <v>56</v>
      </c>
      <c r="Q215" s="35">
        <f>MATCH(J215,装备!$B:$B,0)</f>
        <v>20</v>
      </c>
      <c r="R215" s="35">
        <f>MATCH(K215,装备!$B:$B,0)</f>
        <v>20</v>
      </c>
      <c r="S215" s="35">
        <f>MATCH(L215,装备!$B:$B,0)</f>
        <v>33</v>
      </c>
      <c r="T215" s="35">
        <f>MATCH(M215,装备!$B:$B,0)</f>
        <v>40</v>
      </c>
      <c r="V215" s="8">
        <f>INDEX(装备!C:C,$O215)+INDEX(装备!C:C,$P215)+INDEX(装备!C:C,$Q215)+INDEX(装备!C:C,$R215)+INDEX(装备!C:C,$S215)+INDEX(装备!C:C,$T215)</f>
        <v>18</v>
      </c>
      <c r="W215" s="8">
        <f>INDEX(装备!D:D,$O215)+INDEX(装备!D:D,$P215)+INDEX(装备!D:D,$Q215)+INDEX(装备!D:D,$R215)+INDEX(装备!D:D,$S215)+INDEX(装备!D:D,$T215)</f>
        <v>34</v>
      </c>
      <c r="X215" s="8">
        <f>INDEX(装备!E:E,$O215)+INDEX(装备!E:E,$P215)+INDEX(装备!E:E,$Q215)+INDEX(装备!E:E,$R215)+INDEX(装备!E:E,$S215)+INDEX(装备!E:E,$T215)</f>
        <v>18</v>
      </c>
      <c r="Y215" s="8">
        <f>INDEX(装备!F:F,$O215)+INDEX(装备!F:F,$P215)+INDEX(装备!F:F,$Q215)+INDEX(装备!F:F,$R215)+INDEX(装备!F:F,$S215)+INDEX(装备!F:F,$T215)</f>
        <v>0</v>
      </c>
      <c r="Z215" s="8">
        <f>INDEX(装备!G:G,$O215)+INDEX(装备!G:G,$P215)+INDEX(装备!G:G,$Q215)+INDEX(装备!G:G,$R215)+INDEX(装备!G:G,$S215)+INDEX(装备!G:G,$T215)</f>
        <v>6</v>
      </c>
      <c r="AA215" s="8">
        <f>INDEX(装备!H:H,$O215)+INDEX(装备!H:H,$P215)+INDEX(装备!H:H,$Q215)+INDEX(装备!H:H,$R215)+INDEX(装备!H:H,$S215)+INDEX(装备!H:H,$T215)</f>
        <v>30</v>
      </c>
      <c r="AB215" s="8">
        <f>INDEX(装备!I:I,$O215)+INDEX(装备!I:I,$P215)+INDEX(装备!I:I,$Q215)+INDEX(装备!I:I,$R215)+INDEX(装备!I:I,$S215)+INDEX(装备!I:I,$T215)</f>
        <v>1</v>
      </c>
      <c r="AC215" s="8">
        <f>INDEX(装备!J:J,$O215)+INDEX(装备!J:J,$P215)+INDEX(装备!J:J,$Q215)+INDEX(装备!J:J,$R215)+INDEX(装备!J:J,$S215)+INDEX(装备!J:J,$T215)</f>
        <v>0</v>
      </c>
      <c r="AD215" s="8">
        <f>INDEX(装备!K:K,$O215)+INDEX(装备!K:K,$P215)+INDEX(装备!K:K,$Q215)+INDEX(装备!K:K,$R215)+INDEX(装备!K:K,$S215)+INDEX(装备!K:K,$T215)</f>
        <v>0</v>
      </c>
      <c r="AE215" s="8">
        <f>INDEX(装备!L:L,$O215)+INDEX(装备!L:L,$P215)+INDEX(装备!L:L,$Q215)+INDEX(装备!L:L,$R215)+INDEX(装备!L:L,$S215)+INDEX(装备!L:L,$T215)</f>
        <v>0</v>
      </c>
      <c r="AF215" s="8">
        <f>INDEX(装备!M:M,$O215)+INDEX(装备!M:M,$P215)+INDEX(装备!M:M,$Q215)+INDEX(装备!M:M,$R215)+INDEX(装备!M:M,$S215)+INDEX(装备!M:M,$T215)</f>
        <v>90</v>
      </c>
      <c r="AG215" s="8">
        <f>INDEX(装备!N:N,$O215)+INDEX(装备!N:N,$P215)+INDEX(装备!N:N,$Q215)+INDEX(装备!N:N,$R215)+INDEX(装备!N:N,$S215)+INDEX(装备!N:N,$T215)</f>
        <v>0</v>
      </c>
      <c r="AH215" s="8">
        <f>INDEX(装备!O:O,$O215)+INDEX(装备!O:O,$P215)+INDEX(装备!O:O,$Q215)+INDEX(装备!O:O,$R215)+INDEX(装备!O:O,$S215)+INDEX(装备!O:O,$T215)</f>
        <v>0</v>
      </c>
      <c r="AI215" s="8">
        <f>INDEX(装备!P:P,$O215)+INDEX(装备!P:P,$P215)+INDEX(装备!P:P,$Q215)+INDEX(装备!P:P,$R215)+INDEX(装备!P:P,$S215)+INDEX(装备!P:P,$T215)</f>
        <v>5</v>
      </c>
      <c r="AJ215" s="8">
        <f>INDEX(装备!Q:Q,$O215)+INDEX(装备!Q:Q,$P215)+INDEX(装备!Q:Q,$Q215)+INDEX(装备!Q:Q,$R215)+INDEX(装备!Q:Q,$S215)+INDEX(装备!Q:Q,$T215)</f>
        <v>0</v>
      </c>
      <c r="AK215" s="8">
        <f>INDEX(装备!R:R,$O215)+INDEX(装备!R:R,$P215)+INDEX(装备!R:R,$Q215)+INDEX(装备!R:R,$R215)+INDEX(装备!R:R,$S215)+INDEX(装备!R:R,$T215)</f>
        <v>0</v>
      </c>
      <c r="AL215" s="8">
        <f>INDEX(装备!S:S,$O215)+INDEX(装备!S:S,$P215)+INDEX(装备!S:S,$Q215)+INDEX(装备!S:S,$R215)+INDEX(装备!S:S,$S215)+INDEX(装备!S:S,$T215)</f>
        <v>10</v>
      </c>
      <c r="AM215" s="8">
        <f>INDEX(装备!T:T,$O215)+INDEX(装备!T:T,$P215)+INDEX(装备!T:T,$Q215)+INDEX(装备!T:T,$R215)+INDEX(装备!T:T,$S215)+INDEX(装备!T:T,$T215)</f>
        <v>0</v>
      </c>
      <c r="AP215" s="39">
        <f t="shared" si="142"/>
        <v>37</v>
      </c>
      <c r="AQ215" s="39">
        <f t="shared" si="142"/>
        <v>77</v>
      </c>
      <c r="AR215" s="39">
        <f t="shared" si="142"/>
        <v>37</v>
      </c>
      <c r="AS215" s="39">
        <f t="shared" si="142"/>
        <v>0</v>
      </c>
      <c r="AT215" s="39">
        <f t="shared" si="142"/>
        <v>12</v>
      </c>
      <c r="AU215" s="39">
        <f t="shared" si="142"/>
        <v>30</v>
      </c>
      <c r="AV215" s="39">
        <f t="shared" si="142"/>
        <v>1</v>
      </c>
      <c r="AW215" s="39">
        <f t="shared" si="142"/>
        <v>0</v>
      </c>
      <c r="AX215" s="39">
        <f t="shared" si="142"/>
        <v>0</v>
      </c>
      <c r="AY215" s="39">
        <f t="shared" si="142"/>
        <v>0</v>
      </c>
      <c r="AZ215" s="39">
        <f t="shared" si="142"/>
        <v>210</v>
      </c>
      <c r="BA215" s="39">
        <f t="shared" si="142"/>
        <v>0</v>
      </c>
      <c r="BB215" s="39">
        <f t="shared" si="142"/>
        <v>0</v>
      </c>
      <c r="BC215" s="39">
        <f t="shared" si="142"/>
        <v>5</v>
      </c>
      <c r="BD215" s="39">
        <f t="shared" si="142"/>
        <v>0</v>
      </c>
      <c r="BE215" s="39">
        <f t="shared" si="142"/>
        <v>0</v>
      </c>
      <c r="BF215" s="39">
        <f t="shared" si="142"/>
        <v>10</v>
      </c>
      <c r="BG215" s="39">
        <f t="shared" si="142"/>
        <v>0</v>
      </c>
    </row>
    <row r="216" spans="6:59" s="38" customFormat="1" x14ac:dyDescent="0.15">
      <c r="G216" s="39" t="s">
        <v>304</v>
      </c>
      <c r="H216" s="39" t="s">
        <v>646</v>
      </c>
      <c r="I216" s="39" t="s">
        <v>442</v>
      </c>
      <c r="J216" s="39" t="s">
        <v>441</v>
      </c>
      <c r="K216" s="39" t="s">
        <v>441</v>
      </c>
      <c r="L216" s="39" t="s">
        <v>427</v>
      </c>
      <c r="M216" s="39" t="s">
        <v>459</v>
      </c>
      <c r="O216" s="35">
        <f>MATCH(H216,装备!$B:$B,0)</f>
        <v>71</v>
      </c>
      <c r="P216" s="35">
        <f>MATCH(I216,装备!$B:$B,0)</f>
        <v>60</v>
      </c>
      <c r="Q216" s="35">
        <f>MATCH(J216,装备!$B:$B,0)</f>
        <v>20</v>
      </c>
      <c r="R216" s="35">
        <f>MATCH(K216,装备!$B:$B,0)</f>
        <v>20</v>
      </c>
      <c r="S216" s="35">
        <f>MATCH(L216,装备!$B:$B,0)</f>
        <v>35</v>
      </c>
      <c r="T216" s="35">
        <f>MATCH(M216,装备!$B:$B,0)</f>
        <v>46</v>
      </c>
      <c r="V216" s="8">
        <f>INDEX(装备!C:C,$O216)+INDEX(装备!C:C,$P216)+INDEX(装备!C:C,$Q216)+INDEX(装备!C:C,$R216)+INDEX(装备!C:C,$S216)+INDEX(装备!C:C,$T216)</f>
        <v>12</v>
      </c>
      <c r="W216" s="8">
        <f>INDEX(装备!D:D,$O216)+INDEX(装备!D:D,$P216)+INDEX(装备!D:D,$Q216)+INDEX(装备!D:D,$R216)+INDEX(装备!D:D,$S216)+INDEX(装备!D:D,$T216)</f>
        <v>46</v>
      </c>
      <c r="X216" s="8">
        <f>INDEX(装备!E:E,$O216)+INDEX(装备!E:E,$P216)+INDEX(装备!E:E,$Q216)+INDEX(装备!E:E,$R216)+INDEX(装备!E:E,$S216)+INDEX(装备!E:E,$T216)</f>
        <v>12</v>
      </c>
      <c r="Y216" s="8">
        <f>INDEX(装备!F:F,$O216)+INDEX(装备!F:F,$P216)+INDEX(装备!F:F,$Q216)+INDEX(装备!F:F,$R216)+INDEX(装备!F:F,$S216)+INDEX(装备!F:F,$T216)</f>
        <v>200</v>
      </c>
      <c r="Z216" s="8">
        <f>INDEX(装备!G:G,$O216)+INDEX(装备!G:G,$P216)+INDEX(装备!G:G,$Q216)+INDEX(装备!G:G,$R216)+INDEX(装备!G:G,$S216)+INDEX(装备!G:G,$T216)</f>
        <v>6</v>
      </c>
      <c r="AA216" s="8">
        <f>INDEX(装备!H:H,$O216)+INDEX(装备!H:H,$P216)+INDEX(装备!H:H,$Q216)+INDEX(装备!H:H,$R216)+INDEX(装备!H:H,$S216)+INDEX(装备!H:H,$T216)</f>
        <v>18</v>
      </c>
      <c r="AB216" s="8">
        <f>INDEX(装备!I:I,$O216)+INDEX(装备!I:I,$P216)+INDEX(装备!I:I,$Q216)+INDEX(装备!I:I,$R216)+INDEX(装备!I:I,$S216)+INDEX(装备!I:I,$T216)</f>
        <v>0</v>
      </c>
      <c r="AC216" s="8">
        <f>INDEX(装备!J:J,$O216)+INDEX(装备!J:J,$P216)+INDEX(装备!J:J,$Q216)+INDEX(装备!J:J,$R216)+INDEX(装备!J:J,$S216)+INDEX(装备!J:J,$T216)</f>
        <v>0</v>
      </c>
      <c r="AD216" s="8">
        <f>INDEX(装备!K:K,$O216)+INDEX(装备!K:K,$P216)+INDEX(装备!K:K,$Q216)+INDEX(装备!K:K,$R216)+INDEX(装备!K:K,$S216)+INDEX(装备!K:K,$T216)</f>
        <v>15</v>
      </c>
      <c r="AE216" s="8">
        <f>INDEX(装备!L:L,$O216)+INDEX(装备!L:L,$P216)+INDEX(装备!L:L,$Q216)+INDEX(装备!L:L,$R216)+INDEX(装备!L:L,$S216)+INDEX(装备!L:L,$T216)</f>
        <v>0</v>
      </c>
      <c r="AF216" s="8">
        <f>INDEX(装备!M:M,$O216)+INDEX(装备!M:M,$P216)+INDEX(装备!M:M,$Q216)+INDEX(装备!M:M,$R216)+INDEX(装备!M:M,$S216)+INDEX(装备!M:M,$T216)</f>
        <v>120</v>
      </c>
      <c r="AG216" s="8">
        <f>INDEX(装备!N:N,$O216)+INDEX(装备!N:N,$P216)+INDEX(装备!N:N,$Q216)+INDEX(装备!N:N,$R216)+INDEX(装备!N:N,$S216)+INDEX(装备!N:N,$T216)</f>
        <v>0</v>
      </c>
      <c r="AH216" s="8">
        <f>INDEX(装备!O:O,$O216)+INDEX(装备!O:O,$P216)+INDEX(装备!O:O,$Q216)+INDEX(装备!O:O,$R216)+INDEX(装备!O:O,$S216)+INDEX(装备!O:O,$T216)</f>
        <v>5</v>
      </c>
      <c r="AI216" s="8">
        <f>INDEX(装备!P:P,$O216)+INDEX(装备!P:P,$P216)+INDEX(装备!P:P,$Q216)+INDEX(装备!P:P,$R216)+INDEX(装备!P:P,$S216)+INDEX(装备!P:P,$T216)</f>
        <v>0</v>
      </c>
      <c r="AJ216" s="8">
        <f>INDEX(装备!Q:Q,$O216)+INDEX(装备!Q:Q,$P216)+INDEX(装备!Q:Q,$Q216)+INDEX(装备!Q:Q,$R216)+INDEX(装备!Q:Q,$S216)+INDEX(装备!Q:Q,$T216)</f>
        <v>0</v>
      </c>
      <c r="AK216" s="8">
        <f>INDEX(装备!R:R,$O216)+INDEX(装备!R:R,$P216)+INDEX(装备!R:R,$Q216)+INDEX(装备!R:R,$R216)+INDEX(装备!R:R,$S216)+INDEX(装备!R:R,$T216)</f>
        <v>0</v>
      </c>
      <c r="AL216" s="8">
        <f>INDEX(装备!S:S,$O216)+INDEX(装备!S:S,$P216)+INDEX(装备!S:S,$Q216)+INDEX(装备!S:S,$R216)+INDEX(装备!S:S,$S216)+INDEX(装备!S:S,$T216)</f>
        <v>0</v>
      </c>
      <c r="AM216" s="8">
        <f>INDEX(装备!T:T,$O216)+INDEX(装备!T:T,$P216)+INDEX(装备!T:T,$Q216)+INDEX(装备!T:T,$R216)+INDEX(装备!T:T,$S216)+INDEX(装备!T:T,$T216)</f>
        <v>0</v>
      </c>
      <c r="AP216" s="39">
        <f t="shared" si="142"/>
        <v>49</v>
      </c>
      <c r="AQ216" s="39">
        <f t="shared" si="142"/>
        <v>123</v>
      </c>
      <c r="AR216" s="39">
        <f t="shared" si="142"/>
        <v>49</v>
      </c>
      <c r="AS216" s="39">
        <f t="shared" si="142"/>
        <v>200</v>
      </c>
      <c r="AT216" s="39">
        <f t="shared" si="142"/>
        <v>18</v>
      </c>
      <c r="AU216" s="39">
        <f t="shared" si="142"/>
        <v>48</v>
      </c>
      <c r="AV216" s="39">
        <f t="shared" si="142"/>
        <v>1</v>
      </c>
      <c r="AW216" s="39">
        <f t="shared" si="142"/>
        <v>0</v>
      </c>
      <c r="AX216" s="39">
        <f t="shared" si="142"/>
        <v>15</v>
      </c>
      <c r="AY216" s="39">
        <f t="shared" si="142"/>
        <v>0</v>
      </c>
      <c r="AZ216" s="39">
        <f t="shared" si="142"/>
        <v>330</v>
      </c>
      <c r="BA216" s="39">
        <f t="shared" si="142"/>
        <v>0</v>
      </c>
      <c r="BB216" s="39">
        <f t="shared" si="142"/>
        <v>5</v>
      </c>
      <c r="BC216" s="39">
        <f t="shared" si="142"/>
        <v>5</v>
      </c>
      <c r="BD216" s="39">
        <f t="shared" si="142"/>
        <v>0</v>
      </c>
      <c r="BE216" s="39">
        <f t="shared" si="142"/>
        <v>0</v>
      </c>
      <c r="BF216" s="39">
        <f t="shared" si="142"/>
        <v>10</v>
      </c>
      <c r="BG216" s="39">
        <f t="shared" si="142"/>
        <v>0</v>
      </c>
    </row>
    <row r="217" spans="6:59" s="38" customFormat="1" x14ac:dyDescent="0.15">
      <c r="G217" s="39" t="s">
        <v>311</v>
      </c>
      <c r="H217" s="39" t="s">
        <v>622</v>
      </c>
      <c r="I217" s="39" t="s">
        <v>424</v>
      </c>
      <c r="J217" s="39" t="s">
        <v>313</v>
      </c>
      <c r="K217" s="39" t="s">
        <v>302</v>
      </c>
      <c r="L217" s="39" t="s">
        <v>441</v>
      </c>
      <c r="M217" s="39" t="s">
        <v>459</v>
      </c>
      <c r="O217" s="35">
        <f>MATCH(H217,装备!$B:$B,0)</f>
        <v>86</v>
      </c>
      <c r="P217" s="35">
        <f>MATCH(I217,装备!$B:$B,0)</f>
        <v>66</v>
      </c>
      <c r="Q217" s="35">
        <f>MATCH(J217,装备!$B:$B,0)</f>
        <v>84</v>
      </c>
      <c r="R217" s="35">
        <f>MATCH(K217,装备!$B:$B,0)</f>
        <v>36</v>
      </c>
      <c r="S217" s="35">
        <f>MATCH(L217,装备!$B:$B,0)</f>
        <v>20</v>
      </c>
      <c r="T217" s="35">
        <f>MATCH(M217,装备!$B:$B,0)</f>
        <v>46</v>
      </c>
      <c r="V217" s="8">
        <f>INDEX(装备!C:C,$O217)+INDEX(装备!C:C,$P217)+INDEX(装备!C:C,$Q217)+INDEX(装备!C:C,$R217)+INDEX(装备!C:C,$S217)+INDEX(装备!C:C,$T217)</f>
        <v>39</v>
      </c>
      <c r="W217" s="8">
        <f>INDEX(装备!D:D,$O217)+INDEX(装备!D:D,$P217)+INDEX(装备!D:D,$Q217)+INDEX(装备!D:D,$R217)+INDEX(装备!D:D,$S217)+INDEX(装备!D:D,$T217)</f>
        <v>40</v>
      </c>
      <c r="X217" s="8">
        <f>INDEX(装备!E:E,$O217)+INDEX(装备!E:E,$P217)+INDEX(装备!E:E,$Q217)+INDEX(装备!E:E,$R217)+INDEX(装备!E:E,$S217)+INDEX(装备!E:E,$T217)</f>
        <v>29</v>
      </c>
      <c r="Y217" s="8">
        <f>INDEX(装备!F:F,$O217)+INDEX(装备!F:F,$P217)+INDEX(装备!F:F,$Q217)+INDEX(装备!F:F,$R217)+INDEX(装备!F:F,$S217)+INDEX(装备!F:F,$T217)</f>
        <v>200</v>
      </c>
      <c r="Z217" s="8">
        <f>INDEX(装备!G:G,$O217)+INDEX(装备!G:G,$P217)+INDEX(装备!G:G,$Q217)+INDEX(装备!G:G,$R217)+INDEX(装备!G:G,$S217)+INDEX(装备!G:G,$T217)</f>
        <v>27</v>
      </c>
      <c r="AA217" s="8">
        <f>INDEX(装备!H:H,$O217)+INDEX(装备!H:H,$P217)+INDEX(装备!H:H,$Q217)+INDEX(装备!H:H,$R217)+INDEX(装备!H:H,$S217)+INDEX(装备!H:H,$T217)</f>
        <v>0</v>
      </c>
      <c r="AB217" s="8">
        <f>INDEX(装备!I:I,$O217)+INDEX(装备!I:I,$P217)+INDEX(装备!I:I,$Q217)+INDEX(装备!I:I,$R217)+INDEX(装备!I:I,$S217)+INDEX(装备!I:I,$T217)</f>
        <v>0</v>
      </c>
      <c r="AC217" s="8">
        <f>INDEX(装备!J:J,$O217)+INDEX(装备!J:J,$P217)+INDEX(装备!J:J,$Q217)+INDEX(装备!J:J,$R217)+INDEX(装备!J:J,$S217)+INDEX(装备!J:J,$T217)</f>
        <v>10</v>
      </c>
      <c r="AD217" s="8">
        <f>INDEX(装备!K:K,$O217)+INDEX(装备!K:K,$P217)+INDEX(装备!K:K,$Q217)+INDEX(装备!K:K,$R217)+INDEX(装备!K:K,$S217)+INDEX(装备!K:K,$T217)</f>
        <v>15</v>
      </c>
      <c r="AE217" s="8">
        <f>INDEX(装备!L:L,$O217)+INDEX(装备!L:L,$P217)+INDEX(装备!L:L,$Q217)+INDEX(装备!L:L,$R217)+INDEX(装备!L:L,$S217)+INDEX(装备!L:L,$T217)</f>
        <v>30</v>
      </c>
      <c r="AF217" s="8">
        <f>INDEX(装备!M:M,$O217)+INDEX(装备!M:M,$P217)+INDEX(装备!M:M,$Q217)+INDEX(装备!M:M,$R217)+INDEX(装备!M:M,$S217)+INDEX(装备!M:M,$T217)</f>
        <v>15</v>
      </c>
      <c r="AG217" s="8">
        <f>INDEX(装备!N:N,$O217)+INDEX(装备!N:N,$P217)+INDEX(装备!N:N,$Q217)+INDEX(装备!N:N,$R217)+INDEX(装备!N:N,$S217)+INDEX(装备!N:N,$T217)</f>
        <v>15</v>
      </c>
      <c r="AH217" s="8">
        <f>INDEX(装备!O:O,$O217)+INDEX(装备!O:O,$P217)+INDEX(装备!O:O,$Q217)+INDEX(装备!O:O,$R217)+INDEX(装备!O:O,$S217)+INDEX(装备!O:O,$T217)</f>
        <v>0</v>
      </c>
      <c r="AI217" s="8">
        <f>INDEX(装备!P:P,$O217)+INDEX(装备!P:P,$P217)+INDEX(装备!P:P,$Q217)+INDEX(装备!P:P,$R217)+INDEX(装备!P:P,$S217)+INDEX(装备!P:P,$T217)</f>
        <v>0</v>
      </c>
      <c r="AJ217" s="8">
        <f>INDEX(装备!Q:Q,$O217)+INDEX(装备!Q:Q,$P217)+INDEX(装备!Q:Q,$Q217)+INDEX(装备!Q:Q,$R217)+INDEX(装备!Q:Q,$S217)+INDEX(装备!Q:Q,$T217)</f>
        <v>0</v>
      </c>
      <c r="AK217" s="8">
        <f>INDEX(装备!R:R,$O217)+INDEX(装备!R:R,$P217)+INDEX(装备!R:R,$Q217)+INDEX(装备!R:R,$R217)+INDEX(装备!R:R,$S217)+INDEX(装备!R:R,$T217)</f>
        <v>0</v>
      </c>
      <c r="AL217" s="8">
        <f>INDEX(装备!S:S,$O217)+INDEX(装备!S:S,$P217)+INDEX(装备!S:S,$Q217)+INDEX(装备!S:S,$R217)+INDEX(装备!S:S,$S217)+INDEX(装备!S:S,$T217)</f>
        <v>0</v>
      </c>
      <c r="AM217" s="8">
        <f>INDEX(装备!T:T,$O217)+INDEX(装备!T:T,$P217)+INDEX(装备!T:T,$Q217)+INDEX(装备!T:T,$R217)+INDEX(装备!T:T,$S217)+INDEX(装备!T:T,$T217)</f>
        <v>0</v>
      </c>
      <c r="AP217" s="39">
        <f t="shared" si="142"/>
        <v>88</v>
      </c>
      <c r="AQ217" s="39">
        <f t="shared" si="142"/>
        <v>163</v>
      </c>
      <c r="AR217" s="39">
        <f t="shared" si="142"/>
        <v>78</v>
      </c>
      <c r="AS217" s="39">
        <f t="shared" si="142"/>
        <v>400</v>
      </c>
      <c r="AT217" s="39">
        <f t="shared" si="142"/>
        <v>45</v>
      </c>
      <c r="AU217" s="39">
        <f t="shared" si="142"/>
        <v>48</v>
      </c>
      <c r="AV217" s="39">
        <f t="shared" si="142"/>
        <v>1</v>
      </c>
      <c r="AW217" s="39">
        <f t="shared" si="142"/>
        <v>10</v>
      </c>
      <c r="AX217" s="39">
        <f t="shared" si="142"/>
        <v>30</v>
      </c>
      <c r="AY217" s="39">
        <f t="shared" si="142"/>
        <v>30</v>
      </c>
      <c r="AZ217" s="39">
        <f t="shared" si="142"/>
        <v>345</v>
      </c>
      <c r="BA217" s="39">
        <f t="shared" si="142"/>
        <v>15</v>
      </c>
      <c r="BB217" s="39">
        <f t="shared" si="142"/>
        <v>5</v>
      </c>
      <c r="BC217" s="39">
        <f t="shared" si="142"/>
        <v>5</v>
      </c>
      <c r="BD217" s="39">
        <f t="shared" si="142"/>
        <v>0</v>
      </c>
      <c r="BE217" s="39">
        <f t="shared" si="142"/>
        <v>0</v>
      </c>
      <c r="BF217" s="39">
        <f t="shared" si="142"/>
        <v>10</v>
      </c>
      <c r="BG217" s="39">
        <f t="shared" si="142"/>
        <v>0</v>
      </c>
    </row>
    <row r="218" spans="6:59" s="38" customFormat="1" x14ac:dyDescent="0.15">
      <c r="G218" s="39" t="s">
        <v>316</v>
      </c>
      <c r="H218" s="39" t="s">
        <v>641</v>
      </c>
      <c r="I218" s="39" t="s">
        <v>469</v>
      </c>
      <c r="J218" s="39" t="s">
        <v>361</v>
      </c>
      <c r="K218" s="39" t="s">
        <v>351</v>
      </c>
      <c r="L218" s="39" t="s">
        <v>441</v>
      </c>
      <c r="M218" s="39" t="s">
        <v>459</v>
      </c>
      <c r="O218" s="35">
        <f>MATCH(H218,装备!$B:$B,0)</f>
        <v>113</v>
      </c>
      <c r="P218" s="35">
        <f>MATCH(I218,装备!$B:$B,0)</f>
        <v>80</v>
      </c>
      <c r="Q218" s="35">
        <f>MATCH(J218,装备!$B:$B,0)</f>
        <v>82</v>
      </c>
      <c r="R218" s="35">
        <f>MATCH(K218,装备!$B:$B,0)</f>
        <v>48</v>
      </c>
      <c r="S218" s="35">
        <f>MATCH(L218,装备!$B:$B,0)</f>
        <v>20</v>
      </c>
      <c r="T218" s="35">
        <f>MATCH(M218,装备!$B:$B,0)</f>
        <v>46</v>
      </c>
      <c r="V218" s="8">
        <f>INDEX(装备!C:C,$O218)+INDEX(装备!C:C,$P218)+INDEX(装备!C:C,$Q218)+INDEX(装备!C:C,$R218)+INDEX(装备!C:C,$S218)+INDEX(装备!C:C,$T218)</f>
        <v>19</v>
      </c>
      <c r="W218" s="8">
        <f>INDEX(装备!D:D,$O218)+INDEX(装备!D:D,$P218)+INDEX(装备!D:D,$Q218)+INDEX(装备!D:D,$R218)+INDEX(装备!D:D,$S218)+INDEX(装备!D:D,$T218)</f>
        <v>73</v>
      </c>
      <c r="X218" s="8">
        <f>INDEX(装备!E:E,$O218)+INDEX(装备!E:E,$P218)+INDEX(装备!E:E,$Q218)+INDEX(装备!E:E,$R218)+INDEX(装备!E:E,$S218)+INDEX(装备!E:E,$T218)</f>
        <v>19</v>
      </c>
      <c r="Y218" s="8">
        <f>INDEX(装备!F:F,$O218)+INDEX(装备!F:F,$P218)+INDEX(装备!F:F,$Q218)+INDEX(装备!F:F,$R218)+INDEX(装备!F:F,$S218)+INDEX(装备!F:F,$T218)</f>
        <v>350</v>
      </c>
      <c r="Z218" s="8">
        <f>INDEX(装备!G:G,$O218)+INDEX(装备!G:G,$P218)+INDEX(装备!G:G,$Q218)+INDEX(装备!G:G,$R218)+INDEX(装备!G:G,$S218)+INDEX(装备!G:G,$T218)</f>
        <v>18</v>
      </c>
      <c r="AA218" s="8">
        <f>INDEX(装备!H:H,$O218)+INDEX(装备!H:H,$P218)+INDEX(装备!H:H,$Q218)+INDEX(装备!H:H,$R218)+INDEX(装备!H:H,$S218)+INDEX(装备!H:H,$T218)</f>
        <v>40</v>
      </c>
      <c r="AB218" s="8">
        <f>INDEX(装备!I:I,$O218)+INDEX(装备!I:I,$P218)+INDEX(装备!I:I,$Q218)+INDEX(装备!I:I,$R218)+INDEX(装备!I:I,$S218)+INDEX(装备!I:I,$T218)</f>
        <v>0</v>
      </c>
      <c r="AC218" s="8">
        <f>INDEX(装备!J:J,$O218)+INDEX(装备!J:J,$P218)+INDEX(装备!J:J,$Q218)+INDEX(装备!J:J,$R218)+INDEX(装备!J:J,$S218)+INDEX(装备!J:J,$T218)</f>
        <v>0</v>
      </c>
      <c r="AD218" s="8">
        <f>INDEX(装备!K:K,$O218)+INDEX(装备!K:K,$P218)+INDEX(装备!K:K,$Q218)+INDEX(装备!K:K,$R218)+INDEX(装备!K:K,$S218)+INDEX(装备!K:K,$T218)</f>
        <v>20</v>
      </c>
      <c r="AE218" s="8">
        <f>INDEX(装备!L:L,$O218)+INDEX(装备!L:L,$P218)+INDEX(装备!L:L,$Q218)+INDEX(装备!L:L,$R218)+INDEX(装备!L:L,$S218)+INDEX(装备!L:L,$T218)</f>
        <v>0</v>
      </c>
      <c r="AF218" s="8">
        <f>INDEX(装备!M:M,$O218)+INDEX(装备!M:M,$P218)+INDEX(装备!M:M,$Q218)+INDEX(装备!M:M,$R218)+INDEX(装备!M:M,$S218)+INDEX(装备!M:M,$T218)</f>
        <v>100</v>
      </c>
      <c r="AG218" s="8">
        <f>INDEX(装备!N:N,$O218)+INDEX(装备!N:N,$P218)+INDEX(装备!N:N,$Q218)+INDEX(装备!N:N,$R218)+INDEX(装备!N:N,$S218)+INDEX(装备!N:N,$T218)</f>
        <v>182</v>
      </c>
      <c r="AH218" s="8">
        <f>INDEX(装备!O:O,$O218)+INDEX(装备!O:O,$P218)+INDEX(装备!O:O,$Q218)+INDEX(装备!O:O,$R218)+INDEX(装备!O:O,$S218)+INDEX(装备!O:O,$T218)</f>
        <v>0</v>
      </c>
      <c r="AI218" s="8">
        <f>INDEX(装备!P:P,$O218)+INDEX(装备!P:P,$P218)+INDEX(装备!P:P,$Q218)+INDEX(装备!P:P,$R218)+INDEX(装备!P:P,$S218)+INDEX(装备!P:P,$T218)</f>
        <v>0</v>
      </c>
      <c r="AJ218" s="8">
        <f>INDEX(装备!Q:Q,$O218)+INDEX(装备!Q:Q,$P218)+INDEX(装备!Q:Q,$Q218)+INDEX(装备!Q:Q,$R218)+INDEX(装备!Q:Q,$S218)+INDEX(装备!Q:Q,$T218)</f>
        <v>45</v>
      </c>
      <c r="AK218" s="8">
        <f>INDEX(装备!R:R,$O218)+INDEX(装备!R:R,$P218)+INDEX(装备!R:R,$Q218)+INDEX(装备!R:R,$R218)+INDEX(装备!R:R,$S218)+INDEX(装备!R:R,$T218)</f>
        <v>0</v>
      </c>
      <c r="AL218" s="8">
        <f>INDEX(装备!S:S,$O218)+INDEX(装备!S:S,$P218)+INDEX(装备!S:S,$Q218)+INDEX(装备!S:S,$R218)+INDEX(装备!S:S,$S218)+INDEX(装备!S:S,$T218)</f>
        <v>0</v>
      </c>
      <c r="AM218" s="8">
        <f>INDEX(装备!T:T,$O218)+INDEX(装备!T:T,$P218)+INDEX(装备!T:T,$Q218)+INDEX(装备!T:T,$R218)+INDEX(装备!T:T,$S218)+INDEX(装备!T:T,$T218)</f>
        <v>0</v>
      </c>
      <c r="AP218" s="39">
        <f t="shared" si="142"/>
        <v>107</v>
      </c>
      <c r="AQ218" s="39">
        <f t="shared" si="142"/>
        <v>236</v>
      </c>
      <c r="AR218" s="39">
        <f t="shared" si="142"/>
        <v>97</v>
      </c>
      <c r="AS218" s="39">
        <f t="shared" si="142"/>
        <v>750</v>
      </c>
      <c r="AT218" s="39">
        <f t="shared" si="142"/>
        <v>63</v>
      </c>
      <c r="AU218" s="39">
        <f t="shared" si="142"/>
        <v>88</v>
      </c>
      <c r="AV218" s="39">
        <f t="shared" si="142"/>
        <v>1</v>
      </c>
      <c r="AW218" s="39">
        <f t="shared" si="142"/>
        <v>10</v>
      </c>
      <c r="AX218" s="39">
        <f t="shared" si="142"/>
        <v>50</v>
      </c>
      <c r="AY218" s="39">
        <f t="shared" si="142"/>
        <v>30</v>
      </c>
      <c r="AZ218" s="39">
        <f t="shared" si="142"/>
        <v>445</v>
      </c>
      <c r="BA218" s="39">
        <f t="shared" si="142"/>
        <v>197</v>
      </c>
      <c r="BB218" s="39">
        <f t="shared" si="142"/>
        <v>5</v>
      </c>
      <c r="BC218" s="39">
        <f t="shared" si="142"/>
        <v>5</v>
      </c>
      <c r="BD218" s="39">
        <f t="shared" si="142"/>
        <v>45</v>
      </c>
      <c r="BE218" s="39">
        <f t="shared" si="142"/>
        <v>0</v>
      </c>
      <c r="BF218" s="39">
        <f t="shared" si="142"/>
        <v>10</v>
      </c>
      <c r="BG218" s="39">
        <f t="shared" si="142"/>
        <v>0</v>
      </c>
    </row>
    <row r="219" spans="6:59" s="38" customFormat="1" x14ac:dyDescent="0.15">
      <c r="G219" s="39" t="s">
        <v>321</v>
      </c>
      <c r="H219" s="39" t="s">
        <v>648</v>
      </c>
      <c r="I219" s="39" t="s">
        <v>446</v>
      </c>
      <c r="J219" s="39" t="s">
        <v>428</v>
      </c>
      <c r="K219" s="39" t="s">
        <v>351</v>
      </c>
      <c r="L219" s="39" t="s">
        <v>441</v>
      </c>
      <c r="M219" s="39" t="s">
        <v>327</v>
      </c>
      <c r="O219" s="35">
        <f>MATCH(H219,装备!$B:$B,0)</f>
        <v>103</v>
      </c>
      <c r="P219" s="35">
        <f>MATCH(I219,装备!$B:$B,0)</f>
        <v>95</v>
      </c>
      <c r="Q219" s="35">
        <f>MATCH(J219,装备!$B:$B,0)</f>
        <v>71</v>
      </c>
      <c r="R219" s="35">
        <f>MATCH(K219,装备!$B:$B,0)</f>
        <v>48</v>
      </c>
      <c r="S219" s="35">
        <f>MATCH(L219,装备!$B:$B,0)</f>
        <v>20</v>
      </c>
      <c r="T219" s="35">
        <f>MATCH(M219,装备!$B:$B,0)</f>
        <v>72</v>
      </c>
      <c r="V219" s="8">
        <f>INDEX(装备!C:C,$O219)+INDEX(装备!C:C,$P219)+INDEX(装备!C:C,$Q219)+INDEX(装备!C:C,$R219)+INDEX(装备!C:C,$S219)+INDEX(装备!C:C,$T219)</f>
        <v>43</v>
      </c>
      <c r="W219" s="8">
        <f>INDEX(装备!D:D,$O219)+INDEX(装备!D:D,$P219)+INDEX(装备!D:D,$Q219)+INDEX(装备!D:D,$R219)+INDEX(装备!D:D,$S219)+INDEX(装备!D:D,$T219)</f>
        <v>87</v>
      </c>
      <c r="X219" s="8">
        <f>INDEX(装备!E:E,$O219)+INDEX(装备!E:E,$P219)+INDEX(装备!E:E,$Q219)+INDEX(装备!E:E,$R219)+INDEX(装备!E:E,$S219)+INDEX(装备!E:E,$T219)</f>
        <v>43</v>
      </c>
      <c r="Y219" s="8">
        <f>INDEX(装备!F:F,$O219)+INDEX(装备!F:F,$P219)+INDEX(装备!F:F,$Q219)+INDEX(装备!F:F,$R219)+INDEX(装备!F:F,$S219)+INDEX(装备!F:F,$T219)</f>
        <v>0</v>
      </c>
      <c r="Z219" s="8">
        <f>INDEX(装备!G:G,$O219)+INDEX(装备!G:G,$P219)+INDEX(装备!G:G,$Q219)+INDEX(装备!G:G,$R219)+INDEX(装备!G:G,$S219)+INDEX(装备!G:G,$T219)</f>
        <v>28</v>
      </c>
      <c r="AA219" s="8">
        <f>INDEX(装备!H:H,$O219)+INDEX(装备!H:H,$P219)+INDEX(装备!H:H,$Q219)+INDEX(装备!H:H,$R219)+INDEX(装备!H:H,$S219)+INDEX(装备!H:H,$T219)</f>
        <v>0</v>
      </c>
      <c r="AB219" s="8">
        <f>INDEX(装备!I:I,$O219)+INDEX(装备!I:I,$P219)+INDEX(装备!I:I,$Q219)+INDEX(装备!I:I,$R219)+INDEX(装备!I:I,$S219)+INDEX(装备!I:I,$T219)</f>
        <v>0</v>
      </c>
      <c r="AC219" s="8">
        <f>INDEX(装备!J:J,$O219)+INDEX(装备!J:J,$P219)+INDEX(装备!J:J,$Q219)+INDEX(装备!J:J,$R219)+INDEX(装备!J:J,$S219)+INDEX(装备!J:J,$T219)</f>
        <v>15</v>
      </c>
      <c r="AD219" s="8">
        <f>INDEX(装备!K:K,$O219)+INDEX(装备!K:K,$P219)+INDEX(装备!K:K,$Q219)+INDEX(装备!K:K,$R219)+INDEX(装备!K:K,$S219)+INDEX(装备!K:K,$T219)</f>
        <v>5</v>
      </c>
      <c r="AE219" s="8">
        <f>INDEX(装备!L:L,$O219)+INDEX(装备!L:L,$P219)+INDEX(装备!L:L,$Q219)+INDEX(装备!L:L,$R219)+INDEX(装备!L:L,$S219)+INDEX(装备!L:L,$T219)</f>
        <v>0</v>
      </c>
      <c r="AF219" s="8">
        <f>INDEX(装备!M:M,$O219)+INDEX(装备!M:M,$P219)+INDEX(装备!M:M,$Q219)+INDEX(装备!M:M,$R219)+INDEX(装备!M:M,$S219)+INDEX(装备!M:M,$T219)</f>
        <v>120</v>
      </c>
      <c r="AG219" s="8">
        <f>INDEX(装备!N:N,$O219)+INDEX(装备!N:N,$P219)+INDEX(装备!N:N,$Q219)+INDEX(装备!N:N,$R219)+INDEX(装备!N:N,$S219)+INDEX(装备!N:N,$T219)</f>
        <v>40</v>
      </c>
      <c r="AH219" s="8">
        <f>INDEX(装备!O:O,$O219)+INDEX(装备!O:O,$P219)+INDEX(装备!O:O,$Q219)+INDEX(装备!O:O,$R219)+INDEX(装备!O:O,$S219)+INDEX(装备!O:O,$T219)</f>
        <v>5</v>
      </c>
      <c r="AI219" s="8">
        <f>INDEX(装备!P:P,$O219)+INDEX(装备!P:P,$P219)+INDEX(装备!P:P,$Q219)+INDEX(装备!P:P,$R219)+INDEX(装备!P:P,$S219)+INDEX(装备!P:P,$T219)</f>
        <v>0</v>
      </c>
      <c r="AJ219" s="8">
        <f>INDEX(装备!Q:Q,$O219)+INDEX(装备!Q:Q,$P219)+INDEX(装备!Q:Q,$Q219)+INDEX(装备!Q:Q,$R219)+INDEX(装备!Q:Q,$S219)+INDEX(装备!Q:Q,$T219)</f>
        <v>0</v>
      </c>
      <c r="AK219" s="8">
        <f>INDEX(装备!R:R,$O219)+INDEX(装备!R:R,$P219)+INDEX(装备!R:R,$Q219)+INDEX(装备!R:R,$R219)+INDEX(装备!R:R,$S219)+INDEX(装备!R:R,$T219)</f>
        <v>0</v>
      </c>
      <c r="AL219" s="8">
        <f>INDEX(装备!S:S,$O219)+INDEX(装备!S:S,$P219)+INDEX(装备!S:S,$Q219)+INDEX(装备!S:S,$R219)+INDEX(装备!S:S,$S219)+INDEX(装备!S:S,$T219)</f>
        <v>0</v>
      </c>
      <c r="AM219" s="8">
        <f>INDEX(装备!T:T,$O219)+INDEX(装备!T:T,$P219)+INDEX(装备!T:T,$Q219)+INDEX(装备!T:T,$R219)+INDEX(装备!T:T,$S219)+INDEX(装备!T:T,$T219)</f>
        <v>0</v>
      </c>
      <c r="AP219" s="39">
        <f t="shared" si="142"/>
        <v>150</v>
      </c>
      <c r="AQ219" s="39">
        <f t="shared" si="142"/>
        <v>323</v>
      </c>
      <c r="AR219" s="39">
        <f t="shared" si="142"/>
        <v>140</v>
      </c>
      <c r="AS219" s="39">
        <f t="shared" si="142"/>
        <v>750</v>
      </c>
      <c r="AT219" s="39">
        <f t="shared" si="142"/>
        <v>91</v>
      </c>
      <c r="AU219" s="39">
        <f t="shared" si="142"/>
        <v>88</v>
      </c>
      <c r="AV219" s="39">
        <f t="shared" si="142"/>
        <v>1</v>
      </c>
      <c r="AW219" s="39">
        <f t="shared" si="142"/>
        <v>25</v>
      </c>
      <c r="AX219" s="39">
        <f t="shared" si="142"/>
        <v>55</v>
      </c>
      <c r="AY219" s="39">
        <f t="shared" si="142"/>
        <v>30</v>
      </c>
      <c r="AZ219" s="39">
        <f t="shared" si="142"/>
        <v>565</v>
      </c>
      <c r="BA219" s="39">
        <f t="shared" si="142"/>
        <v>237</v>
      </c>
      <c r="BB219" s="39">
        <f t="shared" si="142"/>
        <v>10</v>
      </c>
      <c r="BC219" s="39">
        <f t="shared" si="142"/>
        <v>5</v>
      </c>
      <c r="BD219" s="39">
        <f t="shared" si="142"/>
        <v>45</v>
      </c>
      <c r="BE219" s="39">
        <f t="shared" si="142"/>
        <v>0</v>
      </c>
      <c r="BF219" s="39">
        <f t="shared" si="142"/>
        <v>10</v>
      </c>
      <c r="BG219" s="39">
        <f t="shared" si="142"/>
        <v>0</v>
      </c>
    </row>
    <row r="220" spans="6:59" s="38" customFormat="1" x14ac:dyDescent="0.15">
      <c r="G220" s="39" t="s">
        <v>328</v>
      </c>
      <c r="H220" s="39" t="s">
        <v>625</v>
      </c>
      <c r="I220" s="39" t="s">
        <v>330</v>
      </c>
      <c r="J220" s="39" t="s">
        <v>354</v>
      </c>
      <c r="K220" s="39" t="s">
        <v>442</v>
      </c>
      <c r="L220" s="39" t="s">
        <v>440</v>
      </c>
      <c r="M220" s="39" t="s">
        <v>327</v>
      </c>
      <c r="O220" s="35">
        <f>MATCH(H220,装备!$B:$B,0)</f>
        <v>115</v>
      </c>
      <c r="P220" s="35">
        <f>MATCH(I220,装备!$B:$B,0)</f>
        <v>109</v>
      </c>
      <c r="Q220" s="35">
        <f>MATCH(J220,装备!$B:$B,0)</f>
        <v>92</v>
      </c>
      <c r="R220" s="35">
        <f>MATCH(K220,装备!$B:$B,0)</f>
        <v>60</v>
      </c>
      <c r="S220" s="35">
        <f>MATCH(L220,装备!$B:$B,0)</f>
        <v>24</v>
      </c>
      <c r="T220" s="35">
        <f>MATCH(M220,装备!$B:$B,0)</f>
        <v>72</v>
      </c>
      <c r="V220" s="8">
        <f>INDEX(装备!C:C,$O220)+INDEX(装备!C:C,$P220)+INDEX(装备!C:C,$Q220)+INDEX(装备!C:C,$R220)+INDEX(装备!C:C,$S220)+INDEX(装备!C:C,$T220)</f>
        <v>60</v>
      </c>
      <c r="W220" s="8">
        <f>INDEX(装备!D:D,$O220)+INDEX(装备!D:D,$P220)+INDEX(装备!D:D,$Q220)+INDEX(装备!D:D,$R220)+INDEX(装备!D:D,$S220)+INDEX(装备!D:D,$T220)</f>
        <v>106</v>
      </c>
      <c r="X220" s="8">
        <f>INDEX(装备!E:E,$O220)+INDEX(装备!E:E,$P220)+INDEX(装备!E:E,$Q220)+INDEX(装备!E:E,$R220)+INDEX(装备!E:E,$S220)+INDEX(装备!E:E,$T220)</f>
        <v>60</v>
      </c>
      <c r="Y220" s="8">
        <f>INDEX(装备!F:F,$O220)+INDEX(装备!F:F,$P220)+INDEX(装备!F:F,$Q220)+INDEX(装备!F:F,$R220)+INDEX(装备!F:F,$S220)+INDEX(装备!F:F,$T220)</f>
        <v>250</v>
      </c>
      <c r="Z220" s="8">
        <f>INDEX(装备!G:G,$O220)+INDEX(装备!G:G,$P220)+INDEX(装备!G:G,$Q220)+INDEX(装备!G:G,$R220)+INDEX(装备!G:G,$S220)+INDEX(装备!G:G,$T220)</f>
        <v>30</v>
      </c>
      <c r="AA220" s="8">
        <f>INDEX(装备!H:H,$O220)+INDEX(装备!H:H,$P220)+INDEX(装备!H:H,$Q220)+INDEX(装备!H:H,$R220)+INDEX(装备!H:H,$S220)+INDEX(装备!H:H,$T220)</f>
        <v>60</v>
      </c>
      <c r="AB220" s="8">
        <f>INDEX(装备!I:I,$O220)+INDEX(装备!I:I,$P220)+INDEX(装备!I:I,$Q220)+INDEX(装备!I:I,$R220)+INDEX(装备!I:I,$S220)+INDEX(装备!I:I,$T220)</f>
        <v>40</v>
      </c>
      <c r="AC220" s="8">
        <f>INDEX(装备!J:J,$O220)+INDEX(装备!J:J,$P220)+INDEX(装备!J:J,$Q220)+INDEX(装备!J:J,$R220)+INDEX(装备!J:J,$S220)+INDEX(装备!J:J,$T220)</f>
        <v>0</v>
      </c>
      <c r="AD220" s="8">
        <f>INDEX(装备!K:K,$O220)+INDEX(装备!K:K,$P220)+INDEX(装备!K:K,$Q220)+INDEX(装备!K:K,$R220)+INDEX(装备!K:K,$S220)+INDEX(装备!K:K,$T220)</f>
        <v>0</v>
      </c>
      <c r="AE220" s="8">
        <f>INDEX(装备!L:L,$O220)+INDEX(装备!L:L,$P220)+INDEX(装备!L:L,$Q220)+INDEX(装备!L:L,$R220)+INDEX(装备!L:L,$S220)+INDEX(装备!L:L,$T220)</f>
        <v>0</v>
      </c>
      <c r="AF220" s="8">
        <f>INDEX(装备!M:M,$O220)+INDEX(装备!M:M,$P220)+INDEX(装备!M:M,$Q220)+INDEX(装备!M:M,$R220)+INDEX(装备!M:M,$S220)+INDEX(装备!M:M,$T220)</f>
        <v>0</v>
      </c>
      <c r="AG220" s="8">
        <f>INDEX(装备!N:N,$O220)+INDEX(装备!N:N,$P220)+INDEX(装备!N:N,$Q220)+INDEX(装备!N:N,$R220)+INDEX(装备!N:N,$S220)+INDEX(装备!N:N,$T220)</f>
        <v>0</v>
      </c>
      <c r="AH220" s="8">
        <f>INDEX(装备!O:O,$O220)+INDEX(装备!O:O,$P220)+INDEX(装备!O:O,$Q220)+INDEX(装备!O:O,$R220)+INDEX(装备!O:O,$S220)+INDEX(装备!O:O,$T220)</f>
        <v>0</v>
      </c>
      <c r="AI220" s="8">
        <f>INDEX(装备!P:P,$O220)+INDEX(装备!P:P,$P220)+INDEX(装备!P:P,$Q220)+INDEX(装备!P:P,$R220)+INDEX(装备!P:P,$S220)+INDEX(装备!P:P,$T220)</f>
        <v>0</v>
      </c>
      <c r="AJ220" s="8">
        <f>INDEX(装备!Q:Q,$O220)+INDEX(装备!Q:Q,$P220)+INDEX(装备!Q:Q,$Q220)+INDEX(装备!Q:Q,$R220)+INDEX(装备!Q:Q,$S220)+INDEX(装备!Q:Q,$T220)</f>
        <v>0</v>
      </c>
      <c r="AK220" s="8">
        <f>INDEX(装备!R:R,$O220)+INDEX(装备!R:R,$P220)+INDEX(装备!R:R,$Q220)+INDEX(装备!R:R,$R220)+INDEX(装备!R:R,$S220)+INDEX(装备!R:R,$T220)</f>
        <v>0</v>
      </c>
      <c r="AL220" s="8">
        <f>INDEX(装备!S:S,$O220)+INDEX(装备!S:S,$P220)+INDEX(装备!S:S,$Q220)+INDEX(装备!S:S,$R220)+INDEX(装备!S:S,$S220)+INDEX(装备!S:S,$T220)</f>
        <v>0</v>
      </c>
      <c r="AM220" s="8">
        <f>INDEX(装备!T:T,$O220)+INDEX(装备!T:T,$P220)+INDEX(装备!T:T,$Q220)+INDEX(装备!T:T,$R220)+INDEX(装备!T:T,$S220)+INDEX(装备!T:T,$T220)</f>
        <v>0</v>
      </c>
      <c r="AP220" s="39">
        <f t="shared" si="142"/>
        <v>210</v>
      </c>
      <c r="AQ220" s="39">
        <f t="shared" si="142"/>
        <v>429</v>
      </c>
      <c r="AR220" s="39">
        <f t="shared" si="142"/>
        <v>200</v>
      </c>
      <c r="AS220" s="39">
        <f t="shared" si="142"/>
        <v>1000</v>
      </c>
      <c r="AT220" s="39">
        <f t="shared" si="142"/>
        <v>121</v>
      </c>
      <c r="AU220" s="39">
        <f t="shared" si="142"/>
        <v>148</v>
      </c>
      <c r="AV220" s="39">
        <f t="shared" si="142"/>
        <v>41</v>
      </c>
      <c r="AW220" s="39">
        <f t="shared" si="142"/>
        <v>25</v>
      </c>
      <c r="AX220" s="39">
        <f t="shared" si="142"/>
        <v>55</v>
      </c>
      <c r="AY220" s="39">
        <f t="shared" si="142"/>
        <v>30</v>
      </c>
      <c r="AZ220" s="39">
        <f t="shared" si="142"/>
        <v>565</v>
      </c>
      <c r="BA220" s="39">
        <f t="shared" si="142"/>
        <v>237</v>
      </c>
      <c r="BB220" s="39">
        <f t="shared" si="142"/>
        <v>10</v>
      </c>
      <c r="BC220" s="39">
        <f t="shared" si="142"/>
        <v>5</v>
      </c>
      <c r="BD220" s="39">
        <f t="shared" si="142"/>
        <v>45</v>
      </c>
      <c r="BE220" s="39">
        <f t="shared" si="142"/>
        <v>0</v>
      </c>
      <c r="BF220" s="39">
        <f t="shared" si="142"/>
        <v>10</v>
      </c>
      <c r="BG220" s="39">
        <f t="shared" si="142"/>
        <v>0</v>
      </c>
    </row>
    <row r="221" spans="6:59" s="38" customFormat="1" x14ac:dyDescent="0.15">
      <c r="G221" s="39" t="s">
        <v>333</v>
      </c>
      <c r="H221" s="39" t="s">
        <v>653</v>
      </c>
      <c r="I221" s="39" t="s">
        <v>353</v>
      </c>
      <c r="J221" s="39" t="s">
        <v>446</v>
      </c>
      <c r="K221" s="39" t="s">
        <v>469</v>
      </c>
      <c r="L221" s="39" t="s">
        <v>440</v>
      </c>
      <c r="M221" s="39" t="s">
        <v>327</v>
      </c>
      <c r="O221" s="35">
        <f>MATCH(H221,装备!$B:$B,0)</f>
        <v>116</v>
      </c>
      <c r="P221" s="35">
        <f>MATCH(I221,装备!$B:$B,0)</f>
        <v>101</v>
      </c>
      <c r="Q221" s="35">
        <f>MATCH(J221,装备!$B:$B,0)</f>
        <v>95</v>
      </c>
      <c r="R221" s="35">
        <f>MATCH(K221,装备!$B:$B,0)</f>
        <v>80</v>
      </c>
      <c r="S221" s="35">
        <f>MATCH(L221,装备!$B:$B,0)</f>
        <v>24</v>
      </c>
      <c r="T221" s="35">
        <f>MATCH(M221,装备!$B:$B,0)</f>
        <v>72</v>
      </c>
      <c r="V221" s="8">
        <f>INDEX(装备!C:C,$O221)+INDEX(装备!C:C,$P221)+INDEX(装备!C:C,$Q221)+INDEX(装备!C:C,$R221)+INDEX(装备!C:C,$S221)+INDEX(装备!C:C,$T221)</f>
        <v>35</v>
      </c>
      <c r="W221" s="8">
        <f>INDEX(装备!D:D,$O221)+INDEX(装备!D:D,$P221)+INDEX(装备!D:D,$Q221)+INDEX(装备!D:D,$R221)+INDEX(装备!D:D,$S221)+INDEX(装备!D:D,$T221)</f>
        <v>103</v>
      </c>
      <c r="X221" s="8">
        <f>INDEX(装备!E:E,$O221)+INDEX(装备!E:E,$P221)+INDEX(装备!E:E,$Q221)+INDEX(装备!E:E,$R221)+INDEX(装备!E:E,$S221)+INDEX(装备!E:E,$T221)</f>
        <v>65</v>
      </c>
      <c r="Y221" s="8">
        <f>INDEX(装备!F:F,$O221)+INDEX(装备!F:F,$P221)+INDEX(装备!F:F,$Q221)+INDEX(装备!F:F,$R221)+INDEX(装备!F:F,$S221)+INDEX(装备!F:F,$T221)</f>
        <v>0</v>
      </c>
      <c r="Z221" s="8">
        <f>INDEX(装备!G:G,$O221)+INDEX(装备!G:G,$P221)+INDEX(装备!G:G,$Q221)+INDEX(装备!G:G,$R221)+INDEX(装备!G:G,$S221)+INDEX(装备!G:G,$T221)</f>
        <v>30</v>
      </c>
      <c r="AA221" s="8">
        <f>INDEX(装备!H:H,$O221)+INDEX(装备!H:H,$P221)+INDEX(装备!H:H,$Q221)+INDEX(装备!H:H,$R221)+INDEX(装备!H:H,$S221)+INDEX(装备!H:H,$T221)</f>
        <v>15</v>
      </c>
      <c r="AB221" s="8">
        <f>INDEX(装备!I:I,$O221)+INDEX(装备!I:I,$P221)+INDEX(装备!I:I,$Q221)+INDEX(装备!I:I,$R221)+INDEX(装备!I:I,$S221)+INDEX(装备!I:I,$T221)</f>
        <v>0</v>
      </c>
      <c r="AC221" s="8">
        <f>INDEX(装备!J:J,$O221)+INDEX(装备!J:J,$P221)+INDEX(装备!J:J,$Q221)+INDEX(装备!J:J,$R221)+INDEX(装备!J:J,$S221)+INDEX(装备!J:J,$T221)</f>
        <v>0</v>
      </c>
      <c r="AD221" s="8">
        <f>INDEX(装备!K:K,$O221)+INDEX(装备!K:K,$P221)+INDEX(装备!K:K,$Q221)+INDEX(装备!K:K,$R221)+INDEX(装备!K:K,$S221)+INDEX(装备!K:K,$T221)</f>
        <v>15</v>
      </c>
      <c r="AE221" s="8">
        <f>INDEX(装备!L:L,$O221)+INDEX(装备!L:L,$P221)+INDEX(装备!L:L,$Q221)+INDEX(装备!L:L,$R221)+INDEX(装备!L:L,$S221)+INDEX(装备!L:L,$T221)</f>
        <v>30</v>
      </c>
      <c r="AF221" s="8">
        <f>INDEX(装备!M:M,$O221)+INDEX(装备!M:M,$P221)+INDEX(装备!M:M,$Q221)+INDEX(装备!M:M,$R221)+INDEX(装备!M:M,$S221)+INDEX(装备!M:M,$T221)</f>
        <v>0</v>
      </c>
      <c r="AG221" s="8">
        <f>INDEX(装备!N:N,$O221)+INDEX(装备!N:N,$P221)+INDEX(装备!N:N,$Q221)+INDEX(装备!N:N,$R221)+INDEX(装备!N:N,$S221)+INDEX(装备!N:N,$T221)</f>
        <v>100</v>
      </c>
      <c r="AH221" s="8">
        <f>INDEX(装备!O:O,$O221)+INDEX(装备!O:O,$P221)+INDEX(装备!O:O,$Q221)+INDEX(装备!O:O,$R221)+INDEX(装备!O:O,$S221)+INDEX(装备!O:O,$T221)</f>
        <v>0</v>
      </c>
      <c r="AI221" s="8">
        <f>INDEX(装备!P:P,$O221)+INDEX(装备!P:P,$P221)+INDEX(装备!P:P,$Q221)+INDEX(装备!P:P,$R221)+INDEX(装备!P:P,$S221)+INDEX(装备!P:P,$T221)</f>
        <v>0</v>
      </c>
      <c r="AJ221" s="8">
        <f>INDEX(装备!Q:Q,$O221)+INDEX(装备!Q:Q,$P221)+INDEX(装备!Q:Q,$Q221)+INDEX(装备!Q:Q,$R221)+INDEX(装备!Q:Q,$S221)+INDEX(装备!Q:Q,$T221)</f>
        <v>25</v>
      </c>
      <c r="AK221" s="8">
        <f>INDEX(装备!R:R,$O221)+INDEX(装备!R:R,$P221)+INDEX(装备!R:R,$Q221)+INDEX(装备!R:R,$R221)+INDEX(装备!R:R,$S221)+INDEX(装备!R:R,$T221)</f>
        <v>0</v>
      </c>
      <c r="AL221" s="8">
        <f>INDEX(装备!S:S,$O221)+INDEX(装备!S:S,$P221)+INDEX(装备!S:S,$Q221)+INDEX(装备!S:S,$R221)+INDEX(装备!S:S,$S221)+INDEX(装备!S:S,$T221)</f>
        <v>0</v>
      </c>
      <c r="AM221" s="8">
        <f>INDEX(装备!T:T,$O221)+INDEX(装备!T:T,$P221)+INDEX(装备!T:T,$Q221)+INDEX(装备!T:T,$R221)+INDEX(装备!T:T,$S221)+INDEX(装备!T:T,$T221)</f>
        <v>0</v>
      </c>
      <c r="AP221" s="39">
        <f t="shared" si="142"/>
        <v>245</v>
      </c>
      <c r="AQ221" s="39">
        <f t="shared" si="142"/>
        <v>532</v>
      </c>
      <c r="AR221" s="39">
        <f t="shared" si="142"/>
        <v>265</v>
      </c>
      <c r="AS221" s="39">
        <f t="shared" si="142"/>
        <v>1000</v>
      </c>
      <c r="AT221" s="39">
        <f t="shared" si="142"/>
        <v>151</v>
      </c>
      <c r="AU221" s="39">
        <f t="shared" si="142"/>
        <v>163</v>
      </c>
      <c r="AV221" s="39">
        <f t="shared" si="142"/>
        <v>41</v>
      </c>
      <c r="AW221" s="39">
        <f t="shared" si="142"/>
        <v>25</v>
      </c>
      <c r="AX221" s="39">
        <f t="shared" si="142"/>
        <v>70</v>
      </c>
      <c r="AY221" s="39">
        <f t="shared" si="142"/>
        <v>60</v>
      </c>
      <c r="AZ221" s="39">
        <f t="shared" si="142"/>
        <v>565</v>
      </c>
      <c r="BA221" s="39">
        <f t="shared" si="142"/>
        <v>337</v>
      </c>
      <c r="BB221" s="39">
        <f t="shared" si="142"/>
        <v>10</v>
      </c>
      <c r="BC221" s="39">
        <f t="shared" si="142"/>
        <v>5</v>
      </c>
      <c r="BD221" s="39">
        <f t="shared" si="142"/>
        <v>70</v>
      </c>
      <c r="BE221" s="39">
        <f t="shared" si="142"/>
        <v>0</v>
      </c>
      <c r="BF221" s="39">
        <f t="shared" si="142"/>
        <v>10</v>
      </c>
      <c r="BG221" s="39">
        <f t="shared" si="142"/>
        <v>0</v>
      </c>
    </row>
    <row r="222" spans="6:59" s="38" customFormat="1" x14ac:dyDescent="0.15">
      <c r="G222" s="39" t="s">
        <v>337</v>
      </c>
      <c r="H222" s="39" t="s">
        <v>618</v>
      </c>
      <c r="I222" s="39" t="s">
        <v>355</v>
      </c>
      <c r="J222" s="39" t="s">
        <v>340</v>
      </c>
      <c r="K222" s="39" t="s">
        <v>313</v>
      </c>
      <c r="L222" s="39" t="s">
        <v>424</v>
      </c>
      <c r="M222" s="39" t="s">
        <v>327</v>
      </c>
      <c r="O222" s="35">
        <f>MATCH(H222,装备!$B:$B,0)</f>
        <v>118</v>
      </c>
      <c r="P222" s="35">
        <f>MATCH(I222,装备!$B:$B,0)</f>
        <v>113</v>
      </c>
      <c r="Q222" s="35">
        <f>MATCH(J222,装备!$B:$B,0)</f>
        <v>104</v>
      </c>
      <c r="R222" s="35">
        <f>MATCH(K222,装备!$B:$B,0)</f>
        <v>84</v>
      </c>
      <c r="S222" s="35">
        <f>MATCH(L222,装备!$B:$B,0)</f>
        <v>66</v>
      </c>
      <c r="T222" s="35">
        <f>MATCH(M222,装备!$B:$B,0)</f>
        <v>72</v>
      </c>
      <c r="V222" s="8">
        <f>INDEX(装备!C:C,$O222)+INDEX(装备!C:C,$P222)+INDEX(装备!C:C,$Q222)+INDEX(装备!C:C,$R222)+INDEX(装备!C:C,$S222)+INDEX(装备!C:C,$T222)</f>
        <v>92</v>
      </c>
      <c r="W222" s="8">
        <f>INDEX(装备!D:D,$O222)+INDEX(装备!D:D,$P222)+INDEX(装备!D:D,$Q222)+INDEX(装备!D:D,$R222)+INDEX(装备!D:D,$S222)+INDEX(装备!D:D,$T222)</f>
        <v>73</v>
      </c>
      <c r="X222" s="8">
        <f>INDEX(装备!E:E,$O222)+INDEX(装备!E:E,$P222)+INDEX(装备!E:E,$Q222)+INDEX(装备!E:E,$R222)+INDEX(装备!E:E,$S222)+INDEX(装备!E:E,$T222)</f>
        <v>42</v>
      </c>
      <c r="Y222" s="8">
        <f>INDEX(装备!F:F,$O222)+INDEX(装备!F:F,$P222)+INDEX(装备!F:F,$Q222)+INDEX(装备!F:F,$R222)+INDEX(装备!F:F,$S222)+INDEX(装备!F:F,$T222)</f>
        <v>600</v>
      </c>
      <c r="Z222" s="8">
        <f>INDEX(装备!G:G,$O222)+INDEX(装备!G:G,$P222)+INDEX(装备!G:G,$Q222)+INDEX(装备!G:G,$R222)+INDEX(装备!G:G,$S222)+INDEX(装备!G:G,$T222)</f>
        <v>64</v>
      </c>
      <c r="AA222" s="8">
        <f>INDEX(装备!H:H,$O222)+INDEX(装备!H:H,$P222)+INDEX(装备!H:H,$Q222)+INDEX(装备!H:H,$R222)+INDEX(装备!H:H,$S222)+INDEX(装备!H:H,$T222)</f>
        <v>0</v>
      </c>
      <c r="AB222" s="8">
        <f>INDEX(装备!I:I,$O222)+INDEX(装备!I:I,$P222)+INDEX(装备!I:I,$Q222)+INDEX(装备!I:I,$R222)+INDEX(装备!I:I,$S222)+INDEX(装备!I:I,$T222)</f>
        <v>0</v>
      </c>
      <c r="AC222" s="8">
        <f>INDEX(装备!J:J,$O222)+INDEX(装备!J:J,$P222)+INDEX(装备!J:J,$Q222)+INDEX(装备!J:J,$R222)+INDEX(装备!J:J,$S222)+INDEX(装备!J:J,$T222)</f>
        <v>10</v>
      </c>
      <c r="AD222" s="8">
        <f>INDEX(装备!K:K,$O222)+INDEX(装备!K:K,$P222)+INDEX(装备!K:K,$Q222)+INDEX(装备!K:K,$R222)+INDEX(装备!K:K,$S222)+INDEX(装备!K:K,$T222)</f>
        <v>0</v>
      </c>
      <c r="AE222" s="8">
        <f>INDEX(装备!L:L,$O222)+INDEX(装备!L:L,$P222)+INDEX(装备!L:L,$Q222)+INDEX(装备!L:L,$R222)+INDEX(装备!L:L,$S222)+INDEX(装备!L:L,$T222)</f>
        <v>20</v>
      </c>
      <c r="AF222" s="8">
        <f>INDEX(装备!M:M,$O222)+INDEX(装备!M:M,$P222)+INDEX(装备!M:M,$Q222)+INDEX(装备!M:M,$R222)+INDEX(装备!M:M,$S222)+INDEX(装备!M:M,$T222)</f>
        <v>800</v>
      </c>
      <c r="AG222" s="8">
        <f>INDEX(装备!N:N,$O222)+INDEX(装备!N:N,$P222)+INDEX(装备!N:N,$Q222)+INDEX(装备!N:N,$R222)+INDEX(装备!N:N,$S222)+INDEX(装备!N:N,$T222)</f>
        <v>210</v>
      </c>
      <c r="AH222" s="8">
        <f>INDEX(装备!O:O,$O222)+INDEX(装备!O:O,$P222)+INDEX(装备!O:O,$Q222)+INDEX(装备!O:O,$R222)+INDEX(装备!O:O,$S222)+INDEX(装备!O:O,$T222)</f>
        <v>0</v>
      </c>
      <c r="AI222" s="8">
        <f>INDEX(装备!P:P,$O222)+INDEX(装备!P:P,$P222)+INDEX(装备!P:P,$Q222)+INDEX(装备!P:P,$R222)+INDEX(装备!P:P,$S222)+INDEX(装备!P:P,$T222)</f>
        <v>0</v>
      </c>
      <c r="AJ222" s="8">
        <f>INDEX(装备!Q:Q,$O222)+INDEX(装备!Q:Q,$P222)+INDEX(装备!Q:Q,$Q222)+INDEX(装备!Q:Q,$R222)+INDEX(装备!Q:Q,$S222)+INDEX(装备!Q:Q,$T222)</f>
        <v>20</v>
      </c>
      <c r="AK222" s="8">
        <f>INDEX(装备!R:R,$O222)+INDEX(装备!R:R,$P222)+INDEX(装备!R:R,$Q222)+INDEX(装备!R:R,$R222)+INDEX(装备!R:R,$S222)+INDEX(装备!R:R,$T222)</f>
        <v>0</v>
      </c>
      <c r="AL222" s="8">
        <f>INDEX(装备!S:S,$O222)+INDEX(装备!S:S,$P222)+INDEX(装备!S:S,$Q222)+INDEX(装备!S:S,$R222)+INDEX(装备!S:S,$S222)+INDEX(装备!S:S,$T222)</f>
        <v>0</v>
      </c>
      <c r="AM222" s="8">
        <f>INDEX(装备!T:T,$O222)+INDEX(装备!T:T,$P222)+INDEX(装备!T:T,$Q222)+INDEX(装备!T:T,$R222)+INDEX(装备!T:T,$S222)+INDEX(装备!T:T,$T222)</f>
        <v>15</v>
      </c>
      <c r="AP222" s="39">
        <f t="shared" si="142"/>
        <v>337</v>
      </c>
      <c r="AQ222" s="39">
        <f t="shared" si="142"/>
        <v>605</v>
      </c>
      <c r="AR222" s="39">
        <f t="shared" si="142"/>
        <v>307</v>
      </c>
      <c r="AS222" s="39">
        <f t="shared" si="142"/>
        <v>1600</v>
      </c>
      <c r="AT222" s="39">
        <f t="shared" si="142"/>
        <v>215</v>
      </c>
      <c r="AU222" s="39">
        <f t="shared" si="142"/>
        <v>163</v>
      </c>
      <c r="AV222" s="39">
        <f t="shared" si="142"/>
        <v>41</v>
      </c>
      <c r="AW222" s="39">
        <f t="shared" si="142"/>
        <v>35</v>
      </c>
      <c r="AX222" s="39">
        <f t="shared" si="142"/>
        <v>70</v>
      </c>
      <c r="AY222" s="39">
        <f t="shared" si="142"/>
        <v>80</v>
      </c>
      <c r="AZ222" s="39">
        <f t="shared" si="142"/>
        <v>1365</v>
      </c>
      <c r="BA222" s="39">
        <f t="shared" si="142"/>
        <v>547</v>
      </c>
      <c r="BB222" s="39">
        <f t="shared" si="142"/>
        <v>10</v>
      </c>
      <c r="BC222" s="39">
        <f t="shared" si="142"/>
        <v>5</v>
      </c>
      <c r="BD222" s="39">
        <f t="shared" si="142"/>
        <v>90</v>
      </c>
      <c r="BE222" s="39">
        <f t="shared" si="142"/>
        <v>0</v>
      </c>
      <c r="BF222" s="39">
        <f t="shared" si="142"/>
        <v>10</v>
      </c>
      <c r="BG222" s="39">
        <f t="shared" si="142"/>
        <v>15</v>
      </c>
    </row>
    <row r="223" spans="6:59" s="38" customFormat="1" x14ac:dyDescent="0.15">
      <c r="F223" s="38" t="s">
        <v>472</v>
      </c>
      <c r="G223" s="39" t="s">
        <v>342</v>
      </c>
      <c r="H223" s="39" t="s">
        <v>592</v>
      </c>
      <c r="I223" s="39" t="s">
        <v>343</v>
      </c>
      <c r="J223" s="39" t="s">
        <v>438</v>
      </c>
      <c r="K223" s="39" t="s">
        <v>438</v>
      </c>
      <c r="L223" s="39" t="s">
        <v>346</v>
      </c>
      <c r="M223" s="39" t="s">
        <v>348</v>
      </c>
      <c r="O223" s="35">
        <f>MATCH(H223,装备!$B:$B,0)</f>
        <v>2</v>
      </c>
      <c r="P223" s="35">
        <f>MATCH(I223,装备!$B:$B,0)</f>
        <v>2</v>
      </c>
      <c r="Q223" s="35">
        <f>MATCH(J223,装备!$B:$B,0)</f>
        <v>13</v>
      </c>
      <c r="R223" s="35">
        <f>MATCH(K223,装备!$B:$B,0)</f>
        <v>13</v>
      </c>
      <c r="S223" s="35">
        <f>MATCH(L223,装备!$B:$B,0)</f>
        <v>6</v>
      </c>
      <c r="T223" s="35">
        <f>MATCH(M223,装备!$B:$B,0)</f>
        <v>9</v>
      </c>
      <c r="V223" s="8">
        <f>INDEX(装备!C:C,$O223)+INDEX(装备!C:C,$P223)+INDEX(装备!C:C,$Q223)+INDEX(装备!C:C,$R223)+INDEX(装备!C:C,$S223)+INDEX(装备!C:C,$T223)</f>
        <v>2</v>
      </c>
      <c r="W223" s="8">
        <f>INDEX(装备!D:D,$O223)+INDEX(装备!D:D,$P223)+INDEX(装备!D:D,$Q223)+INDEX(装备!D:D,$R223)+INDEX(装备!D:D,$S223)+INDEX(装备!D:D,$T223)</f>
        <v>8</v>
      </c>
      <c r="X223" s="8">
        <f>INDEX(装备!E:E,$O223)+INDEX(装备!E:E,$P223)+INDEX(装备!E:E,$Q223)+INDEX(装备!E:E,$R223)+INDEX(装备!E:E,$S223)+INDEX(装备!E:E,$T223)</f>
        <v>2</v>
      </c>
      <c r="Y223" s="8">
        <f>INDEX(装备!F:F,$O223)+INDEX(装备!F:F,$P223)+INDEX(装备!F:F,$Q223)+INDEX(装备!F:F,$R223)+INDEX(装备!F:F,$S223)+INDEX(装备!F:F,$T223)</f>
        <v>0</v>
      </c>
      <c r="Z223" s="8">
        <f>INDEX(装备!G:G,$O223)+INDEX(装备!G:G,$P223)+INDEX(装备!G:G,$Q223)+INDEX(装备!G:G,$R223)+INDEX(装备!G:G,$S223)+INDEX(装备!G:G,$T223)</f>
        <v>0</v>
      </c>
      <c r="AA223" s="8">
        <f>INDEX(装备!H:H,$O223)+INDEX(装备!H:H,$P223)+INDEX(装备!H:H,$Q223)+INDEX(装备!H:H,$R223)+INDEX(装备!H:H,$S223)+INDEX(装备!H:H,$T223)</f>
        <v>0</v>
      </c>
      <c r="AB223" s="8">
        <f>INDEX(装备!I:I,$O223)+INDEX(装备!I:I,$P223)+INDEX(装备!I:I,$Q223)+INDEX(装备!I:I,$R223)+INDEX(装备!I:I,$S223)+INDEX(装备!I:I,$T223)</f>
        <v>0</v>
      </c>
      <c r="AC223" s="8">
        <f>INDEX(装备!J:J,$O223)+INDEX(装备!J:J,$P223)+INDEX(装备!J:J,$Q223)+INDEX(装备!J:J,$R223)+INDEX(装备!J:J,$S223)+INDEX(装备!J:J,$T223)</f>
        <v>0</v>
      </c>
      <c r="AD223" s="8">
        <f>INDEX(装备!K:K,$O223)+INDEX(装备!K:K,$P223)+INDEX(装备!K:K,$Q223)+INDEX(装备!K:K,$R223)+INDEX(装备!K:K,$S223)+INDEX(装备!K:K,$T223)</f>
        <v>0</v>
      </c>
      <c r="AE223" s="8">
        <f>INDEX(装备!L:L,$O223)+INDEX(装备!L:L,$P223)+INDEX(装备!L:L,$Q223)+INDEX(装备!L:L,$R223)+INDEX(装备!L:L,$S223)+INDEX(装备!L:L,$T223)</f>
        <v>0</v>
      </c>
      <c r="AF223" s="8">
        <f>INDEX(装备!M:M,$O223)+INDEX(装备!M:M,$P223)+INDEX(装备!M:M,$Q223)+INDEX(装备!M:M,$R223)+INDEX(装备!M:M,$S223)+INDEX(装备!M:M,$T223)</f>
        <v>15</v>
      </c>
      <c r="AG223" s="8">
        <f>INDEX(装备!N:N,$O223)+INDEX(装备!N:N,$P223)+INDEX(装备!N:N,$Q223)+INDEX(装备!N:N,$R223)+INDEX(装备!N:N,$S223)+INDEX(装备!N:N,$T223)</f>
        <v>45</v>
      </c>
      <c r="AH223" s="8">
        <f>INDEX(装备!O:O,$O223)+INDEX(装备!O:O,$P223)+INDEX(装备!O:O,$Q223)+INDEX(装备!O:O,$R223)+INDEX(装备!O:O,$S223)+INDEX(装备!O:O,$T223)</f>
        <v>0</v>
      </c>
      <c r="AI223" s="8">
        <f>INDEX(装备!P:P,$O223)+INDEX(装备!P:P,$P223)+INDEX(装备!P:P,$Q223)+INDEX(装备!P:P,$R223)+INDEX(装备!P:P,$S223)+INDEX(装备!P:P,$T223)</f>
        <v>0</v>
      </c>
      <c r="AJ223" s="8">
        <f>INDEX(装备!Q:Q,$O223)+INDEX(装备!Q:Q,$P223)+INDEX(装备!Q:Q,$Q223)+INDEX(装备!Q:Q,$R223)+INDEX(装备!Q:Q,$S223)+INDEX(装备!Q:Q,$T223)</f>
        <v>0</v>
      </c>
      <c r="AK223" s="8">
        <f>INDEX(装备!R:R,$O223)+INDEX(装备!R:R,$P223)+INDEX(装备!R:R,$Q223)+INDEX(装备!R:R,$R223)+INDEX(装备!R:R,$S223)+INDEX(装备!R:R,$T223)</f>
        <v>0</v>
      </c>
      <c r="AL223" s="8">
        <f>INDEX(装备!S:S,$O223)+INDEX(装备!S:S,$P223)+INDEX(装备!S:S,$Q223)+INDEX(装备!S:S,$R223)+INDEX(装备!S:S,$S223)+INDEX(装备!S:S,$T223)</f>
        <v>0</v>
      </c>
      <c r="AM223" s="8">
        <f>INDEX(装备!T:T,$O223)+INDEX(装备!T:T,$P223)+INDEX(装备!T:T,$Q223)+INDEX(装备!T:T,$R223)+INDEX(装备!T:T,$S223)+INDEX(装备!T:T,$T223)</f>
        <v>0</v>
      </c>
      <c r="AP223" s="39">
        <f t="shared" ref="AP223:BG223" si="143">V223</f>
        <v>2</v>
      </c>
      <c r="AQ223" s="39">
        <f t="shared" si="143"/>
        <v>8</v>
      </c>
      <c r="AR223" s="39">
        <f t="shared" si="143"/>
        <v>2</v>
      </c>
      <c r="AS223" s="39">
        <f t="shared" si="143"/>
        <v>0</v>
      </c>
      <c r="AT223" s="39">
        <f t="shared" si="143"/>
        <v>0</v>
      </c>
      <c r="AU223" s="39">
        <f t="shared" si="143"/>
        <v>0</v>
      </c>
      <c r="AV223" s="39">
        <f t="shared" si="143"/>
        <v>0</v>
      </c>
      <c r="AW223" s="39">
        <f t="shared" si="143"/>
        <v>0</v>
      </c>
      <c r="AX223" s="39">
        <f t="shared" si="143"/>
        <v>0</v>
      </c>
      <c r="AY223" s="39">
        <f t="shared" si="143"/>
        <v>0</v>
      </c>
      <c r="AZ223" s="39">
        <f t="shared" si="143"/>
        <v>15</v>
      </c>
      <c r="BA223" s="39">
        <f t="shared" si="143"/>
        <v>45</v>
      </c>
      <c r="BB223" s="39">
        <f t="shared" si="143"/>
        <v>0</v>
      </c>
      <c r="BC223" s="39">
        <f t="shared" si="143"/>
        <v>0</v>
      </c>
      <c r="BD223" s="39">
        <f t="shared" si="143"/>
        <v>0</v>
      </c>
      <c r="BE223" s="39">
        <f t="shared" si="143"/>
        <v>0</v>
      </c>
      <c r="BF223" s="39">
        <f t="shared" si="143"/>
        <v>0</v>
      </c>
      <c r="BG223" s="39">
        <f t="shared" si="143"/>
        <v>0</v>
      </c>
    </row>
    <row r="224" spans="6:59" s="38" customFormat="1" x14ac:dyDescent="0.15">
      <c r="G224" s="39" t="s">
        <v>347</v>
      </c>
      <c r="H224" s="39" t="s">
        <v>621</v>
      </c>
      <c r="I224" s="39" t="s">
        <v>345</v>
      </c>
      <c r="J224" s="39" t="s">
        <v>441</v>
      </c>
      <c r="K224" s="39" t="s">
        <v>441</v>
      </c>
      <c r="L224" s="39" t="s">
        <v>422</v>
      </c>
      <c r="M224" s="39" t="s">
        <v>298</v>
      </c>
      <c r="O224" s="35">
        <f>MATCH(H224,装备!$B:$B,0)</f>
        <v>36</v>
      </c>
      <c r="P224" s="35">
        <f>MATCH(I224,装备!$B:$B,0)</f>
        <v>5</v>
      </c>
      <c r="Q224" s="35">
        <f>MATCH(J224,装备!$B:$B,0)</f>
        <v>20</v>
      </c>
      <c r="R224" s="35">
        <f>MATCH(K224,装备!$B:$B,0)</f>
        <v>20</v>
      </c>
      <c r="S224" s="35">
        <f>MATCH(L224,装备!$B:$B,0)</f>
        <v>18</v>
      </c>
      <c r="T224" s="35">
        <f>MATCH(M224,装备!$B:$B,0)</f>
        <v>4</v>
      </c>
      <c r="V224" s="8">
        <f>INDEX(装备!C:C,$O224)+INDEX(装备!C:C,$P224)+INDEX(装备!C:C,$Q224)+INDEX(装备!C:C,$R224)+INDEX(装备!C:C,$S224)+INDEX(装备!C:C,$T224)</f>
        <v>20</v>
      </c>
      <c r="W224" s="8">
        <f>INDEX(装备!D:D,$O224)+INDEX(装备!D:D,$P224)+INDEX(装备!D:D,$Q224)+INDEX(装备!D:D,$R224)+INDEX(装备!D:D,$S224)+INDEX(装备!D:D,$T224)</f>
        <v>23</v>
      </c>
      <c r="X224" s="8">
        <f>INDEX(装备!E:E,$O224)+INDEX(装备!E:E,$P224)+INDEX(装备!E:E,$Q224)+INDEX(装备!E:E,$R224)+INDEX(装备!E:E,$S224)+INDEX(装备!E:E,$T224)</f>
        <v>17</v>
      </c>
      <c r="Y224" s="8">
        <f>INDEX(装备!F:F,$O224)+INDEX(装备!F:F,$P224)+INDEX(装备!F:F,$Q224)+INDEX(装备!F:F,$R224)+INDEX(装备!F:F,$S224)+INDEX(装备!F:F,$T224)</f>
        <v>0</v>
      </c>
      <c r="Z224" s="8">
        <f>INDEX(装备!G:G,$O224)+INDEX(装备!G:G,$P224)+INDEX(装备!G:G,$Q224)+INDEX(装备!G:G,$R224)+INDEX(装备!G:G,$S224)+INDEX(装备!G:G,$T224)</f>
        <v>9</v>
      </c>
      <c r="AA224" s="8">
        <f>INDEX(装备!H:H,$O224)+INDEX(装备!H:H,$P224)+INDEX(装备!H:H,$Q224)+INDEX(装备!H:H,$R224)+INDEX(装备!H:H,$S224)+INDEX(装备!H:H,$T224)</f>
        <v>0</v>
      </c>
      <c r="AB224" s="8">
        <f>INDEX(装备!I:I,$O224)+INDEX(装备!I:I,$P224)+INDEX(装备!I:I,$Q224)+INDEX(装备!I:I,$R224)+INDEX(装备!I:I,$S224)+INDEX(装备!I:I,$T224)</f>
        <v>0</v>
      </c>
      <c r="AC224" s="8">
        <f>INDEX(装备!J:J,$O224)+INDEX(装备!J:J,$P224)+INDEX(装备!J:J,$Q224)+INDEX(装备!J:J,$R224)+INDEX(装备!J:J,$S224)+INDEX(装备!J:J,$T224)</f>
        <v>0</v>
      </c>
      <c r="AD224" s="8">
        <f>INDEX(装备!K:K,$O224)+INDEX(装备!K:K,$P224)+INDEX(装备!K:K,$Q224)+INDEX(装备!K:K,$R224)+INDEX(装备!K:K,$S224)+INDEX(装备!K:K,$T224)</f>
        <v>0</v>
      </c>
      <c r="AE224" s="8">
        <f>INDEX(装备!L:L,$O224)+INDEX(装备!L:L,$P224)+INDEX(装备!L:L,$Q224)+INDEX(装备!L:L,$R224)+INDEX(装备!L:L,$S224)+INDEX(装备!L:L,$T224)</f>
        <v>0</v>
      </c>
      <c r="AF224" s="8">
        <f>INDEX(装备!M:M,$O224)+INDEX(装备!M:M,$P224)+INDEX(装备!M:M,$Q224)+INDEX(装备!M:M,$R224)+INDEX(装备!M:M,$S224)+INDEX(装备!M:M,$T224)</f>
        <v>95</v>
      </c>
      <c r="AG224" s="8">
        <f>INDEX(装备!N:N,$O224)+INDEX(装备!N:N,$P224)+INDEX(装备!N:N,$Q224)+INDEX(装备!N:N,$R224)+INDEX(装备!N:N,$S224)+INDEX(装备!N:N,$T224)</f>
        <v>15</v>
      </c>
      <c r="AH224" s="8">
        <f>INDEX(装备!O:O,$O224)+INDEX(装备!O:O,$P224)+INDEX(装备!O:O,$Q224)+INDEX(装备!O:O,$R224)+INDEX(装备!O:O,$S224)+INDEX(装备!O:O,$T224)</f>
        <v>0</v>
      </c>
      <c r="AI224" s="8">
        <f>INDEX(装备!P:P,$O224)+INDEX(装备!P:P,$P224)+INDEX(装备!P:P,$Q224)+INDEX(装备!P:P,$R224)+INDEX(装备!P:P,$S224)+INDEX(装备!P:P,$T224)</f>
        <v>0</v>
      </c>
      <c r="AJ224" s="8">
        <f>INDEX(装备!Q:Q,$O224)+INDEX(装备!Q:Q,$P224)+INDEX(装备!Q:Q,$Q224)+INDEX(装备!Q:Q,$R224)+INDEX(装备!Q:Q,$S224)+INDEX(装备!Q:Q,$T224)</f>
        <v>0</v>
      </c>
      <c r="AK224" s="8">
        <f>INDEX(装备!R:R,$O224)+INDEX(装备!R:R,$P224)+INDEX(装备!R:R,$Q224)+INDEX(装备!R:R,$R224)+INDEX(装备!R:R,$S224)+INDEX(装备!R:R,$T224)</f>
        <v>0</v>
      </c>
      <c r="AL224" s="8">
        <f>INDEX(装备!S:S,$O224)+INDEX(装备!S:S,$P224)+INDEX(装备!S:S,$Q224)+INDEX(装备!S:S,$R224)+INDEX(装备!S:S,$S224)+INDEX(装备!S:S,$T224)</f>
        <v>0</v>
      </c>
      <c r="AM224" s="8">
        <f>INDEX(装备!T:T,$O224)+INDEX(装备!T:T,$P224)+INDEX(装备!T:T,$Q224)+INDEX(装备!T:T,$R224)+INDEX(装备!T:T,$S224)+INDEX(装备!T:T,$T224)</f>
        <v>0</v>
      </c>
      <c r="AP224" s="39">
        <f t="shared" ref="AP224:BG232" si="144">AP223+V224</f>
        <v>22</v>
      </c>
      <c r="AQ224" s="39">
        <f t="shared" si="144"/>
        <v>31</v>
      </c>
      <c r="AR224" s="39">
        <f t="shared" si="144"/>
        <v>19</v>
      </c>
      <c r="AS224" s="39">
        <f t="shared" si="144"/>
        <v>0</v>
      </c>
      <c r="AT224" s="39">
        <f t="shared" si="144"/>
        <v>9</v>
      </c>
      <c r="AU224" s="39">
        <f t="shared" si="144"/>
        <v>0</v>
      </c>
      <c r="AV224" s="39">
        <f t="shared" si="144"/>
        <v>0</v>
      </c>
      <c r="AW224" s="39">
        <f t="shared" si="144"/>
        <v>0</v>
      </c>
      <c r="AX224" s="39">
        <f t="shared" si="144"/>
        <v>0</v>
      </c>
      <c r="AY224" s="39">
        <f t="shared" si="144"/>
        <v>0</v>
      </c>
      <c r="AZ224" s="39">
        <f t="shared" si="144"/>
        <v>110</v>
      </c>
      <c r="BA224" s="39">
        <f t="shared" si="144"/>
        <v>60</v>
      </c>
      <c r="BB224" s="39">
        <f t="shared" si="144"/>
        <v>0</v>
      </c>
      <c r="BC224" s="39">
        <f t="shared" si="144"/>
        <v>0</v>
      </c>
      <c r="BD224" s="39">
        <f t="shared" si="144"/>
        <v>0</v>
      </c>
      <c r="BE224" s="39">
        <f t="shared" si="144"/>
        <v>0</v>
      </c>
      <c r="BF224" s="39">
        <f t="shared" si="144"/>
        <v>0</v>
      </c>
      <c r="BG224" s="39">
        <f t="shared" si="144"/>
        <v>0</v>
      </c>
    </row>
    <row r="225" spans="6:59" s="38" customFormat="1" x14ac:dyDescent="0.15">
      <c r="G225" s="39" t="s">
        <v>299</v>
      </c>
      <c r="H225" s="39" t="s">
        <v>649</v>
      </c>
      <c r="I225" s="39" t="s">
        <v>349</v>
      </c>
      <c r="J225" s="39" t="s">
        <v>426</v>
      </c>
      <c r="K225" s="39" t="s">
        <v>441</v>
      </c>
      <c r="L225" s="39" t="s">
        <v>346</v>
      </c>
      <c r="M225" s="39" t="s">
        <v>298</v>
      </c>
      <c r="O225" s="35">
        <f>MATCH(H225,装备!$B:$B,0)</f>
        <v>60</v>
      </c>
      <c r="P225" s="35">
        <f>MATCH(I225,装备!$B:$B,0)</f>
        <v>37</v>
      </c>
      <c r="Q225" s="35">
        <f>MATCH(J225,装备!$B:$B,0)</f>
        <v>50</v>
      </c>
      <c r="R225" s="35">
        <f>MATCH(K225,装备!$B:$B,0)</f>
        <v>20</v>
      </c>
      <c r="S225" s="35">
        <f>MATCH(L225,装备!$B:$B,0)</f>
        <v>6</v>
      </c>
      <c r="T225" s="35">
        <f>MATCH(M225,装备!$B:$B,0)</f>
        <v>4</v>
      </c>
      <c r="V225" s="8">
        <f>INDEX(装备!C:C,$O225)+INDEX(装备!C:C,$P225)+INDEX(装备!C:C,$Q225)+INDEX(装备!C:C,$R225)+INDEX(装备!C:C,$S225)+INDEX(装备!C:C,$T225)</f>
        <v>17</v>
      </c>
      <c r="W225" s="8">
        <f>INDEX(装备!D:D,$O225)+INDEX(装备!D:D,$P225)+INDEX(装备!D:D,$Q225)+INDEX(装备!D:D,$R225)+INDEX(装备!D:D,$S225)+INDEX(装备!D:D,$T225)</f>
        <v>30</v>
      </c>
      <c r="X225" s="8">
        <f>INDEX(装备!E:E,$O225)+INDEX(装备!E:E,$P225)+INDEX(装备!E:E,$Q225)+INDEX(装备!E:E,$R225)+INDEX(装备!E:E,$S225)+INDEX(装备!E:E,$T225)</f>
        <v>17</v>
      </c>
      <c r="Y225" s="8">
        <f>INDEX(装备!F:F,$O225)+INDEX(装备!F:F,$P225)+INDEX(装备!F:F,$Q225)+INDEX(装备!F:F,$R225)+INDEX(装备!F:F,$S225)+INDEX(装备!F:F,$T225)</f>
        <v>0</v>
      </c>
      <c r="Z225" s="8">
        <f>INDEX(装备!G:G,$O225)+INDEX(装备!G:G,$P225)+INDEX(装备!G:G,$Q225)+INDEX(装备!G:G,$R225)+INDEX(装备!G:G,$S225)+INDEX(装备!G:G,$T225)</f>
        <v>6</v>
      </c>
      <c r="AA225" s="8">
        <f>INDEX(装备!H:H,$O225)+INDEX(装备!H:H,$P225)+INDEX(装备!H:H,$Q225)+INDEX(装备!H:H,$R225)+INDEX(装备!H:H,$S225)+INDEX(装备!H:H,$T225)</f>
        <v>12</v>
      </c>
      <c r="AB225" s="8">
        <f>INDEX(装备!I:I,$O225)+INDEX(装备!I:I,$P225)+INDEX(装备!I:I,$Q225)+INDEX(装备!I:I,$R225)+INDEX(装备!I:I,$S225)+INDEX(装备!I:I,$T225)</f>
        <v>0</v>
      </c>
      <c r="AC225" s="8">
        <f>INDEX(装备!J:J,$O225)+INDEX(装备!J:J,$P225)+INDEX(装备!J:J,$Q225)+INDEX(装备!J:J,$R225)+INDEX(装备!J:J,$S225)+INDEX(装备!J:J,$T225)</f>
        <v>0</v>
      </c>
      <c r="AD225" s="8">
        <f>INDEX(装备!K:K,$O225)+INDEX(装备!K:K,$P225)+INDEX(装备!K:K,$Q225)+INDEX(装备!K:K,$R225)+INDEX(装备!K:K,$S225)+INDEX(装备!K:K,$T225)</f>
        <v>0</v>
      </c>
      <c r="AE225" s="8">
        <f>INDEX(装备!L:L,$O225)+INDEX(装备!L:L,$P225)+INDEX(装备!L:L,$Q225)+INDEX(装备!L:L,$R225)+INDEX(装备!L:L,$S225)+INDEX(装备!L:L,$T225)</f>
        <v>0</v>
      </c>
      <c r="AF225" s="8">
        <f>INDEX(装备!M:M,$O225)+INDEX(装备!M:M,$P225)+INDEX(装备!M:M,$Q225)+INDEX(装备!M:M,$R225)+INDEX(装备!M:M,$S225)+INDEX(装备!M:M,$T225)</f>
        <v>120</v>
      </c>
      <c r="AG225" s="8">
        <f>INDEX(装备!N:N,$O225)+INDEX(装备!N:N,$P225)+INDEX(装备!N:N,$Q225)+INDEX(装备!N:N,$R225)+INDEX(装备!N:N,$S225)+INDEX(装备!N:N,$T225)</f>
        <v>60</v>
      </c>
      <c r="AH225" s="8">
        <f>INDEX(装备!O:O,$O225)+INDEX(装备!O:O,$P225)+INDEX(装备!O:O,$Q225)+INDEX(装备!O:O,$R225)+INDEX(装备!O:O,$S225)+INDEX(装备!O:O,$T225)</f>
        <v>0</v>
      </c>
      <c r="AI225" s="8">
        <f>INDEX(装备!P:P,$O225)+INDEX(装备!P:P,$P225)+INDEX(装备!P:P,$Q225)+INDEX(装备!P:P,$R225)+INDEX(装备!P:P,$S225)+INDEX(装备!P:P,$T225)</f>
        <v>0</v>
      </c>
      <c r="AJ225" s="8">
        <f>INDEX(装备!Q:Q,$O225)+INDEX(装备!Q:Q,$P225)+INDEX(装备!Q:Q,$Q225)+INDEX(装备!Q:Q,$R225)+INDEX(装备!Q:Q,$S225)+INDEX(装备!Q:Q,$T225)</f>
        <v>0</v>
      </c>
      <c r="AK225" s="8">
        <f>INDEX(装备!R:R,$O225)+INDEX(装备!R:R,$P225)+INDEX(装备!R:R,$Q225)+INDEX(装备!R:R,$R225)+INDEX(装备!R:R,$S225)+INDEX(装备!R:R,$T225)</f>
        <v>0</v>
      </c>
      <c r="AL225" s="8">
        <f>INDEX(装备!S:S,$O225)+INDEX(装备!S:S,$P225)+INDEX(装备!S:S,$Q225)+INDEX(装备!S:S,$R225)+INDEX(装备!S:S,$S225)+INDEX(装备!S:S,$T225)</f>
        <v>0</v>
      </c>
      <c r="AM225" s="8">
        <f>INDEX(装备!T:T,$O225)+INDEX(装备!T:T,$P225)+INDEX(装备!T:T,$Q225)+INDEX(装备!T:T,$R225)+INDEX(装备!T:T,$S225)+INDEX(装备!T:T,$T225)</f>
        <v>0</v>
      </c>
      <c r="AP225" s="39">
        <f t="shared" si="144"/>
        <v>39</v>
      </c>
      <c r="AQ225" s="39">
        <f t="shared" si="144"/>
        <v>61</v>
      </c>
      <c r="AR225" s="39">
        <f t="shared" si="144"/>
        <v>36</v>
      </c>
      <c r="AS225" s="39">
        <f t="shared" si="144"/>
        <v>0</v>
      </c>
      <c r="AT225" s="39">
        <f t="shared" si="144"/>
        <v>15</v>
      </c>
      <c r="AU225" s="39">
        <f t="shared" si="144"/>
        <v>12</v>
      </c>
      <c r="AV225" s="39">
        <f t="shared" si="144"/>
        <v>0</v>
      </c>
      <c r="AW225" s="39">
        <f t="shared" si="144"/>
        <v>0</v>
      </c>
      <c r="AX225" s="39">
        <f t="shared" si="144"/>
        <v>0</v>
      </c>
      <c r="AY225" s="39">
        <f t="shared" si="144"/>
        <v>0</v>
      </c>
      <c r="AZ225" s="39">
        <f t="shared" si="144"/>
        <v>230</v>
      </c>
      <c r="BA225" s="39">
        <f t="shared" si="144"/>
        <v>120</v>
      </c>
      <c r="BB225" s="39">
        <f t="shared" si="144"/>
        <v>0</v>
      </c>
      <c r="BC225" s="39">
        <f t="shared" si="144"/>
        <v>0</v>
      </c>
      <c r="BD225" s="39">
        <f t="shared" si="144"/>
        <v>0</v>
      </c>
      <c r="BE225" s="39">
        <f t="shared" si="144"/>
        <v>0</v>
      </c>
      <c r="BF225" s="39">
        <f t="shared" si="144"/>
        <v>0</v>
      </c>
      <c r="BG225" s="39">
        <f t="shared" si="144"/>
        <v>0</v>
      </c>
    </row>
    <row r="226" spans="6:59" s="38" customFormat="1" x14ac:dyDescent="0.15">
      <c r="G226" s="39" t="s">
        <v>304</v>
      </c>
      <c r="H226" s="39" t="s">
        <v>633</v>
      </c>
      <c r="I226" s="39" t="s">
        <v>361</v>
      </c>
      <c r="J226" s="39" t="s">
        <v>369</v>
      </c>
      <c r="K226" s="39" t="s">
        <v>427</v>
      </c>
      <c r="L226" s="39" t="s">
        <v>440</v>
      </c>
      <c r="M226" s="39" t="s">
        <v>380</v>
      </c>
      <c r="O226" s="35">
        <f>MATCH(H226,装备!$B:$B,0)</f>
        <v>76</v>
      </c>
      <c r="P226" s="35">
        <f>MATCH(I226,装备!$B:$B,0)</f>
        <v>82</v>
      </c>
      <c r="Q226" s="35">
        <f>MATCH(J226,装备!$B:$B,0)</f>
        <v>58</v>
      </c>
      <c r="R226" s="35">
        <f>MATCH(K226,装备!$B:$B,0)</f>
        <v>35</v>
      </c>
      <c r="S226" s="35">
        <f>MATCH(L226,装备!$B:$B,0)</f>
        <v>24</v>
      </c>
      <c r="T226" s="35">
        <f>MATCH(M226,装备!$B:$B,0)</f>
        <v>43</v>
      </c>
      <c r="V226" s="8">
        <f>INDEX(装备!C:C,$O226)+INDEX(装备!C:C,$P226)+INDEX(装备!C:C,$Q226)+INDEX(装备!C:C,$R226)+INDEX(装备!C:C,$S226)+INDEX(装备!C:C,$T226)</f>
        <v>19</v>
      </c>
      <c r="W226" s="8">
        <f>INDEX(装备!D:D,$O226)+INDEX(装备!D:D,$P226)+INDEX(装备!D:D,$Q226)+INDEX(装备!D:D,$R226)+INDEX(装备!D:D,$S226)+INDEX(装备!D:D,$T226)</f>
        <v>30</v>
      </c>
      <c r="X226" s="8">
        <f>INDEX(装备!E:E,$O226)+INDEX(装备!E:E,$P226)+INDEX(装备!E:E,$Q226)+INDEX(装备!E:E,$R226)+INDEX(装备!E:E,$S226)+INDEX(装备!E:E,$T226)</f>
        <v>9</v>
      </c>
      <c r="Y226" s="8">
        <f>INDEX(装备!F:F,$O226)+INDEX(装备!F:F,$P226)+INDEX(装备!F:F,$Q226)+INDEX(装备!F:F,$R226)+INDEX(装备!F:F,$S226)+INDEX(装备!F:F,$T226)</f>
        <v>550</v>
      </c>
      <c r="Z226" s="8">
        <f>INDEX(装备!G:G,$O226)+INDEX(装备!G:G,$P226)+INDEX(装备!G:G,$Q226)+INDEX(装备!G:G,$R226)+INDEX(装备!G:G,$S226)+INDEX(装备!G:G,$T226)</f>
        <v>24</v>
      </c>
      <c r="AA226" s="8">
        <f>INDEX(装备!H:H,$O226)+INDEX(装备!H:H,$P226)+INDEX(装备!H:H,$Q226)+INDEX(装备!H:H,$R226)+INDEX(装备!H:H,$S226)+INDEX(装备!H:H,$T226)</f>
        <v>88</v>
      </c>
      <c r="AB226" s="8">
        <f>INDEX(装备!I:I,$O226)+INDEX(装备!I:I,$P226)+INDEX(装备!I:I,$Q226)+INDEX(装备!I:I,$R226)+INDEX(装备!I:I,$S226)+INDEX(装备!I:I,$T226)</f>
        <v>0</v>
      </c>
      <c r="AC226" s="8">
        <f>INDEX(装备!J:J,$O226)+INDEX(装备!J:J,$P226)+INDEX(装备!J:J,$Q226)+INDEX(装备!J:J,$R226)+INDEX(装备!J:J,$S226)+INDEX(装备!J:J,$T226)</f>
        <v>0</v>
      </c>
      <c r="AD226" s="8">
        <f>INDEX(装备!K:K,$O226)+INDEX(装备!K:K,$P226)+INDEX(装备!K:K,$Q226)+INDEX(装备!K:K,$R226)+INDEX(装备!K:K,$S226)+INDEX(装备!K:K,$T226)</f>
        <v>0</v>
      </c>
      <c r="AE226" s="8">
        <f>INDEX(装备!L:L,$O226)+INDEX(装备!L:L,$P226)+INDEX(装备!L:L,$Q226)+INDEX(装备!L:L,$R226)+INDEX(装备!L:L,$S226)+INDEX(装备!L:L,$T226)</f>
        <v>5</v>
      </c>
      <c r="AF226" s="8">
        <f>INDEX(装备!M:M,$O226)+INDEX(装备!M:M,$P226)+INDEX(装备!M:M,$Q226)+INDEX(装备!M:M,$R226)+INDEX(装备!M:M,$S226)+INDEX(装备!M:M,$T226)</f>
        <v>100</v>
      </c>
      <c r="AG226" s="8">
        <f>INDEX(装备!N:N,$O226)+INDEX(装备!N:N,$P226)+INDEX(装备!N:N,$Q226)+INDEX(装备!N:N,$R226)+INDEX(装备!N:N,$S226)+INDEX(装备!N:N,$T226)</f>
        <v>32</v>
      </c>
      <c r="AH226" s="8">
        <f>INDEX(装备!O:O,$O226)+INDEX(装备!O:O,$P226)+INDEX(装备!O:O,$Q226)+INDEX(装备!O:O,$R226)+INDEX(装备!O:O,$S226)+INDEX(装备!O:O,$T226)</f>
        <v>0</v>
      </c>
      <c r="AI226" s="8">
        <f>INDEX(装备!P:P,$O226)+INDEX(装备!P:P,$P226)+INDEX(装备!P:P,$Q226)+INDEX(装备!P:P,$R226)+INDEX(装备!P:P,$S226)+INDEX(装备!P:P,$T226)</f>
        <v>0</v>
      </c>
      <c r="AJ226" s="8">
        <f>INDEX(装备!Q:Q,$O226)+INDEX(装备!Q:Q,$P226)+INDEX(装备!Q:Q,$Q226)+INDEX(装备!Q:Q,$R226)+INDEX(装备!Q:Q,$S226)+INDEX(装备!Q:Q,$T226)</f>
        <v>0</v>
      </c>
      <c r="AK226" s="8">
        <f>INDEX(装备!R:R,$O226)+INDEX(装备!R:R,$P226)+INDEX(装备!R:R,$Q226)+INDEX(装备!R:R,$R226)+INDEX(装备!R:R,$S226)+INDEX(装备!R:R,$T226)</f>
        <v>0</v>
      </c>
      <c r="AL226" s="8">
        <f>INDEX(装备!S:S,$O226)+INDEX(装备!S:S,$P226)+INDEX(装备!S:S,$Q226)+INDEX(装备!S:S,$R226)+INDEX(装备!S:S,$S226)+INDEX(装备!S:S,$T226)</f>
        <v>0</v>
      </c>
      <c r="AM226" s="8">
        <f>INDEX(装备!T:T,$O226)+INDEX(装备!T:T,$P226)+INDEX(装备!T:T,$Q226)+INDEX(装备!T:T,$R226)+INDEX(装备!T:T,$S226)+INDEX(装备!T:T,$T226)</f>
        <v>0</v>
      </c>
      <c r="AP226" s="39">
        <f t="shared" si="144"/>
        <v>58</v>
      </c>
      <c r="AQ226" s="39">
        <f t="shared" si="144"/>
        <v>91</v>
      </c>
      <c r="AR226" s="39">
        <f t="shared" si="144"/>
        <v>45</v>
      </c>
      <c r="AS226" s="39">
        <f t="shared" si="144"/>
        <v>550</v>
      </c>
      <c r="AT226" s="39">
        <f t="shared" si="144"/>
        <v>39</v>
      </c>
      <c r="AU226" s="39">
        <f t="shared" si="144"/>
        <v>100</v>
      </c>
      <c r="AV226" s="39">
        <f t="shared" si="144"/>
        <v>0</v>
      </c>
      <c r="AW226" s="39">
        <f t="shared" si="144"/>
        <v>0</v>
      </c>
      <c r="AX226" s="39">
        <f t="shared" si="144"/>
        <v>0</v>
      </c>
      <c r="AY226" s="39">
        <f t="shared" si="144"/>
        <v>5</v>
      </c>
      <c r="AZ226" s="39">
        <f t="shared" si="144"/>
        <v>330</v>
      </c>
      <c r="BA226" s="39">
        <f t="shared" si="144"/>
        <v>152</v>
      </c>
      <c r="BB226" s="39">
        <f t="shared" si="144"/>
        <v>0</v>
      </c>
      <c r="BC226" s="39">
        <f t="shared" si="144"/>
        <v>0</v>
      </c>
      <c r="BD226" s="39">
        <f t="shared" si="144"/>
        <v>0</v>
      </c>
      <c r="BE226" s="39">
        <f t="shared" si="144"/>
        <v>0</v>
      </c>
      <c r="BF226" s="39">
        <f t="shared" si="144"/>
        <v>0</v>
      </c>
      <c r="BG226" s="39">
        <f t="shared" si="144"/>
        <v>0</v>
      </c>
    </row>
    <row r="227" spans="6:59" s="38" customFormat="1" x14ac:dyDescent="0.15">
      <c r="G227" s="39" t="s">
        <v>311</v>
      </c>
      <c r="H227" s="39" t="s">
        <v>622</v>
      </c>
      <c r="I227" s="39" t="s">
        <v>452</v>
      </c>
      <c r="J227" s="39" t="s">
        <v>428</v>
      </c>
      <c r="K227" s="39" t="s">
        <v>439</v>
      </c>
      <c r="L227" s="39" t="s">
        <v>441</v>
      </c>
      <c r="M227" s="39" t="s">
        <v>380</v>
      </c>
      <c r="O227" s="35">
        <f>MATCH(H227,装备!$B:$B,0)</f>
        <v>86</v>
      </c>
      <c r="P227" s="35">
        <f>MATCH(I227,装备!$B:$B,0)</f>
        <v>75</v>
      </c>
      <c r="Q227" s="35">
        <f>MATCH(J227,装备!$B:$B,0)</f>
        <v>71</v>
      </c>
      <c r="R227" s="35">
        <f>MATCH(K227,装备!$B:$B,0)</f>
        <v>33</v>
      </c>
      <c r="S227" s="35">
        <f>MATCH(L227,装备!$B:$B,0)</f>
        <v>20</v>
      </c>
      <c r="T227" s="35">
        <f>MATCH(M227,装备!$B:$B,0)</f>
        <v>43</v>
      </c>
      <c r="V227" s="8">
        <f>INDEX(装备!C:C,$O227)+INDEX(装备!C:C,$P227)+INDEX(装备!C:C,$Q227)+INDEX(装备!C:C,$R227)+INDEX(装备!C:C,$S227)+INDEX(装备!C:C,$T227)</f>
        <v>30</v>
      </c>
      <c r="W227" s="8">
        <f>INDEX(装备!D:D,$O227)+INDEX(装备!D:D,$P227)+INDEX(装备!D:D,$Q227)+INDEX(装备!D:D,$R227)+INDEX(装备!D:D,$S227)+INDEX(装备!D:D,$T227)</f>
        <v>50</v>
      </c>
      <c r="X227" s="8">
        <f>INDEX(装备!E:E,$O227)+INDEX(装备!E:E,$P227)+INDEX(装备!E:E,$Q227)+INDEX(装备!E:E,$R227)+INDEX(装备!E:E,$S227)+INDEX(装备!E:E,$T227)</f>
        <v>22</v>
      </c>
      <c r="Y227" s="8">
        <f>INDEX(装备!F:F,$O227)+INDEX(装备!F:F,$P227)+INDEX(装备!F:F,$Q227)+INDEX(装备!F:F,$R227)+INDEX(装备!F:F,$S227)+INDEX(装备!F:F,$T227)</f>
        <v>400</v>
      </c>
      <c r="Z227" s="8">
        <f>INDEX(装备!G:G,$O227)+INDEX(装备!G:G,$P227)+INDEX(装备!G:G,$Q227)+INDEX(装备!G:G,$R227)+INDEX(装备!G:G,$S227)+INDEX(装备!G:G,$T227)</f>
        <v>48</v>
      </c>
      <c r="AA227" s="8">
        <f>INDEX(装备!H:H,$O227)+INDEX(装备!H:H,$P227)+INDEX(装备!H:H,$Q227)+INDEX(装备!H:H,$R227)+INDEX(装备!H:H,$S227)+INDEX(装备!H:H,$T227)</f>
        <v>51</v>
      </c>
      <c r="AB227" s="8">
        <f>INDEX(装备!I:I,$O227)+INDEX(装备!I:I,$P227)+INDEX(装备!I:I,$Q227)+INDEX(装备!I:I,$R227)+INDEX(装备!I:I,$S227)+INDEX(装备!I:I,$T227)</f>
        <v>0</v>
      </c>
      <c r="AC227" s="8">
        <f>INDEX(装备!J:J,$O227)+INDEX(装备!J:J,$P227)+INDEX(装备!J:J,$Q227)+INDEX(装备!J:J,$R227)+INDEX(装备!J:J,$S227)+INDEX(装备!J:J,$T227)</f>
        <v>0</v>
      </c>
      <c r="AD227" s="8">
        <f>INDEX(装备!K:K,$O227)+INDEX(装备!K:K,$P227)+INDEX(装备!K:K,$Q227)+INDEX(装备!K:K,$R227)+INDEX(装备!K:K,$S227)+INDEX(装备!K:K,$T227)</f>
        <v>0</v>
      </c>
      <c r="AE227" s="8">
        <f>INDEX(装备!L:L,$O227)+INDEX(装备!L:L,$P227)+INDEX(装备!L:L,$Q227)+INDEX(装备!L:L,$R227)+INDEX(装备!L:L,$S227)+INDEX(装备!L:L,$T227)</f>
        <v>10</v>
      </c>
      <c r="AF227" s="8">
        <f>INDEX(装备!M:M,$O227)+INDEX(装备!M:M,$P227)+INDEX(装备!M:M,$Q227)+INDEX(装备!M:M,$R227)+INDEX(装备!M:M,$S227)+INDEX(装备!M:M,$T227)</f>
        <v>120</v>
      </c>
      <c r="AG227" s="8">
        <f>INDEX(装备!N:N,$O227)+INDEX(装备!N:N,$P227)+INDEX(装备!N:N,$Q227)+INDEX(装备!N:N,$R227)+INDEX(装备!N:N,$S227)+INDEX(装备!N:N,$T227)</f>
        <v>0</v>
      </c>
      <c r="AH227" s="8">
        <f>INDEX(装备!O:O,$O227)+INDEX(装备!O:O,$P227)+INDEX(装备!O:O,$Q227)+INDEX(装备!O:O,$R227)+INDEX(装备!O:O,$S227)+INDEX(装备!O:O,$T227)</f>
        <v>5</v>
      </c>
      <c r="AI227" s="8">
        <f>INDEX(装备!P:P,$O227)+INDEX(装备!P:P,$P227)+INDEX(装备!P:P,$Q227)+INDEX(装备!P:P,$R227)+INDEX(装备!P:P,$S227)+INDEX(装备!P:P,$T227)</f>
        <v>0</v>
      </c>
      <c r="AJ227" s="8">
        <f>INDEX(装备!Q:Q,$O227)+INDEX(装备!Q:Q,$P227)+INDEX(装备!Q:Q,$Q227)+INDEX(装备!Q:Q,$R227)+INDEX(装备!Q:Q,$S227)+INDEX(装备!Q:Q,$T227)</f>
        <v>0</v>
      </c>
      <c r="AK227" s="8">
        <f>INDEX(装备!R:R,$O227)+INDEX(装备!R:R,$P227)+INDEX(装备!R:R,$Q227)+INDEX(装备!R:R,$R227)+INDEX(装备!R:R,$S227)+INDEX(装备!R:R,$T227)</f>
        <v>0</v>
      </c>
      <c r="AL227" s="8">
        <f>INDEX(装备!S:S,$O227)+INDEX(装备!S:S,$P227)+INDEX(装备!S:S,$Q227)+INDEX(装备!S:S,$R227)+INDEX(装备!S:S,$S227)+INDEX(装备!S:S,$T227)</f>
        <v>0</v>
      </c>
      <c r="AM227" s="8">
        <f>INDEX(装备!T:T,$O227)+INDEX(装备!T:T,$P227)+INDEX(装备!T:T,$Q227)+INDEX(装备!T:T,$R227)+INDEX(装备!T:T,$S227)+INDEX(装备!T:T,$T227)</f>
        <v>0</v>
      </c>
      <c r="AP227" s="39">
        <f t="shared" si="144"/>
        <v>88</v>
      </c>
      <c r="AQ227" s="39">
        <f t="shared" si="144"/>
        <v>141</v>
      </c>
      <c r="AR227" s="39">
        <f t="shared" si="144"/>
        <v>67</v>
      </c>
      <c r="AS227" s="39">
        <f t="shared" si="144"/>
        <v>950</v>
      </c>
      <c r="AT227" s="39">
        <f t="shared" si="144"/>
        <v>87</v>
      </c>
      <c r="AU227" s="39">
        <f t="shared" si="144"/>
        <v>151</v>
      </c>
      <c r="AV227" s="39">
        <f t="shared" si="144"/>
        <v>0</v>
      </c>
      <c r="AW227" s="39">
        <f t="shared" si="144"/>
        <v>0</v>
      </c>
      <c r="AX227" s="39">
        <f t="shared" si="144"/>
        <v>0</v>
      </c>
      <c r="AY227" s="39">
        <f t="shared" si="144"/>
        <v>15</v>
      </c>
      <c r="AZ227" s="39">
        <f t="shared" si="144"/>
        <v>450</v>
      </c>
      <c r="BA227" s="39">
        <f t="shared" si="144"/>
        <v>152</v>
      </c>
      <c r="BB227" s="39">
        <f t="shared" si="144"/>
        <v>5</v>
      </c>
      <c r="BC227" s="39">
        <f t="shared" si="144"/>
        <v>0</v>
      </c>
      <c r="BD227" s="39">
        <f t="shared" si="144"/>
        <v>0</v>
      </c>
      <c r="BE227" s="39">
        <f t="shared" si="144"/>
        <v>0</v>
      </c>
      <c r="BF227" s="39">
        <f t="shared" si="144"/>
        <v>0</v>
      </c>
      <c r="BG227" s="39">
        <f t="shared" si="144"/>
        <v>0</v>
      </c>
    </row>
    <row r="228" spans="6:59" s="38" customFormat="1" x14ac:dyDescent="0.15">
      <c r="G228" s="39" t="s">
        <v>316</v>
      </c>
      <c r="H228" s="39" t="s">
        <v>641</v>
      </c>
      <c r="I228" s="39" t="s">
        <v>445</v>
      </c>
      <c r="J228" s="39" t="s">
        <v>434</v>
      </c>
      <c r="K228" s="39" t="s">
        <v>381</v>
      </c>
      <c r="L228" s="39" t="s">
        <v>351</v>
      </c>
      <c r="M228" s="39" t="s">
        <v>444</v>
      </c>
      <c r="O228" s="35">
        <f>MATCH(H228,装备!$B:$B,0)</f>
        <v>113</v>
      </c>
      <c r="P228" s="35">
        <f>MATCH(I228,装备!$B:$B,0)</f>
        <v>108</v>
      </c>
      <c r="Q228" s="35">
        <f>MATCH(J228,装备!$B:$B,0)</f>
        <v>77</v>
      </c>
      <c r="R228" s="35">
        <f>MATCH(K228,装备!$B:$B,0)</f>
        <v>54</v>
      </c>
      <c r="S228" s="35">
        <f>MATCH(L228,装备!$B:$B,0)</f>
        <v>48</v>
      </c>
      <c r="T228" s="35">
        <f>MATCH(M228,装备!$B:$B,0)</f>
        <v>47</v>
      </c>
      <c r="V228" s="8">
        <f>INDEX(装备!C:C,$O228)+INDEX(装备!C:C,$P228)+INDEX(装备!C:C,$Q228)+INDEX(装备!C:C,$R228)+INDEX(装备!C:C,$S228)+INDEX(装备!C:C,$T228)</f>
        <v>16</v>
      </c>
      <c r="W228" s="8">
        <f>INDEX(装备!D:D,$O228)+INDEX(装备!D:D,$P228)+INDEX(装备!D:D,$Q228)+INDEX(装备!D:D,$R228)+INDEX(装备!D:D,$S228)+INDEX(装备!D:D,$T228)</f>
        <v>74</v>
      </c>
      <c r="X228" s="8">
        <f>INDEX(装备!E:E,$O228)+INDEX(装备!E:E,$P228)+INDEX(装备!E:E,$Q228)+INDEX(装备!E:E,$R228)+INDEX(装备!E:E,$S228)+INDEX(装备!E:E,$T228)</f>
        <v>16</v>
      </c>
      <c r="Y228" s="8">
        <f>INDEX(装备!F:F,$O228)+INDEX(装备!F:F,$P228)+INDEX(装备!F:F,$Q228)+INDEX(装备!F:F,$R228)+INDEX(装备!F:F,$S228)+INDEX(装备!F:F,$T228)</f>
        <v>0</v>
      </c>
      <c r="Z228" s="8">
        <f>INDEX(装备!G:G,$O228)+INDEX(装备!G:G,$P228)+INDEX(装备!G:G,$Q228)+INDEX(装备!G:G,$R228)+INDEX(装备!G:G,$S228)+INDEX(装备!G:G,$T228)</f>
        <v>15</v>
      </c>
      <c r="AA228" s="8">
        <f>INDEX(装备!H:H,$O228)+INDEX(装备!H:H,$P228)+INDEX(装备!H:H,$Q228)+INDEX(装备!H:H,$R228)+INDEX(装备!H:H,$S228)+INDEX(装备!H:H,$T228)</f>
        <v>100</v>
      </c>
      <c r="AB228" s="8">
        <f>INDEX(装备!I:I,$O228)+INDEX(装备!I:I,$P228)+INDEX(装备!I:I,$Q228)+INDEX(装备!I:I,$R228)+INDEX(装备!I:I,$S228)+INDEX(装备!I:I,$T228)</f>
        <v>0</v>
      </c>
      <c r="AC228" s="8">
        <f>INDEX(装备!J:J,$O228)+INDEX(装备!J:J,$P228)+INDEX(装备!J:J,$Q228)+INDEX(装备!J:J,$R228)+INDEX(装备!J:J,$S228)+INDEX(装备!J:J,$T228)</f>
        <v>12</v>
      </c>
      <c r="AD228" s="8">
        <f>INDEX(装备!K:K,$O228)+INDEX(装备!K:K,$P228)+INDEX(装备!K:K,$Q228)+INDEX(装备!K:K,$R228)+INDEX(装备!K:K,$S228)+INDEX(装备!K:K,$T228)</f>
        <v>5</v>
      </c>
      <c r="AE228" s="8">
        <f>INDEX(装备!L:L,$O228)+INDEX(装备!L:L,$P228)+INDEX(装备!L:L,$Q228)+INDEX(装备!L:L,$R228)+INDEX(装备!L:L,$S228)+INDEX(装备!L:L,$T228)</f>
        <v>10</v>
      </c>
      <c r="AF228" s="8">
        <f>INDEX(装备!M:M,$O228)+INDEX(装备!M:M,$P228)+INDEX(装备!M:M,$Q228)+INDEX(装备!M:M,$R228)+INDEX(装备!M:M,$S228)+INDEX(装备!M:M,$T228)</f>
        <v>180</v>
      </c>
      <c r="AG228" s="8">
        <f>INDEX(装备!N:N,$O228)+INDEX(装备!N:N,$P228)+INDEX(装备!N:N,$Q228)+INDEX(装备!N:N,$R228)+INDEX(装备!N:N,$S228)+INDEX(装备!N:N,$T228)</f>
        <v>300</v>
      </c>
      <c r="AH228" s="8">
        <f>INDEX(装备!O:O,$O228)+INDEX(装备!O:O,$P228)+INDEX(装备!O:O,$Q228)+INDEX(装备!O:O,$R228)+INDEX(装备!O:O,$S228)+INDEX(装备!O:O,$T228)</f>
        <v>0</v>
      </c>
      <c r="AI228" s="8">
        <f>INDEX(装备!P:P,$O228)+INDEX(装备!P:P,$P228)+INDEX(装备!P:P,$Q228)+INDEX(装备!P:P,$R228)+INDEX(装备!P:P,$S228)+INDEX(装备!P:P,$T228)</f>
        <v>0</v>
      </c>
      <c r="AJ228" s="8">
        <f>INDEX(装备!Q:Q,$O228)+INDEX(装备!Q:Q,$P228)+INDEX(装备!Q:Q,$Q228)+INDEX(装备!Q:Q,$R228)+INDEX(装备!Q:Q,$S228)+INDEX(装备!Q:Q,$T228)</f>
        <v>25</v>
      </c>
      <c r="AK228" s="8">
        <f>INDEX(装备!R:R,$O228)+INDEX(装备!R:R,$P228)+INDEX(装备!R:R,$Q228)+INDEX(装备!R:R,$R228)+INDEX(装备!R:R,$S228)+INDEX(装备!R:R,$T228)</f>
        <v>0</v>
      </c>
      <c r="AL228" s="8">
        <f>INDEX(装备!S:S,$O228)+INDEX(装备!S:S,$P228)+INDEX(装备!S:S,$Q228)+INDEX(装备!S:S,$R228)+INDEX(装备!S:S,$S228)+INDEX(装备!S:S,$T228)</f>
        <v>0</v>
      </c>
      <c r="AM228" s="8">
        <f>INDEX(装备!T:T,$O228)+INDEX(装备!T:T,$P228)+INDEX(装备!T:T,$Q228)+INDEX(装备!T:T,$R228)+INDEX(装备!T:T,$S228)+INDEX(装备!T:T,$T228)</f>
        <v>0</v>
      </c>
      <c r="AP228" s="39">
        <f t="shared" si="144"/>
        <v>104</v>
      </c>
      <c r="AQ228" s="39">
        <f t="shared" si="144"/>
        <v>215</v>
      </c>
      <c r="AR228" s="39">
        <f t="shared" si="144"/>
        <v>83</v>
      </c>
      <c r="AS228" s="39">
        <f t="shared" si="144"/>
        <v>950</v>
      </c>
      <c r="AT228" s="39">
        <f t="shared" si="144"/>
        <v>102</v>
      </c>
      <c r="AU228" s="39">
        <f t="shared" si="144"/>
        <v>251</v>
      </c>
      <c r="AV228" s="39">
        <f t="shared" si="144"/>
        <v>0</v>
      </c>
      <c r="AW228" s="39">
        <f t="shared" si="144"/>
        <v>12</v>
      </c>
      <c r="AX228" s="39">
        <f t="shared" si="144"/>
        <v>5</v>
      </c>
      <c r="AY228" s="39">
        <f t="shared" si="144"/>
        <v>25</v>
      </c>
      <c r="AZ228" s="39">
        <f t="shared" si="144"/>
        <v>630</v>
      </c>
      <c r="BA228" s="39">
        <f t="shared" si="144"/>
        <v>452</v>
      </c>
      <c r="BB228" s="39">
        <f t="shared" si="144"/>
        <v>5</v>
      </c>
      <c r="BC228" s="39">
        <f t="shared" si="144"/>
        <v>0</v>
      </c>
      <c r="BD228" s="39">
        <f t="shared" si="144"/>
        <v>25</v>
      </c>
      <c r="BE228" s="39">
        <f t="shared" si="144"/>
        <v>0</v>
      </c>
      <c r="BF228" s="39">
        <f t="shared" si="144"/>
        <v>0</v>
      </c>
      <c r="BG228" s="39">
        <f t="shared" si="144"/>
        <v>0</v>
      </c>
    </row>
    <row r="229" spans="6:59" s="38" customFormat="1" x14ac:dyDescent="0.15">
      <c r="G229" s="39" t="s">
        <v>321</v>
      </c>
      <c r="H229" s="39" t="s">
        <v>605</v>
      </c>
      <c r="I229" s="39" t="s">
        <v>383</v>
      </c>
      <c r="J229" s="39" t="s">
        <v>454</v>
      </c>
      <c r="K229" s="39" t="s">
        <v>442</v>
      </c>
      <c r="L229" s="39" t="s">
        <v>332</v>
      </c>
      <c r="M229" s="39" t="s">
        <v>444</v>
      </c>
      <c r="O229" s="35">
        <f>MATCH(H229,装备!$B:$B,0)</f>
        <v>101</v>
      </c>
      <c r="P229" s="35">
        <f>MATCH(I229,装备!$B:$B,0)</f>
        <v>99</v>
      </c>
      <c r="Q229" s="35">
        <f>MATCH(J229,装备!$B:$B,0)</f>
        <v>107</v>
      </c>
      <c r="R229" s="35">
        <f>MATCH(K229,装备!$B:$B,0)</f>
        <v>60</v>
      </c>
      <c r="S229" s="35">
        <f>MATCH(L229,装备!$B:$B,0)</f>
        <v>63</v>
      </c>
      <c r="T229" s="35">
        <f>MATCH(M229,装备!$B:$B,0)</f>
        <v>47</v>
      </c>
      <c r="V229" s="8">
        <f>INDEX(装备!C:C,$O229)+INDEX(装备!C:C,$P229)+INDEX(装备!C:C,$Q229)+INDEX(装备!C:C,$R229)+INDEX(装备!C:C,$S229)+INDEX(装备!C:C,$T229)</f>
        <v>18</v>
      </c>
      <c r="W229" s="8">
        <f>INDEX(装备!D:D,$O229)+INDEX(装备!D:D,$P229)+INDEX(装备!D:D,$Q229)+INDEX(装备!D:D,$R229)+INDEX(装备!D:D,$S229)+INDEX(装备!D:D,$T229)</f>
        <v>62</v>
      </c>
      <c r="X229" s="8">
        <f>INDEX(装备!E:E,$O229)+INDEX(装备!E:E,$P229)+INDEX(装备!E:E,$Q229)+INDEX(装备!E:E,$R229)+INDEX(装备!E:E,$S229)+INDEX(装备!E:E,$T229)</f>
        <v>6</v>
      </c>
      <c r="Y229" s="8">
        <f>INDEX(装备!F:F,$O229)+INDEX(装备!F:F,$P229)+INDEX(装备!F:F,$Q229)+INDEX(装备!F:F,$R229)+INDEX(装备!F:F,$S229)+INDEX(装备!F:F,$T229)</f>
        <v>300</v>
      </c>
      <c r="Z229" s="8">
        <f>INDEX(装备!G:G,$O229)+INDEX(装备!G:G,$P229)+INDEX(装备!G:G,$Q229)+INDEX(装备!G:G,$R229)+INDEX(装备!G:G,$S229)+INDEX(装备!G:G,$T229)</f>
        <v>61</v>
      </c>
      <c r="AA229" s="8">
        <f>INDEX(装备!H:H,$O229)+INDEX(装备!H:H,$P229)+INDEX(装备!H:H,$Q229)+INDEX(装备!H:H,$R229)+INDEX(装备!H:H,$S229)+INDEX(装备!H:H,$T229)</f>
        <v>71</v>
      </c>
      <c r="AB229" s="8">
        <f>INDEX(装备!I:I,$O229)+INDEX(装备!I:I,$P229)+INDEX(装备!I:I,$Q229)+INDEX(装备!I:I,$R229)+INDEX(装备!I:I,$S229)+INDEX(装备!I:I,$T229)</f>
        <v>10</v>
      </c>
      <c r="AC229" s="8">
        <f>INDEX(装备!J:J,$O229)+INDEX(装备!J:J,$P229)+INDEX(装备!J:J,$Q229)+INDEX(装备!J:J,$R229)+INDEX(装备!J:J,$S229)+INDEX(装备!J:J,$T229)</f>
        <v>35</v>
      </c>
      <c r="AD229" s="8">
        <f>INDEX(装备!K:K,$O229)+INDEX(装备!K:K,$P229)+INDEX(装备!K:K,$Q229)+INDEX(装备!K:K,$R229)+INDEX(装备!K:K,$S229)+INDEX(装备!K:K,$T229)</f>
        <v>15</v>
      </c>
      <c r="AE229" s="8">
        <f>INDEX(装备!L:L,$O229)+INDEX(装备!L:L,$P229)+INDEX(装备!L:L,$Q229)+INDEX(装备!L:L,$R229)+INDEX(装备!L:L,$S229)+INDEX(装备!L:L,$T229)</f>
        <v>0</v>
      </c>
      <c r="AF229" s="8">
        <f>INDEX(装备!M:M,$O229)+INDEX(装备!M:M,$P229)+INDEX(装备!M:M,$Q229)+INDEX(装备!M:M,$R229)+INDEX(装备!M:M,$S229)+INDEX(装备!M:M,$T229)</f>
        <v>100</v>
      </c>
      <c r="AG229" s="8">
        <f>INDEX(装备!N:N,$O229)+INDEX(装备!N:N,$P229)+INDEX(装备!N:N,$Q229)+INDEX(装备!N:N,$R229)+INDEX(装备!N:N,$S229)+INDEX(装备!N:N,$T229)</f>
        <v>160</v>
      </c>
      <c r="AH229" s="8">
        <f>INDEX(装备!O:O,$O229)+INDEX(装备!O:O,$P229)+INDEX(装备!O:O,$Q229)+INDEX(装备!O:O,$R229)+INDEX(装备!O:O,$S229)+INDEX(装备!O:O,$T229)</f>
        <v>0</v>
      </c>
      <c r="AI229" s="8">
        <f>INDEX(装备!P:P,$O229)+INDEX(装备!P:P,$P229)+INDEX(装备!P:P,$Q229)+INDEX(装备!P:P,$R229)+INDEX(装备!P:P,$S229)+INDEX(装备!P:P,$T229)</f>
        <v>0</v>
      </c>
      <c r="AJ229" s="8">
        <f>INDEX(装备!Q:Q,$O229)+INDEX(装备!Q:Q,$P229)+INDEX(装备!Q:Q,$Q229)+INDEX(装备!Q:Q,$R229)+INDEX(装备!Q:Q,$S229)+INDEX(装备!Q:Q,$T229)</f>
        <v>0</v>
      </c>
      <c r="AK229" s="8">
        <f>INDEX(装备!R:R,$O229)+INDEX(装备!R:R,$P229)+INDEX(装备!R:R,$Q229)+INDEX(装备!R:R,$R229)+INDEX(装备!R:R,$S229)+INDEX(装备!R:R,$T229)</f>
        <v>0</v>
      </c>
      <c r="AL229" s="8">
        <f>INDEX(装备!S:S,$O229)+INDEX(装备!S:S,$P229)+INDEX(装备!S:S,$Q229)+INDEX(装备!S:S,$R229)+INDEX(装备!S:S,$S229)+INDEX(装备!S:S,$T229)</f>
        <v>0</v>
      </c>
      <c r="AM229" s="8">
        <f>INDEX(装备!T:T,$O229)+INDEX(装备!T:T,$P229)+INDEX(装备!T:T,$Q229)+INDEX(装备!T:T,$R229)+INDEX(装备!T:T,$S229)+INDEX(装备!T:T,$T229)</f>
        <v>0</v>
      </c>
      <c r="AP229" s="39">
        <f t="shared" si="144"/>
        <v>122</v>
      </c>
      <c r="AQ229" s="39">
        <f t="shared" si="144"/>
        <v>277</v>
      </c>
      <c r="AR229" s="39">
        <f t="shared" si="144"/>
        <v>89</v>
      </c>
      <c r="AS229" s="39">
        <f t="shared" si="144"/>
        <v>1250</v>
      </c>
      <c r="AT229" s="39">
        <f t="shared" si="144"/>
        <v>163</v>
      </c>
      <c r="AU229" s="39">
        <f t="shared" si="144"/>
        <v>322</v>
      </c>
      <c r="AV229" s="39">
        <f t="shared" si="144"/>
        <v>10</v>
      </c>
      <c r="AW229" s="39">
        <f t="shared" si="144"/>
        <v>47</v>
      </c>
      <c r="AX229" s="39">
        <f t="shared" si="144"/>
        <v>20</v>
      </c>
      <c r="AY229" s="39">
        <f t="shared" si="144"/>
        <v>25</v>
      </c>
      <c r="AZ229" s="39">
        <f t="shared" si="144"/>
        <v>730</v>
      </c>
      <c r="BA229" s="39">
        <f t="shared" si="144"/>
        <v>612</v>
      </c>
      <c r="BB229" s="39">
        <f t="shared" si="144"/>
        <v>5</v>
      </c>
      <c r="BC229" s="39">
        <f t="shared" si="144"/>
        <v>0</v>
      </c>
      <c r="BD229" s="39">
        <f t="shared" si="144"/>
        <v>25</v>
      </c>
      <c r="BE229" s="39">
        <f t="shared" si="144"/>
        <v>0</v>
      </c>
      <c r="BF229" s="39">
        <f t="shared" si="144"/>
        <v>0</v>
      </c>
      <c r="BG229" s="39">
        <f t="shared" si="144"/>
        <v>0</v>
      </c>
    </row>
    <row r="230" spans="6:59" s="38" customFormat="1" x14ac:dyDescent="0.15">
      <c r="G230" s="39" t="s">
        <v>328</v>
      </c>
      <c r="H230" s="39" t="s">
        <v>643</v>
      </c>
      <c r="I230" s="39" t="s">
        <v>432</v>
      </c>
      <c r="J230" s="39" t="s">
        <v>340</v>
      </c>
      <c r="K230" s="39" t="s">
        <v>423</v>
      </c>
      <c r="L230" s="39" t="s">
        <v>439</v>
      </c>
      <c r="M230" s="39" t="s">
        <v>327</v>
      </c>
      <c r="O230" s="35">
        <f>MATCH(H230,装备!$B:$B,0)</f>
        <v>123</v>
      </c>
      <c r="P230" s="35">
        <f>MATCH(I230,装备!$B:$B,0)</f>
        <v>115</v>
      </c>
      <c r="Q230" s="35">
        <f>MATCH(J230,装备!$B:$B,0)</f>
        <v>104</v>
      </c>
      <c r="R230" s="35">
        <f>MATCH(K230,装备!$B:$B,0)</f>
        <v>86</v>
      </c>
      <c r="S230" s="35">
        <f>MATCH(L230,装备!$B:$B,0)</f>
        <v>33</v>
      </c>
      <c r="T230" s="35">
        <f>MATCH(M230,装备!$B:$B,0)</f>
        <v>72</v>
      </c>
      <c r="V230" s="8">
        <f>INDEX(装备!C:C,$O230)+INDEX(装备!C:C,$P230)+INDEX(装备!C:C,$Q230)+INDEX(装备!C:C,$R230)+INDEX(装备!C:C,$S230)+INDEX(装备!C:C,$T230)</f>
        <v>51</v>
      </c>
      <c r="W230" s="8">
        <f>INDEX(装备!D:D,$O230)+INDEX(装备!D:D,$P230)+INDEX(装备!D:D,$Q230)+INDEX(装备!D:D,$R230)+INDEX(装备!D:D,$S230)+INDEX(装备!D:D,$T230)</f>
        <v>95</v>
      </c>
      <c r="X230" s="8">
        <f>INDEX(装备!E:E,$O230)+INDEX(装备!E:E,$P230)+INDEX(装备!E:E,$Q230)+INDEX(装备!E:E,$R230)+INDEX(装备!E:E,$S230)+INDEX(装备!E:E,$T230)</f>
        <v>35</v>
      </c>
      <c r="Y230" s="8">
        <f>INDEX(装备!F:F,$O230)+INDEX(装备!F:F,$P230)+INDEX(装备!F:F,$Q230)+INDEX(装备!F:F,$R230)+INDEX(装备!F:F,$S230)+INDEX(装备!F:F,$T230)</f>
        <v>600</v>
      </c>
      <c r="Z230" s="8">
        <f>INDEX(装备!G:G,$O230)+INDEX(装备!G:G,$P230)+INDEX(装备!G:G,$Q230)+INDEX(装备!G:G,$R230)+INDEX(装备!G:G,$S230)+INDEX(装备!G:G,$T230)</f>
        <v>81</v>
      </c>
      <c r="AA230" s="8">
        <f>INDEX(装备!H:H,$O230)+INDEX(装备!H:H,$P230)+INDEX(装备!H:H,$Q230)+INDEX(装备!H:H,$R230)+INDEX(装备!H:H,$S230)+INDEX(装备!H:H,$T230)</f>
        <v>71</v>
      </c>
      <c r="AB230" s="8">
        <f>INDEX(装备!I:I,$O230)+INDEX(装备!I:I,$P230)+INDEX(装备!I:I,$Q230)+INDEX(装备!I:I,$R230)+INDEX(装备!I:I,$S230)+INDEX(装备!I:I,$T230)</f>
        <v>40</v>
      </c>
      <c r="AC230" s="8">
        <f>INDEX(装备!J:J,$O230)+INDEX(装备!J:J,$P230)+INDEX(装备!J:J,$Q230)+INDEX(装备!J:J,$R230)+INDEX(装备!J:J,$S230)+INDEX(装备!J:J,$T230)</f>
        <v>0</v>
      </c>
      <c r="AD230" s="8">
        <f>INDEX(装备!K:K,$O230)+INDEX(装备!K:K,$P230)+INDEX(装备!K:K,$Q230)+INDEX(装备!K:K,$R230)+INDEX(装备!K:K,$S230)+INDEX(装备!K:K,$T230)</f>
        <v>0</v>
      </c>
      <c r="AE230" s="8">
        <f>INDEX(装备!L:L,$O230)+INDEX(装备!L:L,$P230)+INDEX(装备!L:L,$Q230)+INDEX(装备!L:L,$R230)+INDEX(装备!L:L,$S230)+INDEX(装备!L:L,$T230)</f>
        <v>10</v>
      </c>
      <c r="AF230" s="8">
        <f>INDEX(装备!M:M,$O230)+INDEX(装备!M:M,$P230)+INDEX(装备!M:M,$Q230)+INDEX(装备!M:M,$R230)+INDEX(装备!M:M,$S230)+INDEX(装备!M:M,$T230)</f>
        <v>200</v>
      </c>
      <c r="AG230" s="8">
        <f>INDEX(装备!N:N,$O230)+INDEX(装备!N:N,$P230)+INDEX(装备!N:N,$Q230)+INDEX(装备!N:N,$R230)+INDEX(装备!N:N,$S230)+INDEX(装备!N:N,$T230)</f>
        <v>100</v>
      </c>
      <c r="AH230" s="8">
        <f>INDEX(装备!O:O,$O230)+INDEX(装备!O:O,$P230)+INDEX(装备!O:O,$Q230)+INDEX(装备!O:O,$R230)+INDEX(装备!O:O,$S230)+INDEX(装备!O:O,$T230)</f>
        <v>0</v>
      </c>
      <c r="AI230" s="8">
        <f>INDEX(装备!P:P,$O230)+INDEX(装备!P:P,$P230)+INDEX(装备!P:P,$Q230)+INDEX(装备!P:P,$R230)+INDEX(装备!P:P,$S230)+INDEX(装备!P:P,$T230)</f>
        <v>0</v>
      </c>
      <c r="AJ230" s="8">
        <f>INDEX(装备!Q:Q,$O230)+INDEX(装备!Q:Q,$P230)+INDEX(装备!Q:Q,$Q230)+INDEX(装备!Q:Q,$R230)+INDEX(装备!Q:Q,$S230)+INDEX(装备!Q:Q,$T230)</f>
        <v>0</v>
      </c>
      <c r="AK230" s="8">
        <f>INDEX(装备!R:R,$O230)+INDEX(装备!R:R,$P230)+INDEX(装备!R:R,$Q230)+INDEX(装备!R:R,$R230)+INDEX(装备!R:R,$S230)+INDEX(装备!R:R,$T230)</f>
        <v>0</v>
      </c>
      <c r="AL230" s="8">
        <f>INDEX(装备!S:S,$O230)+INDEX(装备!S:S,$P230)+INDEX(装备!S:S,$Q230)+INDEX(装备!S:S,$R230)+INDEX(装备!S:S,$S230)+INDEX(装备!S:S,$T230)</f>
        <v>0</v>
      </c>
      <c r="AM230" s="8">
        <f>INDEX(装备!T:T,$O230)+INDEX(装备!T:T,$P230)+INDEX(装备!T:T,$Q230)+INDEX(装备!T:T,$R230)+INDEX(装备!T:T,$S230)+INDEX(装备!T:T,$T230)</f>
        <v>15</v>
      </c>
      <c r="AP230" s="39">
        <f t="shared" si="144"/>
        <v>173</v>
      </c>
      <c r="AQ230" s="39">
        <f t="shared" si="144"/>
        <v>372</v>
      </c>
      <c r="AR230" s="39">
        <f t="shared" si="144"/>
        <v>124</v>
      </c>
      <c r="AS230" s="39">
        <f t="shared" si="144"/>
        <v>1850</v>
      </c>
      <c r="AT230" s="39">
        <f t="shared" si="144"/>
        <v>244</v>
      </c>
      <c r="AU230" s="39">
        <f t="shared" si="144"/>
        <v>393</v>
      </c>
      <c r="AV230" s="39">
        <f t="shared" si="144"/>
        <v>50</v>
      </c>
      <c r="AW230" s="39">
        <f t="shared" si="144"/>
        <v>47</v>
      </c>
      <c r="AX230" s="39">
        <f t="shared" si="144"/>
        <v>20</v>
      </c>
      <c r="AY230" s="39">
        <f t="shared" si="144"/>
        <v>35</v>
      </c>
      <c r="AZ230" s="39">
        <f t="shared" si="144"/>
        <v>930</v>
      </c>
      <c r="BA230" s="39">
        <f t="shared" si="144"/>
        <v>712</v>
      </c>
      <c r="BB230" s="39">
        <f t="shared" si="144"/>
        <v>5</v>
      </c>
      <c r="BC230" s="39">
        <f t="shared" si="144"/>
        <v>0</v>
      </c>
      <c r="BD230" s="39">
        <f t="shared" si="144"/>
        <v>25</v>
      </c>
      <c r="BE230" s="39">
        <f t="shared" si="144"/>
        <v>0</v>
      </c>
      <c r="BF230" s="39">
        <f t="shared" si="144"/>
        <v>0</v>
      </c>
      <c r="BG230" s="39">
        <f t="shared" si="144"/>
        <v>15</v>
      </c>
    </row>
    <row r="231" spans="6:59" s="38" customFormat="1" x14ac:dyDescent="0.15">
      <c r="G231" s="39" t="s">
        <v>333</v>
      </c>
      <c r="H231" s="39" t="s">
        <v>636</v>
      </c>
      <c r="I231" s="39" t="s">
        <v>446</v>
      </c>
      <c r="J231" s="39" t="s">
        <v>442</v>
      </c>
      <c r="K231" s="39" t="s">
        <v>426</v>
      </c>
      <c r="L231" s="39" t="s">
        <v>441</v>
      </c>
      <c r="M231" s="39" t="s">
        <v>327</v>
      </c>
      <c r="O231" s="35">
        <f>MATCH(H231,装备!$B:$B,0)</f>
        <v>124</v>
      </c>
      <c r="P231" s="35">
        <f>MATCH(I231,装备!$B:$B,0)</f>
        <v>95</v>
      </c>
      <c r="Q231" s="35">
        <f>MATCH(J231,装备!$B:$B,0)</f>
        <v>60</v>
      </c>
      <c r="R231" s="35">
        <f>MATCH(K231,装备!$B:$B,0)</f>
        <v>50</v>
      </c>
      <c r="S231" s="35">
        <f>MATCH(L231,装备!$B:$B,0)</f>
        <v>20</v>
      </c>
      <c r="T231" s="35">
        <f>MATCH(M231,装备!$B:$B,0)</f>
        <v>72</v>
      </c>
      <c r="V231" s="8">
        <f>INDEX(装备!C:C,$O231)+INDEX(装备!C:C,$P231)+INDEX(装备!C:C,$Q231)+INDEX(装备!C:C,$R231)+INDEX(装备!C:C,$S231)+INDEX(装备!C:C,$T231)</f>
        <v>37</v>
      </c>
      <c r="W231" s="8">
        <f>INDEX(装备!D:D,$O231)+INDEX(装备!D:D,$P231)+INDEX(装备!D:D,$Q231)+INDEX(装备!D:D,$R231)+INDEX(装备!D:D,$S231)+INDEX(装备!D:D,$T231)</f>
        <v>94</v>
      </c>
      <c r="X231" s="8">
        <f>INDEX(装备!E:E,$O231)+INDEX(装备!E:E,$P231)+INDEX(装备!E:E,$Q231)+INDEX(装备!E:E,$R231)+INDEX(装备!E:E,$S231)+INDEX(装备!E:E,$T231)</f>
        <v>37</v>
      </c>
      <c r="Y231" s="8">
        <f>INDEX(装备!F:F,$O231)+INDEX(装备!F:F,$P231)+INDEX(装备!F:F,$Q231)+INDEX(装备!F:F,$R231)+INDEX(装备!F:F,$S231)+INDEX(装备!F:F,$T231)</f>
        <v>0</v>
      </c>
      <c r="Z231" s="8">
        <f>INDEX(装备!G:G,$O231)+INDEX(装备!G:G,$P231)+INDEX(装备!G:G,$Q231)+INDEX(装备!G:G,$R231)+INDEX(装备!G:G,$S231)+INDEX(装备!G:G,$T231)</f>
        <v>6</v>
      </c>
      <c r="AA231" s="8">
        <f>INDEX(装备!H:H,$O231)+INDEX(装备!H:H,$P231)+INDEX(装备!H:H,$Q231)+INDEX(装备!H:H,$R231)+INDEX(装备!H:H,$S231)+INDEX(装备!H:H,$T231)</f>
        <v>90</v>
      </c>
      <c r="AB231" s="8">
        <f>INDEX(装备!I:I,$O231)+INDEX(装备!I:I,$P231)+INDEX(装备!I:I,$Q231)+INDEX(装备!I:I,$R231)+INDEX(装备!I:I,$S231)+INDEX(装备!I:I,$T231)</f>
        <v>0</v>
      </c>
      <c r="AC231" s="8">
        <f>INDEX(装备!J:J,$O231)+INDEX(装备!J:J,$P231)+INDEX(装备!J:J,$Q231)+INDEX(装备!J:J,$R231)+INDEX(装备!J:J,$S231)+INDEX(装备!J:J,$T231)</f>
        <v>0</v>
      </c>
      <c r="AD231" s="8">
        <f>INDEX(装备!K:K,$O231)+INDEX(装备!K:K,$P231)+INDEX(装备!K:K,$Q231)+INDEX(装备!K:K,$R231)+INDEX(装备!K:K,$S231)+INDEX(装备!K:K,$T231)</f>
        <v>0</v>
      </c>
      <c r="AE231" s="8">
        <f>INDEX(装备!L:L,$O231)+INDEX(装备!L:L,$P231)+INDEX(装备!L:L,$Q231)+INDEX(装备!L:L,$R231)+INDEX(装备!L:L,$S231)+INDEX(装备!L:L,$T231)</f>
        <v>30</v>
      </c>
      <c r="AF231" s="8">
        <f>INDEX(装备!M:M,$O231)+INDEX(装备!M:M,$P231)+INDEX(装备!M:M,$Q231)+INDEX(装备!M:M,$R231)+INDEX(装备!M:M,$S231)+INDEX(装备!M:M,$T231)</f>
        <v>0</v>
      </c>
      <c r="AG231" s="8">
        <f>INDEX(装备!N:N,$O231)+INDEX(装备!N:N,$P231)+INDEX(装备!N:N,$Q231)+INDEX(装备!N:N,$R231)+INDEX(装备!N:N,$S231)+INDEX(装备!N:N,$T231)</f>
        <v>0</v>
      </c>
      <c r="AH231" s="8">
        <f>INDEX(装备!O:O,$O231)+INDEX(装备!O:O,$P231)+INDEX(装备!O:O,$Q231)+INDEX(装备!O:O,$R231)+INDEX(装备!O:O,$S231)+INDEX(装备!O:O,$T231)</f>
        <v>0</v>
      </c>
      <c r="AI231" s="8">
        <f>INDEX(装备!P:P,$O231)+INDEX(装备!P:P,$P231)+INDEX(装备!P:P,$Q231)+INDEX(装备!P:P,$R231)+INDEX(装备!P:P,$S231)+INDEX(装备!P:P,$T231)</f>
        <v>0</v>
      </c>
      <c r="AJ231" s="8">
        <f>INDEX(装备!Q:Q,$O231)+INDEX(装备!Q:Q,$P231)+INDEX(装备!Q:Q,$Q231)+INDEX(装备!Q:Q,$R231)+INDEX(装备!Q:Q,$S231)+INDEX(装备!Q:Q,$T231)</f>
        <v>0</v>
      </c>
      <c r="AK231" s="8">
        <f>INDEX(装备!R:R,$O231)+INDEX(装备!R:R,$P231)+INDEX(装备!R:R,$Q231)+INDEX(装备!R:R,$R231)+INDEX(装备!R:R,$S231)+INDEX(装备!R:R,$T231)</f>
        <v>0</v>
      </c>
      <c r="AL231" s="8">
        <f>INDEX(装备!S:S,$O231)+INDEX(装备!S:S,$P231)+INDEX(装备!S:S,$Q231)+INDEX(装备!S:S,$R231)+INDEX(装备!S:S,$S231)+INDEX(装备!S:S,$T231)</f>
        <v>0</v>
      </c>
      <c r="AM231" s="8">
        <f>INDEX(装备!T:T,$O231)+INDEX(装备!T:T,$P231)+INDEX(装备!T:T,$Q231)+INDEX(装备!T:T,$R231)+INDEX(装备!T:T,$S231)+INDEX(装备!T:T,$T231)</f>
        <v>0</v>
      </c>
      <c r="AP231" s="39">
        <f t="shared" si="144"/>
        <v>210</v>
      </c>
      <c r="AQ231" s="39">
        <f t="shared" si="144"/>
        <v>466</v>
      </c>
      <c r="AR231" s="39">
        <f t="shared" si="144"/>
        <v>161</v>
      </c>
      <c r="AS231" s="39">
        <f t="shared" si="144"/>
        <v>1850</v>
      </c>
      <c r="AT231" s="39">
        <f t="shared" si="144"/>
        <v>250</v>
      </c>
      <c r="AU231" s="39">
        <f t="shared" si="144"/>
        <v>483</v>
      </c>
      <c r="AV231" s="39">
        <f t="shared" si="144"/>
        <v>50</v>
      </c>
      <c r="AW231" s="39">
        <f t="shared" si="144"/>
        <v>47</v>
      </c>
      <c r="AX231" s="39">
        <f t="shared" si="144"/>
        <v>20</v>
      </c>
      <c r="AY231" s="39">
        <f t="shared" si="144"/>
        <v>65</v>
      </c>
      <c r="AZ231" s="39">
        <f t="shared" si="144"/>
        <v>930</v>
      </c>
      <c r="BA231" s="39">
        <f t="shared" si="144"/>
        <v>712</v>
      </c>
      <c r="BB231" s="39">
        <f t="shared" si="144"/>
        <v>5</v>
      </c>
      <c r="BC231" s="39">
        <f t="shared" si="144"/>
        <v>0</v>
      </c>
      <c r="BD231" s="39">
        <f t="shared" si="144"/>
        <v>25</v>
      </c>
      <c r="BE231" s="39">
        <f t="shared" si="144"/>
        <v>0</v>
      </c>
      <c r="BF231" s="39">
        <f t="shared" si="144"/>
        <v>0</v>
      </c>
      <c r="BG231" s="39">
        <f t="shared" si="144"/>
        <v>15</v>
      </c>
    </row>
    <row r="232" spans="6:59" s="38" customFormat="1" x14ac:dyDescent="0.15">
      <c r="G232" s="39" t="s">
        <v>337</v>
      </c>
      <c r="H232" s="39" t="s">
        <v>618</v>
      </c>
      <c r="I232" s="39" t="s">
        <v>448</v>
      </c>
      <c r="J232" s="39" t="s">
        <v>370</v>
      </c>
      <c r="K232" s="39" t="s">
        <v>423</v>
      </c>
      <c r="L232" s="39" t="s">
        <v>376</v>
      </c>
      <c r="M232" s="39" t="s">
        <v>327</v>
      </c>
      <c r="O232" s="35">
        <f>MATCH(H232,装备!$B:$B,0)</f>
        <v>118</v>
      </c>
      <c r="P232" s="35">
        <f>MATCH(I232,装备!$B:$B,0)</f>
        <v>128</v>
      </c>
      <c r="Q232" s="35">
        <f>MATCH(J232,装备!$B:$B,0)</f>
        <v>103</v>
      </c>
      <c r="R232" s="35">
        <f>MATCH(K232,装备!$B:$B,0)</f>
        <v>86</v>
      </c>
      <c r="S232" s="35">
        <f>MATCH(L232,装备!$B:$B,0)</f>
        <v>53</v>
      </c>
      <c r="T232" s="35">
        <f>MATCH(M232,装备!$B:$B,0)</f>
        <v>72</v>
      </c>
      <c r="V232" s="8">
        <f>INDEX(装备!C:C,$O232)+INDEX(装备!C:C,$P232)+INDEX(装备!C:C,$Q232)+INDEX(装备!C:C,$R232)+INDEX(装备!C:C,$S232)+INDEX(装备!C:C,$T232)</f>
        <v>90</v>
      </c>
      <c r="W232" s="8">
        <f>INDEX(装备!D:D,$O232)+INDEX(装备!D:D,$P232)+INDEX(装备!D:D,$Q232)+INDEX(装备!D:D,$R232)+INDEX(装备!D:D,$S232)+INDEX(装备!D:D,$T232)</f>
        <v>71</v>
      </c>
      <c r="X232" s="8">
        <f>INDEX(装备!E:E,$O232)+INDEX(装备!E:E,$P232)+INDEX(装备!E:E,$Q232)+INDEX(装备!E:E,$R232)+INDEX(装备!E:E,$S232)+INDEX(装备!E:E,$T232)</f>
        <v>50</v>
      </c>
      <c r="Y232" s="8">
        <f>INDEX(装备!F:F,$O232)+INDEX(装备!F:F,$P232)+INDEX(装备!F:F,$Q232)+INDEX(装备!F:F,$R232)+INDEX(装备!F:F,$S232)+INDEX(装备!F:F,$T232)</f>
        <v>800</v>
      </c>
      <c r="Z232" s="8">
        <f>INDEX(装备!G:G,$O232)+INDEX(装备!G:G,$P232)+INDEX(装备!G:G,$Q232)+INDEX(装备!G:G,$R232)+INDEX(装备!G:G,$S232)+INDEX(装备!G:G,$T232)</f>
        <v>10</v>
      </c>
      <c r="AA232" s="8">
        <f>INDEX(装备!H:H,$O232)+INDEX(装备!H:H,$P232)+INDEX(装备!H:H,$Q232)+INDEX(装备!H:H,$R232)+INDEX(装备!H:H,$S232)+INDEX(装备!H:H,$T232)</f>
        <v>140</v>
      </c>
      <c r="AB232" s="8">
        <f>INDEX(装备!I:I,$O232)+INDEX(装备!I:I,$P232)+INDEX(装备!I:I,$Q232)+INDEX(装备!I:I,$R232)+INDEX(装备!I:I,$S232)+INDEX(装备!I:I,$T232)</f>
        <v>5</v>
      </c>
      <c r="AC232" s="8">
        <f>INDEX(装备!J:J,$O232)+INDEX(装备!J:J,$P232)+INDEX(装备!J:J,$Q232)+INDEX(装备!J:J,$R232)+INDEX(装备!J:J,$S232)+INDEX(装备!J:J,$T232)</f>
        <v>15</v>
      </c>
      <c r="AD232" s="8">
        <f>INDEX(装备!K:K,$O232)+INDEX(装备!K:K,$P232)+INDEX(装备!K:K,$Q232)+INDEX(装备!K:K,$R232)+INDEX(装备!K:K,$S232)+INDEX(装备!K:K,$T232)</f>
        <v>15</v>
      </c>
      <c r="AE232" s="8">
        <f>INDEX(装备!L:L,$O232)+INDEX(装备!L:L,$P232)+INDEX(装备!L:L,$Q232)+INDEX(装备!L:L,$R232)+INDEX(装备!L:L,$S232)+INDEX(装备!L:L,$T232)</f>
        <v>60</v>
      </c>
      <c r="AF232" s="8">
        <f>INDEX(装备!M:M,$O232)+INDEX(装备!M:M,$P232)+INDEX(装备!M:M,$Q232)+INDEX(装备!M:M,$R232)+INDEX(装备!M:M,$S232)+INDEX(装备!M:M,$T232)</f>
        <v>600</v>
      </c>
      <c r="AG232" s="8">
        <f>INDEX(装备!N:N,$O232)+INDEX(装备!N:N,$P232)+INDEX(装备!N:N,$Q232)+INDEX(装备!N:N,$R232)+INDEX(装备!N:N,$S232)+INDEX(装备!N:N,$T232)</f>
        <v>40</v>
      </c>
      <c r="AH232" s="8">
        <f>INDEX(装备!O:O,$O232)+INDEX(装备!O:O,$P232)+INDEX(装备!O:O,$Q232)+INDEX(装备!O:O,$R232)+INDEX(装备!O:O,$S232)+INDEX(装备!O:O,$T232)</f>
        <v>0</v>
      </c>
      <c r="AI232" s="8">
        <f>INDEX(装备!P:P,$O232)+INDEX(装备!P:P,$P232)+INDEX(装备!P:P,$Q232)+INDEX(装备!P:P,$R232)+INDEX(装备!P:P,$S232)+INDEX(装备!P:P,$T232)</f>
        <v>0</v>
      </c>
      <c r="AJ232" s="8">
        <f>INDEX(装备!Q:Q,$O232)+INDEX(装备!Q:Q,$P232)+INDEX(装备!Q:Q,$Q232)+INDEX(装备!Q:Q,$R232)+INDEX(装备!Q:Q,$S232)+INDEX(装备!Q:Q,$T232)</f>
        <v>0</v>
      </c>
      <c r="AK232" s="8">
        <f>INDEX(装备!R:R,$O232)+INDEX(装备!R:R,$P232)+INDEX(装备!R:R,$Q232)+INDEX(装备!R:R,$R232)+INDEX(装备!R:R,$S232)+INDEX(装备!R:R,$T232)</f>
        <v>16</v>
      </c>
      <c r="AL232" s="8">
        <f>INDEX(装备!S:S,$O232)+INDEX(装备!S:S,$P232)+INDEX(装备!S:S,$Q232)+INDEX(装备!S:S,$R232)+INDEX(装备!S:S,$S232)+INDEX(装备!S:S,$T232)</f>
        <v>0</v>
      </c>
      <c r="AM232" s="8">
        <f>INDEX(装备!T:T,$O232)+INDEX(装备!T:T,$P232)+INDEX(装备!T:T,$Q232)+INDEX(装备!T:T,$R232)+INDEX(装备!T:T,$S232)+INDEX(装备!T:T,$T232)</f>
        <v>0</v>
      </c>
      <c r="AP232" s="39">
        <f t="shared" si="144"/>
        <v>300</v>
      </c>
      <c r="AQ232" s="39">
        <f t="shared" si="144"/>
        <v>537</v>
      </c>
      <c r="AR232" s="39">
        <f t="shared" si="144"/>
        <v>211</v>
      </c>
      <c r="AS232" s="39">
        <f t="shared" si="144"/>
        <v>2650</v>
      </c>
      <c r="AT232" s="39">
        <f t="shared" si="144"/>
        <v>260</v>
      </c>
      <c r="AU232" s="39">
        <f t="shared" si="144"/>
        <v>623</v>
      </c>
      <c r="AV232" s="39">
        <f t="shared" si="144"/>
        <v>55</v>
      </c>
      <c r="AW232" s="39">
        <f t="shared" si="144"/>
        <v>62</v>
      </c>
      <c r="AX232" s="39">
        <f t="shared" si="144"/>
        <v>35</v>
      </c>
      <c r="AY232" s="39">
        <f t="shared" si="144"/>
        <v>125</v>
      </c>
      <c r="AZ232" s="39">
        <f t="shared" si="144"/>
        <v>1530</v>
      </c>
      <c r="BA232" s="39">
        <f t="shared" si="144"/>
        <v>752</v>
      </c>
      <c r="BB232" s="39">
        <f t="shared" si="144"/>
        <v>5</v>
      </c>
      <c r="BC232" s="39">
        <f t="shared" si="144"/>
        <v>0</v>
      </c>
      <c r="BD232" s="39">
        <f t="shared" si="144"/>
        <v>25</v>
      </c>
      <c r="BE232" s="39">
        <f t="shared" si="144"/>
        <v>16</v>
      </c>
      <c r="BF232" s="39">
        <f t="shared" si="144"/>
        <v>0</v>
      </c>
      <c r="BG232" s="39">
        <f t="shared" si="144"/>
        <v>15</v>
      </c>
    </row>
    <row r="233" spans="6:59" s="38" customFormat="1" x14ac:dyDescent="0.15">
      <c r="F233" s="38" t="s">
        <v>473</v>
      </c>
      <c r="G233" s="39" t="s">
        <v>342</v>
      </c>
      <c r="H233" s="39" t="s">
        <v>592</v>
      </c>
      <c r="I233" s="39" t="s">
        <v>343</v>
      </c>
      <c r="J233" s="39" t="s">
        <v>385</v>
      </c>
      <c r="K233" s="39" t="s">
        <v>345</v>
      </c>
      <c r="L233" s="39" t="s">
        <v>346</v>
      </c>
      <c r="M233" s="39" t="s">
        <v>366</v>
      </c>
      <c r="O233" s="35">
        <f>MATCH(H233,装备!$B:$B,0)</f>
        <v>2</v>
      </c>
      <c r="P233" s="35">
        <f>MATCH(I233,装备!$B:$B,0)</f>
        <v>2</v>
      </c>
      <c r="Q233" s="35">
        <f>MATCH(J233,装备!$B:$B,0)</f>
        <v>10</v>
      </c>
      <c r="R233" s="35">
        <f>MATCH(K233,装备!$B:$B,0)</f>
        <v>5</v>
      </c>
      <c r="S233" s="35">
        <f>MATCH(L233,装备!$B:$B,0)</f>
        <v>6</v>
      </c>
      <c r="T233" s="35">
        <f>MATCH(M233,装备!$B:$B,0)</f>
        <v>11</v>
      </c>
      <c r="V233" s="8">
        <f>INDEX(装备!C:C,$O233)+INDEX(装备!C:C,$P233)+INDEX(装备!C:C,$Q233)+INDEX(装备!C:C,$R233)+INDEX(装备!C:C,$S233)+INDEX(装备!C:C,$T233)</f>
        <v>4</v>
      </c>
      <c r="W233" s="8">
        <f>INDEX(装备!D:D,$O233)+INDEX(装备!D:D,$P233)+INDEX(装备!D:D,$Q233)+INDEX(装备!D:D,$R233)+INDEX(装备!D:D,$S233)+INDEX(装备!D:D,$T233)</f>
        <v>4</v>
      </c>
      <c r="X233" s="8">
        <f>INDEX(装备!E:E,$O233)+INDEX(装备!E:E,$P233)+INDEX(装备!E:E,$Q233)+INDEX(装备!E:E,$R233)+INDEX(装备!E:E,$S233)+INDEX(装备!E:E,$T233)</f>
        <v>4</v>
      </c>
      <c r="Y233" s="8">
        <f>INDEX(装备!F:F,$O233)+INDEX(装备!F:F,$P233)+INDEX(装备!F:F,$Q233)+INDEX(装备!F:F,$R233)+INDEX(装备!F:F,$S233)+INDEX(装备!F:F,$T233)</f>
        <v>0</v>
      </c>
      <c r="Z233" s="8">
        <f>INDEX(装备!G:G,$O233)+INDEX(装备!G:G,$P233)+INDEX(装备!G:G,$Q233)+INDEX(装备!G:G,$R233)+INDEX(装备!G:G,$S233)+INDEX(装备!G:G,$T233)</f>
        <v>0</v>
      </c>
      <c r="AA233" s="8">
        <f>INDEX(装备!H:H,$O233)+INDEX(装备!H:H,$P233)+INDEX(装备!H:H,$Q233)+INDEX(装备!H:H,$R233)+INDEX(装备!H:H,$S233)+INDEX(装备!H:H,$T233)</f>
        <v>0</v>
      </c>
      <c r="AB233" s="8">
        <f>INDEX(装备!I:I,$O233)+INDEX(装备!I:I,$P233)+INDEX(装备!I:I,$Q233)+INDEX(装备!I:I,$R233)+INDEX(装备!I:I,$S233)+INDEX(装备!I:I,$T233)</f>
        <v>2</v>
      </c>
      <c r="AC233" s="8">
        <f>INDEX(装备!J:J,$O233)+INDEX(装备!J:J,$P233)+INDEX(装备!J:J,$Q233)+INDEX(装备!J:J,$R233)+INDEX(装备!J:J,$S233)+INDEX(装备!J:J,$T233)</f>
        <v>0</v>
      </c>
      <c r="AD233" s="8">
        <f>INDEX(装备!K:K,$O233)+INDEX(装备!K:K,$P233)+INDEX(装备!K:K,$Q233)+INDEX(装备!K:K,$R233)+INDEX(装备!K:K,$S233)+INDEX(装备!K:K,$T233)</f>
        <v>0</v>
      </c>
      <c r="AE233" s="8">
        <f>INDEX(装备!L:L,$O233)+INDEX(装备!L:L,$P233)+INDEX(装备!L:L,$Q233)+INDEX(装备!L:L,$R233)+INDEX(装备!L:L,$S233)+INDEX(装备!L:L,$T233)</f>
        <v>0</v>
      </c>
      <c r="AF233" s="8">
        <f>INDEX(装备!M:M,$O233)+INDEX(装备!M:M,$P233)+INDEX(装备!M:M,$Q233)+INDEX(装备!M:M,$R233)+INDEX(装备!M:M,$S233)+INDEX(装备!M:M,$T233)</f>
        <v>80</v>
      </c>
      <c r="AG233" s="8">
        <f>INDEX(装备!N:N,$O233)+INDEX(装备!N:N,$P233)+INDEX(装备!N:N,$Q233)+INDEX(装备!N:N,$R233)+INDEX(装备!N:N,$S233)+INDEX(装备!N:N,$T233)</f>
        <v>30</v>
      </c>
      <c r="AH233" s="8">
        <f>INDEX(装备!O:O,$O233)+INDEX(装备!O:O,$P233)+INDEX(装备!O:O,$Q233)+INDEX(装备!O:O,$R233)+INDEX(装备!O:O,$S233)+INDEX(装备!O:O,$T233)</f>
        <v>0</v>
      </c>
      <c r="AI233" s="8">
        <f>INDEX(装备!P:P,$O233)+INDEX(装备!P:P,$P233)+INDEX(装备!P:P,$Q233)+INDEX(装备!P:P,$R233)+INDEX(装备!P:P,$S233)+INDEX(装备!P:P,$T233)</f>
        <v>0</v>
      </c>
      <c r="AJ233" s="8">
        <f>INDEX(装备!Q:Q,$O233)+INDEX(装备!Q:Q,$P233)+INDEX(装备!Q:Q,$Q233)+INDEX(装备!Q:Q,$R233)+INDEX(装备!Q:Q,$S233)+INDEX(装备!Q:Q,$T233)</f>
        <v>0</v>
      </c>
      <c r="AK233" s="8">
        <f>INDEX(装备!R:R,$O233)+INDEX(装备!R:R,$P233)+INDEX(装备!R:R,$Q233)+INDEX(装备!R:R,$R233)+INDEX(装备!R:R,$S233)+INDEX(装备!R:R,$T233)</f>
        <v>0</v>
      </c>
      <c r="AL233" s="8">
        <f>INDEX(装备!S:S,$O233)+INDEX(装备!S:S,$P233)+INDEX(装备!S:S,$Q233)+INDEX(装备!S:S,$R233)+INDEX(装备!S:S,$S233)+INDEX(装备!S:S,$T233)</f>
        <v>0</v>
      </c>
      <c r="AM233" s="8">
        <f>INDEX(装备!T:T,$O233)+INDEX(装备!T:T,$P233)+INDEX(装备!T:T,$Q233)+INDEX(装备!T:T,$R233)+INDEX(装备!T:T,$S233)+INDEX(装备!T:T,$T233)</f>
        <v>0</v>
      </c>
      <c r="AP233" s="39">
        <f t="shared" ref="AP233:BG233" si="145">V233</f>
        <v>4</v>
      </c>
      <c r="AQ233" s="39">
        <f t="shared" si="145"/>
        <v>4</v>
      </c>
      <c r="AR233" s="39">
        <f t="shared" si="145"/>
        <v>4</v>
      </c>
      <c r="AS233" s="39">
        <f t="shared" si="145"/>
        <v>0</v>
      </c>
      <c r="AT233" s="39">
        <f t="shared" si="145"/>
        <v>0</v>
      </c>
      <c r="AU233" s="39">
        <f t="shared" si="145"/>
        <v>0</v>
      </c>
      <c r="AV233" s="39">
        <f t="shared" si="145"/>
        <v>2</v>
      </c>
      <c r="AW233" s="39">
        <f t="shared" si="145"/>
        <v>0</v>
      </c>
      <c r="AX233" s="39">
        <f t="shared" si="145"/>
        <v>0</v>
      </c>
      <c r="AY233" s="39">
        <f t="shared" si="145"/>
        <v>0</v>
      </c>
      <c r="AZ233" s="39">
        <f t="shared" si="145"/>
        <v>80</v>
      </c>
      <c r="BA233" s="39">
        <f t="shared" si="145"/>
        <v>30</v>
      </c>
      <c r="BB233" s="39">
        <f t="shared" si="145"/>
        <v>0</v>
      </c>
      <c r="BC233" s="39">
        <f t="shared" si="145"/>
        <v>0</v>
      </c>
      <c r="BD233" s="39">
        <f t="shared" si="145"/>
        <v>0</v>
      </c>
      <c r="BE233" s="39">
        <f t="shared" si="145"/>
        <v>0</v>
      </c>
      <c r="BF233" s="39">
        <f t="shared" si="145"/>
        <v>0</v>
      </c>
      <c r="BG233" s="39">
        <f t="shared" si="145"/>
        <v>0</v>
      </c>
    </row>
    <row r="234" spans="6:59" s="38" customFormat="1" x14ac:dyDescent="0.15">
      <c r="G234" s="39" t="s">
        <v>347</v>
      </c>
      <c r="H234" s="39" t="s">
        <v>621</v>
      </c>
      <c r="I234" s="39" t="s">
        <v>295</v>
      </c>
      <c r="J234" s="39" t="s">
        <v>441</v>
      </c>
      <c r="K234" s="39" t="s">
        <v>441</v>
      </c>
      <c r="L234" s="39" t="s">
        <v>348</v>
      </c>
      <c r="M234" s="39" t="s">
        <v>298</v>
      </c>
      <c r="O234" s="35">
        <f>MATCH(H234,装备!$B:$B,0)</f>
        <v>36</v>
      </c>
      <c r="P234" s="35">
        <f>MATCH(I234,装备!$B:$B,0)</f>
        <v>17</v>
      </c>
      <c r="Q234" s="35">
        <f>MATCH(J234,装备!$B:$B,0)</f>
        <v>20</v>
      </c>
      <c r="R234" s="35">
        <f>MATCH(K234,装备!$B:$B,0)</f>
        <v>20</v>
      </c>
      <c r="S234" s="35">
        <f>MATCH(L234,装备!$B:$B,0)</f>
        <v>9</v>
      </c>
      <c r="T234" s="35">
        <f>MATCH(M234,装备!$B:$B,0)</f>
        <v>4</v>
      </c>
      <c r="V234" s="8">
        <f>INDEX(装备!C:C,$O234)+INDEX(装备!C:C,$P234)+INDEX(装备!C:C,$Q234)+INDEX(装备!C:C,$R234)+INDEX(装备!C:C,$S234)+INDEX(装备!C:C,$T234)</f>
        <v>14</v>
      </c>
      <c r="W234" s="8">
        <f>INDEX(装备!D:D,$O234)+INDEX(装备!D:D,$P234)+INDEX(装备!D:D,$Q234)+INDEX(装备!D:D,$R234)+INDEX(装备!D:D,$S234)+INDEX(装备!D:D,$T234)</f>
        <v>20</v>
      </c>
      <c r="X234" s="8">
        <f>INDEX(装备!E:E,$O234)+INDEX(装备!E:E,$P234)+INDEX(装备!E:E,$Q234)+INDEX(装备!E:E,$R234)+INDEX(装备!E:E,$S234)+INDEX(装备!E:E,$T234)</f>
        <v>14</v>
      </c>
      <c r="Y234" s="8">
        <f>INDEX(装备!F:F,$O234)+INDEX(装备!F:F,$P234)+INDEX(装备!F:F,$Q234)+INDEX(装备!F:F,$R234)+INDEX(装备!F:F,$S234)+INDEX(装备!F:F,$T234)</f>
        <v>0</v>
      </c>
      <c r="Z234" s="8">
        <f>INDEX(装备!G:G,$O234)+INDEX(装备!G:G,$P234)+INDEX(装备!G:G,$Q234)+INDEX(装备!G:G,$R234)+INDEX(装备!G:G,$S234)+INDEX(装备!G:G,$T234)</f>
        <v>6</v>
      </c>
      <c r="AA234" s="8">
        <f>INDEX(装备!H:H,$O234)+INDEX(装备!H:H,$P234)+INDEX(装备!H:H,$Q234)+INDEX(装备!H:H,$R234)+INDEX(装备!H:H,$S234)+INDEX(装备!H:H,$T234)</f>
        <v>0</v>
      </c>
      <c r="AB234" s="8">
        <f>INDEX(装备!I:I,$O234)+INDEX(装备!I:I,$P234)+INDEX(装备!I:I,$Q234)+INDEX(装备!I:I,$R234)+INDEX(装备!I:I,$S234)+INDEX(装备!I:I,$T234)</f>
        <v>2</v>
      </c>
      <c r="AC234" s="8">
        <f>INDEX(装备!J:J,$O234)+INDEX(装备!J:J,$P234)+INDEX(装备!J:J,$Q234)+INDEX(装备!J:J,$R234)+INDEX(装备!J:J,$S234)+INDEX(装备!J:J,$T234)</f>
        <v>0</v>
      </c>
      <c r="AD234" s="8">
        <f>INDEX(装备!K:K,$O234)+INDEX(装备!K:K,$P234)+INDEX(装备!K:K,$Q234)+INDEX(装备!K:K,$R234)+INDEX(装备!K:K,$S234)+INDEX(装备!K:K,$T234)</f>
        <v>0</v>
      </c>
      <c r="AE234" s="8">
        <f>INDEX(装备!L:L,$O234)+INDEX(装备!L:L,$P234)+INDEX(装备!L:L,$Q234)+INDEX(装备!L:L,$R234)+INDEX(装备!L:L,$S234)+INDEX(装备!L:L,$T234)</f>
        <v>0</v>
      </c>
      <c r="AF234" s="8">
        <f>INDEX(装备!M:M,$O234)+INDEX(装备!M:M,$P234)+INDEX(装备!M:M,$Q234)+INDEX(装备!M:M,$R234)+INDEX(装备!M:M,$S234)+INDEX(装备!M:M,$T234)</f>
        <v>30</v>
      </c>
      <c r="AG234" s="8">
        <f>INDEX(装备!N:N,$O234)+INDEX(装备!N:N,$P234)+INDEX(装备!N:N,$Q234)+INDEX(装备!N:N,$R234)+INDEX(装备!N:N,$S234)+INDEX(装备!N:N,$T234)</f>
        <v>60</v>
      </c>
      <c r="AH234" s="8">
        <f>INDEX(装备!O:O,$O234)+INDEX(装备!O:O,$P234)+INDEX(装备!O:O,$Q234)+INDEX(装备!O:O,$R234)+INDEX(装备!O:O,$S234)+INDEX(装备!O:O,$T234)</f>
        <v>0</v>
      </c>
      <c r="AI234" s="8">
        <f>INDEX(装备!P:P,$O234)+INDEX(装备!P:P,$P234)+INDEX(装备!P:P,$Q234)+INDEX(装备!P:P,$R234)+INDEX(装备!P:P,$S234)+INDEX(装备!P:P,$T234)</f>
        <v>0</v>
      </c>
      <c r="AJ234" s="8">
        <f>INDEX(装备!Q:Q,$O234)+INDEX(装备!Q:Q,$P234)+INDEX(装备!Q:Q,$Q234)+INDEX(装备!Q:Q,$R234)+INDEX(装备!Q:Q,$S234)+INDEX(装备!Q:Q,$T234)</f>
        <v>0</v>
      </c>
      <c r="AK234" s="8">
        <f>INDEX(装备!R:R,$O234)+INDEX(装备!R:R,$P234)+INDEX(装备!R:R,$Q234)+INDEX(装备!R:R,$R234)+INDEX(装备!R:R,$S234)+INDEX(装备!R:R,$T234)</f>
        <v>0</v>
      </c>
      <c r="AL234" s="8">
        <f>INDEX(装备!S:S,$O234)+INDEX(装备!S:S,$P234)+INDEX(装备!S:S,$Q234)+INDEX(装备!S:S,$R234)+INDEX(装备!S:S,$S234)+INDEX(装备!S:S,$T234)</f>
        <v>0</v>
      </c>
      <c r="AM234" s="8">
        <f>INDEX(装备!T:T,$O234)+INDEX(装备!T:T,$P234)+INDEX(装备!T:T,$Q234)+INDEX(装备!T:T,$R234)+INDEX(装备!T:T,$S234)+INDEX(装备!T:T,$T234)</f>
        <v>0</v>
      </c>
      <c r="AP234" s="39">
        <f t="shared" ref="AP234:BG242" si="146">AP233+V234</f>
        <v>18</v>
      </c>
      <c r="AQ234" s="39">
        <f t="shared" si="146"/>
        <v>24</v>
      </c>
      <c r="AR234" s="39">
        <f t="shared" si="146"/>
        <v>18</v>
      </c>
      <c r="AS234" s="39">
        <f t="shared" si="146"/>
        <v>0</v>
      </c>
      <c r="AT234" s="39">
        <f t="shared" si="146"/>
        <v>6</v>
      </c>
      <c r="AU234" s="39">
        <f t="shared" si="146"/>
        <v>0</v>
      </c>
      <c r="AV234" s="39">
        <f t="shared" si="146"/>
        <v>4</v>
      </c>
      <c r="AW234" s="39">
        <f t="shared" si="146"/>
        <v>0</v>
      </c>
      <c r="AX234" s="39">
        <f t="shared" si="146"/>
        <v>0</v>
      </c>
      <c r="AY234" s="39">
        <f t="shared" si="146"/>
        <v>0</v>
      </c>
      <c r="AZ234" s="39">
        <f t="shared" si="146"/>
        <v>110</v>
      </c>
      <c r="BA234" s="39">
        <f t="shared" si="146"/>
        <v>90</v>
      </c>
      <c r="BB234" s="39">
        <f t="shared" si="146"/>
        <v>0</v>
      </c>
      <c r="BC234" s="39">
        <f t="shared" si="146"/>
        <v>0</v>
      </c>
      <c r="BD234" s="39">
        <f t="shared" si="146"/>
        <v>0</v>
      </c>
      <c r="BE234" s="39">
        <f t="shared" si="146"/>
        <v>0</v>
      </c>
      <c r="BF234" s="39">
        <f t="shared" si="146"/>
        <v>0</v>
      </c>
      <c r="BG234" s="39">
        <f t="shared" si="146"/>
        <v>0</v>
      </c>
    </row>
    <row r="235" spans="6:59" s="38" customFormat="1" x14ac:dyDescent="0.15">
      <c r="G235" s="39" t="s">
        <v>299</v>
      </c>
      <c r="H235" s="39" t="s">
        <v>649</v>
      </c>
      <c r="I235" s="39" t="s">
        <v>431</v>
      </c>
      <c r="J235" s="39" t="s">
        <v>426</v>
      </c>
      <c r="K235" s="39" t="s">
        <v>439</v>
      </c>
      <c r="L235" s="39" t="s">
        <v>440</v>
      </c>
      <c r="M235" s="39" t="s">
        <v>298</v>
      </c>
      <c r="O235" s="35">
        <f>MATCH(H235,装备!$B:$B,0)</f>
        <v>60</v>
      </c>
      <c r="P235" s="35">
        <f>MATCH(I235,装备!$B:$B,0)</f>
        <v>39</v>
      </c>
      <c r="Q235" s="35">
        <f>MATCH(J235,装备!$B:$B,0)</f>
        <v>50</v>
      </c>
      <c r="R235" s="35">
        <f>MATCH(K235,装备!$B:$B,0)</f>
        <v>33</v>
      </c>
      <c r="S235" s="35">
        <f>MATCH(L235,装备!$B:$B,0)</f>
        <v>24</v>
      </c>
      <c r="T235" s="35">
        <f>MATCH(M235,装备!$B:$B,0)</f>
        <v>4</v>
      </c>
      <c r="V235" s="8">
        <f>INDEX(装备!C:C,$O235)+INDEX(装备!C:C,$P235)+INDEX(装备!C:C,$Q235)+INDEX(装备!C:C,$R235)+INDEX(装备!C:C,$S235)+INDEX(装备!C:C,$T235)</f>
        <v>20</v>
      </c>
      <c r="W235" s="8">
        <f>INDEX(装备!D:D,$O235)+INDEX(装备!D:D,$P235)+INDEX(装备!D:D,$Q235)+INDEX(装备!D:D,$R235)+INDEX(装备!D:D,$S235)+INDEX(装备!D:D,$T235)</f>
        <v>30</v>
      </c>
      <c r="X235" s="8">
        <f>INDEX(装备!E:E,$O235)+INDEX(装备!E:E,$P235)+INDEX(装备!E:E,$Q235)+INDEX(装备!E:E,$R235)+INDEX(装备!E:E,$S235)+INDEX(装备!E:E,$T235)</f>
        <v>14</v>
      </c>
      <c r="Y235" s="8">
        <f>INDEX(装备!F:F,$O235)+INDEX(装备!F:F,$P235)+INDEX(装备!F:F,$Q235)+INDEX(装备!F:F,$R235)+INDEX(装备!F:F,$S235)+INDEX(装备!F:F,$T235)</f>
        <v>0</v>
      </c>
      <c r="Z235" s="8">
        <f>INDEX(装备!G:G,$O235)+INDEX(装备!G:G,$P235)+INDEX(装备!G:G,$Q235)+INDEX(装备!G:G,$R235)+INDEX(装备!G:G,$S235)+INDEX(装备!G:G,$T235)</f>
        <v>3</v>
      </c>
      <c r="AA235" s="8">
        <f>INDEX(装备!H:H,$O235)+INDEX(装备!H:H,$P235)+INDEX(装备!H:H,$Q235)+INDEX(装备!H:H,$R235)+INDEX(装备!H:H,$S235)+INDEX(装备!H:H,$T235)</f>
        <v>30</v>
      </c>
      <c r="AB235" s="8">
        <f>INDEX(装备!I:I,$O235)+INDEX(装备!I:I,$P235)+INDEX(装备!I:I,$Q235)+INDEX(装备!I:I,$R235)+INDEX(装备!I:I,$S235)+INDEX(装备!I:I,$T235)</f>
        <v>0</v>
      </c>
      <c r="AC235" s="8">
        <f>INDEX(装备!J:J,$O235)+INDEX(装备!J:J,$P235)+INDEX(装备!J:J,$Q235)+INDEX(装备!J:J,$R235)+INDEX(装备!J:J,$S235)+INDEX(装备!J:J,$T235)</f>
        <v>0</v>
      </c>
      <c r="AD235" s="8">
        <f>INDEX(装备!K:K,$O235)+INDEX(装备!K:K,$P235)+INDEX(装备!K:K,$Q235)+INDEX(装备!K:K,$R235)+INDEX(装备!K:K,$S235)+INDEX(装备!K:K,$T235)</f>
        <v>0</v>
      </c>
      <c r="AE235" s="8">
        <f>INDEX(装备!L:L,$O235)+INDEX(装备!L:L,$P235)+INDEX(装备!L:L,$Q235)+INDEX(装备!L:L,$R235)+INDEX(装备!L:L,$S235)+INDEX(装备!L:L,$T235)</f>
        <v>0</v>
      </c>
      <c r="AF235" s="8">
        <f>INDEX(装备!M:M,$O235)+INDEX(装备!M:M,$P235)+INDEX(装备!M:M,$Q235)+INDEX(装备!M:M,$R235)+INDEX(装备!M:M,$S235)+INDEX(装备!M:M,$T235)</f>
        <v>70</v>
      </c>
      <c r="AG235" s="8">
        <f>INDEX(装备!N:N,$O235)+INDEX(装备!N:N,$P235)+INDEX(装备!N:N,$Q235)+INDEX(装备!N:N,$R235)+INDEX(装备!N:N,$S235)+INDEX(装备!N:N,$T235)</f>
        <v>50</v>
      </c>
      <c r="AH235" s="8">
        <f>INDEX(装备!O:O,$O235)+INDEX(装备!O:O,$P235)+INDEX(装备!O:O,$Q235)+INDEX(装备!O:O,$R235)+INDEX(装备!O:O,$S235)+INDEX(装备!O:O,$T235)</f>
        <v>0</v>
      </c>
      <c r="AI235" s="8">
        <f>INDEX(装备!P:P,$O235)+INDEX(装备!P:P,$P235)+INDEX(装备!P:P,$Q235)+INDEX(装备!P:P,$R235)+INDEX(装备!P:P,$S235)+INDEX(装备!P:P,$T235)</f>
        <v>0</v>
      </c>
      <c r="AJ235" s="8">
        <f>INDEX(装备!Q:Q,$O235)+INDEX(装备!Q:Q,$P235)+INDEX(装备!Q:Q,$Q235)+INDEX(装备!Q:Q,$R235)+INDEX(装备!Q:Q,$S235)+INDEX(装备!Q:Q,$T235)</f>
        <v>0</v>
      </c>
      <c r="AK235" s="8">
        <f>INDEX(装备!R:R,$O235)+INDEX(装备!R:R,$P235)+INDEX(装备!R:R,$Q235)+INDEX(装备!R:R,$R235)+INDEX(装备!R:R,$S235)+INDEX(装备!R:R,$T235)</f>
        <v>0</v>
      </c>
      <c r="AL235" s="8">
        <f>INDEX(装备!S:S,$O235)+INDEX(装备!S:S,$P235)+INDEX(装备!S:S,$Q235)+INDEX(装备!S:S,$R235)+INDEX(装备!S:S,$S235)+INDEX(装备!S:S,$T235)</f>
        <v>0</v>
      </c>
      <c r="AM235" s="8">
        <f>INDEX(装备!T:T,$O235)+INDEX(装备!T:T,$P235)+INDEX(装备!T:T,$Q235)+INDEX(装备!T:T,$R235)+INDEX(装备!T:T,$S235)+INDEX(装备!T:T,$T235)</f>
        <v>0</v>
      </c>
      <c r="AP235" s="39">
        <f t="shared" si="146"/>
        <v>38</v>
      </c>
      <c r="AQ235" s="39">
        <f t="shared" si="146"/>
        <v>54</v>
      </c>
      <c r="AR235" s="39">
        <f t="shared" si="146"/>
        <v>32</v>
      </c>
      <c r="AS235" s="39">
        <f t="shared" si="146"/>
        <v>0</v>
      </c>
      <c r="AT235" s="39">
        <f t="shared" si="146"/>
        <v>9</v>
      </c>
      <c r="AU235" s="39">
        <f t="shared" si="146"/>
        <v>30</v>
      </c>
      <c r="AV235" s="39">
        <f t="shared" si="146"/>
        <v>4</v>
      </c>
      <c r="AW235" s="39">
        <f t="shared" si="146"/>
        <v>0</v>
      </c>
      <c r="AX235" s="39">
        <f t="shared" si="146"/>
        <v>0</v>
      </c>
      <c r="AY235" s="39">
        <f t="shared" si="146"/>
        <v>0</v>
      </c>
      <c r="AZ235" s="39">
        <f t="shared" si="146"/>
        <v>180</v>
      </c>
      <c r="BA235" s="39">
        <f t="shared" si="146"/>
        <v>140</v>
      </c>
      <c r="BB235" s="39">
        <f t="shared" si="146"/>
        <v>0</v>
      </c>
      <c r="BC235" s="39">
        <f t="shared" si="146"/>
        <v>0</v>
      </c>
      <c r="BD235" s="39">
        <f t="shared" si="146"/>
        <v>0</v>
      </c>
      <c r="BE235" s="39">
        <f t="shared" si="146"/>
        <v>0</v>
      </c>
      <c r="BF235" s="39">
        <f t="shared" si="146"/>
        <v>0</v>
      </c>
      <c r="BG235" s="39">
        <f t="shared" si="146"/>
        <v>0</v>
      </c>
    </row>
    <row r="236" spans="6:59" s="38" customFormat="1" x14ac:dyDescent="0.15">
      <c r="G236" s="39" t="s">
        <v>304</v>
      </c>
      <c r="H236" s="39" t="s">
        <v>639</v>
      </c>
      <c r="I236" s="39" t="s">
        <v>428</v>
      </c>
      <c r="J236" s="39" t="s">
        <v>429</v>
      </c>
      <c r="K236" s="39" t="s">
        <v>427</v>
      </c>
      <c r="L236" s="39" t="s">
        <v>372</v>
      </c>
      <c r="M236" s="39" t="s">
        <v>444</v>
      </c>
      <c r="O236" s="35">
        <f>MATCH(H236,装备!$B:$B,0)</f>
        <v>77</v>
      </c>
      <c r="P236" s="35">
        <f>MATCH(I236,装备!$B:$B,0)</f>
        <v>71</v>
      </c>
      <c r="Q236" s="35">
        <f>MATCH(J236,装备!$B:$B,0)</f>
        <v>27</v>
      </c>
      <c r="R236" s="35">
        <f>MATCH(K236,装备!$B:$B,0)</f>
        <v>35</v>
      </c>
      <c r="S236" s="35">
        <f>MATCH(L236,装备!$B:$B,0)</f>
        <v>34</v>
      </c>
      <c r="T236" s="35">
        <f>MATCH(M236,装备!$B:$B,0)</f>
        <v>47</v>
      </c>
      <c r="V236" s="8">
        <f>INDEX(装备!C:C,$O236)+INDEX(装备!C:C,$P236)+INDEX(装备!C:C,$Q236)+INDEX(装备!C:C,$R236)+INDEX(装备!C:C,$S236)+INDEX(装备!C:C,$T236)</f>
        <v>6</v>
      </c>
      <c r="W236" s="8">
        <f>INDEX(装备!D:D,$O236)+INDEX(装备!D:D,$P236)+INDEX(装备!D:D,$Q236)+INDEX(装备!D:D,$R236)+INDEX(装备!D:D,$S236)+INDEX(装备!D:D,$T236)</f>
        <v>26</v>
      </c>
      <c r="X236" s="8">
        <f>INDEX(装备!E:E,$O236)+INDEX(装备!E:E,$P236)+INDEX(装备!E:E,$Q236)+INDEX(装备!E:E,$R236)+INDEX(装备!E:E,$S236)+INDEX(装备!E:E,$T236)</f>
        <v>6</v>
      </c>
      <c r="Y236" s="8">
        <f>INDEX(装备!F:F,$O236)+INDEX(装备!F:F,$P236)+INDEX(装备!F:F,$Q236)+INDEX(装备!F:F,$R236)+INDEX(装备!F:F,$S236)+INDEX(装备!F:F,$T236)</f>
        <v>450</v>
      </c>
      <c r="Z236" s="8">
        <f>INDEX(装备!G:G,$O236)+INDEX(装备!G:G,$P236)+INDEX(装备!G:G,$Q236)+INDEX(装备!G:G,$R236)+INDEX(装备!G:G,$S236)+INDEX(装备!G:G,$T236)</f>
        <v>0</v>
      </c>
      <c r="AA236" s="8">
        <f>INDEX(装备!H:H,$O236)+INDEX(装备!H:H,$P236)+INDEX(装备!H:H,$Q236)+INDEX(装备!H:H,$R236)+INDEX(装备!H:H,$S236)+INDEX(装备!H:H,$T236)</f>
        <v>58</v>
      </c>
      <c r="AB236" s="8">
        <f>INDEX(装备!I:I,$O236)+INDEX(装备!I:I,$P236)+INDEX(装备!I:I,$Q236)+INDEX(装备!I:I,$R236)+INDEX(装备!I:I,$S236)+INDEX(装备!I:I,$T236)</f>
        <v>0</v>
      </c>
      <c r="AC236" s="8">
        <f>INDEX(装备!J:J,$O236)+INDEX(装备!J:J,$P236)+INDEX(装备!J:J,$Q236)+INDEX(装备!J:J,$R236)+INDEX(装备!J:J,$S236)+INDEX(装备!J:J,$T236)</f>
        <v>5</v>
      </c>
      <c r="AD236" s="8">
        <f>INDEX(装备!K:K,$O236)+INDEX(装备!K:K,$P236)+INDEX(装备!K:K,$Q236)+INDEX(装备!K:K,$R236)+INDEX(装备!K:K,$S236)+INDEX(装备!K:K,$T236)</f>
        <v>0</v>
      </c>
      <c r="AE236" s="8">
        <f>INDEX(装备!L:L,$O236)+INDEX(装备!L:L,$P236)+INDEX(装备!L:L,$Q236)+INDEX(装备!L:L,$R236)+INDEX(装备!L:L,$S236)+INDEX(装备!L:L,$T236)</f>
        <v>0</v>
      </c>
      <c r="AF236" s="8">
        <f>INDEX(装备!M:M,$O236)+INDEX(装备!M:M,$P236)+INDEX(装备!M:M,$Q236)+INDEX(装备!M:M,$R236)+INDEX(装备!M:M,$S236)+INDEX(装备!M:M,$T236)</f>
        <v>120</v>
      </c>
      <c r="AG236" s="8">
        <f>INDEX(装备!N:N,$O236)+INDEX(装备!N:N,$P236)+INDEX(装备!N:N,$Q236)+INDEX(装备!N:N,$R236)+INDEX(装备!N:N,$S236)+INDEX(装备!N:N,$T236)</f>
        <v>150</v>
      </c>
      <c r="AH236" s="8">
        <f>INDEX(装备!O:O,$O236)+INDEX(装备!O:O,$P236)+INDEX(装备!O:O,$Q236)+INDEX(装备!O:O,$R236)+INDEX(装备!O:O,$S236)+INDEX(装备!O:O,$T236)</f>
        <v>5</v>
      </c>
      <c r="AI236" s="8">
        <f>INDEX(装备!P:P,$O236)+INDEX(装备!P:P,$P236)+INDEX(装备!P:P,$Q236)+INDEX(装备!P:P,$R236)+INDEX(装备!P:P,$S236)+INDEX(装备!P:P,$T236)</f>
        <v>0</v>
      </c>
      <c r="AJ236" s="8">
        <f>INDEX(装备!Q:Q,$O236)+INDEX(装备!Q:Q,$P236)+INDEX(装备!Q:Q,$Q236)+INDEX(装备!Q:Q,$R236)+INDEX(装备!Q:Q,$S236)+INDEX(装备!Q:Q,$T236)</f>
        <v>5</v>
      </c>
      <c r="AK236" s="8">
        <f>INDEX(装备!R:R,$O236)+INDEX(装备!R:R,$P236)+INDEX(装备!R:R,$Q236)+INDEX(装备!R:R,$R236)+INDEX(装备!R:R,$S236)+INDEX(装备!R:R,$T236)</f>
        <v>0</v>
      </c>
      <c r="AL236" s="8">
        <f>INDEX(装备!S:S,$O236)+INDEX(装备!S:S,$P236)+INDEX(装备!S:S,$Q236)+INDEX(装备!S:S,$R236)+INDEX(装备!S:S,$S236)+INDEX(装备!S:S,$T236)</f>
        <v>0</v>
      </c>
      <c r="AM236" s="8">
        <f>INDEX(装备!T:T,$O236)+INDEX(装备!T:T,$P236)+INDEX(装备!T:T,$Q236)+INDEX(装备!T:T,$R236)+INDEX(装备!T:T,$S236)+INDEX(装备!T:T,$T236)</f>
        <v>0</v>
      </c>
      <c r="AP236" s="39">
        <f t="shared" si="146"/>
        <v>44</v>
      </c>
      <c r="AQ236" s="39">
        <f t="shared" si="146"/>
        <v>80</v>
      </c>
      <c r="AR236" s="39">
        <f t="shared" si="146"/>
        <v>38</v>
      </c>
      <c r="AS236" s="39">
        <f t="shared" si="146"/>
        <v>450</v>
      </c>
      <c r="AT236" s="39">
        <f t="shared" si="146"/>
        <v>9</v>
      </c>
      <c r="AU236" s="39">
        <f t="shared" si="146"/>
        <v>88</v>
      </c>
      <c r="AV236" s="39">
        <f t="shared" si="146"/>
        <v>4</v>
      </c>
      <c r="AW236" s="39">
        <f t="shared" si="146"/>
        <v>5</v>
      </c>
      <c r="AX236" s="39">
        <f t="shared" si="146"/>
        <v>0</v>
      </c>
      <c r="AY236" s="39">
        <f t="shared" si="146"/>
        <v>0</v>
      </c>
      <c r="AZ236" s="39">
        <f t="shared" si="146"/>
        <v>300</v>
      </c>
      <c r="BA236" s="39">
        <f t="shared" si="146"/>
        <v>290</v>
      </c>
      <c r="BB236" s="39">
        <f t="shared" si="146"/>
        <v>5</v>
      </c>
      <c r="BC236" s="39">
        <f t="shared" si="146"/>
        <v>0</v>
      </c>
      <c r="BD236" s="39">
        <f t="shared" si="146"/>
        <v>5</v>
      </c>
      <c r="BE236" s="39">
        <f t="shared" si="146"/>
        <v>0</v>
      </c>
      <c r="BF236" s="39">
        <f t="shared" si="146"/>
        <v>0</v>
      </c>
      <c r="BG236" s="39">
        <f t="shared" si="146"/>
        <v>0</v>
      </c>
    </row>
    <row r="237" spans="6:59" s="38" customFormat="1" x14ac:dyDescent="0.15">
      <c r="G237" s="39" t="s">
        <v>311</v>
      </c>
      <c r="H237" s="39" t="s">
        <v>622</v>
      </c>
      <c r="I237" s="39" t="s">
        <v>452</v>
      </c>
      <c r="J237" s="39" t="s">
        <v>443</v>
      </c>
      <c r="K237" s="39" t="s">
        <v>352</v>
      </c>
      <c r="L237" s="39" t="s">
        <v>381</v>
      </c>
      <c r="M237" s="39" t="s">
        <v>444</v>
      </c>
      <c r="O237" s="35">
        <f>MATCH(H237,装备!$B:$B,0)</f>
        <v>86</v>
      </c>
      <c r="P237" s="35">
        <f>MATCH(I237,装备!$B:$B,0)</f>
        <v>75</v>
      </c>
      <c r="Q237" s="35">
        <f>MATCH(J237,装备!$B:$B,0)</f>
        <v>76</v>
      </c>
      <c r="R237" s="35">
        <f>MATCH(K237,装备!$B:$B,0)</f>
        <v>42</v>
      </c>
      <c r="S237" s="35">
        <f>MATCH(L237,装备!$B:$B,0)</f>
        <v>54</v>
      </c>
      <c r="T237" s="35">
        <f>MATCH(M237,装备!$B:$B,0)</f>
        <v>47</v>
      </c>
      <c r="V237" s="8">
        <f>INDEX(装备!C:C,$O237)+INDEX(装备!C:C,$P237)+INDEX(装备!C:C,$Q237)+INDEX(装备!C:C,$R237)+INDEX(装备!C:C,$S237)+INDEX(装备!C:C,$T237)</f>
        <v>24</v>
      </c>
      <c r="W237" s="8">
        <f>INDEX(装备!D:D,$O237)+INDEX(装备!D:D,$P237)+INDEX(装备!D:D,$Q237)+INDEX(装备!D:D,$R237)+INDEX(装备!D:D,$S237)+INDEX(装备!D:D,$T237)</f>
        <v>46</v>
      </c>
      <c r="X237" s="8">
        <f>INDEX(装备!E:E,$O237)+INDEX(装备!E:E,$P237)+INDEX(装备!E:E,$Q237)+INDEX(装备!E:E,$R237)+INDEX(装备!E:E,$S237)+INDEX(装备!E:E,$T237)</f>
        <v>16</v>
      </c>
      <c r="Y237" s="8">
        <f>INDEX(装备!F:F,$O237)+INDEX(装备!F:F,$P237)+INDEX(装备!F:F,$Q237)+INDEX(装备!F:F,$R237)+INDEX(装备!F:F,$S237)+INDEX(装备!F:F,$T237)</f>
        <v>400</v>
      </c>
      <c r="Z237" s="8">
        <f>INDEX(装备!G:G,$O237)+INDEX(装备!G:G,$P237)+INDEX(装备!G:G,$Q237)+INDEX(装备!G:G,$R237)+INDEX(装备!G:G,$S237)+INDEX(装备!G:G,$T237)</f>
        <v>21</v>
      </c>
      <c r="AA237" s="8">
        <f>INDEX(装备!H:H,$O237)+INDEX(装备!H:H,$P237)+INDEX(装备!H:H,$Q237)+INDEX(装备!H:H,$R237)+INDEX(装备!H:H,$S237)+INDEX(装备!H:H,$T237)</f>
        <v>91</v>
      </c>
      <c r="AB237" s="8">
        <f>INDEX(装备!I:I,$O237)+INDEX(装备!I:I,$P237)+INDEX(装备!I:I,$Q237)+INDEX(装备!I:I,$R237)+INDEX(装备!I:I,$S237)+INDEX(装备!I:I,$T237)</f>
        <v>0</v>
      </c>
      <c r="AC237" s="8">
        <f>INDEX(装备!J:J,$O237)+INDEX(装备!J:J,$P237)+INDEX(装备!J:J,$Q237)+INDEX(装备!J:J,$R237)+INDEX(装备!J:J,$S237)+INDEX(装备!J:J,$T237)</f>
        <v>12</v>
      </c>
      <c r="AD237" s="8">
        <f>INDEX(装备!K:K,$O237)+INDEX(装备!K:K,$P237)+INDEX(装备!K:K,$Q237)+INDEX(装备!K:K,$R237)+INDEX(装备!K:K,$S237)+INDEX(装备!K:K,$T237)</f>
        <v>0</v>
      </c>
      <c r="AE237" s="8">
        <f>INDEX(装备!L:L,$O237)+INDEX(装备!L:L,$P237)+INDEX(装备!L:L,$Q237)+INDEX(装备!L:L,$R237)+INDEX(装备!L:L,$S237)+INDEX(装备!L:L,$T237)</f>
        <v>15</v>
      </c>
      <c r="AF237" s="8">
        <f>INDEX(装备!M:M,$O237)+INDEX(装备!M:M,$P237)+INDEX(装备!M:M,$Q237)+INDEX(装备!M:M,$R237)+INDEX(装备!M:M,$S237)+INDEX(装备!M:M,$T237)</f>
        <v>180</v>
      </c>
      <c r="AG237" s="8">
        <f>INDEX(装备!N:N,$O237)+INDEX(装备!N:N,$P237)+INDEX(装备!N:N,$Q237)+INDEX(装备!N:N,$R237)+INDEX(装备!N:N,$S237)+INDEX(装备!N:N,$T237)</f>
        <v>110</v>
      </c>
      <c r="AH237" s="8">
        <f>INDEX(装备!O:O,$O237)+INDEX(装备!O:O,$P237)+INDEX(装备!O:O,$Q237)+INDEX(装备!O:O,$R237)+INDEX(装备!O:O,$S237)+INDEX(装备!O:O,$T237)</f>
        <v>0</v>
      </c>
      <c r="AI237" s="8">
        <f>INDEX(装备!P:P,$O237)+INDEX(装备!P:P,$P237)+INDEX(装备!P:P,$Q237)+INDEX(装备!P:P,$R237)+INDEX(装备!P:P,$S237)+INDEX(装备!P:P,$T237)</f>
        <v>6</v>
      </c>
      <c r="AJ237" s="8">
        <f>INDEX(装备!Q:Q,$O237)+INDEX(装备!Q:Q,$P237)+INDEX(装备!Q:Q,$Q237)+INDEX(装备!Q:Q,$R237)+INDEX(装备!Q:Q,$S237)+INDEX(装备!Q:Q,$T237)</f>
        <v>0</v>
      </c>
      <c r="AK237" s="8">
        <f>INDEX(装备!R:R,$O237)+INDEX(装备!R:R,$P237)+INDEX(装备!R:R,$Q237)+INDEX(装备!R:R,$R237)+INDEX(装备!R:R,$S237)+INDEX(装备!R:R,$T237)</f>
        <v>0</v>
      </c>
      <c r="AL237" s="8">
        <f>INDEX(装备!S:S,$O237)+INDEX(装备!S:S,$P237)+INDEX(装备!S:S,$Q237)+INDEX(装备!S:S,$R237)+INDEX(装备!S:S,$S237)+INDEX(装备!S:S,$T237)</f>
        <v>0</v>
      </c>
      <c r="AM237" s="8">
        <f>INDEX(装备!T:T,$O237)+INDEX(装备!T:T,$P237)+INDEX(装备!T:T,$Q237)+INDEX(装备!T:T,$R237)+INDEX(装备!T:T,$S237)+INDEX(装备!T:T,$T237)</f>
        <v>0</v>
      </c>
      <c r="AP237" s="39">
        <f t="shared" si="146"/>
        <v>68</v>
      </c>
      <c r="AQ237" s="39">
        <f t="shared" si="146"/>
        <v>126</v>
      </c>
      <c r="AR237" s="39">
        <f t="shared" si="146"/>
        <v>54</v>
      </c>
      <c r="AS237" s="39">
        <f t="shared" si="146"/>
        <v>850</v>
      </c>
      <c r="AT237" s="39">
        <f t="shared" si="146"/>
        <v>30</v>
      </c>
      <c r="AU237" s="39">
        <f t="shared" si="146"/>
        <v>179</v>
      </c>
      <c r="AV237" s="39">
        <f t="shared" si="146"/>
        <v>4</v>
      </c>
      <c r="AW237" s="39">
        <f t="shared" si="146"/>
        <v>17</v>
      </c>
      <c r="AX237" s="39">
        <f t="shared" si="146"/>
        <v>0</v>
      </c>
      <c r="AY237" s="39">
        <f t="shared" si="146"/>
        <v>15</v>
      </c>
      <c r="AZ237" s="39">
        <f t="shared" si="146"/>
        <v>480</v>
      </c>
      <c r="BA237" s="39">
        <f t="shared" si="146"/>
        <v>400</v>
      </c>
      <c r="BB237" s="39">
        <f t="shared" si="146"/>
        <v>5</v>
      </c>
      <c r="BC237" s="39">
        <f t="shared" si="146"/>
        <v>6</v>
      </c>
      <c r="BD237" s="39">
        <f t="shared" si="146"/>
        <v>5</v>
      </c>
      <c r="BE237" s="39">
        <f t="shared" si="146"/>
        <v>0</v>
      </c>
      <c r="BF237" s="39">
        <f t="shared" si="146"/>
        <v>0</v>
      </c>
      <c r="BG237" s="39">
        <f t="shared" si="146"/>
        <v>0</v>
      </c>
    </row>
    <row r="238" spans="6:59" s="38" customFormat="1" x14ac:dyDescent="0.15">
      <c r="G238" s="39" t="s">
        <v>316</v>
      </c>
      <c r="H238" s="39" t="s">
        <v>641</v>
      </c>
      <c r="I238" s="39" t="s">
        <v>354</v>
      </c>
      <c r="J238" s="39" t="s">
        <v>469</v>
      </c>
      <c r="K238" s="39" t="s">
        <v>440</v>
      </c>
      <c r="L238" s="39" t="s">
        <v>441</v>
      </c>
      <c r="M238" s="39" t="s">
        <v>444</v>
      </c>
      <c r="O238" s="35">
        <f>MATCH(H238,装备!$B:$B,0)</f>
        <v>113</v>
      </c>
      <c r="P238" s="35">
        <f>MATCH(I238,装备!$B:$B,0)</f>
        <v>92</v>
      </c>
      <c r="Q238" s="35">
        <f>MATCH(J238,装备!$B:$B,0)</f>
        <v>80</v>
      </c>
      <c r="R238" s="35">
        <f>MATCH(K238,装备!$B:$B,0)</f>
        <v>24</v>
      </c>
      <c r="S238" s="35">
        <f>MATCH(L238,装备!$B:$B,0)</f>
        <v>20</v>
      </c>
      <c r="T238" s="35">
        <f>MATCH(M238,装备!$B:$B,0)</f>
        <v>47</v>
      </c>
      <c r="V238" s="8">
        <f>INDEX(装备!C:C,$O238)+INDEX(装备!C:C,$P238)+INDEX(装备!C:C,$Q238)+INDEX(装备!C:C,$R238)+INDEX(装备!C:C,$S238)+INDEX(装备!C:C,$T238)</f>
        <v>29</v>
      </c>
      <c r="W238" s="8">
        <f>INDEX(装备!D:D,$O238)+INDEX(装备!D:D,$P238)+INDEX(装备!D:D,$Q238)+INDEX(装备!D:D,$R238)+INDEX(装备!D:D,$S238)+INDEX(装备!D:D,$T238)</f>
        <v>75</v>
      </c>
      <c r="X238" s="8">
        <f>INDEX(装备!E:E,$O238)+INDEX(装备!E:E,$P238)+INDEX(装备!E:E,$Q238)+INDEX(装备!E:E,$R238)+INDEX(装备!E:E,$S238)+INDEX(装备!E:E,$T238)</f>
        <v>29</v>
      </c>
      <c r="Y238" s="8">
        <f>INDEX(装备!F:F,$O238)+INDEX(装备!F:F,$P238)+INDEX(装备!F:F,$Q238)+INDEX(装备!F:F,$R238)+INDEX(装备!F:F,$S238)+INDEX(装备!F:F,$T238)</f>
        <v>0</v>
      </c>
      <c r="Z238" s="8">
        <f>INDEX(装备!G:G,$O238)+INDEX(装备!G:G,$P238)+INDEX(装备!G:G,$Q238)+INDEX(装备!G:G,$R238)+INDEX(装备!G:G,$S238)+INDEX(装备!G:G,$T238)</f>
        <v>3</v>
      </c>
      <c r="AA238" s="8">
        <f>INDEX(装备!H:H,$O238)+INDEX(装备!H:H,$P238)+INDEX(装备!H:H,$Q238)+INDEX(装备!H:H,$R238)+INDEX(装备!H:H,$S238)+INDEX(装备!H:H,$T238)</f>
        <v>40</v>
      </c>
      <c r="AB238" s="8">
        <f>INDEX(装备!I:I,$O238)+INDEX(装备!I:I,$P238)+INDEX(装备!I:I,$Q238)+INDEX(装备!I:I,$R238)+INDEX(装备!I:I,$S238)+INDEX(装备!I:I,$T238)</f>
        <v>0</v>
      </c>
      <c r="AC238" s="8">
        <f>INDEX(装备!J:J,$O238)+INDEX(装备!J:J,$P238)+INDEX(装备!J:J,$Q238)+INDEX(装备!J:J,$R238)+INDEX(装备!J:J,$S238)+INDEX(装备!J:J,$T238)</f>
        <v>0</v>
      </c>
      <c r="AD238" s="8">
        <f>INDEX(装备!K:K,$O238)+INDEX(装备!K:K,$P238)+INDEX(装备!K:K,$Q238)+INDEX(装备!K:K,$R238)+INDEX(装备!K:K,$S238)+INDEX(装备!K:K,$T238)</f>
        <v>0</v>
      </c>
      <c r="AE238" s="8">
        <f>INDEX(装备!L:L,$O238)+INDEX(装备!L:L,$P238)+INDEX(装备!L:L,$Q238)+INDEX(装备!L:L,$R238)+INDEX(装备!L:L,$S238)+INDEX(装备!L:L,$T238)</f>
        <v>0</v>
      </c>
      <c r="AF238" s="8">
        <f>INDEX(装备!M:M,$O238)+INDEX(装备!M:M,$P238)+INDEX(装备!M:M,$Q238)+INDEX(装备!M:M,$R238)+INDEX(装备!M:M,$S238)+INDEX(装备!M:M,$T238)</f>
        <v>0</v>
      </c>
      <c r="AG238" s="8">
        <f>INDEX(装备!N:N,$O238)+INDEX(装备!N:N,$P238)+INDEX(装备!N:N,$Q238)+INDEX(装备!N:N,$R238)+INDEX(装备!N:N,$S238)+INDEX(装备!N:N,$T238)</f>
        <v>170</v>
      </c>
      <c r="AH238" s="8">
        <f>INDEX(装备!O:O,$O238)+INDEX(装备!O:O,$P238)+INDEX(装备!O:O,$Q238)+INDEX(装备!O:O,$R238)+INDEX(装备!O:O,$S238)+INDEX(装备!O:O,$T238)</f>
        <v>0</v>
      </c>
      <c r="AI238" s="8">
        <f>INDEX(装备!P:P,$O238)+INDEX(装备!P:P,$P238)+INDEX(装备!P:P,$Q238)+INDEX(装备!P:P,$R238)+INDEX(装备!P:P,$S238)+INDEX(装备!P:P,$T238)</f>
        <v>0</v>
      </c>
      <c r="AJ238" s="8">
        <f>INDEX(装备!Q:Q,$O238)+INDEX(装备!Q:Q,$P238)+INDEX(装备!Q:Q,$Q238)+INDEX(装备!Q:Q,$R238)+INDEX(装备!Q:Q,$S238)+INDEX(装备!Q:Q,$T238)</f>
        <v>45</v>
      </c>
      <c r="AK238" s="8">
        <f>INDEX(装备!R:R,$O238)+INDEX(装备!R:R,$P238)+INDEX(装备!R:R,$Q238)+INDEX(装备!R:R,$R238)+INDEX(装备!R:R,$S238)+INDEX(装备!R:R,$T238)</f>
        <v>0</v>
      </c>
      <c r="AL238" s="8">
        <f>INDEX(装备!S:S,$O238)+INDEX(装备!S:S,$P238)+INDEX(装备!S:S,$Q238)+INDEX(装备!S:S,$R238)+INDEX(装备!S:S,$S238)+INDEX(装备!S:S,$T238)</f>
        <v>0</v>
      </c>
      <c r="AM238" s="8">
        <f>INDEX(装备!T:T,$O238)+INDEX(装备!T:T,$P238)+INDEX(装备!T:T,$Q238)+INDEX(装备!T:T,$R238)+INDEX(装备!T:T,$S238)+INDEX(装备!T:T,$T238)</f>
        <v>0</v>
      </c>
      <c r="AP238" s="39">
        <f t="shared" si="146"/>
        <v>97</v>
      </c>
      <c r="AQ238" s="39">
        <f t="shared" si="146"/>
        <v>201</v>
      </c>
      <c r="AR238" s="39">
        <f t="shared" si="146"/>
        <v>83</v>
      </c>
      <c r="AS238" s="39">
        <f t="shared" si="146"/>
        <v>850</v>
      </c>
      <c r="AT238" s="39">
        <f t="shared" si="146"/>
        <v>33</v>
      </c>
      <c r="AU238" s="39">
        <f t="shared" si="146"/>
        <v>219</v>
      </c>
      <c r="AV238" s="39">
        <f t="shared" si="146"/>
        <v>4</v>
      </c>
      <c r="AW238" s="39">
        <f t="shared" si="146"/>
        <v>17</v>
      </c>
      <c r="AX238" s="39">
        <f t="shared" si="146"/>
        <v>0</v>
      </c>
      <c r="AY238" s="39">
        <f t="shared" si="146"/>
        <v>15</v>
      </c>
      <c r="AZ238" s="39">
        <f t="shared" si="146"/>
        <v>480</v>
      </c>
      <c r="BA238" s="39">
        <f t="shared" si="146"/>
        <v>570</v>
      </c>
      <c r="BB238" s="39">
        <f t="shared" si="146"/>
        <v>5</v>
      </c>
      <c r="BC238" s="39">
        <f t="shared" si="146"/>
        <v>6</v>
      </c>
      <c r="BD238" s="39">
        <f t="shared" si="146"/>
        <v>50</v>
      </c>
      <c r="BE238" s="39">
        <f t="shared" si="146"/>
        <v>0</v>
      </c>
      <c r="BF238" s="39">
        <f t="shared" si="146"/>
        <v>0</v>
      </c>
      <c r="BG238" s="39">
        <f t="shared" si="146"/>
        <v>0</v>
      </c>
    </row>
    <row r="239" spans="6:59" s="38" customFormat="1" x14ac:dyDescent="0.15">
      <c r="G239" s="39" t="s">
        <v>321</v>
      </c>
      <c r="H239" s="39" t="s">
        <v>624</v>
      </c>
      <c r="I239" s="39" t="s">
        <v>454</v>
      </c>
      <c r="J239" s="39" t="s">
        <v>313</v>
      </c>
      <c r="K239" s="39" t="s">
        <v>460</v>
      </c>
      <c r="L239" s="39" t="s">
        <v>332</v>
      </c>
      <c r="M239" s="39" t="s">
        <v>327</v>
      </c>
      <c r="O239" s="35">
        <f>MATCH(H239,装备!$B:$B,0)</f>
        <v>99</v>
      </c>
      <c r="P239" s="35">
        <f>MATCH(I239,装备!$B:$B,0)</f>
        <v>107</v>
      </c>
      <c r="Q239" s="35">
        <f>MATCH(J239,装备!$B:$B,0)</f>
        <v>84</v>
      </c>
      <c r="R239" s="35">
        <f>MATCH(K239,装备!$B:$B,0)</f>
        <v>81</v>
      </c>
      <c r="S239" s="35">
        <f>MATCH(L239,装备!$B:$B,0)</f>
        <v>63</v>
      </c>
      <c r="T239" s="35">
        <f>MATCH(M239,装备!$B:$B,0)</f>
        <v>72</v>
      </c>
      <c r="V239" s="8">
        <f>INDEX(装备!C:C,$O239)+INDEX(装备!C:C,$P239)+INDEX(装备!C:C,$Q239)+INDEX(装备!C:C,$R239)+INDEX(装备!C:C,$S239)+INDEX(装备!C:C,$T239)</f>
        <v>47</v>
      </c>
      <c r="W239" s="8">
        <f>INDEX(装备!D:D,$O239)+INDEX(装备!D:D,$P239)+INDEX(装备!D:D,$Q239)+INDEX(装备!D:D,$R239)+INDEX(装备!D:D,$S239)+INDEX(装备!D:D,$T239)</f>
        <v>71</v>
      </c>
      <c r="X239" s="8">
        <f>INDEX(装备!E:E,$O239)+INDEX(装备!E:E,$P239)+INDEX(装备!E:E,$Q239)+INDEX(装备!E:E,$R239)+INDEX(装备!E:E,$S239)+INDEX(装备!E:E,$T239)</f>
        <v>25</v>
      </c>
      <c r="Y239" s="8">
        <f>INDEX(装备!F:F,$O239)+INDEX(装备!F:F,$P239)+INDEX(装备!F:F,$Q239)+INDEX(装备!F:F,$R239)+INDEX(装备!F:F,$S239)+INDEX(装备!F:F,$T239)</f>
        <v>625</v>
      </c>
      <c r="Z239" s="8">
        <f>INDEX(装备!G:G,$O239)+INDEX(装备!G:G,$P239)+INDEX(装备!G:G,$Q239)+INDEX(装备!G:G,$R239)+INDEX(装备!G:G,$S239)+INDEX(装备!G:G,$T239)</f>
        <v>55</v>
      </c>
      <c r="AA239" s="8">
        <f>INDEX(装备!H:H,$O239)+INDEX(装备!H:H,$P239)+INDEX(装备!H:H,$Q239)+INDEX(装备!H:H,$R239)+INDEX(装备!H:H,$S239)+INDEX(装备!H:H,$T239)</f>
        <v>31</v>
      </c>
      <c r="AB239" s="8">
        <f>INDEX(装备!I:I,$O239)+INDEX(装备!I:I,$P239)+INDEX(装备!I:I,$Q239)+INDEX(装备!I:I,$R239)+INDEX(装备!I:I,$S239)+INDEX(装备!I:I,$T239)</f>
        <v>10</v>
      </c>
      <c r="AC239" s="8">
        <f>INDEX(装备!J:J,$O239)+INDEX(装备!J:J,$P239)+INDEX(装备!J:J,$Q239)+INDEX(装备!J:J,$R239)+INDEX(装备!J:J,$S239)+INDEX(装备!J:J,$T239)</f>
        <v>45</v>
      </c>
      <c r="AD239" s="8">
        <f>INDEX(装备!K:K,$O239)+INDEX(装备!K:K,$P239)+INDEX(装备!K:K,$Q239)+INDEX(装备!K:K,$R239)+INDEX(装备!K:K,$S239)+INDEX(装备!K:K,$T239)</f>
        <v>0</v>
      </c>
      <c r="AE239" s="8">
        <f>INDEX(装备!L:L,$O239)+INDEX(装备!L:L,$P239)+INDEX(装备!L:L,$Q239)+INDEX(装备!L:L,$R239)+INDEX(装备!L:L,$S239)+INDEX(装备!L:L,$T239)</f>
        <v>0</v>
      </c>
      <c r="AF239" s="8">
        <f>INDEX(装备!M:M,$O239)+INDEX(装备!M:M,$P239)+INDEX(装备!M:M,$Q239)+INDEX(装备!M:M,$R239)+INDEX(装备!M:M,$S239)+INDEX(装备!M:M,$T239)</f>
        <v>100</v>
      </c>
      <c r="AG239" s="8">
        <f>INDEX(装备!N:N,$O239)+INDEX(装备!N:N,$P239)+INDEX(装备!N:N,$Q239)+INDEX(装备!N:N,$R239)+INDEX(装备!N:N,$S239)+INDEX(装备!N:N,$T239)</f>
        <v>0</v>
      </c>
      <c r="AH239" s="8">
        <f>INDEX(装备!O:O,$O239)+INDEX(装备!O:O,$P239)+INDEX(装备!O:O,$Q239)+INDEX(装备!O:O,$R239)+INDEX(装备!O:O,$S239)+INDEX(装备!O:O,$T239)</f>
        <v>0</v>
      </c>
      <c r="AI239" s="8">
        <f>INDEX(装备!P:P,$O239)+INDEX(装备!P:P,$P239)+INDEX(装备!P:P,$Q239)+INDEX(装备!P:P,$R239)+INDEX(装备!P:P,$S239)+INDEX(装备!P:P,$T239)</f>
        <v>0</v>
      </c>
      <c r="AJ239" s="8">
        <f>INDEX(装备!Q:Q,$O239)+INDEX(装备!Q:Q,$P239)+INDEX(装备!Q:Q,$Q239)+INDEX(装备!Q:Q,$R239)+INDEX(装备!Q:Q,$S239)+INDEX(装备!Q:Q,$T239)</f>
        <v>5</v>
      </c>
      <c r="AK239" s="8">
        <f>INDEX(装备!R:R,$O239)+INDEX(装备!R:R,$P239)+INDEX(装备!R:R,$Q239)+INDEX(装备!R:R,$R239)+INDEX(装备!R:R,$S239)+INDEX(装备!R:R,$T239)</f>
        <v>0</v>
      </c>
      <c r="AL239" s="8">
        <f>INDEX(装备!S:S,$O239)+INDEX(装备!S:S,$P239)+INDEX(装备!S:S,$Q239)+INDEX(装备!S:S,$R239)+INDEX(装备!S:S,$S239)+INDEX(装备!S:S,$T239)</f>
        <v>0</v>
      </c>
      <c r="AM239" s="8">
        <f>INDEX(装备!T:T,$O239)+INDEX(装备!T:T,$P239)+INDEX(装备!T:T,$Q239)+INDEX(装备!T:T,$R239)+INDEX(装备!T:T,$S239)+INDEX(装备!T:T,$T239)</f>
        <v>0</v>
      </c>
      <c r="AP239" s="39">
        <f t="shared" si="146"/>
        <v>144</v>
      </c>
      <c r="AQ239" s="39">
        <f t="shared" si="146"/>
        <v>272</v>
      </c>
      <c r="AR239" s="39">
        <f t="shared" si="146"/>
        <v>108</v>
      </c>
      <c r="AS239" s="39">
        <f t="shared" si="146"/>
        <v>1475</v>
      </c>
      <c r="AT239" s="39">
        <f t="shared" si="146"/>
        <v>88</v>
      </c>
      <c r="AU239" s="39">
        <f t="shared" si="146"/>
        <v>250</v>
      </c>
      <c r="AV239" s="39">
        <f t="shared" si="146"/>
        <v>14</v>
      </c>
      <c r="AW239" s="39">
        <f t="shared" si="146"/>
        <v>62</v>
      </c>
      <c r="AX239" s="39">
        <f t="shared" si="146"/>
        <v>0</v>
      </c>
      <c r="AY239" s="39">
        <f t="shared" si="146"/>
        <v>15</v>
      </c>
      <c r="AZ239" s="39">
        <f t="shared" si="146"/>
        <v>580</v>
      </c>
      <c r="BA239" s="39">
        <f t="shared" si="146"/>
        <v>570</v>
      </c>
      <c r="BB239" s="39">
        <f t="shared" si="146"/>
        <v>5</v>
      </c>
      <c r="BC239" s="39">
        <f t="shared" si="146"/>
        <v>6</v>
      </c>
      <c r="BD239" s="39">
        <f t="shared" si="146"/>
        <v>55</v>
      </c>
      <c r="BE239" s="39">
        <f t="shared" si="146"/>
        <v>0</v>
      </c>
      <c r="BF239" s="39">
        <f t="shared" si="146"/>
        <v>0</v>
      </c>
      <c r="BG239" s="39">
        <f t="shared" si="146"/>
        <v>0</v>
      </c>
    </row>
    <row r="240" spans="6:59" s="38" customFormat="1" x14ac:dyDescent="0.15">
      <c r="G240" s="39" t="s">
        <v>328</v>
      </c>
      <c r="H240" s="39" t="s">
        <v>625</v>
      </c>
      <c r="I240" s="39" t="s">
        <v>370</v>
      </c>
      <c r="J240" s="39" t="s">
        <v>445</v>
      </c>
      <c r="K240" s="39" t="s">
        <v>434</v>
      </c>
      <c r="L240" s="39" t="s">
        <v>441</v>
      </c>
      <c r="M240" s="39" t="s">
        <v>327</v>
      </c>
      <c r="O240" s="35">
        <f>MATCH(H240,装备!$B:$B,0)</f>
        <v>115</v>
      </c>
      <c r="P240" s="35">
        <f>MATCH(I240,装备!$B:$B,0)</f>
        <v>103</v>
      </c>
      <c r="Q240" s="35">
        <f>MATCH(J240,装备!$B:$B,0)</f>
        <v>108</v>
      </c>
      <c r="R240" s="35">
        <f>MATCH(K240,装备!$B:$B,0)</f>
        <v>77</v>
      </c>
      <c r="S240" s="35">
        <f>MATCH(L240,装备!$B:$B,0)</f>
        <v>20</v>
      </c>
      <c r="T240" s="35">
        <f>MATCH(M240,装备!$B:$B,0)</f>
        <v>72</v>
      </c>
      <c r="V240" s="8">
        <f>INDEX(装备!C:C,$O240)+INDEX(装备!C:C,$P240)+INDEX(装备!C:C,$Q240)+INDEX(装备!C:C,$R240)+INDEX(装备!C:C,$S240)+INDEX(装备!C:C,$T240)</f>
        <v>43</v>
      </c>
      <c r="W240" s="8">
        <f>INDEX(装备!D:D,$O240)+INDEX(装备!D:D,$P240)+INDEX(装备!D:D,$Q240)+INDEX(装备!D:D,$R240)+INDEX(装备!D:D,$S240)+INDEX(装备!D:D,$T240)</f>
        <v>103</v>
      </c>
      <c r="X240" s="8">
        <f>INDEX(装备!E:E,$O240)+INDEX(装备!E:E,$P240)+INDEX(装备!E:E,$Q240)+INDEX(装备!E:E,$R240)+INDEX(装备!E:E,$S240)+INDEX(装备!E:E,$T240)</f>
        <v>43</v>
      </c>
      <c r="Y240" s="8">
        <f>INDEX(装备!F:F,$O240)+INDEX(装备!F:F,$P240)+INDEX(装备!F:F,$Q240)+INDEX(装备!F:F,$R240)+INDEX(装备!F:F,$S240)+INDEX(装备!F:F,$T240)</f>
        <v>0</v>
      </c>
      <c r="Z240" s="8">
        <f>INDEX(装备!G:G,$O240)+INDEX(装备!G:G,$P240)+INDEX(装备!G:G,$Q240)+INDEX(装备!G:G,$R240)+INDEX(装备!G:G,$S240)+INDEX(装备!G:G,$T240)</f>
        <v>13</v>
      </c>
      <c r="AA240" s="8">
        <f>INDEX(装备!H:H,$O240)+INDEX(装备!H:H,$P240)+INDEX(装备!H:H,$Q240)+INDEX(装备!H:H,$R240)+INDEX(装备!H:H,$S240)+INDEX(装备!H:H,$T240)</f>
        <v>60</v>
      </c>
      <c r="AB240" s="8">
        <f>INDEX(装备!I:I,$O240)+INDEX(装备!I:I,$P240)+INDEX(装备!I:I,$Q240)+INDEX(装备!I:I,$R240)+INDEX(装备!I:I,$S240)+INDEX(装备!I:I,$T240)</f>
        <v>40</v>
      </c>
      <c r="AC240" s="8">
        <f>INDEX(装备!J:J,$O240)+INDEX(装备!J:J,$P240)+INDEX(装备!J:J,$Q240)+INDEX(装备!J:J,$R240)+INDEX(装备!J:J,$S240)+INDEX(装备!J:J,$T240)</f>
        <v>15</v>
      </c>
      <c r="AD240" s="8">
        <f>INDEX(装备!K:K,$O240)+INDEX(装备!K:K,$P240)+INDEX(装备!K:K,$Q240)+INDEX(装备!K:K,$R240)+INDEX(装备!K:K,$S240)+INDEX(装备!K:K,$T240)</f>
        <v>0</v>
      </c>
      <c r="AE240" s="8">
        <f>INDEX(装备!L:L,$O240)+INDEX(装备!L:L,$P240)+INDEX(装备!L:L,$Q240)+INDEX(装备!L:L,$R240)+INDEX(装备!L:L,$S240)+INDEX(装备!L:L,$T240)</f>
        <v>10</v>
      </c>
      <c r="AF240" s="8">
        <f>INDEX(装备!M:M,$O240)+INDEX(装备!M:M,$P240)+INDEX(装备!M:M,$Q240)+INDEX(装备!M:M,$R240)+INDEX(装备!M:M,$S240)+INDEX(装备!M:M,$T240)</f>
        <v>0</v>
      </c>
      <c r="AG240" s="8">
        <f>INDEX(装备!N:N,$O240)+INDEX(装备!N:N,$P240)+INDEX(装备!N:N,$Q240)+INDEX(装备!N:N,$R240)+INDEX(装备!N:N,$S240)+INDEX(装备!N:N,$T240)</f>
        <v>90</v>
      </c>
      <c r="AH240" s="8">
        <f>INDEX(装备!O:O,$O240)+INDEX(装备!O:O,$P240)+INDEX(装备!O:O,$Q240)+INDEX(装备!O:O,$R240)+INDEX(装备!O:O,$S240)+INDEX(装备!O:O,$T240)</f>
        <v>0</v>
      </c>
      <c r="AI240" s="8">
        <f>INDEX(装备!P:P,$O240)+INDEX(装备!P:P,$P240)+INDEX(装备!P:P,$Q240)+INDEX(装备!P:P,$R240)+INDEX(装备!P:P,$S240)+INDEX(装备!P:P,$T240)</f>
        <v>0</v>
      </c>
      <c r="AJ240" s="8">
        <f>INDEX(装备!Q:Q,$O240)+INDEX(装备!Q:Q,$P240)+INDEX(装备!Q:Q,$Q240)+INDEX(装备!Q:Q,$R240)+INDEX(装备!Q:Q,$S240)+INDEX(装备!Q:Q,$T240)</f>
        <v>5</v>
      </c>
      <c r="AK240" s="8">
        <f>INDEX(装备!R:R,$O240)+INDEX(装备!R:R,$P240)+INDEX(装备!R:R,$Q240)+INDEX(装备!R:R,$R240)+INDEX(装备!R:R,$S240)+INDEX(装备!R:R,$T240)</f>
        <v>0</v>
      </c>
      <c r="AL240" s="8">
        <f>INDEX(装备!S:S,$O240)+INDEX(装备!S:S,$P240)+INDEX(装备!S:S,$Q240)+INDEX(装备!S:S,$R240)+INDEX(装备!S:S,$S240)+INDEX(装备!S:S,$T240)</f>
        <v>0</v>
      </c>
      <c r="AM240" s="8">
        <f>INDEX(装备!T:T,$O240)+INDEX(装备!T:T,$P240)+INDEX(装备!T:T,$Q240)+INDEX(装备!T:T,$R240)+INDEX(装备!T:T,$S240)+INDEX(装备!T:T,$T240)</f>
        <v>0</v>
      </c>
      <c r="AP240" s="39">
        <f t="shared" si="146"/>
        <v>187</v>
      </c>
      <c r="AQ240" s="39">
        <f t="shared" si="146"/>
        <v>375</v>
      </c>
      <c r="AR240" s="39">
        <f t="shared" si="146"/>
        <v>151</v>
      </c>
      <c r="AS240" s="39">
        <f t="shared" si="146"/>
        <v>1475</v>
      </c>
      <c r="AT240" s="39">
        <f t="shared" si="146"/>
        <v>101</v>
      </c>
      <c r="AU240" s="39">
        <f t="shared" si="146"/>
        <v>310</v>
      </c>
      <c r="AV240" s="39">
        <f t="shared" si="146"/>
        <v>54</v>
      </c>
      <c r="AW240" s="39">
        <f t="shared" si="146"/>
        <v>77</v>
      </c>
      <c r="AX240" s="39">
        <f t="shared" si="146"/>
        <v>0</v>
      </c>
      <c r="AY240" s="39">
        <f t="shared" si="146"/>
        <v>25</v>
      </c>
      <c r="AZ240" s="39">
        <f t="shared" si="146"/>
        <v>580</v>
      </c>
      <c r="BA240" s="39">
        <f t="shared" si="146"/>
        <v>660</v>
      </c>
      <c r="BB240" s="39">
        <f t="shared" si="146"/>
        <v>5</v>
      </c>
      <c r="BC240" s="39">
        <f t="shared" si="146"/>
        <v>6</v>
      </c>
      <c r="BD240" s="39">
        <f t="shared" si="146"/>
        <v>60</v>
      </c>
      <c r="BE240" s="39">
        <f t="shared" si="146"/>
        <v>0</v>
      </c>
      <c r="BF240" s="39">
        <f t="shared" si="146"/>
        <v>0</v>
      </c>
      <c r="BG240" s="39">
        <f t="shared" si="146"/>
        <v>0</v>
      </c>
    </row>
    <row r="241" spans="6:59" s="38" customFormat="1" x14ac:dyDescent="0.15">
      <c r="G241" s="39" t="s">
        <v>333</v>
      </c>
      <c r="H241" s="39" t="s">
        <v>643</v>
      </c>
      <c r="I241" s="39" t="s">
        <v>317</v>
      </c>
      <c r="J241" s="39" t="s">
        <v>447</v>
      </c>
      <c r="K241" s="39" t="s">
        <v>426</v>
      </c>
      <c r="L241" s="39" t="s">
        <v>441</v>
      </c>
      <c r="M241" s="39" t="s">
        <v>327</v>
      </c>
      <c r="O241" s="35">
        <f>MATCH(H241,装备!$B:$B,0)</f>
        <v>123</v>
      </c>
      <c r="P241" s="35">
        <f>MATCH(I241,装备!$B:$B,0)</f>
        <v>102</v>
      </c>
      <c r="Q241" s="35">
        <f>MATCH(J241,装备!$B:$B,0)</f>
        <v>124</v>
      </c>
      <c r="R241" s="35">
        <f>MATCH(K241,装备!$B:$B,0)</f>
        <v>50</v>
      </c>
      <c r="S241" s="35">
        <f>MATCH(L241,装备!$B:$B,0)</f>
        <v>20</v>
      </c>
      <c r="T241" s="35">
        <f>MATCH(M241,装备!$B:$B,0)</f>
        <v>72</v>
      </c>
      <c r="V241" s="8">
        <f>INDEX(装备!C:C,$O241)+INDEX(装备!C:C,$P241)+INDEX(装备!C:C,$Q241)+INDEX(装备!C:C,$R241)+INDEX(装备!C:C,$S241)+INDEX(装备!C:C,$T241)</f>
        <v>63</v>
      </c>
      <c r="W241" s="8">
        <f>INDEX(装备!D:D,$O241)+INDEX(装备!D:D,$P241)+INDEX(装备!D:D,$Q241)+INDEX(装备!D:D,$R241)+INDEX(装备!D:D,$S241)+INDEX(装备!D:D,$T241)</f>
        <v>109</v>
      </c>
      <c r="X241" s="8">
        <f>INDEX(装备!E:E,$O241)+INDEX(装备!E:E,$P241)+INDEX(装备!E:E,$Q241)+INDEX(装备!E:E,$R241)+INDEX(装备!E:E,$S241)+INDEX(装备!E:E,$T241)</f>
        <v>47</v>
      </c>
      <c r="Y241" s="8">
        <f>INDEX(装备!F:F,$O241)+INDEX(装备!F:F,$P241)+INDEX(装备!F:F,$Q241)+INDEX(装备!F:F,$R241)+INDEX(装备!F:F,$S241)+INDEX(装备!F:F,$T241)</f>
        <v>650</v>
      </c>
      <c r="Z241" s="8">
        <f>INDEX(装备!G:G,$O241)+INDEX(装备!G:G,$P241)+INDEX(装备!G:G,$Q241)+INDEX(装备!G:G,$R241)+INDEX(装备!G:G,$S241)+INDEX(装备!G:G,$T241)</f>
        <v>47</v>
      </c>
      <c r="AA241" s="8">
        <f>INDEX(装备!H:H,$O241)+INDEX(装备!H:H,$P241)+INDEX(装备!H:H,$Q241)+INDEX(装备!H:H,$R241)+INDEX(装备!H:H,$S241)+INDEX(装备!H:H,$T241)</f>
        <v>131</v>
      </c>
      <c r="AB241" s="8">
        <f>INDEX(装备!I:I,$O241)+INDEX(装备!I:I,$P241)+INDEX(装备!I:I,$Q241)+INDEX(装备!I:I,$R241)+INDEX(装备!I:I,$S241)+INDEX(装备!I:I,$T241)</f>
        <v>0</v>
      </c>
      <c r="AC241" s="8">
        <f>INDEX(装备!J:J,$O241)+INDEX(装备!J:J,$P241)+INDEX(装备!J:J,$Q241)+INDEX(装备!J:J,$R241)+INDEX(装备!J:J,$S241)+INDEX(装备!J:J,$T241)</f>
        <v>0</v>
      </c>
      <c r="AD241" s="8">
        <f>INDEX(装备!K:K,$O241)+INDEX(装备!K:K,$P241)+INDEX(装备!K:K,$Q241)+INDEX(装备!K:K,$R241)+INDEX(装备!K:K,$S241)+INDEX(装备!K:K,$T241)</f>
        <v>16</v>
      </c>
      <c r="AE241" s="8">
        <f>INDEX(装备!L:L,$O241)+INDEX(装备!L:L,$P241)+INDEX(装备!L:L,$Q241)+INDEX(装备!L:L,$R241)+INDEX(装备!L:L,$S241)+INDEX(装备!L:L,$T241)</f>
        <v>30</v>
      </c>
      <c r="AF241" s="8">
        <f>INDEX(装备!M:M,$O241)+INDEX(装备!M:M,$P241)+INDEX(装备!M:M,$Q241)+INDEX(装备!M:M,$R241)+INDEX(装备!M:M,$S241)+INDEX(装备!M:M,$T241)</f>
        <v>0</v>
      </c>
      <c r="AG241" s="8">
        <f>INDEX(装备!N:N,$O241)+INDEX(装备!N:N,$P241)+INDEX(装备!N:N,$Q241)+INDEX(装备!N:N,$R241)+INDEX(装备!N:N,$S241)+INDEX(装备!N:N,$T241)</f>
        <v>0</v>
      </c>
      <c r="AH241" s="8">
        <f>INDEX(装备!O:O,$O241)+INDEX(装备!O:O,$P241)+INDEX(装备!O:O,$Q241)+INDEX(装备!O:O,$R241)+INDEX(装备!O:O,$S241)+INDEX(装备!O:O,$T241)</f>
        <v>0</v>
      </c>
      <c r="AI241" s="8">
        <f>INDEX(装备!P:P,$O241)+INDEX(装备!P:P,$P241)+INDEX(装备!P:P,$Q241)+INDEX(装备!P:P,$R241)+INDEX(装备!P:P,$S241)+INDEX(装备!P:P,$T241)</f>
        <v>0</v>
      </c>
      <c r="AJ241" s="8">
        <f>INDEX(装备!Q:Q,$O241)+INDEX(装备!Q:Q,$P241)+INDEX(装备!Q:Q,$Q241)+INDEX(装备!Q:Q,$R241)+INDEX(装备!Q:Q,$S241)+INDEX(装备!Q:Q,$T241)</f>
        <v>0</v>
      </c>
      <c r="AK241" s="8">
        <f>INDEX(装备!R:R,$O241)+INDEX(装备!R:R,$P241)+INDEX(装备!R:R,$Q241)+INDEX(装备!R:R,$R241)+INDEX(装备!R:R,$S241)+INDEX(装备!R:R,$T241)</f>
        <v>0</v>
      </c>
      <c r="AL241" s="8">
        <f>INDEX(装备!S:S,$O241)+INDEX(装备!S:S,$P241)+INDEX(装备!S:S,$Q241)+INDEX(装备!S:S,$R241)+INDEX(装备!S:S,$S241)+INDEX(装备!S:S,$T241)</f>
        <v>0</v>
      </c>
      <c r="AM241" s="8">
        <f>INDEX(装备!T:T,$O241)+INDEX(装备!T:T,$P241)+INDEX(装备!T:T,$Q241)+INDEX(装备!T:T,$R241)+INDEX(装备!T:T,$S241)+INDEX(装备!T:T,$T241)</f>
        <v>0</v>
      </c>
      <c r="AP241" s="39">
        <f t="shared" si="146"/>
        <v>250</v>
      </c>
      <c r="AQ241" s="39">
        <f t="shared" si="146"/>
        <v>484</v>
      </c>
      <c r="AR241" s="39">
        <f t="shared" si="146"/>
        <v>198</v>
      </c>
      <c r="AS241" s="39">
        <f t="shared" si="146"/>
        <v>2125</v>
      </c>
      <c r="AT241" s="39">
        <f t="shared" si="146"/>
        <v>148</v>
      </c>
      <c r="AU241" s="39">
        <f t="shared" si="146"/>
        <v>441</v>
      </c>
      <c r="AV241" s="39">
        <f t="shared" si="146"/>
        <v>54</v>
      </c>
      <c r="AW241" s="39">
        <f t="shared" si="146"/>
        <v>77</v>
      </c>
      <c r="AX241" s="39">
        <f t="shared" si="146"/>
        <v>16</v>
      </c>
      <c r="AY241" s="39">
        <f t="shared" si="146"/>
        <v>55</v>
      </c>
      <c r="AZ241" s="39">
        <f t="shared" si="146"/>
        <v>580</v>
      </c>
      <c r="BA241" s="39">
        <f t="shared" si="146"/>
        <v>660</v>
      </c>
      <c r="BB241" s="39">
        <f t="shared" si="146"/>
        <v>5</v>
      </c>
      <c r="BC241" s="39">
        <f t="shared" si="146"/>
        <v>6</v>
      </c>
      <c r="BD241" s="39">
        <f t="shared" si="146"/>
        <v>60</v>
      </c>
      <c r="BE241" s="39">
        <f t="shared" si="146"/>
        <v>0</v>
      </c>
      <c r="BF241" s="39">
        <f t="shared" si="146"/>
        <v>0</v>
      </c>
      <c r="BG241" s="39">
        <f t="shared" si="146"/>
        <v>0</v>
      </c>
    </row>
    <row r="242" spans="6:59" s="38" customFormat="1" x14ac:dyDescent="0.15">
      <c r="G242" s="39" t="s">
        <v>337</v>
      </c>
      <c r="H242" s="39" t="s">
        <v>618</v>
      </c>
      <c r="I242" s="39" t="s">
        <v>330</v>
      </c>
      <c r="J242" s="39" t="s">
        <v>370</v>
      </c>
      <c r="K242" s="39" t="s">
        <v>448</v>
      </c>
      <c r="L242" s="39" t="s">
        <v>431</v>
      </c>
      <c r="M242" s="39" t="s">
        <v>327</v>
      </c>
      <c r="O242" s="35">
        <f>MATCH(H242,装备!$B:$B,0)</f>
        <v>118</v>
      </c>
      <c r="P242" s="35">
        <f>MATCH(I242,装备!$B:$B,0)</f>
        <v>109</v>
      </c>
      <c r="Q242" s="35">
        <f>MATCH(J242,装备!$B:$B,0)</f>
        <v>103</v>
      </c>
      <c r="R242" s="35">
        <f>MATCH(K242,装备!$B:$B,0)</f>
        <v>128</v>
      </c>
      <c r="S242" s="35">
        <f>MATCH(L242,装备!$B:$B,0)</f>
        <v>39</v>
      </c>
      <c r="T242" s="35">
        <f>MATCH(M242,装备!$B:$B,0)</f>
        <v>72</v>
      </c>
      <c r="V242" s="8">
        <f>INDEX(装备!C:C,$O242)+INDEX(装备!C:C,$P242)+INDEX(装备!C:C,$Q242)+INDEX(装备!C:C,$R242)+INDEX(装备!C:C,$S242)+INDEX(装备!C:C,$T242)</f>
        <v>111</v>
      </c>
      <c r="W242" s="8">
        <f>INDEX(装备!D:D,$O242)+INDEX(装备!D:D,$P242)+INDEX(装备!D:D,$Q242)+INDEX(装备!D:D,$R242)+INDEX(装备!D:D,$S242)+INDEX(装备!D:D,$T242)</f>
        <v>86</v>
      </c>
      <c r="X242" s="8">
        <f>INDEX(装备!E:E,$O242)+INDEX(装备!E:E,$P242)+INDEX(装备!E:E,$Q242)+INDEX(装备!E:E,$R242)+INDEX(装备!E:E,$S242)+INDEX(装备!E:E,$T242)</f>
        <v>65</v>
      </c>
      <c r="Y242" s="8">
        <f>INDEX(装备!F:F,$O242)+INDEX(装备!F:F,$P242)+INDEX(装备!F:F,$Q242)+INDEX(装备!F:F,$R242)+INDEX(装备!F:F,$S242)+INDEX(装备!F:F,$T242)</f>
        <v>850</v>
      </c>
      <c r="Z242" s="8">
        <f>INDEX(装备!G:G,$O242)+INDEX(装备!G:G,$P242)+INDEX(装备!G:G,$Q242)+INDEX(装备!G:G,$R242)+INDEX(装备!G:G,$S242)+INDEX(装备!G:G,$T242)</f>
        <v>40</v>
      </c>
      <c r="AA242" s="8">
        <f>INDEX(装备!H:H,$O242)+INDEX(装备!H:H,$P242)+INDEX(装备!H:H,$Q242)+INDEX(装备!H:H,$R242)+INDEX(装备!H:H,$S242)+INDEX(装备!H:H,$T242)</f>
        <v>200</v>
      </c>
      <c r="AB242" s="8">
        <f>INDEX(装备!I:I,$O242)+INDEX(装备!I:I,$P242)+INDEX(装备!I:I,$Q242)+INDEX(装备!I:I,$R242)+INDEX(装备!I:I,$S242)+INDEX(装备!I:I,$T242)</f>
        <v>0</v>
      </c>
      <c r="AC242" s="8">
        <f>INDEX(装备!J:J,$O242)+INDEX(装备!J:J,$P242)+INDEX(装备!J:J,$Q242)+INDEX(装备!J:J,$R242)+INDEX(装备!J:J,$S242)+INDEX(装备!J:J,$T242)</f>
        <v>15</v>
      </c>
      <c r="AD242" s="8">
        <f>INDEX(装备!K:K,$O242)+INDEX(装备!K:K,$P242)+INDEX(装备!K:K,$Q242)+INDEX(装备!K:K,$R242)+INDEX(装备!K:K,$S242)+INDEX(装备!K:K,$T242)</f>
        <v>0</v>
      </c>
      <c r="AE242" s="8">
        <f>INDEX(装备!L:L,$O242)+INDEX(装备!L:L,$P242)+INDEX(装备!L:L,$Q242)+INDEX(装备!L:L,$R242)+INDEX(装备!L:L,$S242)+INDEX(装备!L:L,$T242)</f>
        <v>50</v>
      </c>
      <c r="AF242" s="8">
        <f>INDEX(装备!M:M,$O242)+INDEX(装备!M:M,$P242)+INDEX(装备!M:M,$Q242)+INDEX(装备!M:M,$R242)+INDEX(装备!M:M,$S242)+INDEX(装备!M:M,$T242)</f>
        <v>670</v>
      </c>
      <c r="AG242" s="8">
        <f>INDEX(装备!N:N,$O242)+INDEX(装备!N:N,$P242)+INDEX(装备!N:N,$Q242)+INDEX(装备!N:N,$R242)+INDEX(装备!N:N,$S242)+INDEX(装备!N:N,$T242)</f>
        <v>50</v>
      </c>
      <c r="AH242" s="8">
        <f>INDEX(装备!O:O,$O242)+INDEX(装备!O:O,$P242)+INDEX(装备!O:O,$Q242)+INDEX(装备!O:O,$R242)+INDEX(装备!O:O,$S242)+INDEX(装备!O:O,$T242)</f>
        <v>0</v>
      </c>
      <c r="AI242" s="8">
        <f>INDEX(装备!P:P,$O242)+INDEX(装备!P:P,$P242)+INDEX(装备!P:P,$Q242)+INDEX(装备!P:P,$R242)+INDEX(装备!P:P,$S242)+INDEX(装备!P:P,$T242)</f>
        <v>0</v>
      </c>
      <c r="AJ242" s="8">
        <f>INDEX(装备!Q:Q,$O242)+INDEX(装备!Q:Q,$P242)+INDEX(装备!Q:Q,$Q242)+INDEX(装备!Q:Q,$R242)+INDEX(装备!Q:Q,$S242)+INDEX(装备!Q:Q,$T242)</f>
        <v>0</v>
      </c>
      <c r="AK242" s="8">
        <f>INDEX(装备!R:R,$O242)+INDEX(装备!R:R,$P242)+INDEX(装备!R:R,$Q242)+INDEX(装备!R:R,$R242)+INDEX(装备!R:R,$S242)+INDEX(装备!R:R,$T242)</f>
        <v>0</v>
      </c>
      <c r="AL242" s="8">
        <f>INDEX(装备!S:S,$O242)+INDEX(装备!S:S,$P242)+INDEX(装备!S:S,$Q242)+INDEX(装备!S:S,$R242)+INDEX(装备!S:S,$S242)+INDEX(装备!S:S,$T242)</f>
        <v>0</v>
      </c>
      <c r="AM242" s="8">
        <f>INDEX(装备!T:T,$O242)+INDEX(装备!T:T,$P242)+INDEX(装备!T:T,$Q242)+INDEX(装备!T:T,$R242)+INDEX(装备!T:T,$S242)+INDEX(装备!T:T,$T242)</f>
        <v>0</v>
      </c>
      <c r="AP242" s="39">
        <f t="shared" si="146"/>
        <v>361</v>
      </c>
      <c r="AQ242" s="39">
        <f t="shared" si="146"/>
        <v>570</v>
      </c>
      <c r="AR242" s="39">
        <f t="shared" si="146"/>
        <v>263</v>
      </c>
      <c r="AS242" s="39">
        <f t="shared" si="146"/>
        <v>2975</v>
      </c>
      <c r="AT242" s="39">
        <f t="shared" si="146"/>
        <v>188</v>
      </c>
      <c r="AU242" s="39">
        <f t="shared" si="146"/>
        <v>641</v>
      </c>
      <c r="AV242" s="39">
        <f t="shared" si="146"/>
        <v>54</v>
      </c>
      <c r="AW242" s="39">
        <f t="shared" si="146"/>
        <v>92</v>
      </c>
      <c r="AX242" s="39">
        <f t="shared" si="146"/>
        <v>16</v>
      </c>
      <c r="AY242" s="39">
        <f t="shared" si="146"/>
        <v>105</v>
      </c>
      <c r="AZ242" s="39">
        <f t="shared" si="146"/>
        <v>1250</v>
      </c>
      <c r="BA242" s="39">
        <f t="shared" si="146"/>
        <v>710</v>
      </c>
      <c r="BB242" s="39">
        <f t="shared" si="146"/>
        <v>5</v>
      </c>
      <c r="BC242" s="39">
        <f t="shared" si="146"/>
        <v>6</v>
      </c>
      <c r="BD242" s="39">
        <f t="shared" si="146"/>
        <v>60</v>
      </c>
      <c r="BE242" s="39">
        <f t="shared" si="146"/>
        <v>0</v>
      </c>
      <c r="BF242" s="39">
        <f t="shared" si="146"/>
        <v>0</v>
      </c>
      <c r="BG242" s="39">
        <f t="shared" si="146"/>
        <v>0</v>
      </c>
    </row>
    <row r="243" spans="6:59" s="38" customFormat="1" x14ac:dyDescent="0.15">
      <c r="F243" s="38" t="s">
        <v>474</v>
      </c>
      <c r="G243" s="39" t="s">
        <v>342</v>
      </c>
      <c r="H243" s="39" t="s">
        <v>592</v>
      </c>
      <c r="I243" s="39" t="s">
        <v>343</v>
      </c>
      <c r="J243" s="39" t="s">
        <v>366</v>
      </c>
      <c r="K243" s="39" t="s">
        <v>346</v>
      </c>
      <c r="L243" s="39" t="s">
        <v>345</v>
      </c>
      <c r="M243" s="39" t="s">
        <v>359</v>
      </c>
      <c r="O243" s="35">
        <f>MATCH(H243,装备!$B:$B,0)</f>
        <v>2</v>
      </c>
      <c r="P243" s="35">
        <f>MATCH(I243,装备!$B:$B,0)</f>
        <v>2</v>
      </c>
      <c r="Q243" s="35">
        <f>MATCH(J243,装备!$B:$B,0)</f>
        <v>11</v>
      </c>
      <c r="R243" s="35">
        <f>MATCH(K243,装备!$B:$B,0)</f>
        <v>6</v>
      </c>
      <c r="S243" s="35">
        <f>MATCH(L243,装备!$B:$B,0)</f>
        <v>5</v>
      </c>
      <c r="T243" s="35">
        <f>MATCH(M243,装备!$B:$B,0)</f>
        <v>7</v>
      </c>
      <c r="V243" s="8">
        <f>INDEX(装备!C:C,$O243)+INDEX(装备!C:C,$P243)+INDEX(装备!C:C,$Q243)+INDEX(装备!C:C,$R243)+INDEX(装备!C:C,$S243)+INDEX(装备!C:C,$T243)</f>
        <v>2</v>
      </c>
      <c r="W243" s="8">
        <f>INDEX(装备!D:D,$O243)+INDEX(装备!D:D,$P243)+INDEX(装备!D:D,$Q243)+INDEX(装备!D:D,$R243)+INDEX(装备!D:D,$S243)+INDEX(装备!D:D,$T243)</f>
        <v>2</v>
      </c>
      <c r="X243" s="8">
        <f>INDEX(装备!E:E,$O243)+INDEX(装备!E:E,$P243)+INDEX(装备!E:E,$Q243)+INDEX(装备!E:E,$R243)+INDEX(装备!E:E,$S243)+INDEX(装备!E:E,$T243)</f>
        <v>2</v>
      </c>
      <c r="Y243" s="8">
        <f>INDEX(装备!F:F,$O243)+INDEX(装备!F:F,$P243)+INDEX(装备!F:F,$Q243)+INDEX(装备!F:F,$R243)+INDEX(装备!F:F,$S243)+INDEX(装备!F:F,$T243)</f>
        <v>0</v>
      </c>
      <c r="Z243" s="8">
        <f>INDEX(装备!G:G,$O243)+INDEX(装备!G:G,$P243)+INDEX(装备!G:G,$Q243)+INDEX(装备!G:G,$R243)+INDEX(装备!G:G,$S243)+INDEX(装备!G:G,$T243)</f>
        <v>0</v>
      </c>
      <c r="AA243" s="8">
        <f>INDEX(装备!H:H,$O243)+INDEX(装备!H:H,$P243)+INDEX(装备!H:H,$Q243)+INDEX(装备!H:H,$R243)+INDEX(装备!H:H,$S243)+INDEX(装备!H:H,$T243)</f>
        <v>0</v>
      </c>
      <c r="AB243" s="8">
        <f>INDEX(装备!I:I,$O243)+INDEX(装备!I:I,$P243)+INDEX(装备!I:I,$Q243)+INDEX(装备!I:I,$R243)+INDEX(装备!I:I,$S243)+INDEX(装备!I:I,$T243)</f>
        <v>4</v>
      </c>
      <c r="AC243" s="8">
        <f>INDEX(装备!J:J,$O243)+INDEX(装备!J:J,$P243)+INDEX(装备!J:J,$Q243)+INDEX(装备!J:J,$R243)+INDEX(装备!J:J,$S243)+INDEX(装备!J:J,$T243)</f>
        <v>0</v>
      </c>
      <c r="AD243" s="8">
        <f>INDEX(装备!K:K,$O243)+INDEX(装备!K:K,$P243)+INDEX(装备!K:K,$Q243)+INDEX(装备!K:K,$R243)+INDEX(装备!K:K,$S243)+INDEX(装备!K:K,$T243)</f>
        <v>0</v>
      </c>
      <c r="AE243" s="8">
        <f>INDEX(装备!L:L,$O243)+INDEX(装备!L:L,$P243)+INDEX(装备!L:L,$Q243)+INDEX(装备!L:L,$R243)+INDEX(装备!L:L,$S243)+INDEX(装备!L:L,$T243)</f>
        <v>0</v>
      </c>
      <c r="AF243" s="8">
        <f>INDEX(装备!M:M,$O243)+INDEX(装备!M:M,$P243)+INDEX(装备!M:M,$Q243)+INDEX(装备!M:M,$R243)+INDEX(装备!M:M,$S243)+INDEX(装备!M:M,$T243)</f>
        <v>80</v>
      </c>
      <c r="AG243" s="8">
        <f>INDEX(装备!N:N,$O243)+INDEX(装备!N:N,$P243)+INDEX(装备!N:N,$Q243)+INDEX(装备!N:N,$R243)+INDEX(装备!N:N,$S243)+INDEX(装备!N:N,$T243)</f>
        <v>30</v>
      </c>
      <c r="AH243" s="8">
        <f>INDEX(装备!O:O,$O243)+INDEX(装备!O:O,$P243)+INDEX(装备!O:O,$Q243)+INDEX(装备!O:O,$R243)+INDEX(装备!O:O,$S243)+INDEX(装备!O:O,$T243)</f>
        <v>0</v>
      </c>
      <c r="AI243" s="8">
        <f>INDEX(装备!P:P,$O243)+INDEX(装备!P:P,$P243)+INDEX(装备!P:P,$Q243)+INDEX(装备!P:P,$R243)+INDEX(装备!P:P,$S243)+INDEX(装备!P:P,$T243)</f>
        <v>0</v>
      </c>
      <c r="AJ243" s="8">
        <f>INDEX(装备!Q:Q,$O243)+INDEX(装备!Q:Q,$P243)+INDEX(装备!Q:Q,$Q243)+INDEX(装备!Q:Q,$R243)+INDEX(装备!Q:Q,$S243)+INDEX(装备!Q:Q,$T243)</f>
        <v>0</v>
      </c>
      <c r="AK243" s="8">
        <f>INDEX(装备!R:R,$O243)+INDEX(装备!R:R,$P243)+INDEX(装备!R:R,$Q243)+INDEX(装备!R:R,$R243)+INDEX(装备!R:R,$S243)+INDEX(装备!R:R,$T243)</f>
        <v>0</v>
      </c>
      <c r="AL243" s="8">
        <f>INDEX(装备!S:S,$O243)+INDEX(装备!S:S,$P243)+INDEX(装备!S:S,$Q243)+INDEX(装备!S:S,$R243)+INDEX(装备!S:S,$S243)+INDEX(装备!S:S,$T243)</f>
        <v>0</v>
      </c>
      <c r="AM243" s="8">
        <f>INDEX(装备!T:T,$O243)+INDEX(装备!T:T,$P243)+INDEX(装备!T:T,$Q243)+INDEX(装备!T:T,$R243)+INDEX(装备!T:T,$S243)+INDEX(装备!T:T,$T243)</f>
        <v>0</v>
      </c>
      <c r="AP243" s="39">
        <f t="shared" ref="AP243:BG243" si="147">V243</f>
        <v>2</v>
      </c>
      <c r="AQ243" s="39">
        <f t="shared" si="147"/>
        <v>2</v>
      </c>
      <c r="AR243" s="39">
        <f t="shared" si="147"/>
        <v>2</v>
      </c>
      <c r="AS243" s="39">
        <f t="shared" si="147"/>
        <v>0</v>
      </c>
      <c r="AT243" s="39">
        <f t="shared" si="147"/>
        <v>0</v>
      </c>
      <c r="AU243" s="39">
        <f t="shared" si="147"/>
        <v>0</v>
      </c>
      <c r="AV243" s="39">
        <f t="shared" si="147"/>
        <v>4</v>
      </c>
      <c r="AW243" s="39">
        <f t="shared" si="147"/>
        <v>0</v>
      </c>
      <c r="AX243" s="39">
        <f t="shared" si="147"/>
        <v>0</v>
      </c>
      <c r="AY243" s="39">
        <f t="shared" si="147"/>
        <v>0</v>
      </c>
      <c r="AZ243" s="39">
        <f t="shared" si="147"/>
        <v>80</v>
      </c>
      <c r="BA243" s="39">
        <f t="shared" si="147"/>
        <v>30</v>
      </c>
      <c r="BB243" s="39">
        <f t="shared" si="147"/>
        <v>0</v>
      </c>
      <c r="BC243" s="39">
        <f t="shared" si="147"/>
        <v>0</v>
      </c>
      <c r="BD243" s="39">
        <f t="shared" si="147"/>
        <v>0</v>
      </c>
      <c r="BE243" s="39">
        <f t="shared" si="147"/>
        <v>0</v>
      </c>
      <c r="BF243" s="39">
        <f t="shared" si="147"/>
        <v>0</v>
      </c>
      <c r="BG243" s="39">
        <f t="shared" si="147"/>
        <v>0</v>
      </c>
    </row>
    <row r="244" spans="6:59" s="38" customFormat="1" x14ac:dyDescent="0.15">
      <c r="G244" s="39" t="s">
        <v>347</v>
      </c>
      <c r="H244" s="39" t="s">
        <v>654</v>
      </c>
      <c r="I244" s="39" t="s">
        <v>441</v>
      </c>
      <c r="J244" s="39" t="s">
        <v>295</v>
      </c>
      <c r="K244" s="39" t="s">
        <v>429</v>
      </c>
      <c r="L244" s="39" t="s">
        <v>422</v>
      </c>
      <c r="M244" s="39" t="s">
        <v>298</v>
      </c>
      <c r="O244" s="35">
        <f>MATCH(H244,装备!$B:$B,0)</f>
        <v>37</v>
      </c>
      <c r="P244" s="35">
        <f>MATCH(I244,装备!$B:$B,0)</f>
        <v>20</v>
      </c>
      <c r="Q244" s="35">
        <f>MATCH(J244,装备!$B:$B,0)</f>
        <v>17</v>
      </c>
      <c r="R244" s="35">
        <f>MATCH(K244,装备!$B:$B,0)</f>
        <v>27</v>
      </c>
      <c r="S244" s="35">
        <f>MATCH(L244,装备!$B:$B,0)</f>
        <v>18</v>
      </c>
      <c r="T244" s="35">
        <f>MATCH(M244,装备!$B:$B,0)</f>
        <v>4</v>
      </c>
      <c r="V244" s="8">
        <f>INDEX(装备!C:C,$O244)+INDEX(装备!C:C,$P244)+INDEX(装备!C:C,$Q244)+INDEX(装备!C:C,$R244)+INDEX(装备!C:C,$S244)+INDEX(装备!C:C,$T244)</f>
        <v>14</v>
      </c>
      <c r="W244" s="8">
        <f>INDEX(装备!D:D,$O244)+INDEX(装备!D:D,$P244)+INDEX(装备!D:D,$Q244)+INDEX(装备!D:D,$R244)+INDEX(装备!D:D,$S244)+INDEX(装备!D:D,$T244)</f>
        <v>14</v>
      </c>
      <c r="X244" s="8">
        <f>INDEX(装备!E:E,$O244)+INDEX(装备!E:E,$P244)+INDEX(装备!E:E,$Q244)+INDEX(装备!E:E,$R244)+INDEX(装备!E:E,$S244)+INDEX(装备!E:E,$T244)</f>
        <v>11</v>
      </c>
      <c r="Y244" s="8">
        <f>INDEX(装备!F:F,$O244)+INDEX(装备!F:F,$P244)+INDEX(装备!F:F,$Q244)+INDEX(装备!F:F,$R244)+INDEX(装备!F:F,$S244)+INDEX(装备!F:F,$T244)</f>
        <v>0</v>
      </c>
      <c r="Z244" s="8">
        <f>INDEX(装备!G:G,$O244)+INDEX(装备!G:G,$P244)+INDEX(装备!G:G,$Q244)+INDEX(装备!G:G,$R244)+INDEX(装备!G:G,$S244)+INDEX(装备!G:G,$T244)</f>
        <v>6</v>
      </c>
      <c r="AA244" s="8">
        <f>INDEX(装备!H:H,$O244)+INDEX(装备!H:H,$P244)+INDEX(装备!H:H,$Q244)+INDEX(装备!H:H,$R244)+INDEX(装备!H:H,$S244)+INDEX(装备!H:H,$T244)</f>
        <v>12</v>
      </c>
      <c r="AB244" s="8">
        <f>INDEX(装备!I:I,$O244)+INDEX(装备!I:I,$P244)+INDEX(装备!I:I,$Q244)+INDEX(装备!I:I,$R244)+INDEX(装备!I:I,$S244)+INDEX(装备!I:I,$T244)</f>
        <v>2</v>
      </c>
      <c r="AC244" s="8">
        <f>INDEX(装备!J:J,$O244)+INDEX(装备!J:J,$P244)+INDEX(装备!J:J,$Q244)+INDEX(装备!J:J,$R244)+INDEX(装备!J:J,$S244)+INDEX(装备!J:J,$T244)</f>
        <v>5</v>
      </c>
      <c r="AD244" s="8">
        <f>INDEX(装备!K:K,$O244)+INDEX(装备!K:K,$P244)+INDEX(装备!K:K,$Q244)+INDEX(装备!K:K,$R244)+INDEX(装备!K:K,$S244)+INDEX(装备!K:K,$T244)</f>
        <v>0</v>
      </c>
      <c r="AE244" s="8">
        <f>INDEX(装备!L:L,$O244)+INDEX(装备!L:L,$P244)+INDEX(装备!L:L,$Q244)+INDEX(装备!L:L,$R244)+INDEX(装备!L:L,$S244)+INDEX(装备!L:L,$T244)</f>
        <v>0</v>
      </c>
      <c r="AF244" s="8">
        <f>INDEX(装备!M:M,$O244)+INDEX(装备!M:M,$P244)+INDEX(装备!M:M,$Q244)+INDEX(装备!M:M,$R244)+INDEX(装备!M:M,$S244)+INDEX(装备!M:M,$T244)</f>
        <v>120</v>
      </c>
      <c r="AG244" s="8">
        <f>INDEX(装备!N:N,$O244)+INDEX(装备!N:N,$P244)+INDEX(装备!N:N,$Q244)+INDEX(装备!N:N,$R244)+INDEX(装备!N:N,$S244)+INDEX(装备!N:N,$T244)</f>
        <v>60</v>
      </c>
      <c r="AH244" s="8">
        <f>INDEX(装备!O:O,$O244)+INDEX(装备!O:O,$P244)+INDEX(装备!O:O,$Q244)+INDEX(装备!O:O,$R244)+INDEX(装备!O:O,$S244)+INDEX(装备!O:O,$T244)</f>
        <v>0</v>
      </c>
      <c r="AI244" s="8">
        <f>INDEX(装备!P:P,$O244)+INDEX(装备!P:P,$P244)+INDEX(装备!P:P,$Q244)+INDEX(装备!P:P,$R244)+INDEX(装备!P:P,$S244)+INDEX(装备!P:P,$T244)</f>
        <v>0</v>
      </c>
      <c r="AJ244" s="8">
        <f>INDEX(装备!Q:Q,$O244)+INDEX(装备!Q:Q,$P244)+INDEX(装备!Q:Q,$Q244)+INDEX(装备!Q:Q,$R244)+INDEX(装备!Q:Q,$S244)+INDEX(装备!Q:Q,$T244)</f>
        <v>0</v>
      </c>
      <c r="AK244" s="8">
        <f>INDEX(装备!R:R,$O244)+INDEX(装备!R:R,$P244)+INDEX(装备!R:R,$Q244)+INDEX(装备!R:R,$R244)+INDEX(装备!R:R,$S244)+INDEX(装备!R:R,$T244)</f>
        <v>0</v>
      </c>
      <c r="AL244" s="8">
        <f>INDEX(装备!S:S,$O244)+INDEX(装备!S:S,$P244)+INDEX(装备!S:S,$Q244)+INDEX(装备!S:S,$R244)+INDEX(装备!S:S,$S244)+INDEX(装备!S:S,$T244)</f>
        <v>0</v>
      </c>
      <c r="AM244" s="8">
        <f>INDEX(装备!T:T,$O244)+INDEX(装备!T:T,$P244)+INDEX(装备!T:T,$Q244)+INDEX(装备!T:T,$R244)+INDEX(装备!T:T,$S244)+INDEX(装备!T:T,$T244)</f>
        <v>0</v>
      </c>
      <c r="AP244" s="39">
        <f t="shared" ref="AP244:BG252" si="148">AP243+V244</f>
        <v>16</v>
      </c>
      <c r="AQ244" s="39">
        <f t="shared" si="148"/>
        <v>16</v>
      </c>
      <c r="AR244" s="39">
        <f t="shared" si="148"/>
        <v>13</v>
      </c>
      <c r="AS244" s="39">
        <f t="shared" si="148"/>
        <v>0</v>
      </c>
      <c r="AT244" s="39">
        <f t="shared" si="148"/>
        <v>6</v>
      </c>
      <c r="AU244" s="39">
        <f t="shared" si="148"/>
        <v>12</v>
      </c>
      <c r="AV244" s="39">
        <f t="shared" si="148"/>
        <v>6</v>
      </c>
      <c r="AW244" s="39">
        <f t="shared" si="148"/>
        <v>5</v>
      </c>
      <c r="AX244" s="39">
        <f t="shared" si="148"/>
        <v>0</v>
      </c>
      <c r="AY244" s="39">
        <f t="shared" si="148"/>
        <v>0</v>
      </c>
      <c r="AZ244" s="39">
        <f t="shared" si="148"/>
        <v>200</v>
      </c>
      <c r="BA244" s="39">
        <f t="shared" si="148"/>
        <v>90</v>
      </c>
      <c r="BB244" s="39">
        <f t="shared" si="148"/>
        <v>0</v>
      </c>
      <c r="BC244" s="39">
        <f t="shared" si="148"/>
        <v>0</v>
      </c>
      <c r="BD244" s="39">
        <f t="shared" si="148"/>
        <v>0</v>
      </c>
      <c r="BE244" s="39">
        <f t="shared" si="148"/>
        <v>0</v>
      </c>
      <c r="BF244" s="39">
        <f t="shared" si="148"/>
        <v>0</v>
      </c>
      <c r="BG244" s="39">
        <f t="shared" si="148"/>
        <v>0</v>
      </c>
    </row>
    <row r="245" spans="6:59" s="38" customFormat="1" x14ac:dyDescent="0.15">
      <c r="G245" s="39" t="s">
        <v>299</v>
      </c>
      <c r="H245" s="39" t="s">
        <v>638</v>
      </c>
      <c r="I245" s="39" t="s">
        <v>367</v>
      </c>
      <c r="J245" s="39" t="s">
        <v>442</v>
      </c>
      <c r="K245" s="39" t="s">
        <v>381</v>
      </c>
      <c r="L245" s="39" t="s">
        <v>302</v>
      </c>
      <c r="M245" s="39" t="s">
        <v>298</v>
      </c>
      <c r="O245" s="35">
        <f>MATCH(H245,装备!$B:$B,0)</f>
        <v>56</v>
      </c>
      <c r="P245" s="35">
        <f>MATCH(I245,装备!$B:$B,0)</f>
        <v>55</v>
      </c>
      <c r="Q245" s="35">
        <f>MATCH(J245,装备!$B:$B,0)</f>
        <v>60</v>
      </c>
      <c r="R245" s="35">
        <f>MATCH(K245,装备!$B:$B,0)</f>
        <v>54</v>
      </c>
      <c r="S245" s="35">
        <f>MATCH(L245,装备!$B:$B,0)</f>
        <v>36</v>
      </c>
      <c r="T245" s="35">
        <f>MATCH(M245,装备!$B:$B,0)</f>
        <v>4</v>
      </c>
      <c r="V245" s="8">
        <f>INDEX(装备!C:C,$O245)+INDEX(装备!C:C,$P245)+INDEX(装备!C:C,$Q245)+INDEX(装备!C:C,$R245)+INDEX(装备!C:C,$S245)+INDEX(装备!C:C,$T245)</f>
        <v>13</v>
      </c>
      <c r="W245" s="8">
        <f>INDEX(装备!D:D,$O245)+INDEX(装备!D:D,$P245)+INDEX(装备!D:D,$Q245)+INDEX(装备!D:D,$R245)+INDEX(装备!D:D,$S245)+INDEX(装备!D:D,$T245)</f>
        <v>23</v>
      </c>
      <c r="X245" s="8">
        <f>INDEX(装备!E:E,$O245)+INDEX(装备!E:E,$P245)+INDEX(装备!E:E,$Q245)+INDEX(装备!E:E,$R245)+INDEX(装备!E:E,$S245)+INDEX(装备!E:E,$T245)</f>
        <v>13</v>
      </c>
      <c r="Y245" s="8">
        <f>INDEX(装备!F:F,$O245)+INDEX(装备!F:F,$P245)+INDEX(装备!F:F,$Q245)+INDEX(装备!F:F,$R245)+INDEX(装备!F:F,$S245)+INDEX(装备!F:F,$T245)</f>
        <v>280</v>
      </c>
      <c r="Z245" s="8">
        <f>INDEX(装备!G:G,$O245)+INDEX(装备!G:G,$P245)+INDEX(装备!G:G,$Q245)+INDEX(装备!G:G,$R245)+INDEX(装备!G:G,$S245)+INDEX(装备!G:G,$T245)</f>
        <v>0</v>
      </c>
      <c r="AA245" s="8">
        <f>INDEX(装备!H:H,$O245)+INDEX(装备!H:H,$P245)+INDEX(装备!H:H,$Q245)+INDEX(装备!H:H,$R245)+INDEX(装备!H:H,$S245)+INDEX(装备!H:H,$T245)</f>
        <v>0</v>
      </c>
      <c r="AB245" s="8">
        <f>INDEX(装备!I:I,$O245)+INDEX(装备!I:I,$P245)+INDEX(装备!I:I,$Q245)+INDEX(装备!I:I,$R245)+INDEX(装备!I:I,$S245)+INDEX(装备!I:I,$T245)</f>
        <v>4</v>
      </c>
      <c r="AC245" s="8">
        <f>INDEX(装备!J:J,$O245)+INDEX(装备!J:J,$P245)+INDEX(装备!J:J,$Q245)+INDEX(装备!J:J,$R245)+INDEX(装备!J:J,$S245)+INDEX(装备!J:J,$T245)</f>
        <v>12</v>
      </c>
      <c r="AD245" s="8">
        <f>INDEX(装备!K:K,$O245)+INDEX(装备!K:K,$P245)+INDEX(装备!K:K,$Q245)+INDEX(装备!K:K,$R245)+INDEX(装备!K:K,$S245)+INDEX(装备!K:K,$T245)</f>
        <v>0</v>
      </c>
      <c r="AE245" s="8">
        <f>INDEX(装备!L:L,$O245)+INDEX(装备!L:L,$P245)+INDEX(装备!L:L,$Q245)+INDEX(装备!L:L,$R245)+INDEX(装备!L:L,$S245)+INDEX(装备!L:L,$T245)</f>
        <v>0</v>
      </c>
      <c r="AF245" s="8">
        <f>INDEX(装备!M:M,$O245)+INDEX(装备!M:M,$P245)+INDEX(装备!M:M,$Q245)+INDEX(装备!M:M,$R245)+INDEX(装备!M:M,$S245)+INDEX(装备!M:M,$T245)</f>
        <v>435</v>
      </c>
      <c r="AG245" s="8">
        <f>INDEX(装备!N:N,$O245)+INDEX(装备!N:N,$P245)+INDEX(装备!N:N,$Q245)+INDEX(装备!N:N,$R245)+INDEX(装备!N:N,$S245)+INDEX(装备!N:N,$T245)</f>
        <v>15</v>
      </c>
      <c r="AH245" s="8">
        <f>INDEX(装备!O:O,$O245)+INDEX(装备!O:O,$P245)+INDEX(装备!O:O,$Q245)+INDEX(装备!O:O,$R245)+INDEX(装备!O:O,$S245)+INDEX(装备!O:O,$T245)</f>
        <v>0</v>
      </c>
      <c r="AI245" s="8">
        <f>INDEX(装备!P:P,$O245)+INDEX(装备!P:P,$P245)+INDEX(装备!P:P,$Q245)+INDEX(装备!P:P,$R245)+INDEX(装备!P:P,$S245)+INDEX(装备!P:P,$T245)</f>
        <v>5</v>
      </c>
      <c r="AJ245" s="8">
        <f>INDEX(装备!Q:Q,$O245)+INDEX(装备!Q:Q,$P245)+INDEX(装备!Q:Q,$Q245)+INDEX(装备!Q:Q,$R245)+INDEX(装备!Q:Q,$S245)+INDEX(装备!Q:Q,$T245)</f>
        <v>0</v>
      </c>
      <c r="AK245" s="8">
        <f>INDEX(装备!R:R,$O245)+INDEX(装备!R:R,$P245)+INDEX(装备!R:R,$Q245)+INDEX(装备!R:R,$R245)+INDEX(装备!R:R,$S245)+INDEX(装备!R:R,$T245)</f>
        <v>0</v>
      </c>
      <c r="AL245" s="8">
        <f>INDEX(装备!S:S,$O245)+INDEX(装备!S:S,$P245)+INDEX(装备!S:S,$Q245)+INDEX(装备!S:S,$R245)+INDEX(装备!S:S,$S245)+INDEX(装备!S:S,$T245)</f>
        <v>10</v>
      </c>
      <c r="AM245" s="8">
        <f>INDEX(装备!T:T,$O245)+INDEX(装备!T:T,$P245)+INDEX(装备!T:T,$Q245)+INDEX(装备!T:T,$R245)+INDEX(装备!T:T,$S245)+INDEX(装备!T:T,$T245)</f>
        <v>0</v>
      </c>
      <c r="AP245" s="39">
        <f t="shared" si="148"/>
        <v>29</v>
      </c>
      <c r="AQ245" s="39">
        <f t="shared" si="148"/>
        <v>39</v>
      </c>
      <c r="AR245" s="39">
        <f t="shared" si="148"/>
        <v>26</v>
      </c>
      <c r="AS245" s="39">
        <f t="shared" si="148"/>
        <v>280</v>
      </c>
      <c r="AT245" s="39">
        <f t="shared" si="148"/>
        <v>6</v>
      </c>
      <c r="AU245" s="39">
        <f t="shared" si="148"/>
        <v>12</v>
      </c>
      <c r="AV245" s="39">
        <f t="shared" si="148"/>
        <v>10</v>
      </c>
      <c r="AW245" s="39">
        <f t="shared" si="148"/>
        <v>17</v>
      </c>
      <c r="AX245" s="39">
        <f t="shared" si="148"/>
        <v>0</v>
      </c>
      <c r="AY245" s="39">
        <f t="shared" si="148"/>
        <v>0</v>
      </c>
      <c r="AZ245" s="39">
        <f t="shared" si="148"/>
        <v>635</v>
      </c>
      <c r="BA245" s="39">
        <f t="shared" si="148"/>
        <v>105</v>
      </c>
      <c r="BB245" s="39">
        <f t="shared" si="148"/>
        <v>0</v>
      </c>
      <c r="BC245" s="39">
        <f t="shared" si="148"/>
        <v>5</v>
      </c>
      <c r="BD245" s="39">
        <f t="shared" si="148"/>
        <v>0</v>
      </c>
      <c r="BE245" s="39">
        <f t="shared" si="148"/>
        <v>0</v>
      </c>
      <c r="BF245" s="39">
        <f t="shared" si="148"/>
        <v>10</v>
      </c>
      <c r="BG245" s="39">
        <f t="shared" si="148"/>
        <v>0</v>
      </c>
    </row>
    <row r="246" spans="6:59" s="38" customFormat="1" x14ac:dyDescent="0.15">
      <c r="G246" s="39" t="s">
        <v>304</v>
      </c>
      <c r="H246" s="39" t="s">
        <v>622</v>
      </c>
      <c r="I246" s="39" t="s">
        <v>424</v>
      </c>
      <c r="J246" s="39" t="s">
        <v>442</v>
      </c>
      <c r="K246" s="39" t="s">
        <v>466</v>
      </c>
      <c r="L246" s="39" t="s">
        <v>429</v>
      </c>
      <c r="M246" s="39" t="s">
        <v>298</v>
      </c>
      <c r="O246" s="35">
        <f>MATCH(H246,装备!$B:$B,0)</f>
        <v>86</v>
      </c>
      <c r="P246" s="35">
        <f>MATCH(I246,装备!$B:$B,0)</f>
        <v>66</v>
      </c>
      <c r="Q246" s="35">
        <f>MATCH(J246,装备!$B:$B,0)</f>
        <v>60</v>
      </c>
      <c r="R246" s="35">
        <f>MATCH(K246,装备!$B:$B,0)</f>
        <v>29</v>
      </c>
      <c r="S246" s="35">
        <f>MATCH(L246,装备!$B:$B,0)</f>
        <v>27</v>
      </c>
      <c r="T246" s="35">
        <f>MATCH(M246,装备!$B:$B,0)</f>
        <v>4</v>
      </c>
      <c r="V246" s="8">
        <f>INDEX(装备!C:C,$O246)+INDEX(装备!C:C,$P246)+INDEX(装备!C:C,$Q246)+INDEX(装备!C:C,$R246)+INDEX(装备!C:C,$S246)+INDEX(装备!C:C,$T246)</f>
        <v>22</v>
      </c>
      <c r="W246" s="8">
        <f>INDEX(装备!D:D,$O246)+INDEX(装备!D:D,$P246)+INDEX(装备!D:D,$Q246)+INDEX(装备!D:D,$R246)+INDEX(装备!D:D,$S246)+INDEX(装备!D:D,$T246)</f>
        <v>32</v>
      </c>
      <c r="X246" s="8">
        <f>INDEX(装备!E:E,$O246)+INDEX(装备!E:E,$P246)+INDEX(装备!E:E,$Q246)+INDEX(装备!E:E,$R246)+INDEX(装备!E:E,$S246)+INDEX(装备!E:E,$T246)</f>
        <v>22</v>
      </c>
      <c r="Y246" s="8">
        <f>INDEX(装备!F:F,$O246)+INDEX(装备!F:F,$P246)+INDEX(装备!F:F,$Q246)+INDEX(装备!F:F,$R246)+INDEX(装备!F:F,$S246)+INDEX(装备!F:F,$T246)</f>
        <v>200</v>
      </c>
      <c r="Z246" s="8">
        <f>INDEX(装备!G:G,$O246)+INDEX(装备!G:G,$P246)+INDEX(装备!G:G,$Q246)+INDEX(装备!G:G,$R246)+INDEX(装备!G:G,$S246)+INDEX(装备!G:G,$T246)</f>
        <v>0</v>
      </c>
      <c r="AA246" s="8">
        <f>INDEX(装备!H:H,$O246)+INDEX(装备!H:H,$P246)+INDEX(装备!H:H,$Q246)+INDEX(装备!H:H,$R246)+INDEX(装备!H:H,$S246)+INDEX(装备!H:H,$T246)</f>
        <v>0</v>
      </c>
      <c r="AB246" s="8">
        <f>INDEX(装备!I:I,$O246)+INDEX(装备!I:I,$P246)+INDEX(装备!I:I,$Q246)+INDEX(装备!I:I,$R246)+INDEX(装备!I:I,$S246)+INDEX(装备!I:I,$T246)</f>
        <v>0</v>
      </c>
      <c r="AC246" s="8">
        <f>INDEX(装备!J:J,$O246)+INDEX(装备!J:J,$P246)+INDEX(装备!J:J,$Q246)+INDEX(装备!J:J,$R246)+INDEX(装备!J:J,$S246)+INDEX(装备!J:J,$T246)</f>
        <v>5</v>
      </c>
      <c r="AD246" s="8">
        <f>INDEX(装备!K:K,$O246)+INDEX(装备!K:K,$P246)+INDEX(装备!K:K,$Q246)+INDEX(装备!K:K,$R246)+INDEX(装备!K:K,$S246)+INDEX(装备!K:K,$T246)</f>
        <v>0</v>
      </c>
      <c r="AE246" s="8">
        <f>INDEX(装备!L:L,$O246)+INDEX(装备!L:L,$P246)+INDEX(装备!L:L,$Q246)+INDEX(装备!L:L,$R246)+INDEX(装备!L:L,$S246)+INDEX(装备!L:L,$T246)</f>
        <v>30</v>
      </c>
      <c r="AF246" s="8">
        <f>INDEX(装备!M:M,$O246)+INDEX(装备!M:M,$P246)+INDEX(装备!M:M,$Q246)+INDEX(装备!M:M,$R246)+INDEX(装备!M:M,$S246)+INDEX(装备!M:M,$T246)</f>
        <v>0</v>
      </c>
      <c r="AG246" s="8">
        <f>INDEX(装备!N:N,$O246)+INDEX(装备!N:N,$P246)+INDEX(装备!N:N,$Q246)+INDEX(装备!N:N,$R246)+INDEX(装备!N:N,$S246)+INDEX(装备!N:N,$T246)</f>
        <v>60</v>
      </c>
      <c r="AH246" s="8">
        <f>INDEX(装备!O:O,$O246)+INDEX(装备!O:O,$P246)+INDEX(装备!O:O,$Q246)+INDEX(装备!O:O,$R246)+INDEX(装备!O:O,$S246)+INDEX(装备!O:O,$T246)</f>
        <v>0</v>
      </c>
      <c r="AI246" s="8">
        <f>INDEX(装备!P:P,$O246)+INDEX(装备!P:P,$P246)+INDEX(装备!P:P,$Q246)+INDEX(装备!P:P,$R246)+INDEX(装备!P:P,$S246)+INDEX(装备!P:P,$T246)</f>
        <v>0</v>
      </c>
      <c r="AJ246" s="8">
        <f>INDEX(装备!Q:Q,$O246)+INDEX(装备!Q:Q,$P246)+INDEX(装备!Q:Q,$Q246)+INDEX(装备!Q:Q,$R246)+INDEX(装备!Q:Q,$S246)+INDEX(装备!Q:Q,$T246)</f>
        <v>0</v>
      </c>
      <c r="AK246" s="8">
        <f>INDEX(装备!R:R,$O246)+INDEX(装备!R:R,$P246)+INDEX(装备!R:R,$Q246)+INDEX(装备!R:R,$R246)+INDEX(装备!R:R,$S246)+INDEX(装备!R:R,$T246)</f>
        <v>0</v>
      </c>
      <c r="AL246" s="8">
        <f>INDEX(装备!S:S,$O246)+INDEX(装备!S:S,$P246)+INDEX(装备!S:S,$Q246)+INDEX(装备!S:S,$R246)+INDEX(装备!S:S,$S246)+INDEX(装备!S:S,$T246)</f>
        <v>0</v>
      </c>
      <c r="AM246" s="8">
        <f>INDEX(装备!T:T,$O246)+INDEX(装备!T:T,$P246)+INDEX(装备!T:T,$Q246)+INDEX(装备!T:T,$R246)+INDEX(装备!T:T,$S246)+INDEX(装备!T:T,$T246)</f>
        <v>0</v>
      </c>
      <c r="AP246" s="39">
        <f t="shared" si="148"/>
        <v>51</v>
      </c>
      <c r="AQ246" s="39">
        <f t="shared" si="148"/>
        <v>71</v>
      </c>
      <c r="AR246" s="39">
        <f t="shared" si="148"/>
        <v>48</v>
      </c>
      <c r="AS246" s="39">
        <f t="shared" si="148"/>
        <v>480</v>
      </c>
      <c r="AT246" s="39">
        <f t="shared" si="148"/>
        <v>6</v>
      </c>
      <c r="AU246" s="39">
        <f t="shared" si="148"/>
        <v>12</v>
      </c>
      <c r="AV246" s="39">
        <f t="shared" si="148"/>
        <v>10</v>
      </c>
      <c r="AW246" s="39">
        <f t="shared" si="148"/>
        <v>22</v>
      </c>
      <c r="AX246" s="39">
        <f t="shared" si="148"/>
        <v>0</v>
      </c>
      <c r="AY246" s="39">
        <f t="shared" si="148"/>
        <v>30</v>
      </c>
      <c r="AZ246" s="39">
        <f t="shared" si="148"/>
        <v>635</v>
      </c>
      <c r="BA246" s="39">
        <f t="shared" si="148"/>
        <v>165</v>
      </c>
      <c r="BB246" s="39">
        <f t="shared" si="148"/>
        <v>0</v>
      </c>
      <c r="BC246" s="39">
        <f t="shared" si="148"/>
        <v>5</v>
      </c>
      <c r="BD246" s="39">
        <f t="shared" si="148"/>
        <v>0</v>
      </c>
      <c r="BE246" s="39">
        <f t="shared" si="148"/>
        <v>0</v>
      </c>
      <c r="BF246" s="39">
        <f t="shared" si="148"/>
        <v>10</v>
      </c>
      <c r="BG246" s="39">
        <f t="shared" si="148"/>
        <v>0</v>
      </c>
    </row>
    <row r="247" spans="6:59" s="38" customFormat="1" x14ac:dyDescent="0.15">
      <c r="G247" s="39" t="s">
        <v>311</v>
      </c>
      <c r="H247" s="39" t="s">
        <v>640</v>
      </c>
      <c r="I247" s="39" t="s">
        <v>434</v>
      </c>
      <c r="J247" s="39" t="s">
        <v>428</v>
      </c>
      <c r="K247" s="39" t="s">
        <v>426</v>
      </c>
      <c r="L247" s="39" t="s">
        <v>441</v>
      </c>
      <c r="M247" s="39" t="s">
        <v>459</v>
      </c>
      <c r="O247" s="35">
        <f>MATCH(H247,装备!$B:$B,0)</f>
        <v>89</v>
      </c>
      <c r="P247" s="35">
        <f>MATCH(I247,装备!$B:$B,0)</f>
        <v>77</v>
      </c>
      <c r="Q247" s="35">
        <f>MATCH(J247,装备!$B:$B,0)</f>
        <v>71</v>
      </c>
      <c r="R247" s="35">
        <f>MATCH(K247,装备!$B:$B,0)</f>
        <v>50</v>
      </c>
      <c r="S247" s="35">
        <f>MATCH(L247,装备!$B:$B,0)</f>
        <v>20</v>
      </c>
      <c r="T247" s="35">
        <f>MATCH(M247,装备!$B:$B,0)</f>
        <v>46</v>
      </c>
      <c r="V247" s="8">
        <f>INDEX(装备!C:C,$O247)+INDEX(装备!C:C,$P247)+INDEX(装备!C:C,$Q247)+INDEX(装备!C:C,$R247)+INDEX(装备!C:C,$S247)+INDEX(装备!C:C,$T247)</f>
        <v>23</v>
      </c>
      <c r="W247" s="8">
        <f>INDEX(装备!D:D,$O247)+INDEX(装备!D:D,$P247)+INDEX(装备!D:D,$Q247)+INDEX(装备!D:D,$R247)+INDEX(装备!D:D,$S247)+INDEX(装备!D:D,$T247)</f>
        <v>54</v>
      </c>
      <c r="X247" s="8">
        <f>INDEX(装备!E:E,$O247)+INDEX(装备!E:E,$P247)+INDEX(装备!E:E,$Q247)+INDEX(装备!E:E,$R247)+INDEX(装备!E:E,$S247)+INDEX(装备!E:E,$T247)</f>
        <v>23</v>
      </c>
      <c r="Y247" s="8">
        <f>INDEX(装备!F:F,$O247)+INDEX(装备!F:F,$P247)+INDEX(装备!F:F,$Q247)+INDEX(装备!F:F,$R247)+INDEX(装备!F:F,$S247)+INDEX(装备!F:F,$T247)</f>
        <v>0</v>
      </c>
      <c r="Z247" s="8">
        <f>INDEX(装备!G:G,$O247)+INDEX(装备!G:G,$P247)+INDEX(装备!G:G,$Q247)+INDEX(装备!G:G,$R247)+INDEX(装备!G:G,$S247)+INDEX(装备!G:G,$T247)</f>
        <v>6</v>
      </c>
      <c r="AA247" s="8">
        <f>INDEX(装备!H:H,$O247)+INDEX(装备!H:H,$P247)+INDEX(装备!H:H,$Q247)+INDEX(装备!H:H,$R247)+INDEX(装备!H:H,$S247)+INDEX(装备!H:H,$T247)</f>
        <v>0</v>
      </c>
      <c r="AB247" s="8">
        <f>INDEX(装备!I:I,$O247)+INDEX(装备!I:I,$P247)+INDEX(装备!I:I,$Q247)+INDEX(装备!I:I,$R247)+INDEX(装备!I:I,$S247)+INDEX(装备!I:I,$T247)</f>
        <v>0</v>
      </c>
      <c r="AC247" s="8">
        <f>INDEX(装备!J:J,$O247)+INDEX(装备!J:J,$P247)+INDEX(装备!J:J,$Q247)+INDEX(装备!J:J,$R247)+INDEX(装备!J:J,$S247)+INDEX(装备!J:J,$T247)</f>
        <v>0</v>
      </c>
      <c r="AD247" s="8">
        <f>INDEX(装备!K:K,$O247)+INDEX(装备!K:K,$P247)+INDEX(装备!K:K,$Q247)+INDEX(装备!K:K,$R247)+INDEX(装备!K:K,$S247)+INDEX(装备!K:K,$T247)</f>
        <v>15</v>
      </c>
      <c r="AE247" s="8">
        <f>INDEX(装备!L:L,$O247)+INDEX(装备!L:L,$P247)+INDEX(装备!L:L,$Q247)+INDEX(装备!L:L,$R247)+INDEX(装备!L:L,$S247)+INDEX(装备!L:L,$T247)</f>
        <v>0</v>
      </c>
      <c r="AF247" s="8">
        <f>INDEX(装备!M:M,$O247)+INDEX(装备!M:M,$P247)+INDEX(装备!M:M,$Q247)+INDEX(装备!M:M,$R247)+INDEX(装备!M:M,$S247)+INDEX(装备!M:M,$T247)</f>
        <v>120</v>
      </c>
      <c r="AG247" s="8">
        <f>INDEX(装备!N:N,$O247)+INDEX(装备!N:N,$P247)+INDEX(装备!N:N,$Q247)+INDEX(装备!N:N,$R247)+INDEX(装备!N:N,$S247)+INDEX(装备!N:N,$T247)</f>
        <v>90</v>
      </c>
      <c r="AH247" s="8">
        <f>INDEX(装备!O:O,$O247)+INDEX(装备!O:O,$P247)+INDEX(装备!O:O,$Q247)+INDEX(装备!O:O,$R247)+INDEX(装备!O:O,$S247)+INDEX(装备!O:O,$T247)</f>
        <v>5</v>
      </c>
      <c r="AI247" s="8">
        <f>INDEX(装备!P:P,$O247)+INDEX(装备!P:P,$P247)+INDEX(装备!P:P,$Q247)+INDEX(装备!P:P,$R247)+INDEX(装备!P:P,$S247)+INDEX(装备!P:P,$T247)</f>
        <v>5</v>
      </c>
      <c r="AJ247" s="8">
        <f>INDEX(装备!Q:Q,$O247)+INDEX(装备!Q:Q,$P247)+INDEX(装备!Q:Q,$Q247)+INDEX(装备!Q:Q,$R247)+INDEX(装备!Q:Q,$S247)+INDEX(装备!Q:Q,$T247)</f>
        <v>5</v>
      </c>
      <c r="AK247" s="8">
        <f>INDEX(装备!R:R,$O247)+INDEX(装备!R:R,$P247)+INDEX(装备!R:R,$Q247)+INDEX(装备!R:R,$R247)+INDEX(装备!R:R,$S247)+INDEX(装备!R:R,$T247)</f>
        <v>0</v>
      </c>
      <c r="AL247" s="8">
        <f>INDEX(装备!S:S,$O247)+INDEX(装备!S:S,$P247)+INDEX(装备!S:S,$Q247)+INDEX(装备!S:S,$R247)+INDEX(装备!S:S,$S247)+INDEX(装备!S:S,$T247)</f>
        <v>20</v>
      </c>
      <c r="AM247" s="8">
        <f>INDEX(装备!T:T,$O247)+INDEX(装备!T:T,$P247)+INDEX(装备!T:T,$Q247)+INDEX(装备!T:T,$R247)+INDEX(装备!T:T,$S247)+INDEX(装备!T:T,$T247)</f>
        <v>0</v>
      </c>
      <c r="AP247" s="39">
        <f t="shared" si="148"/>
        <v>74</v>
      </c>
      <c r="AQ247" s="39">
        <f t="shared" si="148"/>
        <v>125</v>
      </c>
      <c r="AR247" s="39">
        <f t="shared" si="148"/>
        <v>71</v>
      </c>
      <c r="AS247" s="39">
        <f t="shared" si="148"/>
        <v>480</v>
      </c>
      <c r="AT247" s="39">
        <f t="shared" si="148"/>
        <v>12</v>
      </c>
      <c r="AU247" s="39">
        <f t="shared" si="148"/>
        <v>12</v>
      </c>
      <c r="AV247" s="39">
        <f t="shared" si="148"/>
        <v>10</v>
      </c>
      <c r="AW247" s="39">
        <f t="shared" si="148"/>
        <v>22</v>
      </c>
      <c r="AX247" s="39">
        <f t="shared" si="148"/>
        <v>15</v>
      </c>
      <c r="AY247" s="39">
        <f t="shared" si="148"/>
        <v>30</v>
      </c>
      <c r="AZ247" s="39">
        <f t="shared" si="148"/>
        <v>755</v>
      </c>
      <c r="BA247" s="39">
        <f t="shared" si="148"/>
        <v>255</v>
      </c>
      <c r="BB247" s="39">
        <f t="shared" si="148"/>
        <v>5</v>
      </c>
      <c r="BC247" s="39">
        <f t="shared" si="148"/>
        <v>10</v>
      </c>
      <c r="BD247" s="39">
        <f t="shared" si="148"/>
        <v>5</v>
      </c>
      <c r="BE247" s="39">
        <f t="shared" si="148"/>
        <v>0</v>
      </c>
      <c r="BF247" s="39">
        <f t="shared" si="148"/>
        <v>30</v>
      </c>
      <c r="BG247" s="39">
        <f t="shared" si="148"/>
        <v>0</v>
      </c>
    </row>
    <row r="248" spans="6:59" s="38" customFormat="1" x14ac:dyDescent="0.15">
      <c r="G248" s="39" t="s">
        <v>316</v>
      </c>
      <c r="H248" s="39" t="s">
        <v>641</v>
      </c>
      <c r="I248" s="39" t="s">
        <v>443</v>
      </c>
      <c r="J248" s="39" t="s">
        <v>313</v>
      </c>
      <c r="K248" s="39" t="s">
        <v>381</v>
      </c>
      <c r="L248" s="39" t="s">
        <v>441</v>
      </c>
      <c r="M248" s="39" t="s">
        <v>459</v>
      </c>
      <c r="O248" s="35">
        <f>MATCH(H248,装备!$B:$B,0)</f>
        <v>113</v>
      </c>
      <c r="P248" s="35">
        <f>MATCH(I248,装备!$B:$B,0)</f>
        <v>76</v>
      </c>
      <c r="Q248" s="35">
        <f>MATCH(J248,装备!$B:$B,0)</f>
        <v>84</v>
      </c>
      <c r="R248" s="35">
        <f>MATCH(K248,装备!$B:$B,0)</f>
        <v>54</v>
      </c>
      <c r="S248" s="35">
        <f>MATCH(L248,装备!$B:$B,0)</f>
        <v>20</v>
      </c>
      <c r="T248" s="35">
        <f>MATCH(M248,装备!$B:$B,0)</f>
        <v>46</v>
      </c>
      <c r="V248" s="8">
        <f>INDEX(装备!C:C,$O248)+INDEX(装备!C:C,$P248)+INDEX(装备!C:C,$Q248)+INDEX(装备!C:C,$R248)+INDEX(装备!C:C,$S248)+INDEX(装备!C:C,$T248)</f>
        <v>29</v>
      </c>
      <c r="W248" s="8">
        <f>INDEX(装备!D:D,$O248)+INDEX(装备!D:D,$P248)+INDEX(装备!D:D,$Q248)+INDEX(装备!D:D,$R248)+INDEX(装备!D:D,$S248)+INDEX(装备!D:D,$T248)</f>
        <v>70</v>
      </c>
      <c r="X248" s="8">
        <f>INDEX(装备!E:E,$O248)+INDEX(装备!E:E,$P248)+INDEX(装备!E:E,$Q248)+INDEX(装备!E:E,$R248)+INDEX(装备!E:E,$S248)+INDEX(装备!E:E,$T248)</f>
        <v>19</v>
      </c>
      <c r="Y248" s="8">
        <f>INDEX(装备!F:F,$O248)+INDEX(装备!F:F,$P248)+INDEX(装备!F:F,$Q248)+INDEX(装备!F:F,$R248)+INDEX(装备!F:F,$S248)+INDEX(装备!F:F,$T248)</f>
        <v>0</v>
      </c>
      <c r="Z248" s="8">
        <f>INDEX(装备!G:G,$O248)+INDEX(装备!G:G,$P248)+INDEX(装备!G:G,$Q248)+INDEX(装备!G:G,$R248)+INDEX(装备!G:G,$S248)+INDEX(装备!G:G,$T248)</f>
        <v>27</v>
      </c>
      <c r="AA248" s="8">
        <f>INDEX(装备!H:H,$O248)+INDEX(装备!H:H,$P248)+INDEX(装备!H:H,$Q248)+INDEX(装备!H:H,$R248)+INDEX(装备!H:H,$S248)+INDEX(装备!H:H,$T248)</f>
        <v>30</v>
      </c>
      <c r="AB248" s="8">
        <f>INDEX(装备!I:I,$O248)+INDEX(装备!I:I,$P248)+INDEX(装备!I:I,$Q248)+INDEX(装备!I:I,$R248)+INDEX(装备!I:I,$S248)+INDEX(装备!I:I,$T248)</f>
        <v>0</v>
      </c>
      <c r="AC248" s="8">
        <f>INDEX(装备!J:J,$O248)+INDEX(装备!J:J,$P248)+INDEX(装备!J:J,$Q248)+INDEX(装备!J:J,$R248)+INDEX(装备!J:J,$S248)+INDEX(装备!J:J,$T248)</f>
        <v>22</v>
      </c>
      <c r="AD248" s="8">
        <f>INDEX(装备!K:K,$O248)+INDEX(装备!K:K,$P248)+INDEX(装备!K:K,$Q248)+INDEX(装备!K:K,$R248)+INDEX(装备!K:K,$S248)+INDEX(装备!K:K,$T248)</f>
        <v>15</v>
      </c>
      <c r="AE248" s="8">
        <f>INDEX(装备!L:L,$O248)+INDEX(装备!L:L,$P248)+INDEX(装备!L:L,$Q248)+INDEX(装备!L:L,$R248)+INDEX(装备!L:L,$S248)+INDEX(装备!L:L,$T248)</f>
        <v>5</v>
      </c>
      <c r="AF248" s="8">
        <f>INDEX(装备!M:M,$O248)+INDEX(装备!M:M,$P248)+INDEX(装备!M:M,$Q248)+INDEX(装备!M:M,$R248)+INDEX(装备!M:M,$S248)+INDEX(装备!M:M,$T248)</f>
        <v>180</v>
      </c>
      <c r="AG248" s="8">
        <f>INDEX(装备!N:N,$O248)+INDEX(装备!N:N,$P248)+INDEX(装备!N:N,$Q248)+INDEX(装备!N:N,$R248)+INDEX(装备!N:N,$S248)+INDEX(装备!N:N,$T248)</f>
        <v>110</v>
      </c>
      <c r="AH248" s="8">
        <f>INDEX(装备!O:O,$O248)+INDEX(装备!O:O,$P248)+INDEX(装备!O:O,$Q248)+INDEX(装备!O:O,$R248)+INDEX(装备!O:O,$S248)+INDEX(装备!O:O,$T248)</f>
        <v>0</v>
      </c>
      <c r="AI248" s="8">
        <f>INDEX(装备!P:P,$O248)+INDEX(装备!P:P,$P248)+INDEX(装备!P:P,$Q248)+INDEX(装备!P:P,$R248)+INDEX(装备!P:P,$S248)+INDEX(装备!P:P,$T248)</f>
        <v>0</v>
      </c>
      <c r="AJ248" s="8">
        <f>INDEX(装备!Q:Q,$O248)+INDEX(装备!Q:Q,$P248)+INDEX(装备!Q:Q,$Q248)+INDEX(装备!Q:Q,$R248)+INDEX(装备!Q:Q,$S248)+INDEX(装备!Q:Q,$T248)</f>
        <v>20</v>
      </c>
      <c r="AK248" s="8">
        <f>INDEX(装备!R:R,$O248)+INDEX(装备!R:R,$P248)+INDEX(装备!R:R,$Q248)+INDEX(装备!R:R,$R248)+INDEX(装备!R:R,$S248)+INDEX(装备!R:R,$T248)</f>
        <v>0</v>
      </c>
      <c r="AL248" s="8">
        <f>INDEX(装备!S:S,$O248)+INDEX(装备!S:S,$P248)+INDEX(装备!S:S,$Q248)+INDEX(装备!S:S,$R248)+INDEX(装备!S:S,$S248)+INDEX(装备!S:S,$T248)</f>
        <v>0</v>
      </c>
      <c r="AM248" s="8">
        <f>INDEX(装备!T:T,$O248)+INDEX(装备!T:T,$P248)+INDEX(装备!T:T,$Q248)+INDEX(装备!T:T,$R248)+INDEX(装备!T:T,$S248)+INDEX(装备!T:T,$T248)</f>
        <v>0</v>
      </c>
      <c r="AP248" s="39">
        <f t="shared" si="148"/>
        <v>103</v>
      </c>
      <c r="AQ248" s="39">
        <f t="shared" si="148"/>
        <v>195</v>
      </c>
      <c r="AR248" s="39">
        <f t="shared" si="148"/>
        <v>90</v>
      </c>
      <c r="AS248" s="39">
        <f t="shared" si="148"/>
        <v>480</v>
      </c>
      <c r="AT248" s="39">
        <f t="shared" si="148"/>
        <v>39</v>
      </c>
      <c r="AU248" s="39">
        <f t="shared" si="148"/>
        <v>42</v>
      </c>
      <c r="AV248" s="39">
        <f t="shared" si="148"/>
        <v>10</v>
      </c>
      <c r="AW248" s="39">
        <f t="shared" si="148"/>
        <v>44</v>
      </c>
      <c r="AX248" s="39">
        <f t="shared" si="148"/>
        <v>30</v>
      </c>
      <c r="AY248" s="39">
        <f t="shared" si="148"/>
        <v>35</v>
      </c>
      <c r="AZ248" s="39">
        <f t="shared" si="148"/>
        <v>935</v>
      </c>
      <c r="BA248" s="39">
        <f t="shared" si="148"/>
        <v>365</v>
      </c>
      <c r="BB248" s="39">
        <f t="shared" si="148"/>
        <v>5</v>
      </c>
      <c r="BC248" s="39">
        <f t="shared" si="148"/>
        <v>10</v>
      </c>
      <c r="BD248" s="39">
        <f t="shared" si="148"/>
        <v>25</v>
      </c>
      <c r="BE248" s="39">
        <f t="shared" si="148"/>
        <v>0</v>
      </c>
      <c r="BF248" s="39">
        <f t="shared" si="148"/>
        <v>30</v>
      </c>
      <c r="BG248" s="39">
        <f t="shared" si="148"/>
        <v>0</v>
      </c>
    </row>
    <row r="249" spans="6:59" s="38" customFormat="1" x14ac:dyDescent="0.15">
      <c r="G249" s="39" t="s">
        <v>321</v>
      </c>
      <c r="H249" s="39" t="s">
        <v>642</v>
      </c>
      <c r="I249" s="39" t="s">
        <v>383</v>
      </c>
      <c r="J249" s="39" t="s">
        <v>445</v>
      </c>
      <c r="K249" s="39" t="s">
        <v>372</v>
      </c>
      <c r="L249" s="39" t="s">
        <v>466</v>
      </c>
      <c r="M249" s="39" t="s">
        <v>459</v>
      </c>
      <c r="O249" s="35">
        <f>MATCH(H249,装备!$B:$B,0)</f>
        <v>111</v>
      </c>
      <c r="P249" s="35">
        <f>MATCH(I249,装备!$B:$B,0)</f>
        <v>99</v>
      </c>
      <c r="Q249" s="35">
        <f>MATCH(J249,装备!$B:$B,0)</f>
        <v>108</v>
      </c>
      <c r="R249" s="35">
        <f>MATCH(K249,装备!$B:$B,0)</f>
        <v>34</v>
      </c>
      <c r="S249" s="35">
        <f>MATCH(L249,装备!$B:$B,0)</f>
        <v>29</v>
      </c>
      <c r="T249" s="35">
        <f>MATCH(M249,装备!$B:$B,0)</f>
        <v>46</v>
      </c>
      <c r="V249" s="8">
        <f>INDEX(装备!C:C,$O249)+INDEX(装备!C:C,$P249)+INDEX(装备!C:C,$Q249)+INDEX(装备!C:C,$R249)+INDEX(装备!C:C,$S249)+INDEX(装备!C:C,$T249)</f>
        <v>11</v>
      </c>
      <c r="W249" s="8">
        <f>INDEX(装备!D:D,$O249)+INDEX(装备!D:D,$P249)+INDEX(装备!D:D,$Q249)+INDEX(装备!D:D,$R249)+INDEX(装备!D:D,$S249)+INDEX(装备!D:D,$T249)</f>
        <v>36</v>
      </c>
      <c r="X249" s="8">
        <f>INDEX(装备!E:E,$O249)+INDEX(装备!E:E,$P249)+INDEX(装备!E:E,$Q249)+INDEX(装备!E:E,$R249)+INDEX(装备!E:E,$S249)+INDEX(装备!E:E,$T249)</f>
        <v>11</v>
      </c>
      <c r="Y249" s="8">
        <f>INDEX(装备!F:F,$O249)+INDEX(装备!F:F,$P249)+INDEX(装备!F:F,$Q249)+INDEX(装备!F:F,$R249)+INDEX(装备!F:F,$S249)+INDEX(装备!F:F,$T249)</f>
        <v>250</v>
      </c>
      <c r="Z249" s="8">
        <f>INDEX(装备!G:G,$O249)+INDEX(装备!G:G,$P249)+INDEX(装备!G:G,$Q249)+INDEX(装备!G:G,$R249)+INDEX(装备!G:G,$S249)+INDEX(装备!G:G,$T249)</f>
        <v>0</v>
      </c>
      <c r="AA249" s="8">
        <f>INDEX(装备!H:H,$O249)+INDEX(装备!H:H,$P249)+INDEX(装备!H:H,$Q249)+INDEX(装备!H:H,$R249)+INDEX(装备!H:H,$S249)+INDEX(装备!H:H,$T249)</f>
        <v>60</v>
      </c>
      <c r="AB249" s="8">
        <f>INDEX(装备!I:I,$O249)+INDEX(装备!I:I,$P249)+INDEX(装备!I:I,$Q249)+INDEX(装备!I:I,$R249)+INDEX(装备!I:I,$S249)+INDEX(装备!I:I,$T249)</f>
        <v>0</v>
      </c>
      <c r="AC249" s="8">
        <f>INDEX(装备!J:J,$O249)+INDEX(装备!J:J,$P249)+INDEX(装备!J:J,$Q249)+INDEX(装备!J:J,$R249)+INDEX(装备!J:J,$S249)+INDEX(装备!J:J,$T249)</f>
        <v>35</v>
      </c>
      <c r="AD249" s="8">
        <f>INDEX(装备!K:K,$O249)+INDEX(装备!K:K,$P249)+INDEX(装备!K:K,$Q249)+INDEX(装备!K:K,$R249)+INDEX(装备!K:K,$S249)+INDEX(装备!K:K,$T249)</f>
        <v>15</v>
      </c>
      <c r="AE249" s="8">
        <f>INDEX(装备!L:L,$O249)+INDEX(装备!L:L,$P249)+INDEX(装备!L:L,$Q249)+INDEX(装备!L:L,$R249)+INDEX(装备!L:L,$S249)+INDEX(装备!L:L,$T249)</f>
        <v>10</v>
      </c>
      <c r="AF249" s="8">
        <f>INDEX(装备!M:M,$O249)+INDEX(装备!M:M,$P249)+INDEX(装备!M:M,$Q249)+INDEX(装备!M:M,$R249)+INDEX(装备!M:M,$S249)+INDEX(装备!M:M,$T249)</f>
        <v>100</v>
      </c>
      <c r="AG249" s="8">
        <f>INDEX(装备!N:N,$O249)+INDEX(装备!N:N,$P249)+INDEX(装备!N:N,$Q249)+INDEX(装备!N:N,$R249)+INDEX(装备!N:N,$S249)+INDEX(装备!N:N,$T249)</f>
        <v>60</v>
      </c>
      <c r="AH249" s="8">
        <f>INDEX(装备!O:O,$O249)+INDEX(装备!O:O,$P249)+INDEX(装备!O:O,$Q249)+INDEX(装备!O:O,$R249)+INDEX(装备!O:O,$S249)+INDEX(装备!O:O,$T249)</f>
        <v>0</v>
      </c>
      <c r="AI249" s="8">
        <f>INDEX(装备!P:P,$O249)+INDEX(装备!P:P,$P249)+INDEX(装备!P:P,$Q249)+INDEX(装备!P:P,$R249)+INDEX(装备!P:P,$S249)+INDEX(装备!P:P,$T249)</f>
        <v>5</v>
      </c>
      <c r="AJ249" s="8">
        <f>INDEX(装备!Q:Q,$O249)+INDEX(装备!Q:Q,$P249)+INDEX(装备!Q:Q,$Q249)+INDEX(装备!Q:Q,$R249)+INDEX(装备!Q:Q,$S249)+INDEX(装备!Q:Q,$T249)</f>
        <v>0</v>
      </c>
      <c r="AK249" s="8">
        <f>INDEX(装备!R:R,$O249)+INDEX(装备!R:R,$P249)+INDEX(装备!R:R,$Q249)+INDEX(装备!R:R,$R249)+INDEX(装备!R:R,$S249)+INDEX(装备!R:R,$T249)</f>
        <v>0</v>
      </c>
      <c r="AL249" s="8">
        <f>INDEX(装备!S:S,$O249)+INDEX(装备!S:S,$P249)+INDEX(装备!S:S,$Q249)+INDEX(装备!S:S,$R249)+INDEX(装备!S:S,$S249)+INDEX(装备!S:S,$T249)</f>
        <v>30</v>
      </c>
      <c r="AM249" s="8">
        <f>INDEX(装备!T:T,$O249)+INDEX(装备!T:T,$P249)+INDEX(装备!T:T,$Q249)+INDEX(装备!T:T,$R249)+INDEX(装备!T:T,$S249)+INDEX(装备!T:T,$T249)</f>
        <v>0</v>
      </c>
      <c r="AP249" s="39">
        <f t="shared" si="148"/>
        <v>114</v>
      </c>
      <c r="AQ249" s="39">
        <f t="shared" si="148"/>
        <v>231</v>
      </c>
      <c r="AR249" s="39">
        <f t="shared" si="148"/>
        <v>101</v>
      </c>
      <c r="AS249" s="39">
        <f t="shared" si="148"/>
        <v>730</v>
      </c>
      <c r="AT249" s="39">
        <f t="shared" si="148"/>
        <v>39</v>
      </c>
      <c r="AU249" s="39">
        <f t="shared" si="148"/>
        <v>102</v>
      </c>
      <c r="AV249" s="39">
        <f t="shared" si="148"/>
        <v>10</v>
      </c>
      <c r="AW249" s="39">
        <f t="shared" si="148"/>
        <v>79</v>
      </c>
      <c r="AX249" s="39">
        <f t="shared" si="148"/>
        <v>45</v>
      </c>
      <c r="AY249" s="39">
        <f t="shared" si="148"/>
        <v>45</v>
      </c>
      <c r="AZ249" s="39">
        <f t="shared" si="148"/>
        <v>1035</v>
      </c>
      <c r="BA249" s="39">
        <f t="shared" si="148"/>
        <v>425</v>
      </c>
      <c r="BB249" s="39">
        <f t="shared" si="148"/>
        <v>5</v>
      </c>
      <c r="BC249" s="39">
        <f t="shared" si="148"/>
        <v>15</v>
      </c>
      <c r="BD249" s="39">
        <f t="shared" si="148"/>
        <v>25</v>
      </c>
      <c r="BE249" s="39">
        <f t="shared" si="148"/>
        <v>0</v>
      </c>
      <c r="BF249" s="39">
        <f t="shared" si="148"/>
        <v>60</v>
      </c>
      <c r="BG249" s="39">
        <f t="shared" si="148"/>
        <v>0</v>
      </c>
    </row>
    <row r="250" spans="6:59" s="38" customFormat="1" x14ac:dyDescent="0.15">
      <c r="G250" s="39" t="s">
        <v>328</v>
      </c>
      <c r="H250" s="39" t="s">
        <v>618</v>
      </c>
      <c r="I250" s="39" t="s">
        <v>432</v>
      </c>
      <c r="J250" s="39" t="s">
        <v>446</v>
      </c>
      <c r="K250" s="39" t="s">
        <v>439</v>
      </c>
      <c r="L250" s="39" t="s">
        <v>332</v>
      </c>
      <c r="M250" s="39" t="s">
        <v>327</v>
      </c>
      <c r="O250" s="35">
        <f>MATCH(H250,装备!$B:$B,0)</f>
        <v>118</v>
      </c>
      <c r="P250" s="35">
        <f>MATCH(I250,装备!$B:$B,0)</f>
        <v>115</v>
      </c>
      <c r="Q250" s="35">
        <f>MATCH(J250,装备!$B:$B,0)</f>
        <v>95</v>
      </c>
      <c r="R250" s="35">
        <f>MATCH(K250,装备!$B:$B,0)</f>
        <v>33</v>
      </c>
      <c r="S250" s="35">
        <f>MATCH(L250,装备!$B:$B,0)</f>
        <v>63</v>
      </c>
      <c r="T250" s="35">
        <f>MATCH(M250,装备!$B:$B,0)</f>
        <v>72</v>
      </c>
      <c r="V250" s="8">
        <f>INDEX(装备!C:C,$O250)+INDEX(装备!C:C,$P250)+INDEX(装备!C:C,$Q250)+INDEX(装备!C:C,$R250)+INDEX(装备!C:C,$S250)+INDEX(装备!C:C,$T250)</f>
        <v>65</v>
      </c>
      <c r="W250" s="8">
        <f>INDEX(装备!D:D,$O250)+INDEX(装备!D:D,$P250)+INDEX(装备!D:D,$Q250)+INDEX(装备!D:D,$R250)+INDEX(装备!D:D,$S250)+INDEX(装备!D:D,$T250)</f>
        <v>80</v>
      </c>
      <c r="X250" s="8">
        <f>INDEX(装备!E:E,$O250)+INDEX(装备!E:E,$P250)+INDEX(装备!E:E,$Q250)+INDEX(装备!E:E,$R250)+INDEX(装备!E:E,$S250)+INDEX(装备!E:E,$T250)</f>
        <v>25</v>
      </c>
      <c r="Y250" s="8">
        <f>INDEX(装备!F:F,$O250)+INDEX(装备!F:F,$P250)+INDEX(装备!F:F,$Q250)+INDEX(装备!F:F,$R250)+INDEX(装备!F:F,$S250)+INDEX(装备!F:F,$T250)</f>
        <v>600</v>
      </c>
      <c r="Z250" s="8">
        <f>INDEX(装备!G:G,$O250)+INDEX(装备!G:G,$P250)+INDEX(装备!G:G,$Q250)+INDEX(装备!G:G,$R250)+INDEX(装备!G:G,$S250)+INDEX(装备!G:G,$T250)</f>
        <v>0</v>
      </c>
      <c r="AA250" s="8">
        <f>INDEX(装备!H:H,$O250)+INDEX(装备!H:H,$P250)+INDEX(装备!H:H,$Q250)+INDEX(装备!H:H,$R250)+INDEX(装备!H:H,$S250)+INDEX(装备!H:H,$T250)</f>
        <v>30</v>
      </c>
      <c r="AB250" s="8">
        <f>INDEX(装备!I:I,$O250)+INDEX(装备!I:I,$P250)+INDEX(装备!I:I,$Q250)+INDEX(装备!I:I,$R250)+INDEX(装备!I:I,$S250)+INDEX(装备!I:I,$T250)</f>
        <v>50</v>
      </c>
      <c r="AC250" s="8">
        <f>INDEX(装备!J:J,$O250)+INDEX(装备!J:J,$P250)+INDEX(装备!J:J,$Q250)+INDEX(装备!J:J,$R250)+INDEX(装备!J:J,$S250)+INDEX(装备!J:J,$T250)</f>
        <v>0</v>
      </c>
      <c r="AD250" s="8">
        <f>INDEX(装备!K:K,$O250)+INDEX(装备!K:K,$P250)+INDEX(装备!K:K,$Q250)+INDEX(装备!K:K,$R250)+INDEX(装备!K:K,$S250)+INDEX(装备!K:K,$T250)</f>
        <v>0</v>
      </c>
      <c r="AE250" s="8">
        <f>INDEX(装备!L:L,$O250)+INDEX(装备!L:L,$P250)+INDEX(装备!L:L,$Q250)+INDEX(装备!L:L,$R250)+INDEX(装备!L:L,$S250)+INDEX(装备!L:L,$T250)</f>
        <v>0</v>
      </c>
      <c r="AF250" s="8">
        <f>INDEX(装备!M:M,$O250)+INDEX(装备!M:M,$P250)+INDEX(装备!M:M,$Q250)+INDEX(装备!M:M,$R250)+INDEX(装备!M:M,$S250)+INDEX(装备!M:M,$T250)</f>
        <v>600</v>
      </c>
      <c r="AG250" s="8">
        <f>INDEX(装备!N:N,$O250)+INDEX(装备!N:N,$P250)+INDEX(装备!N:N,$Q250)+INDEX(装备!N:N,$R250)+INDEX(装备!N:N,$S250)+INDEX(装备!N:N,$T250)</f>
        <v>0</v>
      </c>
      <c r="AH250" s="8">
        <f>INDEX(装备!O:O,$O250)+INDEX(装备!O:O,$P250)+INDEX(装备!O:O,$Q250)+INDEX(装备!O:O,$R250)+INDEX(装备!O:O,$S250)+INDEX(装备!O:O,$T250)</f>
        <v>0</v>
      </c>
      <c r="AI250" s="8">
        <f>INDEX(装备!P:P,$O250)+INDEX(装备!P:P,$P250)+INDEX(装备!P:P,$Q250)+INDEX(装备!P:P,$R250)+INDEX(装备!P:P,$S250)+INDEX(装备!P:P,$T250)</f>
        <v>0</v>
      </c>
      <c r="AJ250" s="8">
        <f>INDEX(装备!Q:Q,$O250)+INDEX(装备!Q:Q,$P250)+INDEX(装备!Q:Q,$Q250)+INDEX(装备!Q:Q,$R250)+INDEX(装备!Q:Q,$S250)+INDEX(装备!Q:Q,$T250)</f>
        <v>0</v>
      </c>
      <c r="AK250" s="8">
        <f>INDEX(装备!R:R,$O250)+INDEX(装备!R:R,$P250)+INDEX(装备!R:R,$Q250)+INDEX(装备!R:R,$R250)+INDEX(装备!R:R,$S250)+INDEX(装备!R:R,$T250)</f>
        <v>0</v>
      </c>
      <c r="AL250" s="8">
        <f>INDEX(装备!S:S,$O250)+INDEX(装备!S:S,$P250)+INDEX(装备!S:S,$Q250)+INDEX(装备!S:S,$R250)+INDEX(装备!S:S,$S250)+INDEX(装备!S:S,$T250)</f>
        <v>0</v>
      </c>
      <c r="AM250" s="8">
        <f>INDEX(装备!T:T,$O250)+INDEX(装备!T:T,$P250)+INDEX(装备!T:T,$Q250)+INDEX(装备!T:T,$R250)+INDEX(装备!T:T,$S250)+INDEX(装备!T:T,$T250)</f>
        <v>0</v>
      </c>
      <c r="AP250" s="39">
        <f t="shared" si="148"/>
        <v>179</v>
      </c>
      <c r="AQ250" s="39">
        <f t="shared" si="148"/>
        <v>311</v>
      </c>
      <c r="AR250" s="39">
        <f t="shared" si="148"/>
        <v>126</v>
      </c>
      <c r="AS250" s="39">
        <f t="shared" si="148"/>
        <v>1330</v>
      </c>
      <c r="AT250" s="39">
        <f t="shared" si="148"/>
        <v>39</v>
      </c>
      <c r="AU250" s="39">
        <f t="shared" si="148"/>
        <v>132</v>
      </c>
      <c r="AV250" s="39">
        <f t="shared" si="148"/>
        <v>60</v>
      </c>
      <c r="AW250" s="39">
        <f t="shared" si="148"/>
        <v>79</v>
      </c>
      <c r="AX250" s="39">
        <f t="shared" si="148"/>
        <v>45</v>
      </c>
      <c r="AY250" s="39">
        <f t="shared" si="148"/>
        <v>45</v>
      </c>
      <c r="AZ250" s="39">
        <f t="shared" si="148"/>
        <v>1635</v>
      </c>
      <c r="BA250" s="39">
        <f t="shared" si="148"/>
        <v>425</v>
      </c>
      <c r="BB250" s="39">
        <f t="shared" si="148"/>
        <v>5</v>
      </c>
      <c r="BC250" s="39">
        <f t="shared" si="148"/>
        <v>15</v>
      </c>
      <c r="BD250" s="39">
        <f t="shared" si="148"/>
        <v>25</v>
      </c>
      <c r="BE250" s="39">
        <f t="shared" si="148"/>
        <v>0</v>
      </c>
      <c r="BF250" s="39">
        <f t="shared" si="148"/>
        <v>60</v>
      </c>
      <c r="BG250" s="39">
        <f t="shared" si="148"/>
        <v>0</v>
      </c>
    </row>
    <row r="251" spans="6:59" s="38" customFormat="1" x14ac:dyDescent="0.15">
      <c r="G251" s="39" t="s">
        <v>333</v>
      </c>
      <c r="H251" s="39" t="s">
        <v>655</v>
      </c>
      <c r="I251" s="39" t="s">
        <v>447</v>
      </c>
      <c r="J251" s="39" t="s">
        <v>442</v>
      </c>
      <c r="K251" s="39" t="s">
        <v>369</v>
      </c>
      <c r="L251" s="39" t="s">
        <v>381</v>
      </c>
      <c r="M251" s="39" t="s">
        <v>327</v>
      </c>
      <c r="O251" s="35">
        <f>MATCH(H251,装备!$B:$B,0)</f>
        <v>127</v>
      </c>
      <c r="P251" s="35">
        <f>MATCH(I251,装备!$B:$B,0)</f>
        <v>124</v>
      </c>
      <c r="Q251" s="35">
        <f>MATCH(J251,装备!$B:$B,0)</f>
        <v>60</v>
      </c>
      <c r="R251" s="35">
        <f>MATCH(K251,装备!$B:$B,0)</f>
        <v>58</v>
      </c>
      <c r="S251" s="35">
        <f>MATCH(L251,装备!$B:$B,0)</f>
        <v>54</v>
      </c>
      <c r="T251" s="35">
        <f>MATCH(M251,装备!$B:$B,0)</f>
        <v>72</v>
      </c>
      <c r="V251" s="8">
        <f>INDEX(装备!C:C,$O251)+INDEX(装备!C:C,$P251)+INDEX(装备!C:C,$Q251)+INDEX(装备!C:C,$R251)+INDEX(装备!C:C,$S251)+INDEX(装备!C:C,$T251)</f>
        <v>40</v>
      </c>
      <c r="W251" s="8">
        <f>INDEX(装备!D:D,$O251)+INDEX(装备!D:D,$P251)+INDEX(装备!D:D,$Q251)+INDEX(装备!D:D,$R251)+INDEX(装备!D:D,$S251)+INDEX(装备!D:D,$T251)</f>
        <v>59</v>
      </c>
      <c r="X251" s="8">
        <f>INDEX(装备!E:E,$O251)+INDEX(装备!E:E,$P251)+INDEX(装备!E:E,$Q251)+INDEX(装备!E:E,$R251)+INDEX(装备!E:E,$S251)+INDEX(装备!E:E,$T251)</f>
        <v>30</v>
      </c>
      <c r="Y251" s="8">
        <f>INDEX(装备!F:F,$O251)+INDEX(装备!F:F,$P251)+INDEX(装备!F:F,$Q251)+INDEX(装备!F:F,$R251)+INDEX(装备!F:F,$S251)+INDEX(装备!F:F,$T251)</f>
        <v>0</v>
      </c>
      <c r="Z251" s="8">
        <f>INDEX(装备!G:G,$O251)+INDEX(装备!G:G,$P251)+INDEX(装备!G:G,$Q251)+INDEX(装备!G:G,$R251)+INDEX(装备!G:G,$S251)+INDEX(装备!G:G,$T251)</f>
        <v>0</v>
      </c>
      <c r="AA251" s="8">
        <f>INDEX(装备!H:H,$O251)+INDEX(装备!H:H,$P251)+INDEX(装备!H:H,$Q251)+INDEX(装备!H:H,$R251)+INDEX(装备!H:H,$S251)+INDEX(装备!H:H,$T251)</f>
        <v>90</v>
      </c>
      <c r="AB251" s="8">
        <f>INDEX(装备!I:I,$O251)+INDEX(装备!I:I,$P251)+INDEX(装备!I:I,$Q251)+INDEX(装备!I:I,$R251)+INDEX(装备!I:I,$S251)+INDEX(装备!I:I,$T251)</f>
        <v>0</v>
      </c>
      <c r="AC251" s="8">
        <f>INDEX(装备!J:J,$O251)+INDEX(装备!J:J,$P251)+INDEX(装备!J:J,$Q251)+INDEX(装备!J:J,$R251)+INDEX(装备!J:J,$S251)+INDEX(装备!J:J,$T251)</f>
        <v>12</v>
      </c>
      <c r="AD251" s="8">
        <f>INDEX(装备!K:K,$O251)+INDEX(装备!K:K,$P251)+INDEX(装备!K:K,$Q251)+INDEX(装备!K:K,$R251)+INDEX(装备!K:K,$S251)+INDEX(装备!K:K,$T251)</f>
        <v>0</v>
      </c>
      <c r="AE251" s="8">
        <f>INDEX(装备!L:L,$O251)+INDEX(装备!L:L,$P251)+INDEX(装备!L:L,$Q251)+INDEX(装备!L:L,$R251)+INDEX(装备!L:L,$S251)+INDEX(装备!L:L,$T251)</f>
        <v>30</v>
      </c>
      <c r="AF251" s="8">
        <f>INDEX(装备!M:M,$O251)+INDEX(装备!M:M,$P251)+INDEX(装备!M:M,$Q251)+INDEX(装备!M:M,$R251)+INDEX(装备!M:M,$S251)+INDEX(装备!M:M,$T251)</f>
        <v>180</v>
      </c>
      <c r="AG251" s="8">
        <f>INDEX(装备!N:N,$O251)+INDEX(装备!N:N,$P251)+INDEX(装备!N:N,$Q251)+INDEX(装备!N:N,$R251)+INDEX(装备!N:N,$S251)+INDEX(装备!N:N,$T251)</f>
        <v>0</v>
      </c>
      <c r="AH251" s="8">
        <f>INDEX(装备!O:O,$O251)+INDEX(装备!O:O,$P251)+INDEX(装备!O:O,$Q251)+INDEX(装备!O:O,$R251)+INDEX(装备!O:O,$S251)+INDEX(装备!O:O,$T251)</f>
        <v>0</v>
      </c>
      <c r="AI251" s="8">
        <f>INDEX(装备!P:P,$O251)+INDEX(装备!P:P,$P251)+INDEX(装备!P:P,$Q251)+INDEX(装备!P:P,$R251)+INDEX(装备!P:P,$S251)+INDEX(装备!P:P,$T251)</f>
        <v>5</v>
      </c>
      <c r="AJ251" s="8">
        <f>INDEX(装备!Q:Q,$O251)+INDEX(装备!Q:Q,$P251)+INDEX(装备!Q:Q,$Q251)+INDEX(装备!Q:Q,$R251)+INDEX(装备!Q:Q,$S251)+INDEX(装备!Q:Q,$T251)</f>
        <v>0</v>
      </c>
      <c r="AK251" s="8">
        <f>INDEX(装备!R:R,$O251)+INDEX(装备!R:R,$P251)+INDEX(装备!R:R,$Q251)+INDEX(装备!R:R,$R251)+INDEX(装备!R:R,$S251)+INDEX(装备!R:R,$T251)</f>
        <v>0</v>
      </c>
      <c r="AL251" s="8">
        <f>INDEX(装备!S:S,$O251)+INDEX(装备!S:S,$P251)+INDEX(装备!S:S,$Q251)+INDEX(装备!S:S,$R251)+INDEX(装备!S:S,$S251)+INDEX(装备!S:S,$T251)</f>
        <v>40</v>
      </c>
      <c r="AM251" s="8">
        <f>INDEX(装备!T:T,$O251)+INDEX(装备!T:T,$P251)+INDEX(装备!T:T,$Q251)+INDEX(装备!T:T,$R251)+INDEX(装备!T:T,$S251)+INDEX(装备!T:T,$T251)</f>
        <v>0</v>
      </c>
      <c r="AP251" s="39">
        <f t="shared" si="148"/>
        <v>219</v>
      </c>
      <c r="AQ251" s="39">
        <f t="shared" si="148"/>
        <v>370</v>
      </c>
      <c r="AR251" s="39">
        <f t="shared" si="148"/>
        <v>156</v>
      </c>
      <c r="AS251" s="39">
        <f t="shared" si="148"/>
        <v>1330</v>
      </c>
      <c r="AT251" s="39">
        <f t="shared" si="148"/>
        <v>39</v>
      </c>
      <c r="AU251" s="39">
        <f t="shared" si="148"/>
        <v>222</v>
      </c>
      <c r="AV251" s="39">
        <f t="shared" si="148"/>
        <v>60</v>
      </c>
      <c r="AW251" s="39">
        <f t="shared" si="148"/>
        <v>91</v>
      </c>
      <c r="AX251" s="39">
        <f t="shared" si="148"/>
        <v>45</v>
      </c>
      <c r="AY251" s="39">
        <f t="shared" si="148"/>
        <v>75</v>
      </c>
      <c r="AZ251" s="39">
        <f t="shared" si="148"/>
        <v>1815</v>
      </c>
      <c r="BA251" s="39">
        <f t="shared" si="148"/>
        <v>425</v>
      </c>
      <c r="BB251" s="39">
        <f t="shared" si="148"/>
        <v>5</v>
      </c>
      <c r="BC251" s="39">
        <f t="shared" si="148"/>
        <v>20</v>
      </c>
      <c r="BD251" s="39">
        <f t="shared" si="148"/>
        <v>25</v>
      </c>
      <c r="BE251" s="39">
        <f t="shared" si="148"/>
        <v>0</v>
      </c>
      <c r="BF251" s="39">
        <f t="shared" si="148"/>
        <v>100</v>
      </c>
      <c r="BG251" s="39">
        <f t="shared" si="148"/>
        <v>0</v>
      </c>
    </row>
    <row r="252" spans="6:59" s="38" customFormat="1" x14ac:dyDescent="0.15">
      <c r="G252" s="39" t="s">
        <v>337</v>
      </c>
      <c r="H252" s="39" t="s">
        <v>630</v>
      </c>
      <c r="I252" s="39" t="s">
        <v>448</v>
      </c>
      <c r="J252" s="39" t="s">
        <v>370</v>
      </c>
      <c r="K252" s="39" t="s">
        <v>423</v>
      </c>
      <c r="L252" s="39" t="s">
        <v>367</v>
      </c>
      <c r="M252" s="39" t="s">
        <v>327</v>
      </c>
      <c r="O252" s="35">
        <f>MATCH(H252,装备!$B:$B,0)</f>
        <v>117</v>
      </c>
      <c r="P252" s="35">
        <f>MATCH(I252,装备!$B:$B,0)</f>
        <v>128</v>
      </c>
      <c r="Q252" s="35">
        <f>MATCH(J252,装备!$B:$B,0)</f>
        <v>103</v>
      </c>
      <c r="R252" s="35">
        <f>MATCH(K252,装备!$B:$B,0)</f>
        <v>86</v>
      </c>
      <c r="S252" s="35">
        <f>MATCH(L252,装备!$B:$B,0)</f>
        <v>55</v>
      </c>
      <c r="T252" s="35">
        <f>MATCH(M252,装备!$B:$B,0)</f>
        <v>72</v>
      </c>
      <c r="V252" s="8">
        <f>INDEX(装备!C:C,$O252)+INDEX(装备!C:C,$P252)+INDEX(装备!C:C,$Q252)+INDEX(装备!C:C,$R252)+INDEX(装备!C:C,$S252)+INDEX(装备!C:C,$T252)</f>
        <v>50</v>
      </c>
      <c r="W252" s="8">
        <f>INDEX(装备!D:D,$O252)+INDEX(装备!D:D,$P252)+INDEX(装备!D:D,$Q252)+INDEX(装备!D:D,$R252)+INDEX(装备!D:D,$S252)+INDEX(装备!D:D,$T252)</f>
        <v>71</v>
      </c>
      <c r="X252" s="8">
        <f>INDEX(装备!E:E,$O252)+INDEX(装备!E:E,$P252)+INDEX(装备!E:E,$Q252)+INDEX(装备!E:E,$R252)+INDEX(装备!E:E,$S252)+INDEX(装备!E:E,$T252)</f>
        <v>50</v>
      </c>
      <c r="Y252" s="8">
        <f>INDEX(装备!F:F,$O252)+INDEX(装备!F:F,$P252)+INDEX(装备!F:F,$Q252)+INDEX(装备!F:F,$R252)+INDEX(装备!F:F,$S252)+INDEX(装备!F:F,$T252)</f>
        <v>480</v>
      </c>
      <c r="Z252" s="8">
        <f>INDEX(装备!G:G,$O252)+INDEX(装备!G:G,$P252)+INDEX(装备!G:G,$Q252)+INDEX(装备!G:G,$R252)+INDEX(装备!G:G,$S252)+INDEX(装备!G:G,$T252)</f>
        <v>110</v>
      </c>
      <c r="AA252" s="8">
        <f>INDEX(装备!H:H,$O252)+INDEX(装备!H:H,$P252)+INDEX(装备!H:H,$Q252)+INDEX(装备!H:H,$R252)+INDEX(装备!H:H,$S252)+INDEX(装备!H:H,$T252)</f>
        <v>140</v>
      </c>
      <c r="AB252" s="8">
        <f>INDEX(装备!I:I,$O252)+INDEX(装备!I:I,$P252)+INDEX(装备!I:I,$Q252)+INDEX(装备!I:I,$R252)+INDEX(装备!I:I,$S252)+INDEX(装备!I:I,$T252)</f>
        <v>4</v>
      </c>
      <c r="AC252" s="8">
        <f>INDEX(装备!J:J,$O252)+INDEX(装备!J:J,$P252)+INDEX(装备!J:J,$Q252)+INDEX(装备!J:J,$R252)+INDEX(装备!J:J,$S252)+INDEX(装备!J:J,$T252)</f>
        <v>15</v>
      </c>
      <c r="AD252" s="8">
        <f>INDEX(装备!K:K,$O252)+INDEX(装备!K:K,$P252)+INDEX(装备!K:K,$Q252)+INDEX(装备!K:K,$R252)+INDEX(装备!K:K,$S252)+INDEX(装备!K:K,$T252)</f>
        <v>0</v>
      </c>
      <c r="AE252" s="8">
        <f>INDEX(装备!L:L,$O252)+INDEX(装备!L:L,$P252)+INDEX(装备!L:L,$Q252)+INDEX(装备!L:L,$R252)+INDEX(装备!L:L,$S252)+INDEX(装备!L:L,$T252)</f>
        <v>60</v>
      </c>
      <c r="AF252" s="8">
        <f>INDEX(装备!M:M,$O252)+INDEX(装备!M:M,$P252)+INDEX(装备!M:M,$Q252)+INDEX(装备!M:M,$R252)+INDEX(装备!M:M,$S252)+INDEX(装备!M:M,$T252)</f>
        <v>240</v>
      </c>
      <c r="AG252" s="8">
        <f>INDEX(装备!N:N,$O252)+INDEX(装备!N:N,$P252)+INDEX(装备!N:N,$Q252)+INDEX(装备!N:N,$R252)+INDEX(装备!N:N,$S252)+INDEX(装备!N:N,$T252)</f>
        <v>0</v>
      </c>
      <c r="AH252" s="8">
        <f>INDEX(装备!O:O,$O252)+INDEX(装备!O:O,$P252)+INDEX(装备!O:O,$Q252)+INDEX(装备!O:O,$R252)+INDEX(装备!O:O,$S252)+INDEX(装备!O:O,$T252)</f>
        <v>0</v>
      </c>
      <c r="AI252" s="8">
        <f>INDEX(装备!P:P,$O252)+INDEX(装备!P:P,$P252)+INDEX(装备!P:P,$Q252)+INDEX(装备!P:P,$R252)+INDEX(装备!P:P,$S252)+INDEX(装备!P:P,$T252)</f>
        <v>30</v>
      </c>
      <c r="AJ252" s="8">
        <f>INDEX(装备!Q:Q,$O252)+INDEX(装备!Q:Q,$P252)+INDEX(装备!Q:Q,$Q252)+INDEX(装备!Q:Q,$R252)+INDEX(装备!Q:Q,$S252)+INDEX(装备!Q:Q,$T252)</f>
        <v>0</v>
      </c>
      <c r="AK252" s="8">
        <f>INDEX(装备!R:R,$O252)+INDEX(装备!R:R,$P252)+INDEX(装备!R:R,$Q252)+INDEX(装备!R:R,$R252)+INDEX(装备!R:R,$S252)+INDEX(装备!R:R,$T252)</f>
        <v>0</v>
      </c>
      <c r="AL252" s="8">
        <f>INDEX(装备!S:S,$O252)+INDEX(装备!S:S,$P252)+INDEX(装备!S:S,$Q252)+INDEX(装备!S:S,$R252)+INDEX(装备!S:S,$S252)+INDEX(装备!S:S,$T252)</f>
        <v>0</v>
      </c>
      <c r="AM252" s="8">
        <f>INDEX(装备!T:T,$O252)+INDEX(装备!T:T,$P252)+INDEX(装备!T:T,$Q252)+INDEX(装备!T:T,$R252)+INDEX(装备!T:T,$S252)+INDEX(装备!T:T,$T252)</f>
        <v>0</v>
      </c>
      <c r="AP252" s="39">
        <f t="shared" si="148"/>
        <v>269</v>
      </c>
      <c r="AQ252" s="39">
        <f t="shared" si="148"/>
        <v>441</v>
      </c>
      <c r="AR252" s="39">
        <f t="shared" si="148"/>
        <v>206</v>
      </c>
      <c r="AS252" s="39">
        <f t="shared" si="148"/>
        <v>1810</v>
      </c>
      <c r="AT252" s="39">
        <f t="shared" si="148"/>
        <v>149</v>
      </c>
      <c r="AU252" s="39">
        <f t="shared" si="148"/>
        <v>362</v>
      </c>
      <c r="AV252" s="39">
        <f t="shared" si="148"/>
        <v>64</v>
      </c>
      <c r="AW252" s="39">
        <f t="shared" si="148"/>
        <v>106</v>
      </c>
      <c r="AX252" s="39">
        <f t="shared" si="148"/>
        <v>45</v>
      </c>
      <c r="AY252" s="39">
        <f t="shared" si="148"/>
        <v>135</v>
      </c>
      <c r="AZ252" s="39">
        <f t="shared" si="148"/>
        <v>2055</v>
      </c>
      <c r="BA252" s="39">
        <f t="shared" si="148"/>
        <v>425</v>
      </c>
      <c r="BB252" s="39">
        <f t="shared" si="148"/>
        <v>5</v>
      </c>
      <c r="BC252" s="39">
        <f t="shared" si="148"/>
        <v>50</v>
      </c>
      <c r="BD252" s="39">
        <f t="shared" si="148"/>
        <v>25</v>
      </c>
      <c r="BE252" s="39">
        <f t="shared" si="148"/>
        <v>0</v>
      </c>
      <c r="BF252" s="39">
        <f t="shared" si="148"/>
        <v>100</v>
      </c>
      <c r="BG252" s="39">
        <f t="shared" si="148"/>
        <v>0</v>
      </c>
    </row>
    <row r="253" spans="6:59" s="38" customFormat="1" x14ac:dyDescent="0.15">
      <c r="F253" s="38" t="s">
        <v>475</v>
      </c>
      <c r="G253" s="39" t="s">
        <v>342</v>
      </c>
      <c r="H253" s="39" t="s">
        <v>592</v>
      </c>
      <c r="I253" s="39" t="s">
        <v>343</v>
      </c>
      <c r="J253" s="39" t="s">
        <v>385</v>
      </c>
      <c r="K253" s="39" t="s">
        <v>385</v>
      </c>
      <c r="L253" s="39" t="s">
        <v>346</v>
      </c>
      <c r="M253" s="39" t="s">
        <v>348</v>
      </c>
      <c r="O253" s="35">
        <f>MATCH(H253,装备!$B:$B,0)</f>
        <v>2</v>
      </c>
      <c r="P253" s="35">
        <f>MATCH(I253,装备!$B:$B,0)</f>
        <v>2</v>
      </c>
      <c r="Q253" s="35">
        <f>MATCH(J253,装备!$B:$B,0)</f>
        <v>10</v>
      </c>
      <c r="R253" s="35">
        <f>MATCH(K253,装备!$B:$B,0)</f>
        <v>10</v>
      </c>
      <c r="S253" s="35">
        <f>MATCH(L253,装备!$B:$B,0)</f>
        <v>6</v>
      </c>
      <c r="T253" s="35">
        <f>MATCH(M253,装备!$B:$B,0)</f>
        <v>9</v>
      </c>
      <c r="V253" s="8">
        <f>INDEX(装备!C:C,$O253)+INDEX(装备!C:C,$P253)+INDEX(装备!C:C,$Q253)+INDEX(装备!C:C,$R253)+INDEX(装备!C:C,$S253)+INDEX(装备!C:C,$T253)</f>
        <v>6</v>
      </c>
      <c r="W253" s="8">
        <f>INDEX(装备!D:D,$O253)+INDEX(装备!D:D,$P253)+INDEX(装备!D:D,$Q253)+INDEX(装备!D:D,$R253)+INDEX(装备!D:D,$S253)+INDEX(装备!D:D,$T253)</f>
        <v>6</v>
      </c>
      <c r="X253" s="8">
        <f>INDEX(装备!E:E,$O253)+INDEX(装备!E:E,$P253)+INDEX(装备!E:E,$Q253)+INDEX(装备!E:E,$R253)+INDEX(装备!E:E,$S253)+INDEX(装备!E:E,$T253)</f>
        <v>6</v>
      </c>
      <c r="Y253" s="8">
        <f>INDEX(装备!F:F,$O253)+INDEX(装备!F:F,$P253)+INDEX(装备!F:F,$Q253)+INDEX(装备!F:F,$R253)+INDEX(装备!F:F,$S253)+INDEX(装备!F:F,$T253)</f>
        <v>0</v>
      </c>
      <c r="Z253" s="8">
        <f>INDEX(装备!G:G,$O253)+INDEX(装备!G:G,$P253)+INDEX(装备!G:G,$Q253)+INDEX(装备!G:G,$R253)+INDEX(装备!G:G,$S253)+INDEX(装备!G:G,$T253)</f>
        <v>0</v>
      </c>
      <c r="AA253" s="8">
        <f>INDEX(装备!H:H,$O253)+INDEX(装备!H:H,$P253)+INDEX(装备!H:H,$Q253)+INDEX(装备!H:H,$R253)+INDEX(装备!H:H,$S253)+INDEX(装备!H:H,$T253)</f>
        <v>0</v>
      </c>
      <c r="AB253" s="8">
        <f>INDEX(装备!I:I,$O253)+INDEX(装备!I:I,$P253)+INDEX(装备!I:I,$Q253)+INDEX(装备!I:I,$R253)+INDEX(装备!I:I,$S253)+INDEX(装备!I:I,$T253)</f>
        <v>0</v>
      </c>
      <c r="AC253" s="8">
        <f>INDEX(装备!J:J,$O253)+INDEX(装备!J:J,$P253)+INDEX(装备!J:J,$Q253)+INDEX(装备!J:J,$R253)+INDEX(装备!J:J,$S253)+INDEX(装备!J:J,$T253)</f>
        <v>0</v>
      </c>
      <c r="AD253" s="8">
        <f>INDEX(装备!K:K,$O253)+INDEX(装备!K:K,$P253)+INDEX(装备!K:K,$Q253)+INDEX(装备!K:K,$R253)+INDEX(装备!K:K,$S253)+INDEX(装备!K:K,$T253)</f>
        <v>0</v>
      </c>
      <c r="AE253" s="8">
        <f>INDEX(装备!L:L,$O253)+INDEX(装备!L:L,$P253)+INDEX(装备!L:L,$Q253)+INDEX(装备!L:L,$R253)+INDEX(装备!L:L,$S253)+INDEX(装备!L:L,$T253)</f>
        <v>0</v>
      </c>
      <c r="AF253" s="8">
        <f>INDEX(装备!M:M,$O253)+INDEX(装备!M:M,$P253)+INDEX(装备!M:M,$Q253)+INDEX(装备!M:M,$R253)+INDEX(装备!M:M,$S253)+INDEX(装备!M:M,$T253)</f>
        <v>15</v>
      </c>
      <c r="AG253" s="8">
        <f>INDEX(装备!N:N,$O253)+INDEX(装备!N:N,$P253)+INDEX(装备!N:N,$Q253)+INDEX(装备!N:N,$R253)+INDEX(装备!N:N,$S253)+INDEX(装备!N:N,$T253)</f>
        <v>45</v>
      </c>
      <c r="AH253" s="8">
        <f>INDEX(装备!O:O,$O253)+INDEX(装备!O:O,$P253)+INDEX(装备!O:O,$Q253)+INDEX(装备!O:O,$R253)+INDEX(装备!O:O,$S253)+INDEX(装备!O:O,$T253)</f>
        <v>0</v>
      </c>
      <c r="AI253" s="8">
        <f>INDEX(装备!P:P,$O253)+INDEX(装备!P:P,$P253)+INDEX(装备!P:P,$Q253)+INDEX(装备!P:P,$R253)+INDEX(装备!P:P,$S253)+INDEX(装备!P:P,$T253)</f>
        <v>0</v>
      </c>
      <c r="AJ253" s="8">
        <f>INDEX(装备!Q:Q,$O253)+INDEX(装备!Q:Q,$P253)+INDEX(装备!Q:Q,$Q253)+INDEX(装备!Q:Q,$R253)+INDEX(装备!Q:Q,$S253)+INDEX(装备!Q:Q,$T253)</f>
        <v>0</v>
      </c>
      <c r="AK253" s="8">
        <f>INDEX(装备!R:R,$O253)+INDEX(装备!R:R,$P253)+INDEX(装备!R:R,$Q253)+INDEX(装备!R:R,$R253)+INDEX(装备!R:R,$S253)+INDEX(装备!R:R,$T253)</f>
        <v>0</v>
      </c>
      <c r="AL253" s="8">
        <f>INDEX(装备!S:S,$O253)+INDEX(装备!S:S,$P253)+INDEX(装备!S:S,$Q253)+INDEX(装备!S:S,$R253)+INDEX(装备!S:S,$S253)+INDEX(装备!S:S,$T253)</f>
        <v>0</v>
      </c>
      <c r="AM253" s="8">
        <f>INDEX(装备!T:T,$O253)+INDEX(装备!T:T,$P253)+INDEX(装备!T:T,$Q253)+INDEX(装备!T:T,$R253)+INDEX(装备!T:T,$S253)+INDEX(装备!T:T,$T253)</f>
        <v>0</v>
      </c>
      <c r="AP253" s="39">
        <f t="shared" ref="AP253:BG253" si="149">V253</f>
        <v>6</v>
      </c>
      <c r="AQ253" s="39">
        <f t="shared" si="149"/>
        <v>6</v>
      </c>
      <c r="AR253" s="39">
        <f t="shared" si="149"/>
        <v>6</v>
      </c>
      <c r="AS253" s="39">
        <f t="shared" si="149"/>
        <v>0</v>
      </c>
      <c r="AT253" s="39">
        <f t="shared" si="149"/>
        <v>0</v>
      </c>
      <c r="AU253" s="39">
        <f t="shared" si="149"/>
        <v>0</v>
      </c>
      <c r="AV253" s="39">
        <f t="shared" si="149"/>
        <v>0</v>
      </c>
      <c r="AW253" s="39">
        <f t="shared" si="149"/>
        <v>0</v>
      </c>
      <c r="AX253" s="39">
        <f t="shared" si="149"/>
        <v>0</v>
      </c>
      <c r="AY253" s="39">
        <f t="shared" si="149"/>
        <v>0</v>
      </c>
      <c r="AZ253" s="39">
        <f t="shared" si="149"/>
        <v>15</v>
      </c>
      <c r="BA253" s="39">
        <f t="shared" si="149"/>
        <v>45</v>
      </c>
      <c r="BB253" s="39">
        <f t="shared" si="149"/>
        <v>0</v>
      </c>
      <c r="BC253" s="39">
        <f t="shared" si="149"/>
        <v>0</v>
      </c>
      <c r="BD253" s="39">
        <f t="shared" si="149"/>
        <v>0</v>
      </c>
      <c r="BE253" s="39">
        <f t="shared" si="149"/>
        <v>0</v>
      </c>
      <c r="BF253" s="39">
        <f t="shared" si="149"/>
        <v>0</v>
      </c>
      <c r="BG253" s="39">
        <f t="shared" si="149"/>
        <v>0</v>
      </c>
    </row>
    <row r="254" spans="6:59" s="38" customFormat="1" x14ac:dyDescent="0.15">
      <c r="G254" s="39" t="s">
        <v>347</v>
      </c>
      <c r="H254" s="39" t="s">
        <v>621</v>
      </c>
      <c r="I254" s="39" t="s">
        <v>440</v>
      </c>
      <c r="J254" s="39" t="s">
        <v>441</v>
      </c>
      <c r="K254" s="39" t="s">
        <v>441</v>
      </c>
      <c r="L254" s="39" t="s">
        <v>295</v>
      </c>
      <c r="M254" s="39" t="s">
        <v>298</v>
      </c>
      <c r="O254" s="35">
        <f>MATCH(H254,装备!$B:$B,0)</f>
        <v>36</v>
      </c>
      <c r="P254" s="35">
        <f>MATCH(I254,装备!$B:$B,0)</f>
        <v>24</v>
      </c>
      <c r="Q254" s="35">
        <f>MATCH(J254,装备!$B:$B,0)</f>
        <v>20</v>
      </c>
      <c r="R254" s="35">
        <f>MATCH(K254,装备!$B:$B,0)</f>
        <v>20</v>
      </c>
      <c r="S254" s="35">
        <f>MATCH(L254,装备!$B:$B,0)</f>
        <v>17</v>
      </c>
      <c r="T254" s="35">
        <f>MATCH(M254,装备!$B:$B,0)</f>
        <v>4</v>
      </c>
      <c r="V254" s="8">
        <f>INDEX(装备!C:C,$O254)+INDEX(装备!C:C,$P254)+INDEX(装备!C:C,$Q254)+INDEX(装备!C:C,$R254)+INDEX(装备!C:C,$S254)+INDEX(装备!C:C,$T254)</f>
        <v>14</v>
      </c>
      <c r="W254" s="8">
        <f>INDEX(装备!D:D,$O254)+INDEX(装备!D:D,$P254)+INDEX(装备!D:D,$Q254)+INDEX(装备!D:D,$R254)+INDEX(装备!D:D,$S254)+INDEX(装备!D:D,$T254)</f>
        <v>26</v>
      </c>
      <c r="X254" s="8">
        <f>INDEX(装备!E:E,$O254)+INDEX(装备!E:E,$P254)+INDEX(装备!E:E,$Q254)+INDEX(装备!E:E,$R254)+INDEX(装备!E:E,$S254)+INDEX(装备!E:E,$T254)</f>
        <v>14</v>
      </c>
      <c r="Y254" s="8">
        <f>INDEX(装备!F:F,$O254)+INDEX(装备!F:F,$P254)+INDEX(装备!F:F,$Q254)+INDEX(装备!F:F,$R254)+INDEX(装备!F:F,$S254)+INDEX(装备!F:F,$T254)</f>
        <v>0</v>
      </c>
      <c r="Z254" s="8">
        <f>INDEX(装备!G:G,$O254)+INDEX(装备!G:G,$P254)+INDEX(装备!G:G,$Q254)+INDEX(装备!G:G,$R254)+INDEX(装备!G:G,$S254)+INDEX(装备!G:G,$T254)</f>
        <v>6</v>
      </c>
      <c r="AA254" s="8">
        <f>INDEX(装备!H:H,$O254)+INDEX(装备!H:H,$P254)+INDEX(装备!H:H,$Q254)+INDEX(装备!H:H,$R254)+INDEX(装备!H:H,$S254)+INDEX(装备!H:H,$T254)</f>
        <v>0</v>
      </c>
      <c r="AB254" s="8">
        <f>INDEX(装备!I:I,$O254)+INDEX(装备!I:I,$P254)+INDEX(装备!I:I,$Q254)+INDEX(装备!I:I,$R254)+INDEX(装备!I:I,$S254)+INDEX(装备!I:I,$T254)</f>
        <v>2</v>
      </c>
      <c r="AC254" s="8">
        <f>INDEX(装备!J:J,$O254)+INDEX(装备!J:J,$P254)+INDEX(装备!J:J,$Q254)+INDEX(装备!J:J,$R254)+INDEX(装备!J:J,$S254)+INDEX(装备!J:J,$T254)</f>
        <v>0</v>
      </c>
      <c r="AD254" s="8">
        <f>INDEX(装备!K:K,$O254)+INDEX(装备!K:K,$P254)+INDEX(装备!K:K,$Q254)+INDEX(装备!K:K,$R254)+INDEX(装备!K:K,$S254)+INDEX(装备!K:K,$T254)</f>
        <v>0</v>
      </c>
      <c r="AE254" s="8">
        <f>INDEX(装备!L:L,$O254)+INDEX(装备!L:L,$P254)+INDEX(装备!L:L,$Q254)+INDEX(装备!L:L,$R254)+INDEX(装备!L:L,$S254)+INDEX(装备!L:L,$T254)</f>
        <v>0</v>
      </c>
      <c r="AF254" s="8">
        <f>INDEX(装备!M:M,$O254)+INDEX(装备!M:M,$P254)+INDEX(装备!M:M,$Q254)+INDEX(装备!M:M,$R254)+INDEX(装备!M:M,$S254)+INDEX(装备!M:M,$T254)</f>
        <v>15</v>
      </c>
      <c r="AG254" s="8">
        <f>INDEX(装备!N:N,$O254)+INDEX(装备!N:N,$P254)+INDEX(装备!N:N,$Q254)+INDEX(装备!N:N,$R254)+INDEX(装备!N:N,$S254)+INDEX(装备!N:N,$T254)</f>
        <v>45</v>
      </c>
      <c r="AH254" s="8">
        <f>INDEX(装备!O:O,$O254)+INDEX(装备!O:O,$P254)+INDEX(装备!O:O,$Q254)+INDEX(装备!O:O,$R254)+INDEX(装备!O:O,$S254)+INDEX(装备!O:O,$T254)</f>
        <v>0</v>
      </c>
      <c r="AI254" s="8">
        <f>INDEX(装备!P:P,$O254)+INDEX(装备!P:P,$P254)+INDEX(装备!P:P,$Q254)+INDEX(装备!P:P,$R254)+INDEX(装备!P:P,$S254)+INDEX(装备!P:P,$T254)</f>
        <v>0</v>
      </c>
      <c r="AJ254" s="8">
        <f>INDEX(装备!Q:Q,$O254)+INDEX(装备!Q:Q,$P254)+INDEX(装备!Q:Q,$Q254)+INDEX(装备!Q:Q,$R254)+INDEX(装备!Q:Q,$S254)+INDEX(装备!Q:Q,$T254)</f>
        <v>0</v>
      </c>
      <c r="AK254" s="8">
        <f>INDEX(装备!R:R,$O254)+INDEX(装备!R:R,$P254)+INDEX(装备!R:R,$Q254)+INDEX(装备!R:R,$R254)+INDEX(装备!R:R,$S254)+INDEX(装备!R:R,$T254)</f>
        <v>0</v>
      </c>
      <c r="AL254" s="8">
        <f>INDEX(装备!S:S,$O254)+INDEX(装备!S:S,$P254)+INDEX(装备!S:S,$Q254)+INDEX(装备!S:S,$R254)+INDEX(装备!S:S,$S254)+INDEX(装备!S:S,$T254)</f>
        <v>0</v>
      </c>
      <c r="AM254" s="8">
        <f>INDEX(装备!T:T,$O254)+INDEX(装备!T:T,$P254)+INDEX(装备!T:T,$Q254)+INDEX(装备!T:T,$R254)+INDEX(装备!T:T,$S254)+INDEX(装备!T:T,$T254)</f>
        <v>0</v>
      </c>
      <c r="AP254" s="39">
        <f t="shared" ref="AP254:BG262" si="150">AP253+V254</f>
        <v>20</v>
      </c>
      <c r="AQ254" s="39">
        <f t="shared" si="150"/>
        <v>32</v>
      </c>
      <c r="AR254" s="39">
        <f t="shared" si="150"/>
        <v>20</v>
      </c>
      <c r="AS254" s="39">
        <f t="shared" si="150"/>
        <v>0</v>
      </c>
      <c r="AT254" s="39">
        <f t="shared" si="150"/>
        <v>6</v>
      </c>
      <c r="AU254" s="39">
        <f t="shared" si="150"/>
        <v>0</v>
      </c>
      <c r="AV254" s="39">
        <f t="shared" si="150"/>
        <v>2</v>
      </c>
      <c r="AW254" s="39">
        <f t="shared" si="150"/>
        <v>0</v>
      </c>
      <c r="AX254" s="39">
        <f t="shared" si="150"/>
        <v>0</v>
      </c>
      <c r="AY254" s="39">
        <f t="shared" si="150"/>
        <v>0</v>
      </c>
      <c r="AZ254" s="39">
        <f t="shared" si="150"/>
        <v>30</v>
      </c>
      <c r="BA254" s="39">
        <f t="shared" si="150"/>
        <v>90</v>
      </c>
      <c r="BB254" s="39">
        <f t="shared" si="150"/>
        <v>0</v>
      </c>
      <c r="BC254" s="39">
        <f t="shared" si="150"/>
        <v>0</v>
      </c>
      <c r="BD254" s="39">
        <f t="shared" si="150"/>
        <v>0</v>
      </c>
      <c r="BE254" s="39">
        <f t="shared" si="150"/>
        <v>0</v>
      </c>
      <c r="BF254" s="39">
        <f t="shared" si="150"/>
        <v>0</v>
      </c>
      <c r="BG254" s="39">
        <f t="shared" si="150"/>
        <v>0</v>
      </c>
    </row>
    <row r="255" spans="6:59" s="38" customFormat="1" x14ac:dyDescent="0.15">
      <c r="G255" s="39" t="s">
        <v>299</v>
      </c>
      <c r="H255" s="39" t="s">
        <v>649</v>
      </c>
      <c r="I255" s="39" t="s">
        <v>426</v>
      </c>
      <c r="J255" s="39" t="s">
        <v>349</v>
      </c>
      <c r="K255" s="39" t="s">
        <v>441</v>
      </c>
      <c r="L255" s="39" t="s">
        <v>422</v>
      </c>
      <c r="M255" s="39" t="s">
        <v>298</v>
      </c>
      <c r="O255" s="35">
        <f>MATCH(H255,装备!$B:$B,0)</f>
        <v>60</v>
      </c>
      <c r="P255" s="35">
        <f>MATCH(I255,装备!$B:$B,0)</f>
        <v>50</v>
      </c>
      <c r="Q255" s="35">
        <f>MATCH(J255,装备!$B:$B,0)</f>
        <v>37</v>
      </c>
      <c r="R255" s="35">
        <f>MATCH(K255,装备!$B:$B,0)</f>
        <v>20</v>
      </c>
      <c r="S255" s="35">
        <f>MATCH(L255,装备!$B:$B,0)</f>
        <v>18</v>
      </c>
      <c r="T255" s="35">
        <f>MATCH(M255,装备!$B:$B,0)</f>
        <v>4</v>
      </c>
      <c r="V255" s="8">
        <f>INDEX(装备!C:C,$O255)+INDEX(装备!C:C,$P255)+INDEX(装备!C:C,$Q255)+INDEX(装备!C:C,$R255)+INDEX(装备!C:C,$S255)+INDEX(装备!C:C,$T255)</f>
        <v>23</v>
      </c>
      <c r="W255" s="8">
        <f>INDEX(装备!D:D,$O255)+INDEX(装备!D:D,$P255)+INDEX(装备!D:D,$Q255)+INDEX(装备!D:D,$R255)+INDEX(装备!D:D,$S255)+INDEX(装备!D:D,$T255)</f>
        <v>33</v>
      </c>
      <c r="X255" s="8">
        <f>INDEX(装备!E:E,$O255)+INDEX(装备!E:E,$P255)+INDEX(装备!E:E,$Q255)+INDEX(装备!E:E,$R255)+INDEX(装备!E:E,$S255)+INDEX(装备!E:E,$T255)</f>
        <v>20</v>
      </c>
      <c r="Y255" s="8">
        <f>INDEX(装备!F:F,$O255)+INDEX(装备!F:F,$P255)+INDEX(装备!F:F,$Q255)+INDEX(装备!F:F,$R255)+INDEX(装备!F:F,$S255)+INDEX(装备!F:F,$T255)</f>
        <v>0</v>
      </c>
      <c r="Z255" s="8">
        <f>INDEX(装备!G:G,$O255)+INDEX(装备!G:G,$P255)+INDEX(装备!G:G,$Q255)+INDEX(装备!G:G,$R255)+INDEX(装备!G:G,$S255)+INDEX(装备!G:G,$T255)</f>
        <v>9</v>
      </c>
      <c r="AA255" s="8">
        <f>INDEX(装备!H:H,$O255)+INDEX(装备!H:H,$P255)+INDEX(装备!H:H,$Q255)+INDEX(装备!H:H,$R255)+INDEX(装备!H:H,$S255)+INDEX(装备!H:H,$T255)</f>
        <v>12</v>
      </c>
      <c r="AB255" s="8">
        <f>INDEX(装备!I:I,$O255)+INDEX(装备!I:I,$P255)+INDEX(装备!I:I,$Q255)+INDEX(装备!I:I,$R255)+INDEX(装备!I:I,$S255)+INDEX(装备!I:I,$T255)</f>
        <v>0</v>
      </c>
      <c r="AC255" s="8">
        <f>INDEX(装备!J:J,$O255)+INDEX(装备!J:J,$P255)+INDEX(装备!J:J,$Q255)+INDEX(装备!J:J,$R255)+INDEX(装备!J:J,$S255)+INDEX(装备!J:J,$T255)</f>
        <v>0</v>
      </c>
      <c r="AD255" s="8">
        <f>INDEX(装备!K:K,$O255)+INDEX(装备!K:K,$P255)+INDEX(装备!K:K,$Q255)+INDEX(装备!K:K,$R255)+INDEX(装备!K:K,$S255)+INDEX(装备!K:K,$T255)</f>
        <v>0</v>
      </c>
      <c r="AE255" s="8">
        <f>INDEX(装备!L:L,$O255)+INDEX(装备!L:L,$P255)+INDEX(装备!L:L,$Q255)+INDEX(装备!L:L,$R255)+INDEX(装备!L:L,$S255)+INDEX(装备!L:L,$T255)</f>
        <v>0</v>
      </c>
      <c r="AF255" s="8">
        <f>INDEX(装备!M:M,$O255)+INDEX(装备!M:M,$P255)+INDEX(装备!M:M,$Q255)+INDEX(装备!M:M,$R255)+INDEX(装备!M:M,$S255)+INDEX(装备!M:M,$T255)</f>
        <v>120</v>
      </c>
      <c r="AG255" s="8">
        <f>INDEX(装备!N:N,$O255)+INDEX(装备!N:N,$P255)+INDEX(装备!N:N,$Q255)+INDEX(装备!N:N,$R255)+INDEX(装备!N:N,$S255)+INDEX(装备!N:N,$T255)</f>
        <v>30</v>
      </c>
      <c r="AH255" s="8">
        <f>INDEX(装备!O:O,$O255)+INDEX(装备!O:O,$P255)+INDEX(装备!O:O,$Q255)+INDEX(装备!O:O,$R255)+INDEX(装备!O:O,$S255)+INDEX(装备!O:O,$T255)</f>
        <v>0</v>
      </c>
      <c r="AI255" s="8">
        <f>INDEX(装备!P:P,$O255)+INDEX(装备!P:P,$P255)+INDEX(装备!P:P,$Q255)+INDEX(装备!P:P,$R255)+INDEX(装备!P:P,$S255)+INDEX(装备!P:P,$T255)</f>
        <v>0</v>
      </c>
      <c r="AJ255" s="8">
        <f>INDEX(装备!Q:Q,$O255)+INDEX(装备!Q:Q,$P255)+INDEX(装备!Q:Q,$Q255)+INDEX(装备!Q:Q,$R255)+INDEX(装备!Q:Q,$S255)+INDEX(装备!Q:Q,$T255)</f>
        <v>0</v>
      </c>
      <c r="AK255" s="8">
        <f>INDEX(装备!R:R,$O255)+INDEX(装备!R:R,$P255)+INDEX(装备!R:R,$Q255)+INDEX(装备!R:R,$R255)+INDEX(装备!R:R,$S255)+INDEX(装备!R:R,$T255)</f>
        <v>0</v>
      </c>
      <c r="AL255" s="8">
        <f>INDEX(装备!S:S,$O255)+INDEX(装备!S:S,$P255)+INDEX(装备!S:S,$Q255)+INDEX(装备!S:S,$R255)+INDEX(装备!S:S,$S255)+INDEX(装备!S:S,$T255)</f>
        <v>0</v>
      </c>
      <c r="AM255" s="8">
        <f>INDEX(装备!T:T,$O255)+INDEX(装备!T:T,$P255)+INDEX(装备!T:T,$Q255)+INDEX(装备!T:T,$R255)+INDEX(装备!T:T,$S255)+INDEX(装备!T:T,$T255)</f>
        <v>0</v>
      </c>
      <c r="AP255" s="39">
        <f t="shared" si="150"/>
        <v>43</v>
      </c>
      <c r="AQ255" s="39">
        <f t="shared" si="150"/>
        <v>65</v>
      </c>
      <c r="AR255" s="39">
        <f t="shared" si="150"/>
        <v>40</v>
      </c>
      <c r="AS255" s="39">
        <f t="shared" si="150"/>
        <v>0</v>
      </c>
      <c r="AT255" s="39">
        <f t="shared" si="150"/>
        <v>15</v>
      </c>
      <c r="AU255" s="39">
        <f t="shared" si="150"/>
        <v>12</v>
      </c>
      <c r="AV255" s="39">
        <f t="shared" si="150"/>
        <v>2</v>
      </c>
      <c r="AW255" s="39">
        <f t="shared" si="150"/>
        <v>0</v>
      </c>
      <c r="AX255" s="39">
        <f t="shared" si="150"/>
        <v>0</v>
      </c>
      <c r="AY255" s="39">
        <f t="shared" si="150"/>
        <v>0</v>
      </c>
      <c r="AZ255" s="39">
        <f t="shared" si="150"/>
        <v>150</v>
      </c>
      <c r="BA255" s="39">
        <f t="shared" si="150"/>
        <v>120</v>
      </c>
      <c r="BB255" s="39">
        <f t="shared" si="150"/>
        <v>0</v>
      </c>
      <c r="BC255" s="39">
        <f t="shared" si="150"/>
        <v>0</v>
      </c>
      <c r="BD255" s="39">
        <f t="shared" si="150"/>
        <v>0</v>
      </c>
      <c r="BE255" s="39">
        <f t="shared" si="150"/>
        <v>0</v>
      </c>
      <c r="BF255" s="39">
        <f t="shared" si="150"/>
        <v>0</v>
      </c>
      <c r="BG255" s="39">
        <f t="shared" si="150"/>
        <v>0</v>
      </c>
    </row>
    <row r="256" spans="6:59" s="38" customFormat="1" x14ac:dyDescent="0.15">
      <c r="G256" s="39" t="s">
        <v>304</v>
      </c>
      <c r="H256" s="39" t="s">
        <v>633</v>
      </c>
      <c r="I256" s="39" t="s">
        <v>434</v>
      </c>
      <c r="J256" s="39" t="s">
        <v>362</v>
      </c>
      <c r="K256" s="39" t="s">
        <v>466</v>
      </c>
      <c r="L256" s="39" t="s">
        <v>441</v>
      </c>
      <c r="M256" s="39" t="s">
        <v>444</v>
      </c>
      <c r="O256" s="35">
        <f>MATCH(H256,装备!$B:$B,0)</f>
        <v>76</v>
      </c>
      <c r="P256" s="35">
        <f>MATCH(I256,装备!$B:$B,0)</f>
        <v>77</v>
      </c>
      <c r="Q256" s="35">
        <f>MATCH(J256,装备!$B:$B,0)</f>
        <v>32</v>
      </c>
      <c r="R256" s="35">
        <f>MATCH(K256,装备!$B:$B,0)</f>
        <v>29</v>
      </c>
      <c r="S256" s="35">
        <f>MATCH(L256,装备!$B:$B,0)</f>
        <v>20</v>
      </c>
      <c r="T256" s="35">
        <f>MATCH(M256,装备!$B:$B,0)</f>
        <v>47</v>
      </c>
      <c r="V256" s="8">
        <f>INDEX(装备!C:C,$O256)+INDEX(装备!C:C,$P256)+INDEX(装备!C:C,$Q256)+INDEX(装备!C:C,$R256)+INDEX(装备!C:C,$S256)+INDEX(装备!C:C,$T256)</f>
        <v>9</v>
      </c>
      <c r="W256" s="8">
        <f>INDEX(装备!D:D,$O256)+INDEX(装备!D:D,$P256)+INDEX(装备!D:D,$Q256)+INDEX(装备!D:D,$R256)+INDEX(装备!D:D,$S256)+INDEX(装备!D:D,$T256)</f>
        <v>37</v>
      </c>
      <c r="X256" s="8">
        <f>INDEX(装备!E:E,$O256)+INDEX(装备!E:E,$P256)+INDEX(装备!E:E,$Q256)+INDEX(装备!E:E,$R256)+INDEX(装备!E:E,$S256)+INDEX(装备!E:E,$T256)</f>
        <v>9</v>
      </c>
      <c r="Y256" s="8">
        <f>INDEX(装备!F:F,$O256)+INDEX(装备!F:F,$P256)+INDEX(装备!F:F,$Q256)+INDEX(装备!F:F,$R256)+INDEX(装备!F:F,$S256)+INDEX(装备!F:F,$T256)</f>
        <v>0</v>
      </c>
      <c r="Z256" s="8">
        <f>INDEX(装备!G:G,$O256)+INDEX(装备!G:G,$P256)+INDEX(装备!G:G,$Q256)+INDEX(装备!G:G,$R256)+INDEX(装备!G:G,$S256)+INDEX(装备!G:G,$T256)</f>
        <v>3</v>
      </c>
      <c r="AA256" s="8">
        <f>INDEX(装备!H:H,$O256)+INDEX(装备!H:H,$P256)+INDEX(装备!H:H,$Q256)+INDEX(装备!H:H,$R256)+INDEX(装备!H:H,$S256)+INDEX(装备!H:H,$T256)</f>
        <v>70</v>
      </c>
      <c r="AB256" s="8">
        <f>INDEX(装备!I:I,$O256)+INDEX(装备!I:I,$P256)+INDEX(装备!I:I,$Q256)+INDEX(装备!I:I,$R256)+INDEX(装备!I:I,$S256)+INDEX(装备!I:I,$T256)</f>
        <v>5</v>
      </c>
      <c r="AC256" s="8">
        <f>INDEX(装备!J:J,$O256)+INDEX(装备!J:J,$P256)+INDEX(装备!J:J,$Q256)+INDEX(装备!J:J,$R256)+INDEX(装备!J:J,$S256)+INDEX(装备!J:J,$T256)</f>
        <v>0</v>
      </c>
      <c r="AD256" s="8">
        <f>INDEX(装备!K:K,$O256)+INDEX(装备!K:K,$P256)+INDEX(装备!K:K,$Q256)+INDEX(装备!K:K,$R256)+INDEX(装备!K:K,$S256)+INDEX(装备!K:K,$T256)</f>
        <v>0</v>
      </c>
      <c r="AE256" s="8">
        <f>INDEX(装备!L:L,$O256)+INDEX(装备!L:L,$P256)+INDEX(装备!L:L,$Q256)+INDEX(装备!L:L,$R256)+INDEX(装备!L:L,$S256)+INDEX(装备!L:L,$T256)</f>
        <v>5</v>
      </c>
      <c r="AF256" s="8">
        <f>INDEX(装备!M:M,$O256)+INDEX(装备!M:M,$P256)+INDEX(装备!M:M,$Q256)+INDEX(装备!M:M,$R256)+INDEX(装备!M:M,$S256)+INDEX(装备!M:M,$T256)</f>
        <v>90</v>
      </c>
      <c r="AG256" s="8">
        <f>INDEX(装备!N:N,$O256)+INDEX(装备!N:N,$P256)+INDEX(装备!N:N,$Q256)+INDEX(装备!N:N,$R256)+INDEX(装备!N:N,$S256)+INDEX(装备!N:N,$T256)</f>
        <v>210</v>
      </c>
      <c r="AH256" s="8">
        <f>INDEX(装备!O:O,$O256)+INDEX(装备!O:O,$P256)+INDEX(装备!O:O,$Q256)+INDEX(装备!O:O,$R256)+INDEX(装备!O:O,$S256)+INDEX(装备!O:O,$T256)</f>
        <v>0</v>
      </c>
      <c r="AI256" s="8">
        <f>INDEX(装备!P:P,$O256)+INDEX(装备!P:P,$P256)+INDEX(装备!P:P,$Q256)+INDEX(装备!P:P,$R256)+INDEX(装备!P:P,$S256)+INDEX(装备!P:P,$T256)</f>
        <v>0</v>
      </c>
      <c r="AJ256" s="8">
        <f>INDEX(装备!Q:Q,$O256)+INDEX(装备!Q:Q,$P256)+INDEX(装备!Q:Q,$Q256)+INDEX(装备!Q:Q,$R256)+INDEX(装备!Q:Q,$S256)+INDEX(装备!Q:Q,$T256)</f>
        <v>5</v>
      </c>
      <c r="AK256" s="8">
        <f>INDEX(装备!R:R,$O256)+INDEX(装备!R:R,$P256)+INDEX(装备!R:R,$Q256)+INDEX(装备!R:R,$R256)+INDEX(装备!R:R,$S256)+INDEX(装备!R:R,$T256)</f>
        <v>0</v>
      </c>
      <c r="AL256" s="8">
        <f>INDEX(装备!S:S,$O256)+INDEX(装备!S:S,$P256)+INDEX(装备!S:S,$Q256)+INDEX(装备!S:S,$R256)+INDEX(装备!S:S,$S256)+INDEX(装备!S:S,$T256)</f>
        <v>0</v>
      </c>
      <c r="AM256" s="8">
        <f>INDEX(装备!T:T,$O256)+INDEX(装备!T:T,$P256)+INDEX(装备!T:T,$Q256)+INDEX(装备!T:T,$R256)+INDEX(装备!T:T,$S256)+INDEX(装备!T:T,$T256)</f>
        <v>0</v>
      </c>
      <c r="AP256" s="39">
        <f t="shared" si="150"/>
        <v>52</v>
      </c>
      <c r="AQ256" s="39">
        <f t="shared" si="150"/>
        <v>102</v>
      </c>
      <c r="AR256" s="39">
        <f t="shared" si="150"/>
        <v>49</v>
      </c>
      <c r="AS256" s="39">
        <f t="shared" si="150"/>
        <v>0</v>
      </c>
      <c r="AT256" s="39">
        <f t="shared" si="150"/>
        <v>18</v>
      </c>
      <c r="AU256" s="39">
        <f t="shared" si="150"/>
        <v>82</v>
      </c>
      <c r="AV256" s="39">
        <f t="shared" si="150"/>
        <v>7</v>
      </c>
      <c r="AW256" s="39">
        <f t="shared" si="150"/>
        <v>0</v>
      </c>
      <c r="AX256" s="39">
        <f t="shared" si="150"/>
        <v>0</v>
      </c>
      <c r="AY256" s="39">
        <f t="shared" si="150"/>
        <v>5</v>
      </c>
      <c r="AZ256" s="39">
        <f t="shared" si="150"/>
        <v>240</v>
      </c>
      <c r="BA256" s="39">
        <f t="shared" si="150"/>
        <v>330</v>
      </c>
      <c r="BB256" s="39">
        <f t="shared" si="150"/>
        <v>0</v>
      </c>
      <c r="BC256" s="39">
        <f t="shared" si="150"/>
        <v>0</v>
      </c>
      <c r="BD256" s="39">
        <f t="shared" si="150"/>
        <v>5</v>
      </c>
      <c r="BE256" s="39">
        <f t="shared" si="150"/>
        <v>0</v>
      </c>
      <c r="BF256" s="39">
        <f t="shared" si="150"/>
        <v>0</v>
      </c>
      <c r="BG256" s="39">
        <f t="shared" si="150"/>
        <v>0</v>
      </c>
    </row>
    <row r="257" spans="6:59" s="38" customFormat="1" x14ac:dyDescent="0.15">
      <c r="G257" s="39" t="s">
        <v>311</v>
      </c>
      <c r="H257" s="39" t="s">
        <v>656</v>
      </c>
      <c r="I257" s="39" t="s">
        <v>424</v>
      </c>
      <c r="J257" s="39" t="s">
        <v>423</v>
      </c>
      <c r="K257" s="39" t="s">
        <v>451</v>
      </c>
      <c r="L257" s="39" t="s">
        <v>372</v>
      </c>
      <c r="M257" s="39" t="s">
        <v>444</v>
      </c>
      <c r="O257" s="35">
        <f>MATCH(H257,装备!$B:$B,0)</f>
        <v>80</v>
      </c>
      <c r="P257" s="35">
        <f>MATCH(I257,装备!$B:$B,0)</f>
        <v>66</v>
      </c>
      <c r="Q257" s="35">
        <f>MATCH(J257,装备!$B:$B,0)</f>
        <v>86</v>
      </c>
      <c r="R257" s="35">
        <f>MATCH(K257,装备!$B:$B,0)</f>
        <v>56</v>
      </c>
      <c r="S257" s="35">
        <f>MATCH(L257,装备!$B:$B,0)</f>
        <v>34</v>
      </c>
      <c r="T257" s="35">
        <f>MATCH(M257,装备!$B:$B,0)</f>
        <v>47</v>
      </c>
      <c r="V257" s="8">
        <f>INDEX(装备!C:C,$O257)+INDEX(装备!C:C,$P257)+INDEX(装备!C:C,$Q257)+INDEX(装备!C:C,$R257)+INDEX(装备!C:C,$S257)+INDEX(装备!C:C,$T257)</f>
        <v>28</v>
      </c>
      <c r="W257" s="8">
        <f>INDEX(装备!D:D,$O257)+INDEX(装备!D:D,$P257)+INDEX(装备!D:D,$Q257)+INDEX(装备!D:D,$R257)+INDEX(装备!D:D,$S257)+INDEX(装备!D:D,$T257)</f>
        <v>40</v>
      </c>
      <c r="X257" s="8">
        <f>INDEX(装备!E:E,$O257)+INDEX(装备!E:E,$P257)+INDEX(装备!E:E,$Q257)+INDEX(装备!E:E,$R257)+INDEX(装备!E:E,$S257)+INDEX(装备!E:E,$T257)</f>
        <v>28</v>
      </c>
      <c r="Y257" s="8">
        <f>INDEX(装备!F:F,$O257)+INDEX(装备!F:F,$P257)+INDEX(装备!F:F,$Q257)+INDEX(装备!F:F,$R257)+INDEX(装备!F:F,$S257)+INDEX(装备!F:F,$T257)</f>
        <v>450</v>
      </c>
      <c r="Z257" s="8">
        <f>INDEX(装备!G:G,$O257)+INDEX(装备!G:G,$P257)+INDEX(装备!G:G,$Q257)+INDEX(装备!G:G,$R257)+INDEX(装备!G:G,$S257)+INDEX(装备!G:G,$T257)</f>
        <v>0</v>
      </c>
      <c r="AA257" s="8">
        <f>INDEX(装备!H:H,$O257)+INDEX(装备!H:H,$P257)+INDEX(装备!H:H,$Q257)+INDEX(装备!H:H,$R257)+INDEX(装备!H:H,$S257)+INDEX(装备!H:H,$T257)</f>
        <v>40</v>
      </c>
      <c r="AB257" s="8">
        <f>INDEX(装备!I:I,$O257)+INDEX(装备!I:I,$P257)+INDEX(装备!I:I,$Q257)+INDEX(装备!I:I,$R257)+INDEX(装备!I:I,$S257)+INDEX(装备!I:I,$T257)</f>
        <v>0</v>
      </c>
      <c r="AC257" s="8">
        <f>INDEX(装备!J:J,$O257)+INDEX(装备!J:J,$P257)+INDEX(装备!J:J,$Q257)+INDEX(装备!J:J,$R257)+INDEX(装备!J:J,$S257)+INDEX(装备!J:J,$T257)</f>
        <v>0</v>
      </c>
      <c r="AD257" s="8">
        <f>INDEX(装备!K:K,$O257)+INDEX(装备!K:K,$P257)+INDEX(装备!K:K,$Q257)+INDEX(装备!K:K,$R257)+INDEX(装备!K:K,$S257)+INDEX(装备!K:K,$T257)</f>
        <v>0</v>
      </c>
      <c r="AE257" s="8">
        <f>INDEX(装备!L:L,$O257)+INDEX(装备!L:L,$P257)+INDEX(装备!L:L,$Q257)+INDEX(装备!L:L,$R257)+INDEX(装备!L:L,$S257)+INDEX(装备!L:L,$T257)</f>
        <v>30</v>
      </c>
      <c r="AF257" s="8">
        <f>INDEX(装备!M:M,$O257)+INDEX(装备!M:M,$P257)+INDEX(装备!M:M,$Q257)+INDEX(装备!M:M,$R257)+INDEX(装备!M:M,$S257)+INDEX(装备!M:M,$T257)</f>
        <v>0</v>
      </c>
      <c r="AG257" s="8">
        <f>INDEX(装备!N:N,$O257)+INDEX(装备!N:N,$P257)+INDEX(装备!N:N,$Q257)+INDEX(装备!N:N,$R257)+INDEX(装备!N:N,$S257)+INDEX(装备!N:N,$T257)</f>
        <v>60</v>
      </c>
      <c r="AH257" s="8">
        <f>INDEX(装备!O:O,$O257)+INDEX(装备!O:O,$P257)+INDEX(装备!O:O,$Q257)+INDEX(装备!O:O,$R257)+INDEX(装备!O:O,$S257)+INDEX(装备!O:O,$T257)</f>
        <v>0</v>
      </c>
      <c r="AI257" s="8">
        <f>INDEX(装备!P:P,$O257)+INDEX(装备!P:P,$P257)+INDEX(装备!P:P,$Q257)+INDEX(装备!P:P,$R257)+INDEX(装备!P:P,$S257)+INDEX(装备!P:P,$T257)</f>
        <v>5</v>
      </c>
      <c r="AJ257" s="8">
        <f>INDEX(装备!Q:Q,$O257)+INDEX(装备!Q:Q,$P257)+INDEX(装备!Q:Q,$Q257)+INDEX(装备!Q:Q,$R257)+INDEX(装备!Q:Q,$S257)+INDEX(装备!Q:Q,$T257)</f>
        <v>25</v>
      </c>
      <c r="AK257" s="8">
        <f>INDEX(装备!R:R,$O257)+INDEX(装备!R:R,$P257)+INDEX(装备!R:R,$Q257)+INDEX(装备!R:R,$R257)+INDEX(装备!R:R,$S257)+INDEX(装备!R:R,$T257)</f>
        <v>0</v>
      </c>
      <c r="AL257" s="8">
        <f>INDEX(装备!S:S,$O257)+INDEX(装备!S:S,$P257)+INDEX(装备!S:S,$Q257)+INDEX(装备!S:S,$R257)+INDEX(装备!S:S,$S257)+INDEX(装备!S:S,$T257)</f>
        <v>10</v>
      </c>
      <c r="AM257" s="8">
        <f>INDEX(装备!T:T,$O257)+INDEX(装备!T:T,$P257)+INDEX(装备!T:T,$Q257)+INDEX(装备!T:T,$R257)+INDEX(装备!T:T,$S257)+INDEX(装备!T:T,$T257)</f>
        <v>0</v>
      </c>
      <c r="AP257" s="39">
        <f t="shared" si="150"/>
        <v>80</v>
      </c>
      <c r="AQ257" s="39">
        <f t="shared" si="150"/>
        <v>142</v>
      </c>
      <c r="AR257" s="39">
        <f t="shared" si="150"/>
        <v>77</v>
      </c>
      <c r="AS257" s="39">
        <f t="shared" si="150"/>
        <v>450</v>
      </c>
      <c r="AT257" s="39">
        <f t="shared" si="150"/>
        <v>18</v>
      </c>
      <c r="AU257" s="39">
        <f t="shared" si="150"/>
        <v>122</v>
      </c>
      <c r="AV257" s="39">
        <f t="shared" si="150"/>
        <v>7</v>
      </c>
      <c r="AW257" s="39">
        <f t="shared" si="150"/>
        <v>0</v>
      </c>
      <c r="AX257" s="39">
        <f t="shared" si="150"/>
        <v>0</v>
      </c>
      <c r="AY257" s="39">
        <f t="shared" si="150"/>
        <v>35</v>
      </c>
      <c r="AZ257" s="39">
        <f t="shared" si="150"/>
        <v>240</v>
      </c>
      <c r="BA257" s="39">
        <f t="shared" si="150"/>
        <v>390</v>
      </c>
      <c r="BB257" s="39">
        <f t="shared" si="150"/>
        <v>0</v>
      </c>
      <c r="BC257" s="39">
        <f t="shared" si="150"/>
        <v>5</v>
      </c>
      <c r="BD257" s="39">
        <f t="shared" si="150"/>
        <v>30</v>
      </c>
      <c r="BE257" s="39">
        <f t="shared" si="150"/>
        <v>0</v>
      </c>
      <c r="BF257" s="39">
        <f t="shared" si="150"/>
        <v>10</v>
      </c>
      <c r="BG257" s="39">
        <f t="shared" si="150"/>
        <v>0</v>
      </c>
    </row>
    <row r="258" spans="6:59" s="38" customFormat="1" x14ac:dyDescent="0.15">
      <c r="G258" s="39" t="s">
        <v>316</v>
      </c>
      <c r="H258" s="39" t="s">
        <v>641</v>
      </c>
      <c r="I258" s="39" t="s">
        <v>460</v>
      </c>
      <c r="J258" s="39" t="s">
        <v>313</v>
      </c>
      <c r="K258" s="39" t="s">
        <v>442</v>
      </c>
      <c r="L258" s="39" t="s">
        <v>422</v>
      </c>
      <c r="M258" s="39" t="s">
        <v>459</v>
      </c>
      <c r="O258" s="35">
        <f>MATCH(H258,装备!$B:$B,0)</f>
        <v>113</v>
      </c>
      <c r="P258" s="35">
        <f>MATCH(I258,装备!$B:$B,0)</f>
        <v>81</v>
      </c>
      <c r="Q258" s="35">
        <f>MATCH(J258,装备!$B:$B,0)</f>
        <v>84</v>
      </c>
      <c r="R258" s="35">
        <f>MATCH(K258,装备!$B:$B,0)</f>
        <v>60</v>
      </c>
      <c r="S258" s="35">
        <f>MATCH(L258,装备!$B:$B,0)</f>
        <v>18</v>
      </c>
      <c r="T258" s="35">
        <f>MATCH(M258,装备!$B:$B,0)</f>
        <v>46</v>
      </c>
      <c r="V258" s="8">
        <f>INDEX(装备!C:C,$O258)+INDEX(装备!C:C,$P258)+INDEX(装备!C:C,$Q258)+INDEX(装备!C:C,$R258)+INDEX(装备!C:C,$S258)+INDEX(装备!C:C,$T258)</f>
        <v>32</v>
      </c>
      <c r="W258" s="8">
        <f>INDEX(装备!D:D,$O258)+INDEX(装备!D:D,$P258)+INDEX(装备!D:D,$Q258)+INDEX(装备!D:D,$R258)+INDEX(装备!D:D,$S258)+INDEX(装备!D:D,$T258)</f>
        <v>87</v>
      </c>
      <c r="X258" s="8">
        <f>INDEX(装备!E:E,$O258)+INDEX(装备!E:E,$P258)+INDEX(装备!E:E,$Q258)+INDEX(装备!E:E,$R258)+INDEX(装备!E:E,$S258)+INDEX(装备!E:E,$T258)</f>
        <v>19</v>
      </c>
      <c r="Y258" s="8">
        <f>INDEX(装备!F:F,$O258)+INDEX(装备!F:F,$P258)+INDEX(装备!F:F,$Q258)+INDEX(装备!F:F,$R258)+INDEX(装备!F:F,$S258)+INDEX(装备!F:F,$T258)</f>
        <v>325</v>
      </c>
      <c r="Z258" s="8">
        <f>INDEX(装备!G:G,$O258)+INDEX(装备!G:G,$P258)+INDEX(装备!G:G,$Q258)+INDEX(装备!G:G,$R258)+INDEX(装备!G:G,$S258)+INDEX(装备!G:G,$T258)</f>
        <v>27</v>
      </c>
      <c r="AA258" s="8">
        <f>INDEX(装备!H:H,$O258)+INDEX(装备!H:H,$P258)+INDEX(装备!H:H,$Q258)+INDEX(装备!H:H,$R258)+INDEX(装备!H:H,$S258)+INDEX(装备!H:H,$T258)</f>
        <v>0</v>
      </c>
      <c r="AB258" s="8">
        <f>INDEX(装备!I:I,$O258)+INDEX(装备!I:I,$P258)+INDEX(装备!I:I,$Q258)+INDEX(装备!I:I,$R258)+INDEX(装备!I:I,$S258)+INDEX(装备!I:I,$T258)</f>
        <v>0</v>
      </c>
      <c r="AC258" s="8">
        <f>INDEX(装备!J:J,$O258)+INDEX(装备!J:J,$P258)+INDEX(装备!J:J,$Q258)+INDEX(装备!J:J,$R258)+INDEX(装备!J:J,$S258)+INDEX(装备!J:J,$T258)</f>
        <v>10</v>
      </c>
      <c r="AD258" s="8">
        <f>INDEX(装备!K:K,$O258)+INDEX(装备!K:K,$P258)+INDEX(装备!K:K,$Q258)+INDEX(装备!K:K,$R258)+INDEX(装备!K:K,$S258)+INDEX(装备!K:K,$T258)</f>
        <v>15</v>
      </c>
      <c r="AE258" s="8">
        <f>INDEX(装备!L:L,$O258)+INDEX(装备!L:L,$P258)+INDEX(装备!L:L,$Q258)+INDEX(装备!L:L,$R258)+INDEX(装备!L:L,$S258)+INDEX(装备!L:L,$T258)</f>
        <v>0</v>
      </c>
      <c r="AF258" s="8">
        <f>INDEX(装备!M:M,$O258)+INDEX(装备!M:M,$P258)+INDEX(装备!M:M,$Q258)+INDEX(装备!M:M,$R258)+INDEX(装备!M:M,$S258)+INDEX(装备!M:M,$T258)</f>
        <v>0</v>
      </c>
      <c r="AG258" s="8">
        <f>INDEX(装备!N:N,$O258)+INDEX(装备!N:N,$P258)+INDEX(装备!N:N,$Q258)+INDEX(装备!N:N,$R258)+INDEX(装备!N:N,$S258)+INDEX(装备!N:N,$T258)</f>
        <v>110</v>
      </c>
      <c r="AH258" s="8">
        <f>INDEX(装备!O:O,$O258)+INDEX(装备!O:O,$P258)+INDEX(装备!O:O,$Q258)+INDEX(装备!O:O,$R258)+INDEX(装备!O:O,$S258)+INDEX(装备!O:O,$T258)</f>
        <v>0</v>
      </c>
      <c r="AI258" s="8">
        <f>INDEX(装备!P:P,$O258)+INDEX(装备!P:P,$P258)+INDEX(装备!P:P,$Q258)+INDEX(装备!P:P,$R258)+INDEX(装备!P:P,$S258)+INDEX(装备!P:P,$T258)</f>
        <v>0</v>
      </c>
      <c r="AJ258" s="8">
        <f>INDEX(装备!Q:Q,$O258)+INDEX(装备!Q:Q,$P258)+INDEX(装备!Q:Q,$Q258)+INDEX(装备!Q:Q,$R258)+INDEX(装备!Q:Q,$S258)+INDEX(装备!Q:Q,$T258)</f>
        <v>25</v>
      </c>
      <c r="AK258" s="8">
        <f>INDEX(装备!R:R,$O258)+INDEX(装备!R:R,$P258)+INDEX(装备!R:R,$Q258)+INDEX(装备!R:R,$R258)+INDEX(装备!R:R,$S258)+INDEX(装备!R:R,$T258)</f>
        <v>0</v>
      </c>
      <c r="AL258" s="8">
        <f>INDEX(装备!S:S,$O258)+INDEX(装备!S:S,$P258)+INDEX(装备!S:S,$Q258)+INDEX(装备!S:S,$R258)+INDEX(装备!S:S,$S258)+INDEX(装备!S:S,$T258)</f>
        <v>0</v>
      </c>
      <c r="AM258" s="8">
        <f>INDEX(装备!T:T,$O258)+INDEX(装备!T:T,$P258)+INDEX(装备!T:T,$Q258)+INDEX(装备!T:T,$R258)+INDEX(装备!T:T,$S258)+INDEX(装备!T:T,$T258)</f>
        <v>0</v>
      </c>
      <c r="AP258" s="39">
        <f t="shared" si="150"/>
        <v>112</v>
      </c>
      <c r="AQ258" s="39">
        <f t="shared" si="150"/>
        <v>229</v>
      </c>
      <c r="AR258" s="39">
        <f t="shared" si="150"/>
        <v>96</v>
      </c>
      <c r="AS258" s="39">
        <f t="shared" si="150"/>
        <v>775</v>
      </c>
      <c r="AT258" s="39">
        <f t="shared" si="150"/>
        <v>45</v>
      </c>
      <c r="AU258" s="39">
        <f t="shared" si="150"/>
        <v>122</v>
      </c>
      <c r="AV258" s="39">
        <f t="shared" si="150"/>
        <v>7</v>
      </c>
      <c r="AW258" s="39">
        <f t="shared" si="150"/>
        <v>10</v>
      </c>
      <c r="AX258" s="39">
        <f t="shared" si="150"/>
        <v>15</v>
      </c>
      <c r="AY258" s="39">
        <f t="shared" si="150"/>
        <v>35</v>
      </c>
      <c r="AZ258" s="39">
        <f t="shared" si="150"/>
        <v>240</v>
      </c>
      <c r="BA258" s="39">
        <f t="shared" si="150"/>
        <v>500</v>
      </c>
      <c r="BB258" s="39">
        <f t="shared" si="150"/>
        <v>0</v>
      </c>
      <c r="BC258" s="39">
        <f t="shared" si="150"/>
        <v>5</v>
      </c>
      <c r="BD258" s="39">
        <f t="shared" si="150"/>
        <v>55</v>
      </c>
      <c r="BE258" s="39">
        <f t="shared" si="150"/>
        <v>0</v>
      </c>
      <c r="BF258" s="39">
        <f t="shared" si="150"/>
        <v>10</v>
      </c>
      <c r="BG258" s="39">
        <f t="shared" si="150"/>
        <v>0</v>
      </c>
    </row>
    <row r="259" spans="6:59" s="38" customFormat="1" x14ac:dyDescent="0.15">
      <c r="G259" s="39" t="s">
        <v>321</v>
      </c>
      <c r="H259" s="39" t="s">
        <v>634</v>
      </c>
      <c r="I259" s="39" t="s">
        <v>454</v>
      </c>
      <c r="J259" s="39" t="s">
        <v>469</v>
      </c>
      <c r="K259" s="39" t="s">
        <v>351</v>
      </c>
      <c r="L259" s="39" t="s">
        <v>441</v>
      </c>
      <c r="M259" s="39" t="s">
        <v>459</v>
      </c>
      <c r="O259" s="35">
        <f>MATCH(H259,装备!$B:$B,0)</f>
        <v>108</v>
      </c>
      <c r="P259" s="35">
        <f>MATCH(I259,装备!$B:$B,0)</f>
        <v>107</v>
      </c>
      <c r="Q259" s="35">
        <f>MATCH(J259,装备!$B:$B,0)</f>
        <v>80</v>
      </c>
      <c r="R259" s="35">
        <f>MATCH(K259,装备!$B:$B,0)</f>
        <v>48</v>
      </c>
      <c r="S259" s="35">
        <f>MATCH(L259,装备!$B:$B,0)</f>
        <v>20</v>
      </c>
      <c r="T259" s="35">
        <f>MATCH(M259,装备!$B:$B,0)</f>
        <v>46</v>
      </c>
      <c r="V259" s="8">
        <f>INDEX(装备!C:C,$O259)+INDEX(装备!C:C,$P259)+INDEX(装备!C:C,$Q259)+INDEX(装备!C:C,$R259)+INDEX(装备!C:C,$S259)+INDEX(装备!C:C,$T259)</f>
        <v>21</v>
      </c>
      <c r="W259" s="8">
        <f>INDEX(装备!D:D,$O259)+INDEX(装备!D:D,$P259)+INDEX(装备!D:D,$Q259)+INDEX(装备!D:D,$R259)+INDEX(装备!D:D,$S259)+INDEX(装备!D:D,$T259)</f>
        <v>76</v>
      </c>
      <c r="X259" s="8">
        <f>INDEX(装备!E:E,$O259)+INDEX(装备!E:E,$P259)+INDEX(装备!E:E,$Q259)+INDEX(装备!E:E,$R259)+INDEX(装备!E:E,$S259)+INDEX(装备!E:E,$T259)</f>
        <v>9</v>
      </c>
      <c r="Y259" s="8">
        <f>INDEX(装备!F:F,$O259)+INDEX(装备!F:F,$P259)+INDEX(装备!F:F,$Q259)+INDEX(装备!F:F,$R259)+INDEX(装备!F:F,$S259)+INDEX(装备!F:F,$T259)</f>
        <v>300</v>
      </c>
      <c r="Z259" s="8">
        <f>INDEX(装备!G:G,$O259)+INDEX(装备!G:G,$P259)+INDEX(装备!G:G,$Q259)+INDEX(装备!G:G,$R259)+INDEX(装备!G:G,$S259)+INDEX(装备!G:G,$T259)</f>
        <v>49</v>
      </c>
      <c r="AA259" s="8">
        <f>INDEX(装备!H:H,$O259)+INDEX(装备!H:H,$P259)+INDEX(装备!H:H,$Q259)+INDEX(装备!H:H,$R259)+INDEX(装备!H:H,$S259)+INDEX(装备!H:H,$T259)</f>
        <v>91</v>
      </c>
      <c r="AB259" s="8">
        <f>INDEX(装备!I:I,$O259)+INDEX(装备!I:I,$P259)+INDEX(装备!I:I,$Q259)+INDEX(装备!I:I,$R259)+INDEX(装备!I:I,$S259)+INDEX(装备!I:I,$T259)</f>
        <v>0</v>
      </c>
      <c r="AC259" s="8">
        <f>INDEX(装备!J:J,$O259)+INDEX(装备!J:J,$P259)+INDEX(装备!J:J,$Q259)+INDEX(装备!J:J,$R259)+INDEX(装备!J:J,$S259)+INDEX(装备!J:J,$T259)</f>
        <v>0</v>
      </c>
      <c r="AD259" s="8">
        <f>INDEX(装备!K:K,$O259)+INDEX(装备!K:K,$P259)+INDEX(装备!K:K,$Q259)+INDEX(装备!K:K,$R259)+INDEX(装备!K:K,$S259)+INDEX(装备!K:K,$T259)</f>
        <v>20</v>
      </c>
      <c r="AE259" s="8">
        <f>INDEX(装备!L:L,$O259)+INDEX(装备!L:L,$P259)+INDEX(装备!L:L,$Q259)+INDEX(装备!L:L,$R259)+INDEX(装备!L:L,$S259)+INDEX(装备!L:L,$T259)</f>
        <v>10</v>
      </c>
      <c r="AF259" s="8">
        <f>INDEX(装备!M:M,$O259)+INDEX(装备!M:M,$P259)+INDEX(装备!M:M,$Q259)+INDEX(装备!M:M,$R259)+INDEX(装备!M:M,$S259)+INDEX(装备!M:M,$T259)</f>
        <v>0</v>
      </c>
      <c r="AG259" s="8">
        <f>INDEX(装备!N:N,$O259)+INDEX(装备!N:N,$P259)+INDEX(装备!N:N,$Q259)+INDEX(装备!N:N,$R259)+INDEX(装备!N:N,$S259)+INDEX(装备!N:N,$T259)</f>
        <v>40</v>
      </c>
      <c r="AH259" s="8">
        <f>INDEX(装备!O:O,$O259)+INDEX(装备!O:O,$P259)+INDEX(装备!O:O,$Q259)+INDEX(装备!O:O,$R259)+INDEX(装备!O:O,$S259)+INDEX(装备!O:O,$T259)</f>
        <v>0</v>
      </c>
      <c r="AI259" s="8">
        <f>INDEX(装备!P:P,$O259)+INDEX(装备!P:P,$P259)+INDEX(装备!P:P,$Q259)+INDEX(装备!P:P,$R259)+INDEX(装备!P:P,$S259)+INDEX(装备!P:P,$T259)</f>
        <v>0</v>
      </c>
      <c r="AJ259" s="8">
        <f>INDEX(装备!Q:Q,$O259)+INDEX(装备!Q:Q,$P259)+INDEX(装备!Q:Q,$Q259)+INDEX(装备!Q:Q,$R259)+INDEX(装备!Q:Q,$S259)+INDEX(装备!Q:Q,$T259)</f>
        <v>25</v>
      </c>
      <c r="AK259" s="8">
        <f>INDEX(装备!R:R,$O259)+INDEX(装备!R:R,$P259)+INDEX(装备!R:R,$Q259)+INDEX(装备!R:R,$R259)+INDEX(装备!R:R,$S259)+INDEX(装备!R:R,$T259)</f>
        <v>0</v>
      </c>
      <c r="AL259" s="8">
        <f>INDEX(装备!S:S,$O259)+INDEX(装备!S:S,$P259)+INDEX(装备!S:S,$Q259)+INDEX(装备!S:S,$R259)+INDEX(装备!S:S,$S259)+INDEX(装备!S:S,$T259)</f>
        <v>0</v>
      </c>
      <c r="AM259" s="8">
        <f>INDEX(装备!T:T,$O259)+INDEX(装备!T:T,$P259)+INDEX(装备!T:T,$Q259)+INDEX(装备!T:T,$R259)+INDEX(装备!T:T,$S259)+INDEX(装备!T:T,$T259)</f>
        <v>0</v>
      </c>
      <c r="AP259" s="39">
        <f t="shared" si="150"/>
        <v>133</v>
      </c>
      <c r="AQ259" s="39">
        <f t="shared" si="150"/>
        <v>305</v>
      </c>
      <c r="AR259" s="39">
        <f t="shared" si="150"/>
        <v>105</v>
      </c>
      <c r="AS259" s="39">
        <f t="shared" si="150"/>
        <v>1075</v>
      </c>
      <c r="AT259" s="39">
        <f t="shared" si="150"/>
        <v>94</v>
      </c>
      <c r="AU259" s="39">
        <f t="shared" si="150"/>
        <v>213</v>
      </c>
      <c r="AV259" s="39">
        <f t="shared" si="150"/>
        <v>7</v>
      </c>
      <c r="AW259" s="39">
        <f t="shared" si="150"/>
        <v>10</v>
      </c>
      <c r="AX259" s="39">
        <f t="shared" si="150"/>
        <v>35</v>
      </c>
      <c r="AY259" s="39">
        <f t="shared" si="150"/>
        <v>45</v>
      </c>
      <c r="AZ259" s="39">
        <f t="shared" si="150"/>
        <v>240</v>
      </c>
      <c r="BA259" s="39">
        <f t="shared" si="150"/>
        <v>540</v>
      </c>
      <c r="BB259" s="39">
        <f t="shared" si="150"/>
        <v>0</v>
      </c>
      <c r="BC259" s="39">
        <f t="shared" si="150"/>
        <v>5</v>
      </c>
      <c r="BD259" s="39">
        <f t="shared" si="150"/>
        <v>80</v>
      </c>
      <c r="BE259" s="39">
        <f t="shared" si="150"/>
        <v>0</v>
      </c>
      <c r="BF259" s="39">
        <f t="shared" si="150"/>
        <v>10</v>
      </c>
      <c r="BG259" s="39">
        <f t="shared" si="150"/>
        <v>0</v>
      </c>
    </row>
    <row r="260" spans="6:59" s="38" customFormat="1" x14ac:dyDescent="0.15">
      <c r="G260" s="39" t="s">
        <v>328</v>
      </c>
      <c r="H260" s="39" t="s">
        <v>625</v>
      </c>
      <c r="I260" s="39" t="s">
        <v>446</v>
      </c>
      <c r="J260" s="39" t="s">
        <v>442</v>
      </c>
      <c r="K260" s="39" t="s">
        <v>351</v>
      </c>
      <c r="L260" s="39" t="s">
        <v>313</v>
      </c>
      <c r="M260" s="39" t="s">
        <v>327</v>
      </c>
      <c r="O260" s="35">
        <f>MATCH(H260,装备!$B:$B,0)</f>
        <v>115</v>
      </c>
      <c r="P260" s="35">
        <f>MATCH(I260,装备!$B:$B,0)</f>
        <v>95</v>
      </c>
      <c r="Q260" s="35">
        <f>MATCH(J260,装备!$B:$B,0)</f>
        <v>60</v>
      </c>
      <c r="R260" s="35">
        <f>MATCH(K260,装备!$B:$B,0)</f>
        <v>48</v>
      </c>
      <c r="S260" s="35">
        <f>MATCH(L260,装备!$B:$B,0)</f>
        <v>84</v>
      </c>
      <c r="T260" s="35">
        <f>MATCH(M260,装备!$B:$B,0)</f>
        <v>72</v>
      </c>
      <c r="V260" s="8">
        <f>INDEX(装备!C:C,$O260)+INDEX(装备!C:C,$P260)+INDEX(装备!C:C,$Q260)+INDEX(装备!C:C,$R260)+INDEX(装备!C:C,$S260)+INDEX(装备!C:C,$T260)</f>
        <v>35</v>
      </c>
      <c r="W260" s="8">
        <f>INDEX(装备!D:D,$O260)+INDEX(装备!D:D,$P260)+INDEX(装备!D:D,$Q260)+INDEX(装备!D:D,$R260)+INDEX(装备!D:D,$S260)+INDEX(装备!D:D,$T260)</f>
        <v>96</v>
      </c>
      <c r="X260" s="8">
        <f>INDEX(装备!E:E,$O260)+INDEX(装备!E:E,$P260)+INDEX(装备!E:E,$Q260)+INDEX(装备!E:E,$R260)+INDEX(装备!E:E,$S260)+INDEX(装备!E:E,$T260)</f>
        <v>25</v>
      </c>
      <c r="Y260" s="8">
        <f>INDEX(装备!F:F,$O260)+INDEX(装备!F:F,$P260)+INDEX(装备!F:F,$Q260)+INDEX(装备!F:F,$R260)+INDEX(装备!F:F,$S260)+INDEX(装备!F:F,$T260)</f>
        <v>0</v>
      </c>
      <c r="Z260" s="8">
        <f>INDEX(装备!G:G,$O260)+INDEX(装备!G:G,$P260)+INDEX(装备!G:G,$Q260)+INDEX(装备!G:G,$R260)+INDEX(装备!G:G,$S260)+INDEX(装备!G:G,$T260)</f>
        <v>39</v>
      </c>
      <c r="AA260" s="8">
        <f>INDEX(装备!H:H,$O260)+INDEX(装备!H:H,$P260)+INDEX(装备!H:H,$Q260)+INDEX(装备!H:H,$R260)+INDEX(装备!H:H,$S260)+INDEX(装备!H:H,$T260)</f>
        <v>0</v>
      </c>
      <c r="AB260" s="8">
        <f>INDEX(装备!I:I,$O260)+INDEX(装备!I:I,$P260)+INDEX(装备!I:I,$Q260)+INDEX(装备!I:I,$R260)+INDEX(装备!I:I,$S260)+INDEX(装备!I:I,$T260)</f>
        <v>40</v>
      </c>
      <c r="AC260" s="8">
        <f>INDEX(装备!J:J,$O260)+INDEX(装备!J:J,$P260)+INDEX(装备!J:J,$Q260)+INDEX(装备!J:J,$R260)+INDEX(装备!J:J,$S260)+INDEX(装备!J:J,$T260)</f>
        <v>10</v>
      </c>
      <c r="AD260" s="8">
        <f>INDEX(装备!K:K,$O260)+INDEX(装备!K:K,$P260)+INDEX(装备!K:K,$Q260)+INDEX(装备!K:K,$R260)+INDEX(装备!K:K,$S260)+INDEX(装备!K:K,$T260)</f>
        <v>5</v>
      </c>
      <c r="AE260" s="8">
        <f>INDEX(装备!L:L,$O260)+INDEX(装备!L:L,$P260)+INDEX(装备!L:L,$Q260)+INDEX(装备!L:L,$R260)+INDEX(装备!L:L,$S260)+INDEX(装备!L:L,$T260)</f>
        <v>0</v>
      </c>
      <c r="AF260" s="8">
        <f>INDEX(装备!M:M,$O260)+INDEX(装备!M:M,$P260)+INDEX(装备!M:M,$Q260)+INDEX(装备!M:M,$R260)+INDEX(装备!M:M,$S260)+INDEX(装备!M:M,$T260)</f>
        <v>0</v>
      </c>
      <c r="AG260" s="8">
        <f>INDEX(装备!N:N,$O260)+INDEX(装备!N:N,$P260)+INDEX(装备!N:N,$Q260)+INDEX(装备!N:N,$R260)+INDEX(装备!N:N,$S260)+INDEX(装备!N:N,$T260)</f>
        <v>40</v>
      </c>
      <c r="AH260" s="8">
        <f>INDEX(装备!O:O,$O260)+INDEX(装备!O:O,$P260)+INDEX(装备!O:O,$Q260)+INDEX(装备!O:O,$R260)+INDEX(装备!O:O,$S260)+INDEX(装备!O:O,$T260)</f>
        <v>0</v>
      </c>
      <c r="AI260" s="8">
        <f>INDEX(装备!P:P,$O260)+INDEX(装备!P:P,$P260)+INDEX(装备!P:P,$Q260)+INDEX(装备!P:P,$R260)+INDEX(装备!P:P,$S260)+INDEX(装备!P:P,$T260)</f>
        <v>0</v>
      </c>
      <c r="AJ260" s="8">
        <f>INDEX(装备!Q:Q,$O260)+INDEX(装备!Q:Q,$P260)+INDEX(装备!Q:Q,$Q260)+INDEX(装备!Q:Q,$R260)+INDEX(装备!Q:Q,$S260)+INDEX(装备!Q:Q,$T260)</f>
        <v>0</v>
      </c>
      <c r="AK260" s="8">
        <f>INDEX(装备!R:R,$O260)+INDEX(装备!R:R,$P260)+INDEX(装备!R:R,$Q260)+INDEX(装备!R:R,$R260)+INDEX(装备!R:R,$S260)+INDEX(装备!R:R,$T260)</f>
        <v>0</v>
      </c>
      <c r="AL260" s="8">
        <f>INDEX(装备!S:S,$O260)+INDEX(装备!S:S,$P260)+INDEX(装备!S:S,$Q260)+INDEX(装备!S:S,$R260)+INDEX(装备!S:S,$S260)+INDEX(装备!S:S,$T260)</f>
        <v>0</v>
      </c>
      <c r="AM260" s="8">
        <f>INDEX(装备!T:T,$O260)+INDEX(装备!T:T,$P260)+INDEX(装备!T:T,$Q260)+INDEX(装备!T:T,$R260)+INDEX(装备!T:T,$S260)+INDEX(装备!T:T,$T260)</f>
        <v>0</v>
      </c>
      <c r="AP260" s="39">
        <f t="shared" si="150"/>
        <v>168</v>
      </c>
      <c r="AQ260" s="39">
        <f t="shared" si="150"/>
        <v>401</v>
      </c>
      <c r="AR260" s="39">
        <f t="shared" si="150"/>
        <v>130</v>
      </c>
      <c r="AS260" s="39">
        <f t="shared" si="150"/>
        <v>1075</v>
      </c>
      <c r="AT260" s="39">
        <f t="shared" si="150"/>
        <v>133</v>
      </c>
      <c r="AU260" s="39">
        <f t="shared" si="150"/>
        <v>213</v>
      </c>
      <c r="AV260" s="39">
        <f t="shared" si="150"/>
        <v>47</v>
      </c>
      <c r="AW260" s="39">
        <f t="shared" si="150"/>
        <v>20</v>
      </c>
      <c r="AX260" s="39">
        <f t="shared" si="150"/>
        <v>40</v>
      </c>
      <c r="AY260" s="39">
        <f t="shared" si="150"/>
        <v>45</v>
      </c>
      <c r="AZ260" s="39">
        <f t="shared" si="150"/>
        <v>240</v>
      </c>
      <c r="BA260" s="39">
        <f t="shared" si="150"/>
        <v>580</v>
      </c>
      <c r="BB260" s="39">
        <f t="shared" si="150"/>
        <v>0</v>
      </c>
      <c r="BC260" s="39">
        <f t="shared" si="150"/>
        <v>5</v>
      </c>
      <c r="BD260" s="39">
        <f t="shared" si="150"/>
        <v>80</v>
      </c>
      <c r="BE260" s="39">
        <f t="shared" si="150"/>
        <v>0</v>
      </c>
      <c r="BF260" s="39">
        <f t="shared" si="150"/>
        <v>10</v>
      </c>
      <c r="BG260" s="39">
        <f t="shared" si="150"/>
        <v>0</v>
      </c>
    </row>
    <row r="261" spans="6:59" s="38" customFormat="1" x14ac:dyDescent="0.15">
      <c r="G261" s="39" t="s">
        <v>333</v>
      </c>
      <c r="H261" s="39" t="s">
        <v>636</v>
      </c>
      <c r="I261" s="39" t="s">
        <v>455</v>
      </c>
      <c r="J261" s="39" t="s">
        <v>353</v>
      </c>
      <c r="K261" s="39" t="s">
        <v>446</v>
      </c>
      <c r="L261" s="39" t="s">
        <v>442</v>
      </c>
      <c r="M261" s="39" t="s">
        <v>327</v>
      </c>
      <c r="O261" s="35">
        <f>MATCH(H261,装备!$B:$B,0)</f>
        <v>124</v>
      </c>
      <c r="P261" s="35">
        <f>MATCH(I261,装备!$B:$B,0)</f>
        <v>123</v>
      </c>
      <c r="Q261" s="35">
        <f>MATCH(J261,装备!$B:$B,0)</f>
        <v>101</v>
      </c>
      <c r="R261" s="35">
        <f>MATCH(K261,装备!$B:$B,0)</f>
        <v>95</v>
      </c>
      <c r="S261" s="35">
        <f>MATCH(L261,装备!$B:$B,0)</f>
        <v>60</v>
      </c>
      <c r="T261" s="35">
        <f>MATCH(M261,装备!$B:$B,0)</f>
        <v>72</v>
      </c>
      <c r="V261" s="8">
        <f>INDEX(装备!C:C,$O261)+INDEX(装备!C:C,$P261)+INDEX(装备!C:C,$Q261)+INDEX(装备!C:C,$R261)+INDEX(装备!C:C,$S261)+INDEX(装备!C:C,$T261)</f>
        <v>41</v>
      </c>
      <c r="W261" s="8">
        <f>INDEX(装备!D:D,$O261)+INDEX(装备!D:D,$P261)+INDEX(装备!D:D,$Q261)+INDEX(装备!D:D,$R261)+INDEX(装备!D:D,$S261)+INDEX(装备!D:D,$T261)</f>
        <v>128</v>
      </c>
      <c r="X261" s="8">
        <f>INDEX(装备!E:E,$O261)+INDEX(装备!E:E,$P261)+INDEX(装备!E:E,$Q261)+INDEX(装备!E:E,$R261)+INDEX(装备!E:E,$S261)+INDEX(装备!E:E,$T261)</f>
        <v>25</v>
      </c>
      <c r="Y261" s="8">
        <f>INDEX(装备!F:F,$O261)+INDEX(装备!F:F,$P261)+INDEX(装备!F:F,$Q261)+INDEX(装备!F:F,$R261)+INDEX(装备!F:F,$S261)+INDEX(装备!F:F,$T261)</f>
        <v>400</v>
      </c>
      <c r="Z261" s="8">
        <f>INDEX(装备!G:G,$O261)+INDEX(装备!G:G,$P261)+INDEX(装备!G:G,$Q261)+INDEX(装备!G:G,$R261)+INDEX(装备!G:G,$S261)+INDEX(装备!G:G,$T261)</f>
        <v>71</v>
      </c>
      <c r="AA261" s="8">
        <f>INDEX(装备!H:H,$O261)+INDEX(装备!H:H,$P261)+INDEX(装备!H:H,$Q261)+INDEX(装备!H:H,$R261)+INDEX(装备!H:H,$S261)+INDEX(装备!H:H,$T261)</f>
        <v>131</v>
      </c>
      <c r="AB261" s="8">
        <f>INDEX(装备!I:I,$O261)+INDEX(装备!I:I,$P261)+INDEX(装备!I:I,$Q261)+INDEX(装备!I:I,$R261)+INDEX(装备!I:I,$S261)+INDEX(装备!I:I,$T261)</f>
        <v>0</v>
      </c>
      <c r="AC261" s="8">
        <f>INDEX(装备!J:J,$O261)+INDEX(装备!J:J,$P261)+INDEX(装备!J:J,$Q261)+INDEX(装备!J:J,$R261)+INDEX(装备!J:J,$S261)+INDEX(装备!J:J,$T261)</f>
        <v>0</v>
      </c>
      <c r="AD261" s="8">
        <f>INDEX(装备!K:K,$O261)+INDEX(装备!K:K,$P261)+INDEX(装备!K:K,$Q261)+INDEX(装备!K:K,$R261)+INDEX(装备!K:K,$S261)+INDEX(装备!K:K,$T261)</f>
        <v>15</v>
      </c>
      <c r="AE261" s="8">
        <f>INDEX(装备!L:L,$O261)+INDEX(装备!L:L,$P261)+INDEX(装备!L:L,$Q261)+INDEX(装备!L:L,$R261)+INDEX(装备!L:L,$S261)+INDEX(装备!L:L,$T261)</f>
        <v>30</v>
      </c>
      <c r="AF261" s="8">
        <f>INDEX(装备!M:M,$O261)+INDEX(装备!M:M,$P261)+INDEX(装备!M:M,$Q261)+INDEX(装备!M:M,$R261)+INDEX(装备!M:M,$S261)+INDEX(装备!M:M,$T261)</f>
        <v>0</v>
      </c>
      <c r="AG261" s="8">
        <f>INDEX(装备!N:N,$O261)+INDEX(装备!N:N,$P261)+INDEX(装备!N:N,$Q261)+INDEX(装备!N:N,$R261)+INDEX(装备!N:N,$S261)+INDEX(装备!N:N,$T261)</f>
        <v>100</v>
      </c>
      <c r="AH261" s="8">
        <f>INDEX(装备!O:O,$O261)+INDEX(装备!O:O,$P261)+INDEX(装备!O:O,$Q261)+INDEX(装备!O:O,$R261)+INDEX(装备!O:O,$S261)+INDEX(装备!O:O,$T261)</f>
        <v>0</v>
      </c>
      <c r="AI261" s="8">
        <f>INDEX(装备!P:P,$O261)+INDEX(装备!P:P,$P261)+INDEX(装备!P:P,$Q261)+INDEX(装备!P:P,$R261)+INDEX(装备!P:P,$S261)+INDEX(装备!P:P,$T261)</f>
        <v>0</v>
      </c>
      <c r="AJ261" s="8">
        <f>INDEX(装备!Q:Q,$O261)+INDEX(装备!Q:Q,$P261)+INDEX(装备!Q:Q,$Q261)+INDEX(装备!Q:Q,$R261)+INDEX(装备!Q:Q,$S261)+INDEX(装备!Q:Q,$T261)</f>
        <v>0</v>
      </c>
      <c r="AK261" s="8">
        <f>INDEX(装备!R:R,$O261)+INDEX(装备!R:R,$P261)+INDEX(装备!R:R,$Q261)+INDEX(装备!R:R,$R261)+INDEX(装备!R:R,$S261)+INDEX(装备!R:R,$T261)</f>
        <v>0</v>
      </c>
      <c r="AL261" s="8">
        <f>INDEX(装备!S:S,$O261)+INDEX(装备!S:S,$P261)+INDEX(装备!S:S,$Q261)+INDEX(装备!S:S,$R261)+INDEX(装备!S:S,$S261)+INDEX(装备!S:S,$T261)</f>
        <v>0</v>
      </c>
      <c r="AM261" s="8">
        <f>INDEX(装备!T:T,$O261)+INDEX(装备!T:T,$P261)+INDEX(装备!T:T,$Q261)+INDEX(装备!T:T,$R261)+INDEX(装备!T:T,$S261)+INDEX(装备!T:T,$T261)</f>
        <v>0</v>
      </c>
      <c r="AP261" s="39">
        <f t="shared" si="150"/>
        <v>209</v>
      </c>
      <c r="AQ261" s="39">
        <f t="shared" si="150"/>
        <v>529</v>
      </c>
      <c r="AR261" s="39">
        <f t="shared" si="150"/>
        <v>155</v>
      </c>
      <c r="AS261" s="39">
        <f t="shared" si="150"/>
        <v>1475</v>
      </c>
      <c r="AT261" s="39">
        <f t="shared" si="150"/>
        <v>204</v>
      </c>
      <c r="AU261" s="39">
        <f t="shared" si="150"/>
        <v>344</v>
      </c>
      <c r="AV261" s="39">
        <f t="shared" si="150"/>
        <v>47</v>
      </c>
      <c r="AW261" s="39">
        <f t="shared" si="150"/>
        <v>20</v>
      </c>
      <c r="AX261" s="39">
        <f t="shared" si="150"/>
        <v>55</v>
      </c>
      <c r="AY261" s="39">
        <f t="shared" si="150"/>
        <v>75</v>
      </c>
      <c r="AZ261" s="39">
        <f t="shared" si="150"/>
        <v>240</v>
      </c>
      <c r="BA261" s="39">
        <f t="shared" si="150"/>
        <v>680</v>
      </c>
      <c r="BB261" s="39">
        <f t="shared" si="150"/>
        <v>0</v>
      </c>
      <c r="BC261" s="39">
        <f t="shared" si="150"/>
        <v>5</v>
      </c>
      <c r="BD261" s="39">
        <f t="shared" si="150"/>
        <v>80</v>
      </c>
      <c r="BE261" s="39">
        <f t="shared" si="150"/>
        <v>0</v>
      </c>
      <c r="BF261" s="39">
        <f t="shared" si="150"/>
        <v>10</v>
      </c>
      <c r="BG261" s="39">
        <f t="shared" si="150"/>
        <v>0</v>
      </c>
    </row>
    <row r="262" spans="6:59" s="38" customFormat="1" x14ac:dyDescent="0.15">
      <c r="G262" s="39" t="s">
        <v>337</v>
      </c>
      <c r="H262" s="39" t="s">
        <v>637</v>
      </c>
      <c r="I262" s="39" t="s">
        <v>373</v>
      </c>
      <c r="J262" s="39" t="s">
        <v>330</v>
      </c>
      <c r="K262" s="39" t="s">
        <v>313</v>
      </c>
      <c r="L262" s="39" t="s">
        <v>424</v>
      </c>
      <c r="M262" s="39" t="s">
        <v>327</v>
      </c>
      <c r="O262" s="35">
        <f>MATCH(H262,装备!$B:$B,0)</f>
        <v>128</v>
      </c>
      <c r="P262" s="35">
        <f>MATCH(I262,装备!$B:$B,0)</f>
        <v>118</v>
      </c>
      <c r="Q262" s="35">
        <f>MATCH(J262,装备!$B:$B,0)</f>
        <v>109</v>
      </c>
      <c r="R262" s="35">
        <f>MATCH(K262,装备!$B:$B,0)</f>
        <v>84</v>
      </c>
      <c r="S262" s="35">
        <f>MATCH(L262,装备!$B:$B,0)</f>
        <v>66</v>
      </c>
      <c r="T262" s="35">
        <f>MATCH(M262,装备!$B:$B,0)</f>
        <v>72</v>
      </c>
      <c r="V262" s="8">
        <f>INDEX(装备!C:C,$O262)+INDEX(装备!C:C,$P262)+INDEX(装备!C:C,$Q262)+INDEX(装备!C:C,$R262)+INDEX(装备!C:C,$S262)+INDEX(装备!C:C,$T262)</f>
        <v>107</v>
      </c>
      <c r="W262" s="8">
        <f>INDEX(装备!D:D,$O262)+INDEX(装备!D:D,$P262)+INDEX(装备!D:D,$Q262)+INDEX(装备!D:D,$R262)+INDEX(装备!D:D,$S262)+INDEX(装备!D:D,$T262)</f>
        <v>78</v>
      </c>
      <c r="X262" s="8">
        <f>INDEX(装备!E:E,$O262)+INDEX(装备!E:E,$P262)+INDEX(装备!E:E,$Q262)+INDEX(装备!E:E,$R262)+INDEX(装备!E:E,$S262)+INDEX(装备!E:E,$T262)</f>
        <v>57</v>
      </c>
      <c r="Y262" s="8">
        <f>INDEX(装备!F:F,$O262)+INDEX(装备!F:F,$P262)+INDEX(装备!F:F,$Q262)+INDEX(装备!F:F,$R262)+INDEX(装备!F:F,$S262)+INDEX(装备!F:F,$T262)</f>
        <v>850</v>
      </c>
      <c r="Z262" s="8">
        <f>INDEX(装备!G:G,$O262)+INDEX(装备!G:G,$P262)+INDEX(装备!G:G,$Q262)+INDEX(装备!G:G,$R262)+INDEX(装备!G:G,$S262)+INDEX(装备!G:G,$T262)</f>
        <v>54</v>
      </c>
      <c r="AA262" s="8">
        <f>INDEX(装备!H:H,$O262)+INDEX(装备!H:H,$P262)+INDEX(装备!H:H,$Q262)+INDEX(装备!H:H,$R262)+INDEX(装备!H:H,$S262)+INDEX(装备!H:H,$T262)</f>
        <v>200</v>
      </c>
      <c r="AB262" s="8">
        <f>INDEX(装备!I:I,$O262)+INDEX(装备!I:I,$P262)+INDEX(装备!I:I,$Q262)+INDEX(装备!I:I,$R262)+INDEX(装备!I:I,$S262)+INDEX(装备!I:I,$T262)</f>
        <v>0</v>
      </c>
      <c r="AC262" s="8">
        <f>INDEX(装备!J:J,$O262)+INDEX(装备!J:J,$P262)+INDEX(装备!J:J,$Q262)+INDEX(装备!J:J,$R262)+INDEX(装备!J:J,$S262)+INDEX(装备!J:J,$T262)</f>
        <v>10</v>
      </c>
      <c r="AD262" s="8">
        <f>INDEX(装备!K:K,$O262)+INDEX(装备!K:K,$P262)+INDEX(装备!K:K,$Q262)+INDEX(装备!K:K,$R262)+INDEX(装备!K:K,$S262)+INDEX(装备!K:K,$T262)</f>
        <v>0</v>
      </c>
      <c r="AE262" s="8">
        <f>INDEX(装备!L:L,$O262)+INDEX(装备!L:L,$P262)+INDEX(装备!L:L,$Q262)+INDEX(装备!L:L,$R262)+INDEX(装备!L:L,$S262)+INDEX(装备!L:L,$T262)</f>
        <v>70</v>
      </c>
      <c r="AF262" s="8">
        <f>INDEX(装备!M:M,$O262)+INDEX(装备!M:M,$P262)+INDEX(装备!M:M,$Q262)+INDEX(装备!M:M,$R262)+INDEX(装备!M:M,$S262)+INDEX(装备!M:M,$T262)</f>
        <v>600</v>
      </c>
      <c r="AG262" s="8">
        <f>INDEX(装备!N:N,$O262)+INDEX(装备!N:N,$P262)+INDEX(装备!N:N,$Q262)+INDEX(装备!N:N,$R262)+INDEX(装备!N:N,$S262)+INDEX(装备!N:N,$T262)</f>
        <v>0</v>
      </c>
      <c r="AH262" s="8">
        <f>INDEX(装备!O:O,$O262)+INDEX(装备!O:O,$P262)+INDEX(装备!O:O,$Q262)+INDEX(装备!O:O,$R262)+INDEX(装备!O:O,$S262)+INDEX(装备!O:O,$T262)</f>
        <v>0</v>
      </c>
      <c r="AI262" s="8">
        <f>INDEX(装备!P:P,$O262)+INDEX(装备!P:P,$P262)+INDEX(装备!P:P,$Q262)+INDEX(装备!P:P,$R262)+INDEX(装备!P:P,$S262)+INDEX(装备!P:P,$T262)</f>
        <v>0</v>
      </c>
      <c r="AJ262" s="8">
        <f>INDEX(装备!Q:Q,$O262)+INDEX(装备!Q:Q,$P262)+INDEX(装备!Q:Q,$Q262)+INDEX(装备!Q:Q,$R262)+INDEX(装备!Q:Q,$S262)+INDEX(装备!Q:Q,$T262)</f>
        <v>0</v>
      </c>
      <c r="AK262" s="8">
        <f>INDEX(装备!R:R,$O262)+INDEX(装备!R:R,$P262)+INDEX(装备!R:R,$Q262)+INDEX(装备!R:R,$R262)+INDEX(装备!R:R,$S262)+INDEX(装备!R:R,$T262)</f>
        <v>0</v>
      </c>
      <c r="AL262" s="8">
        <f>INDEX(装备!S:S,$O262)+INDEX(装备!S:S,$P262)+INDEX(装备!S:S,$Q262)+INDEX(装备!S:S,$R262)+INDEX(装备!S:S,$S262)+INDEX(装备!S:S,$T262)</f>
        <v>0</v>
      </c>
      <c r="AM262" s="8">
        <f>INDEX(装备!T:T,$O262)+INDEX(装备!T:T,$P262)+INDEX(装备!T:T,$Q262)+INDEX(装备!T:T,$R262)+INDEX(装备!T:T,$S262)+INDEX(装备!T:T,$T262)</f>
        <v>0</v>
      </c>
      <c r="AP262" s="39">
        <f t="shared" si="150"/>
        <v>316</v>
      </c>
      <c r="AQ262" s="39">
        <f t="shared" si="150"/>
        <v>607</v>
      </c>
      <c r="AR262" s="39">
        <f t="shared" si="150"/>
        <v>212</v>
      </c>
      <c r="AS262" s="39">
        <f t="shared" si="150"/>
        <v>2325</v>
      </c>
      <c r="AT262" s="39">
        <f t="shared" si="150"/>
        <v>258</v>
      </c>
      <c r="AU262" s="39">
        <f t="shared" si="150"/>
        <v>544</v>
      </c>
      <c r="AV262" s="39">
        <f t="shared" si="150"/>
        <v>47</v>
      </c>
      <c r="AW262" s="39">
        <f t="shared" si="150"/>
        <v>30</v>
      </c>
      <c r="AX262" s="39">
        <f t="shared" si="150"/>
        <v>55</v>
      </c>
      <c r="AY262" s="39">
        <f t="shared" si="150"/>
        <v>145</v>
      </c>
      <c r="AZ262" s="39">
        <f t="shared" si="150"/>
        <v>840</v>
      </c>
      <c r="BA262" s="39">
        <f t="shared" si="150"/>
        <v>680</v>
      </c>
      <c r="BB262" s="39">
        <f t="shared" si="150"/>
        <v>0</v>
      </c>
      <c r="BC262" s="39">
        <f t="shared" si="150"/>
        <v>5</v>
      </c>
      <c r="BD262" s="39">
        <f t="shared" si="150"/>
        <v>80</v>
      </c>
      <c r="BE262" s="39">
        <f t="shared" si="150"/>
        <v>0</v>
      </c>
      <c r="BF262" s="39">
        <f t="shared" si="150"/>
        <v>10</v>
      </c>
      <c r="BG262" s="39">
        <f t="shared" si="150"/>
        <v>0</v>
      </c>
    </row>
    <row r="263" spans="6:59" s="38" customFormat="1" x14ac:dyDescent="0.15">
      <c r="F263" s="38" t="s">
        <v>476</v>
      </c>
      <c r="G263" s="39" t="s">
        <v>342</v>
      </c>
      <c r="H263" s="39" t="s">
        <v>592</v>
      </c>
      <c r="I263" s="39" t="s">
        <v>343</v>
      </c>
      <c r="J263" s="39" t="s">
        <v>438</v>
      </c>
      <c r="K263" s="39" t="s">
        <v>385</v>
      </c>
      <c r="L263" s="39" t="s">
        <v>346</v>
      </c>
      <c r="M263" s="39" t="s">
        <v>348</v>
      </c>
      <c r="O263" s="35">
        <f>MATCH(H263,装备!$B:$B,0)</f>
        <v>2</v>
      </c>
      <c r="P263" s="35">
        <f>MATCH(I263,装备!$B:$B,0)</f>
        <v>2</v>
      </c>
      <c r="Q263" s="35">
        <f>MATCH(J263,装备!$B:$B,0)</f>
        <v>13</v>
      </c>
      <c r="R263" s="35">
        <f>MATCH(K263,装备!$B:$B,0)</f>
        <v>10</v>
      </c>
      <c r="S263" s="35">
        <f>MATCH(L263,装备!$B:$B,0)</f>
        <v>6</v>
      </c>
      <c r="T263" s="35">
        <f>MATCH(M263,装备!$B:$B,0)</f>
        <v>9</v>
      </c>
      <c r="V263" s="8">
        <f>INDEX(装备!C:C,$O263)+INDEX(装备!C:C,$P263)+INDEX(装备!C:C,$Q263)+INDEX(装备!C:C,$R263)+INDEX(装备!C:C,$S263)+INDEX(装备!C:C,$T263)</f>
        <v>4</v>
      </c>
      <c r="W263" s="8">
        <f>INDEX(装备!D:D,$O263)+INDEX(装备!D:D,$P263)+INDEX(装备!D:D,$Q263)+INDEX(装备!D:D,$R263)+INDEX(装备!D:D,$S263)+INDEX(装备!D:D,$T263)</f>
        <v>7</v>
      </c>
      <c r="X263" s="8">
        <f>INDEX(装备!E:E,$O263)+INDEX(装备!E:E,$P263)+INDEX(装备!E:E,$Q263)+INDEX(装备!E:E,$R263)+INDEX(装备!E:E,$S263)+INDEX(装备!E:E,$T263)</f>
        <v>4</v>
      </c>
      <c r="Y263" s="8">
        <f>INDEX(装备!F:F,$O263)+INDEX(装备!F:F,$P263)+INDEX(装备!F:F,$Q263)+INDEX(装备!F:F,$R263)+INDEX(装备!F:F,$S263)+INDEX(装备!F:F,$T263)</f>
        <v>0</v>
      </c>
      <c r="Z263" s="8">
        <f>INDEX(装备!G:G,$O263)+INDEX(装备!G:G,$P263)+INDEX(装备!G:G,$Q263)+INDEX(装备!G:G,$R263)+INDEX(装备!G:G,$S263)+INDEX(装备!G:G,$T263)</f>
        <v>0</v>
      </c>
      <c r="AA263" s="8">
        <f>INDEX(装备!H:H,$O263)+INDEX(装备!H:H,$P263)+INDEX(装备!H:H,$Q263)+INDEX(装备!H:H,$R263)+INDEX(装备!H:H,$S263)+INDEX(装备!H:H,$T263)</f>
        <v>0</v>
      </c>
      <c r="AB263" s="8">
        <f>INDEX(装备!I:I,$O263)+INDEX(装备!I:I,$P263)+INDEX(装备!I:I,$Q263)+INDEX(装备!I:I,$R263)+INDEX(装备!I:I,$S263)+INDEX(装备!I:I,$T263)</f>
        <v>0</v>
      </c>
      <c r="AC263" s="8">
        <f>INDEX(装备!J:J,$O263)+INDEX(装备!J:J,$P263)+INDEX(装备!J:J,$Q263)+INDEX(装备!J:J,$R263)+INDEX(装备!J:J,$S263)+INDEX(装备!J:J,$T263)</f>
        <v>0</v>
      </c>
      <c r="AD263" s="8">
        <f>INDEX(装备!K:K,$O263)+INDEX(装备!K:K,$P263)+INDEX(装备!K:K,$Q263)+INDEX(装备!K:K,$R263)+INDEX(装备!K:K,$S263)+INDEX(装备!K:K,$T263)</f>
        <v>0</v>
      </c>
      <c r="AE263" s="8">
        <f>INDEX(装备!L:L,$O263)+INDEX(装备!L:L,$P263)+INDEX(装备!L:L,$Q263)+INDEX(装备!L:L,$R263)+INDEX(装备!L:L,$S263)+INDEX(装备!L:L,$T263)</f>
        <v>0</v>
      </c>
      <c r="AF263" s="8">
        <f>INDEX(装备!M:M,$O263)+INDEX(装备!M:M,$P263)+INDEX(装备!M:M,$Q263)+INDEX(装备!M:M,$R263)+INDEX(装备!M:M,$S263)+INDEX(装备!M:M,$T263)</f>
        <v>15</v>
      </c>
      <c r="AG263" s="8">
        <f>INDEX(装备!N:N,$O263)+INDEX(装备!N:N,$P263)+INDEX(装备!N:N,$Q263)+INDEX(装备!N:N,$R263)+INDEX(装备!N:N,$S263)+INDEX(装备!N:N,$T263)</f>
        <v>45</v>
      </c>
      <c r="AH263" s="8">
        <f>INDEX(装备!O:O,$O263)+INDEX(装备!O:O,$P263)+INDEX(装备!O:O,$Q263)+INDEX(装备!O:O,$R263)+INDEX(装备!O:O,$S263)+INDEX(装备!O:O,$T263)</f>
        <v>0</v>
      </c>
      <c r="AI263" s="8">
        <f>INDEX(装备!P:P,$O263)+INDEX(装备!P:P,$P263)+INDEX(装备!P:P,$Q263)+INDEX(装备!P:P,$R263)+INDEX(装备!P:P,$S263)+INDEX(装备!P:P,$T263)</f>
        <v>0</v>
      </c>
      <c r="AJ263" s="8">
        <f>INDEX(装备!Q:Q,$O263)+INDEX(装备!Q:Q,$P263)+INDEX(装备!Q:Q,$Q263)+INDEX(装备!Q:Q,$R263)+INDEX(装备!Q:Q,$S263)+INDEX(装备!Q:Q,$T263)</f>
        <v>0</v>
      </c>
      <c r="AK263" s="8">
        <f>INDEX(装备!R:R,$O263)+INDEX(装备!R:R,$P263)+INDEX(装备!R:R,$Q263)+INDEX(装备!R:R,$R263)+INDEX(装备!R:R,$S263)+INDEX(装备!R:R,$T263)</f>
        <v>0</v>
      </c>
      <c r="AL263" s="8">
        <f>INDEX(装备!S:S,$O263)+INDEX(装备!S:S,$P263)+INDEX(装备!S:S,$Q263)+INDEX(装备!S:S,$R263)+INDEX(装备!S:S,$S263)+INDEX(装备!S:S,$T263)</f>
        <v>0</v>
      </c>
      <c r="AM263" s="8">
        <f>INDEX(装备!T:T,$O263)+INDEX(装备!T:T,$P263)+INDEX(装备!T:T,$Q263)+INDEX(装备!T:T,$R263)+INDEX(装备!T:T,$S263)+INDEX(装备!T:T,$T263)</f>
        <v>0</v>
      </c>
      <c r="AP263" s="39">
        <f t="shared" ref="AP263:BG263" si="151">V263</f>
        <v>4</v>
      </c>
      <c r="AQ263" s="39">
        <f t="shared" si="151"/>
        <v>7</v>
      </c>
      <c r="AR263" s="39">
        <f t="shared" si="151"/>
        <v>4</v>
      </c>
      <c r="AS263" s="39">
        <f t="shared" si="151"/>
        <v>0</v>
      </c>
      <c r="AT263" s="39">
        <f t="shared" si="151"/>
        <v>0</v>
      </c>
      <c r="AU263" s="39">
        <f t="shared" si="151"/>
        <v>0</v>
      </c>
      <c r="AV263" s="39">
        <f t="shared" si="151"/>
        <v>0</v>
      </c>
      <c r="AW263" s="39">
        <f t="shared" si="151"/>
        <v>0</v>
      </c>
      <c r="AX263" s="39">
        <f t="shared" si="151"/>
        <v>0</v>
      </c>
      <c r="AY263" s="39">
        <f t="shared" si="151"/>
        <v>0</v>
      </c>
      <c r="AZ263" s="39">
        <f t="shared" si="151"/>
        <v>15</v>
      </c>
      <c r="BA263" s="39">
        <f t="shared" si="151"/>
        <v>45</v>
      </c>
      <c r="BB263" s="39">
        <f t="shared" si="151"/>
        <v>0</v>
      </c>
      <c r="BC263" s="39">
        <f t="shared" si="151"/>
        <v>0</v>
      </c>
      <c r="BD263" s="39">
        <f t="shared" si="151"/>
        <v>0</v>
      </c>
      <c r="BE263" s="39">
        <f t="shared" si="151"/>
        <v>0</v>
      </c>
      <c r="BF263" s="39">
        <f t="shared" si="151"/>
        <v>0</v>
      </c>
      <c r="BG263" s="39">
        <f t="shared" si="151"/>
        <v>0</v>
      </c>
    </row>
    <row r="264" spans="6:59" s="38" customFormat="1" x14ac:dyDescent="0.15">
      <c r="G264" s="39" t="s">
        <v>347</v>
      </c>
      <c r="H264" s="39" t="s">
        <v>621</v>
      </c>
      <c r="I264" s="39" t="s">
        <v>422</v>
      </c>
      <c r="J264" s="39" t="s">
        <v>441</v>
      </c>
      <c r="K264" s="39" t="s">
        <v>441</v>
      </c>
      <c r="L264" s="39" t="s">
        <v>439</v>
      </c>
      <c r="M264" s="39" t="s">
        <v>298</v>
      </c>
      <c r="O264" s="35">
        <f>MATCH(H264,装备!$B:$B,0)</f>
        <v>36</v>
      </c>
      <c r="P264" s="35">
        <f>MATCH(I264,装备!$B:$B,0)</f>
        <v>18</v>
      </c>
      <c r="Q264" s="35">
        <f>MATCH(J264,装备!$B:$B,0)</f>
        <v>20</v>
      </c>
      <c r="R264" s="35">
        <f>MATCH(K264,装备!$B:$B,0)</f>
        <v>20</v>
      </c>
      <c r="S264" s="35">
        <f>MATCH(L264,装备!$B:$B,0)</f>
        <v>33</v>
      </c>
      <c r="T264" s="35">
        <f>MATCH(M264,装备!$B:$B,0)</f>
        <v>4</v>
      </c>
      <c r="V264" s="8">
        <f>INDEX(装备!C:C,$O264)+INDEX(装备!C:C,$P264)+INDEX(装备!C:C,$Q264)+INDEX(装备!C:C,$R264)+INDEX(装备!C:C,$S264)+INDEX(装备!C:C,$T264)</f>
        <v>20</v>
      </c>
      <c r="W264" s="8">
        <f>INDEX(装备!D:D,$O264)+INDEX(装备!D:D,$P264)+INDEX(装备!D:D,$Q264)+INDEX(装备!D:D,$R264)+INDEX(装备!D:D,$S264)+INDEX(装备!D:D,$T264)</f>
        <v>23</v>
      </c>
      <c r="X264" s="8">
        <f>INDEX(装备!E:E,$O264)+INDEX(装备!E:E,$P264)+INDEX(装备!E:E,$Q264)+INDEX(装备!E:E,$R264)+INDEX(装备!E:E,$S264)+INDEX(装备!E:E,$T264)</f>
        <v>17</v>
      </c>
      <c r="Y264" s="8">
        <f>INDEX(装备!F:F,$O264)+INDEX(装备!F:F,$P264)+INDEX(装备!F:F,$Q264)+INDEX(装备!F:F,$R264)+INDEX(装备!F:F,$S264)+INDEX(装备!F:F,$T264)</f>
        <v>0</v>
      </c>
      <c r="Z264" s="8">
        <f>INDEX(装备!G:G,$O264)+INDEX(装备!G:G,$P264)+INDEX(装备!G:G,$Q264)+INDEX(装备!G:G,$R264)+INDEX(装备!G:G,$S264)+INDEX(装备!G:G,$T264)</f>
        <v>9</v>
      </c>
      <c r="AA264" s="8">
        <f>INDEX(装备!H:H,$O264)+INDEX(装备!H:H,$P264)+INDEX(装备!H:H,$Q264)+INDEX(装备!H:H,$R264)+INDEX(装备!H:H,$S264)+INDEX(装备!H:H,$T264)</f>
        <v>30</v>
      </c>
      <c r="AB264" s="8">
        <f>INDEX(装备!I:I,$O264)+INDEX(装备!I:I,$P264)+INDEX(装备!I:I,$Q264)+INDEX(装备!I:I,$R264)+INDEX(装备!I:I,$S264)+INDEX(装备!I:I,$T264)</f>
        <v>0</v>
      </c>
      <c r="AC264" s="8">
        <f>INDEX(装备!J:J,$O264)+INDEX(装备!J:J,$P264)+INDEX(装备!J:J,$Q264)+INDEX(装备!J:J,$R264)+INDEX(装备!J:J,$S264)+INDEX(装备!J:J,$T264)</f>
        <v>0</v>
      </c>
      <c r="AD264" s="8">
        <f>INDEX(装备!K:K,$O264)+INDEX(装备!K:K,$P264)+INDEX(装备!K:K,$Q264)+INDEX(装备!K:K,$R264)+INDEX(装备!K:K,$S264)+INDEX(装备!K:K,$T264)</f>
        <v>0</v>
      </c>
      <c r="AE264" s="8">
        <f>INDEX(装备!L:L,$O264)+INDEX(装备!L:L,$P264)+INDEX(装备!L:L,$Q264)+INDEX(装备!L:L,$R264)+INDEX(装备!L:L,$S264)+INDEX(装备!L:L,$T264)</f>
        <v>0</v>
      </c>
      <c r="AF264" s="8">
        <f>INDEX(装备!M:M,$O264)+INDEX(装备!M:M,$P264)+INDEX(装备!M:M,$Q264)+INDEX(装备!M:M,$R264)+INDEX(装备!M:M,$S264)+INDEX(装备!M:M,$T264)</f>
        <v>15</v>
      </c>
      <c r="AG264" s="8">
        <f>INDEX(装备!N:N,$O264)+INDEX(装备!N:N,$P264)+INDEX(装备!N:N,$Q264)+INDEX(装备!N:N,$R264)+INDEX(装备!N:N,$S264)+INDEX(装备!N:N,$T264)</f>
        <v>15</v>
      </c>
      <c r="AH264" s="8">
        <f>INDEX(装备!O:O,$O264)+INDEX(装备!O:O,$P264)+INDEX(装备!O:O,$Q264)+INDEX(装备!O:O,$R264)+INDEX(装备!O:O,$S264)+INDEX(装备!O:O,$T264)</f>
        <v>0</v>
      </c>
      <c r="AI264" s="8">
        <f>INDEX(装备!P:P,$O264)+INDEX(装备!P:P,$P264)+INDEX(装备!P:P,$Q264)+INDEX(装备!P:P,$R264)+INDEX(装备!P:P,$S264)+INDEX(装备!P:P,$T264)</f>
        <v>0</v>
      </c>
      <c r="AJ264" s="8">
        <f>INDEX(装备!Q:Q,$O264)+INDEX(装备!Q:Q,$P264)+INDEX(装备!Q:Q,$Q264)+INDEX(装备!Q:Q,$R264)+INDEX(装备!Q:Q,$S264)+INDEX(装备!Q:Q,$T264)</f>
        <v>0</v>
      </c>
      <c r="AK264" s="8">
        <f>INDEX(装备!R:R,$O264)+INDEX(装备!R:R,$P264)+INDEX(装备!R:R,$Q264)+INDEX(装备!R:R,$R264)+INDEX(装备!R:R,$S264)+INDEX(装备!R:R,$T264)</f>
        <v>0</v>
      </c>
      <c r="AL264" s="8">
        <f>INDEX(装备!S:S,$O264)+INDEX(装备!S:S,$P264)+INDEX(装备!S:S,$Q264)+INDEX(装备!S:S,$R264)+INDEX(装备!S:S,$S264)+INDEX(装备!S:S,$T264)</f>
        <v>0</v>
      </c>
      <c r="AM264" s="8">
        <f>INDEX(装备!T:T,$O264)+INDEX(装备!T:T,$P264)+INDEX(装备!T:T,$Q264)+INDEX(装备!T:T,$R264)+INDEX(装备!T:T,$S264)+INDEX(装备!T:T,$T264)</f>
        <v>0</v>
      </c>
      <c r="AP264" s="39">
        <f t="shared" ref="AP264:BG272" si="152">AP263+V264</f>
        <v>24</v>
      </c>
      <c r="AQ264" s="39">
        <f t="shared" si="152"/>
        <v>30</v>
      </c>
      <c r="AR264" s="39">
        <f t="shared" si="152"/>
        <v>21</v>
      </c>
      <c r="AS264" s="39">
        <f t="shared" si="152"/>
        <v>0</v>
      </c>
      <c r="AT264" s="39">
        <f t="shared" si="152"/>
        <v>9</v>
      </c>
      <c r="AU264" s="39">
        <f t="shared" si="152"/>
        <v>30</v>
      </c>
      <c r="AV264" s="39">
        <f t="shared" si="152"/>
        <v>0</v>
      </c>
      <c r="AW264" s="39">
        <f t="shared" si="152"/>
        <v>0</v>
      </c>
      <c r="AX264" s="39">
        <f t="shared" si="152"/>
        <v>0</v>
      </c>
      <c r="AY264" s="39">
        <f t="shared" si="152"/>
        <v>0</v>
      </c>
      <c r="AZ264" s="39">
        <f t="shared" si="152"/>
        <v>30</v>
      </c>
      <c r="BA264" s="39">
        <f t="shared" si="152"/>
        <v>60</v>
      </c>
      <c r="BB264" s="39">
        <f t="shared" si="152"/>
        <v>0</v>
      </c>
      <c r="BC264" s="39">
        <f t="shared" si="152"/>
        <v>0</v>
      </c>
      <c r="BD264" s="39">
        <f t="shared" si="152"/>
        <v>0</v>
      </c>
      <c r="BE264" s="39">
        <f t="shared" si="152"/>
        <v>0</v>
      </c>
      <c r="BF264" s="39">
        <f t="shared" si="152"/>
        <v>0</v>
      </c>
      <c r="BG264" s="39">
        <f t="shared" si="152"/>
        <v>0</v>
      </c>
    </row>
    <row r="265" spans="6:59" s="38" customFormat="1" x14ac:dyDescent="0.15">
      <c r="G265" s="39" t="s">
        <v>299</v>
      </c>
      <c r="H265" s="39" t="s">
        <v>649</v>
      </c>
      <c r="I265" s="39" t="s">
        <v>451</v>
      </c>
      <c r="J265" s="39" t="s">
        <v>426</v>
      </c>
      <c r="K265" s="39" t="s">
        <v>427</v>
      </c>
      <c r="L265" s="39" t="s">
        <v>441</v>
      </c>
      <c r="M265" s="39" t="s">
        <v>298</v>
      </c>
      <c r="O265" s="35">
        <f>MATCH(H265,装备!$B:$B,0)</f>
        <v>60</v>
      </c>
      <c r="P265" s="35">
        <f>MATCH(I265,装备!$B:$B,0)</f>
        <v>56</v>
      </c>
      <c r="Q265" s="35">
        <f>MATCH(J265,装备!$B:$B,0)</f>
        <v>50</v>
      </c>
      <c r="R265" s="35">
        <f>MATCH(K265,装备!$B:$B,0)</f>
        <v>35</v>
      </c>
      <c r="S265" s="35">
        <f>MATCH(L265,装备!$B:$B,0)</f>
        <v>20</v>
      </c>
      <c r="T265" s="35">
        <f>MATCH(M265,装备!$B:$B,0)</f>
        <v>4</v>
      </c>
      <c r="V265" s="8">
        <f>INDEX(装备!C:C,$O265)+INDEX(装备!C:C,$P265)+INDEX(装备!C:C,$Q265)+INDEX(装备!C:C,$R265)+INDEX(装备!C:C,$S265)+INDEX(装备!C:C,$T265)</f>
        <v>22</v>
      </c>
      <c r="W265" s="8">
        <f>INDEX(装备!D:D,$O265)+INDEX(装备!D:D,$P265)+INDEX(装备!D:D,$Q265)+INDEX(装备!D:D,$R265)+INDEX(装备!D:D,$S265)+INDEX(装备!D:D,$T265)</f>
        <v>35</v>
      </c>
      <c r="X265" s="8">
        <f>INDEX(装备!E:E,$O265)+INDEX(装备!E:E,$P265)+INDEX(装备!E:E,$Q265)+INDEX(装备!E:E,$R265)+INDEX(装备!E:E,$S265)+INDEX(装备!E:E,$T265)</f>
        <v>22</v>
      </c>
      <c r="Y265" s="8">
        <f>INDEX(装备!F:F,$O265)+INDEX(装备!F:F,$P265)+INDEX(装备!F:F,$Q265)+INDEX(装备!F:F,$R265)+INDEX(装备!F:F,$S265)+INDEX(装备!F:F,$T265)</f>
        <v>200</v>
      </c>
      <c r="Z265" s="8">
        <f>INDEX(装备!G:G,$O265)+INDEX(装备!G:G,$P265)+INDEX(装备!G:G,$Q265)+INDEX(装备!G:G,$R265)+INDEX(装备!G:G,$S265)+INDEX(装备!G:G,$T265)</f>
        <v>6</v>
      </c>
      <c r="AA265" s="8">
        <f>INDEX(装备!H:H,$O265)+INDEX(装备!H:H,$P265)+INDEX(装备!H:H,$Q265)+INDEX(装备!H:H,$R265)+INDEX(装备!H:H,$S265)+INDEX(装备!H:H,$T265)</f>
        <v>18</v>
      </c>
      <c r="AB265" s="8">
        <f>INDEX(装备!I:I,$O265)+INDEX(装备!I:I,$P265)+INDEX(装备!I:I,$Q265)+INDEX(装备!I:I,$R265)+INDEX(装备!I:I,$S265)+INDEX(装备!I:I,$T265)</f>
        <v>0</v>
      </c>
      <c r="AC265" s="8">
        <f>INDEX(装备!J:J,$O265)+INDEX(装备!J:J,$P265)+INDEX(装备!J:J,$Q265)+INDEX(装备!J:J,$R265)+INDEX(装备!J:J,$S265)+INDEX(装备!J:J,$T265)</f>
        <v>0</v>
      </c>
      <c r="AD265" s="8">
        <f>INDEX(装备!K:K,$O265)+INDEX(装备!K:K,$P265)+INDEX(装备!K:K,$Q265)+INDEX(装备!K:K,$R265)+INDEX(装备!K:K,$S265)+INDEX(装备!K:K,$T265)</f>
        <v>0</v>
      </c>
      <c r="AE265" s="8">
        <f>INDEX(装备!L:L,$O265)+INDEX(装备!L:L,$P265)+INDEX(装备!L:L,$Q265)+INDEX(装备!L:L,$R265)+INDEX(装备!L:L,$S265)+INDEX(装备!L:L,$T265)</f>
        <v>0</v>
      </c>
      <c r="AF265" s="8">
        <f>INDEX(装备!M:M,$O265)+INDEX(装备!M:M,$P265)+INDEX(装备!M:M,$Q265)+INDEX(装备!M:M,$R265)+INDEX(装备!M:M,$S265)+INDEX(装备!M:M,$T265)</f>
        <v>0</v>
      </c>
      <c r="AG265" s="8">
        <f>INDEX(装备!N:N,$O265)+INDEX(装备!N:N,$P265)+INDEX(装备!N:N,$Q265)+INDEX(装备!N:N,$R265)+INDEX(装备!N:N,$S265)+INDEX(装备!N:N,$T265)</f>
        <v>0</v>
      </c>
      <c r="AH265" s="8">
        <f>INDEX(装备!O:O,$O265)+INDEX(装备!O:O,$P265)+INDEX(装备!O:O,$Q265)+INDEX(装备!O:O,$R265)+INDEX(装备!O:O,$S265)+INDEX(装备!O:O,$T265)</f>
        <v>0</v>
      </c>
      <c r="AI265" s="8">
        <f>INDEX(装备!P:P,$O265)+INDEX(装备!P:P,$P265)+INDEX(装备!P:P,$Q265)+INDEX(装备!P:P,$R265)+INDEX(装备!P:P,$S265)+INDEX(装备!P:P,$T265)</f>
        <v>5</v>
      </c>
      <c r="AJ265" s="8">
        <f>INDEX(装备!Q:Q,$O265)+INDEX(装备!Q:Q,$P265)+INDEX(装备!Q:Q,$Q265)+INDEX(装备!Q:Q,$R265)+INDEX(装备!Q:Q,$S265)+INDEX(装备!Q:Q,$T265)</f>
        <v>0</v>
      </c>
      <c r="AK265" s="8">
        <f>INDEX(装备!R:R,$O265)+INDEX(装备!R:R,$P265)+INDEX(装备!R:R,$Q265)+INDEX(装备!R:R,$R265)+INDEX(装备!R:R,$S265)+INDEX(装备!R:R,$T265)</f>
        <v>0</v>
      </c>
      <c r="AL265" s="8">
        <f>INDEX(装备!S:S,$O265)+INDEX(装备!S:S,$P265)+INDEX(装备!S:S,$Q265)+INDEX(装备!S:S,$R265)+INDEX(装备!S:S,$S265)+INDEX(装备!S:S,$T265)</f>
        <v>10</v>
      </c>
      <c r="AM265" s="8">
        <f>INDEX(装备!T:T,$O265)+INDEX(装备!T:T,$P265)+INDEX(装备!T:T,$Q265)+INDEX(装备!T:T,$R265)+INDEX(装备!T:T,$S265)+INDEX(装备!T:T,$T265)</f>
        <v>0</v>
      </c>
      <c r="AP265" s="39">
        <f t="shared" si="152"/>
        <v>46</v>
      </c>
      <c r="AQ265" s="39">
        <f t="shared" si="152"/>
        <v>65</v>
      </c>
      <c r="AR265" s="39">
        <f t="shared" si="152"/>
        <v>43</v>
      </c>
      <c r="AS265" s="39">
        <f t="shared" si="152"/>
        <v>200</v>
      </c>
      <c r="AT265" s="39">
        <f t="shared" si="152"/>
        <v>15</v>
      </c>
      <c r="AU265" s="39">
        <f t="shared" si="152"/>
        <v>48</v>
      </c>
      <c r="AV265" s="39">
        <f t="shared" si="152"/>
        <v>0</v>
      </c>
      <c r="AW265" s="39">
        <f t="shared" si="152"/>
        <v>0</v>
      </c>
      <c r="AX265" s="39">
        <f t="shared" si="152"/>
        <v>0</v>
      </c>
      <c r="AY265" s="39">
        <f t="shared" si="152"/>
        <v>0</v>
      </c>
      <c r="AZ265" s="39">
        <f t="shared" si="152"/>
        <v>30</v>
      </c>
      <c r="BA265" s="39">
        <f t="shared" si="152"/>
        <v>60</v>
      </c>
      <c r="BB265" s="39">
        <f t="shared" si="152"/>
        <v>0</v>
      </c>
      <c r="BC265" s="39">
        <f t="shared" si="152"/>
        <v>5</v>
      </c>
      <c r="BD265" s="39">
        <f t="shared" si="152"/>
        <v>0</v>
      </c>
      <c r="BE265" s="39">
        <f t="shared" si="152"/>
        <v>0</v>
      </c>
      <c r="BF265" s="39">
        <f t="shared" si="152"/>
        <v>10</v>
      </c>
      <c r="BG265" s="39">
        <f t="shared" si="152"/>
        <v>0</v>
      </c>
    </row>
    <row r="266" spans="6:59" s="38" customFormat="1" x14ac:dyDescent="0.15">
      <c r="G266" s="39" t="s">
        <v>304</v>
      </c>
      <c r="H266" s="39" t="s">
        <v>622</v>
      </c>
      <c r="I266" s="39" t="s">
        <v>428</v>
      </c>
      <c r="J266" s="39" t="s">
        <v>429</v>
      </c>
      <c r="K266" s="39" t="s">
        <v>351</v>
      </c>
      <c r="L266" s="39" t="s">
        <v>377</v>
      </c>
      <c r="M266" s="39" t="s">
        <v>444</v>
      </c>
      <c r="O266" s="35">
        <f>MATCH(H266,装备!$B:$B,0)</f>
        <v>86</v>
      </c>
      <c r="P266" s="35">
        <f>MATCH(I266,装备!$B:$B,0)</f>
        <v>71</v>
      </c>
      <c r="Q266" s="35">
        <f>MATCH(J266,装备!$B:$B,0)</f>
        <v>27</v>
      </c>
      <c r="R266" s="35">
        <f>MATCH(K266,装备!$B:$B,0)</f>
        <v>48</v>
      </c>
      <c r="S266" s="35">
        <f>MATCH(L266,装备!$B:$B,0)</f>
        <v>3</v>
      </c>
      <c r="T266" s="35">
        <f>MATCH(M266,装备!$B:$B,0)</f>
        <v>47</v>
      </c>
      <c r="V266" s="8">
        <f>INDEX(装备!C:C,$O266)+INDEX(装备!C:C,$P266)+INDEX(装备!C:C,$Q266)+INDEX(装备!C:C,$R266)+INDEX(装备!C:C,$S266)+INDEX(装备!C:C,$T266)</f>
        <v>16</v>
      </c>
      <c r="W266" s="8">
        <f>INDEX(装备!D:D,$O266)+INDEX(装备!D:D,$P266)+INDEX(装备!D:D,$Q266)+INDEX(装备!D:D,$R266)+INDEX(装备!D:D,$S266)+INDEX(装备!D:D,$T266)</f>
        <v>32</v>
      </c>
      <c r="X266" s="8">
        <f>INDEX(装备!E:E,$O266)+INDEX(装备!E:E,$P266)+INDEX(装备!E:E,$Q266)+INDEX(装备!E:E,$R266)+INDEX(装备!E:E,$S266)+INDEX(装备!E:E,$T266)</f>
        <v>16</v>
      </c>
      <c r="Y266" s="8">
        <f>INDEX(装备!F:F,$O266)+INDEX(装备!F:F,$P266)+INDEX(装备!F:F,$Q266)+INDEX(装备!F:F,$R266)+INDEX(装备!F:F,$S266)+INDEX(装备!F:F,$T266)</f>
        <v>200</v>
      </c>
      <c r="Z266" s="8">
        <f>INDEX(装备!G:G,$O266)+INDEX(装备!G:G,$P266)+INDEX(装备!G:G,$Q266)+INDEX(装备!G:G,$R266)+INDEX(装备!G:G,$S266)+INDEX(装备!G:G,$T266)</f>
        <v>24</v>
      </c>
      <c r="AA266" s="8">
        <f>INDEX(装备!H:H,$O266)+INDEX(装备!H:H,$P266)+INDEX(装备!H:H,$Q266)+INDEX(装备!H:H,$R266)+INDEX(装备!H:H,$S266)+INDEX(装备!H:H,$T266)</f>
        <v>40</v>
      </c>
      <c r="AB266" s="8">
        <f>INDEX(装备!I:I,$O266)+INDEX(装备!I:I,$P266)+INDEX(装备!I:I,$Q266)+INDEX(装备!I:I,$R266)+INDEX(装备!I:I,$S266)+INDEX(装备!I:I,$T266)</f>
        <v>0</v>
      </c>
      <c r="AC266" s="8">
        <f>INDEX(装备!J:J,$O266)+INDEX(装备!J:J,$P266)+INDEX(装备!J:J,$Q266)+INDEX(装备!J:J,$R266)+INDEX(装备!J:J,$S266)+INDEX(装备!J:J,$T266)</f>
        <v>5</v>
      </c>
      <c r="AD266" s="8">
        <f>INDEX(装备!K:K,$O266)+INDEX(装备!K:K,$P266)+INDEX(装备!K:K,$Q266)+INDEX(装备!K:K,$R266)+INDEX(装备!K:K,$S266)+INDEX(装备!K:K,$T266)</f>
        <v>5</v>
      </c>
      <c r="AE266" s="8">
        <f>INDEX(装备!L:L,$O266)+INDEX(装备!L:L,$P266)+INDEX(装备!L:L,$Q266)+INDEX(装备!L:L,$R266)+INDEX(装备!L:L,$S266)+INDEX(装备!L:L,$T266)</f>
        <v>10</v>
      </c>
      <c r="AF266" s="8">
        <f>INDEX(装备!M:M,$O266)+INDEX(装备!M:M,$P266)+INDEX(装备!M:M,$Q266)+INDEX(装备!M:M,$R266)+INDEX(装备!M:M,$S266)+INDEX(装备!M:M,$T266)</f>
        <v>120</v>
      </c>
      <c r="AG266" s="8">
        <f>INDEX(装备!N:N,$O266)+INDEX(装备!N:N,$P266)+INDEX(装备!N:N,$Q266)+INDEX(装备!N:N,$R266)+INDEX(装备!N:N,$S266)+INDEX(装备!N:N,$T266)</f>
        <v>100</v>
      </c>
      <c r="AH266" s="8">
        <f>INDEX(装备!O:O,$O266)+INDEX(装备!O:O,$P266)+INDEX(装备!O:O,$Q266)+INDEX(装备!O:O,$R266)+INDEX(装备!O:O,$S266)+INDEX(装备!O:O,$T266)</f>
        <v>5</v>
      </c>
      <c r="AI266" s="8">
        <f>INDEX(装备!P:P,$O266)+INDEX(装备!P:P,$P266)+INDEX(装备!P:P,$Q266)+INDEX(装备!P:P,$R266)+INDEX(装备!P:P,$S266)+INDEX(装备!P:P,$T266)</f>
        <v>0</v>
      </c>
      <c r="AJ266" s="8">
        <f>INDEX(装备!Q:Q,$O266)+INDEX(装备!Q:Q,$P266)+INDEX(装备!Q:Q,$Q266)+INDEX(装备!Q:Q,$R266)+INDEX(装备!Q:Q,$S266)+INDEX(装备!Q:Q,$T266)</f>
        <v>0</v>
      </c>
      <c r="AK266" s="8">
        <f>INDEX(装备!R:R,$O266)+INDEX(装备!R:R,$P266)+INDEX(装备!R:R,$Q266)+INDEX(装备!R:R,$R266)+INDEX(装备!R:R,$S266)+INDEX(装备!R:R,$T266)</f>
        <v>0</v>
      </c>
      <c r="AL266" s="8">
        <f>INDEX(装备!S:S,$O266)+INDEX(装备!S:S,$P266)+INDEX(装备!S:S,$Q266)+INDEX(装备!S:S,$R266)+INDEX(装备!S:S,$S266)+INDEX(装备!S:S,$T266)</f>
        <v>0</v>
      </c>
      <c r="AM266" s="8">
        <f>INDEX(装备!T:T,$O266)+INDEX(装备!T:T,$P266)+INDEX(装备!T:T,$Q266)+INDEX(装备!T:T,$R266)+INDEX(装备!T:T,$S266)+INDEX(装备!T:T,$T266)</f>
        <v>0</v>
      </c>
      <c r="AP266" s="39">
        <f t="shared" si="152"/>
        <v>62</v>
      </c>
      <c r="AQ266" s="39">
        <f t="shared" si="152"/>
        <v>97</v>
      </c>
      <c r="AR266" s="39">
        <f t="shared" si="152"/>
        <v>59</v>
      </c>
      <c r="AS266" s="39">
        <f t="shared" si="152"/>
        <v>400</v>
      </c>
      <c r="AT266" s="39">
        <f t="shared" si="152"/>
        <v>39</v>
      </c>
      <c r="AU266" s="39">
        <f t="shared" si="152"/>
        <v>88</v>
      </c>
      <c r="AV266" s="39">
        <f t="shared" si="152"/>
        <v>0</v>
      </c>
      <c r="AW266" s="39">
        <f t="shared" si="152"/>
        <v>5</v>
      </c>
      <c r="AX266" s="39">
        <f t="shared" si="152"/>
        <v>5</v>
      </c>
      <c r="AY266" s="39">
        <f t="shared" si="152"/>
        <v>10</v>
      </c>
      <c r="AZ266" s="39">
        <f t="shared" si="152"/>
        <v>150</v>
      </c>
      <c r="BA266" s="39">
        <f t="shared" si="152"/>
        <v>160</v>
      </c>
      <c r="BB266" s="39">
        <f t="shared" si="152"/>
        <v>5</v>
      </c>
      <c r="BC266" s="39">
        <f t="shared" si="152"/>
        <v>5</v>
      </c>
      <c r="BD266" s="39">
        <f t="shared" si="152"/>
        <v>0</v>
      </c>
      <c r="BE266" s="39">
        <f t="shared" si="152"/>
        <v>0</v>
      </c>
      <c r="BF266" s="39">
        <f t="shared" si="152"/>
        <v>10</v>
      </c>
      <c r="BG266" s="39">
        <f t="shared" si="152"/>
        <v>0</v>
      </c>
    </row>
    <row r="267" spans="6:59" s="38" customFormat="1" x14ac:dyDescent="0.15">
      <c r="G267" s="39" t="s">
        <v>311</v>
      </c>
      <c r="H267" s="39" t="s">
        <v>633</v>
      </c>
      <c r="I267" s="39" t="s">
        <v>434</v>
      </c>
      <c r="J267" s="39" t="s">
        <v>452</v>
      </c>
      <c r="K267" s="39" t="s">
        <v>466</v>
      </c>
      <c r="L267" s="39" t="s">
        <v>309</v>
      </c>
      <c r="M267" s="39" t="s">
        <v>444</v>
      </c>
      <c r="O267" s="35">
        <f>MATCH(H267,装备!$B:$B,0)</f>
        <v>76</v>
      </c>
      <c r="P267" s="35">
        <f>MATCH(I267,装备!$B:$B,0)</f>
        <v>77</v>
      </c>
      <c r="Q267" s="35">
        <f>MATCH(J267,装备!$B:$B,0)</f>
        <v>75</v>
      </c>
      <c r="R267" s="35">
        <f>MATCH(K267,装备!$B:$B,0)</f>
        <v>29</v>
      </c>
      <c r="S267" s="35">
        <f>MATCH(L267,装备!$B:$B,0)</f>
        <v>26</v>
      </c>
      <c r="T267" s="35">
        <f>MATCH(M267,装备!$B:$B,0)</f>
        <v>47</v>
      </c>
      <c r="V267" s="8">
        <f>INDEX(装备!C:C,$O267)+INDEX(装备!C:C,$P267)+INDEX(装备!C:C,$Q267)+INDEX(装备!C:C,$R267)+INDEX(装备!C:C,$S267)+INDEX(装备!C:C,$T267)</f>
        <v>14</v>
      </c>
      <c r="W267" s="8">
        <f>INDEX(装备!D:D,$O267)+INDEX(装备!D:D,$P267)+INDEX(装备!D:D,$Q267)+INDEX(装备!D:D,$R267)+INDEX(装备!D:D,$S267)+INDEX(装备!D:D,$T267)</f>
        <v>46</v>
      </c>
      <c r="X267" s="8">
        <f>INDEX(装备!E:E,$O267)+INDEX(装备!E:E,$P267)+INDEX(装备!E:E,$Q267)+INDEX(装备!E:E,$R267)+INDEX(装备!E:E,$S267)+INDEX(装备!E:E,$T267)</f>
        <v>6</v>
      </c>
      <c r="Y267" s="8">
        <f>INDEX(装备!F:F,$O267)+INDEX(装备!F:F,$P267)+INDEX(装备!F:F,$Q267)+INDEX(装备!F:F,$R267)+INDEX(装备!F:F,$S267)+INDEX(装备!F:F,$T267)</f>
        <v>200</v>
      </c>
      <c r="Z267" s="8">
        <f>INDEX(装备!G:G,$O267)+INDEX(装备!G:G,$P267)+INDEX(装备!G:G,$Q267)+INDEX(装备!G:G,$R267)+INDEX(装备!G:G,$S267)+INDEX(装备!G:G,$T267)</f>
        <v>21</v>
      </c>
      <c r="AA267" s="8">
        <f>INDEX(装备!H:H,$O267)+INDEX(装备!H:H,$P267)+INDEX(装备!H:H,$Q267)+INDEX(装备!H:H,$R267)+INDEX(装备!H:H,$S267)+INDEX(装备!H:H,$T267)</f>
        <v>91</v>
      </c>
      <c r="AB267" s="8">
        <f>INDEX(装备!I:I,$O267)+INDEX(装备!I:I,$P267)+INDEX(装备!I:I,$Q267)+INDEX(装备!I:I,$R267)+INDEX(装备!I:I,$S267)+INDEX(装备!I:I,$T267)</f>
        <v>5</v>
      </c>
      <c r="AC267" s="8">
        <f>INDEX(装备!J:J,$O267)+INDEX(装备!J:J,$P267)+INDEX(装备!J:J,$Q267)+INDEX(装备!J:J,$R267)+INDEX(装备!J:J,$S267)+INDEX(装备!J:J,$T267)</f>
        <v>0</v>
      </c>
      <c r="AD267" s="8">
        <f>INDEX(装备!K:K,$O267)+INDEX(装备!K:K,$P267)+INDEX(装备!K:K,$Q267)+INDEX(装备!K:K,$R267)+INDEX(装备!K:K,$S267)+INDEX(装备!K:K,$T267)</f>
        <v>0</v>
      </c>
      <c r="AE267" s="8">
        <f>INDEX(装备!L:L,$O267)+INDEX(装备!L:L,$P267)+INDEX(装备!L:L,$Q267)+INDEX(装备!L:L,$R267)+INDEX(装备!L:L,$S267)+INDEX(装备!L:L,$T267)</f>
        <v>5</v>
      </c>
      <c r="AF267" s="8">
        <f>INDEX(装备!M:M,$O267)+INDEX(装备!M:M,$P267)+INDEX(装备!M:M,$Q267)+INDEX(装备!M:M,$R267)+INDEX(装备!M:M,$S267)+INDEX(装备!M:M,$T267)</f>
        <v>0</v>
      </c>
      <c r="AG267" s="8">
        <f>INDEX(装备!N:N,$O267)+INDEX(装备!N:N,$P267)+INDEX(装备!N:N,$Q267)+INDEX(装备!N:N,$R267)+INDEX(装备!N:N,$S267)+INDEX(装备!N:N,$T267)</f>
        <v>210</v>
      </c>
      <c r="AH267" s="8">
        <f>INDEX(装备!O:O,$O267)+INDEX(装备!O:O,$P267)+INDEX(装备!O:O,$Q267)+INDEX(装备!O:O,$R267)+INDEX(装备!O:O,$S267)+INDEX(装备!O:O,$T267)</f>
        <v>0</v>
      </c>
      <c r="AI267" s="8">
        <f>INDEX(装备!P:P,$O267)+INDEX(装备!P:P,$P267)+INDEX(装备!P:P,$Q267)+INDEX(装备!P:P,$R267)+INDEX(装备!P:P,$S267)+INDEX(装备!P:P,$T267)</f>
        <v>0</v>
      </c>
      <c r="AJ267" s="8">
        <f>INDEX(装备!Q:Q,$O267)+INDEX(装备!Q:Q,$P267)+INDEX(装备!Q:Q,$Q267)+INDEX(装备!Q:Q,$R267)+INDEX(装备!Q:Q,$S267)+INDEX(装备!Q:Q,$T267)</f>
        <v>5</v>
      </c>
      <c r="AK267" s="8">
        <f>INDEX(装备!R:R,$O267)+INDEX(装备!R:R,$P267)+INDEX(装备!R:R,$Q267)+INDEX(装备!R:R,$R267)+INDEX(装备!R:R,$S267)+INDEX(装备!R:R,$T267)</f>
        <v>0</v>
      </c>
      <c r="AL267" s="8">
        <f>INDEX(装备!S:S,$O267)+INDEX(装备!S:S,$P267)+INDEX(装备!S:S,$Q267)+INDEX(装备!S:S,$R267)+INDEX(装备!S:S,$S267)+INDEX(装备!S:S,$T267)</f>
        <v>0</v>
      </c>
      <c r="AM267" s="8">
        <f>INDEX(装备!T:T,$O267)+INDEX(装备!T:T,$P267)+INDEX(装备!T:T,$Q267)+INDEX(装备!T:T,$R267)+INDEX(装备!T:T,$S267)+INDEX(装备!T:T,$T267)</f>
        <v>0</v>
      </c>
      <c r="AP267" s="39">
        <f t="shared" si="152"/>
        <v>76</v>
      </c>
      <c r="AQ267" s="39">
        <f t="shared" si="152"/>
        <v>143</v>
      </c>
      <c r="AR267" s="39">
        <f t="shared" si="152"/>
        <v>65</v>
      </c>
      <c r="AS267" s="39">
        <f t="shared" si="152"/>
        <v>600</v>
      </c>
      <c r="AT267" s="39">
        <f t="shared" si="152"/>
        <v>60</v>
      </c>
      <c r="AU267" s="39">
        <f t="shared" si="152"/>
        <v>179</v>
      </c>
      <c r="AV267" s="39">
        <f t="shared" si="152"/>
        <v>5</v>
      </c>
      <c r="AW267" s="39">
        <f t="shared" si="152"/>
        <v>5</v>
      </c>
      <c r="AX267" s="39">
        <f t="shared" si="152"/>
        <v>5</v>
      </c>
      <c r="AY267" s="39">
        <f t="shared" si="152"/>
        <v>15</v>
      </c>
      <c r="AZ267" s="39">
        <f t="shared" si="152"/>
        <v>150</v>
      </c>
      <c r="BA267" s="39">
        <f t="shared" si="152"/>
        <v>370</v>
      </c>
      <c r="BB267" s="39">
        <f t="shared" si="152"/>
        <v>5</v>
      </c>
      <c r="BC267" s="39">
        <f t="shared" si="152"/>
        <v>5</v>
      </c>
      <c r="BD267" s="39">
        <f t="shared" si="152"/>
        <v>5</v>
      </c>
      <c r="BE267" s="39">
        <f t="shared" si="152"/>
        <v>0</v>
      </c>
      <c r="BF267" s="39">
        <f t="shared" si="152"/>
        <v>10</v>
      </c>
      <c r="BG267" s="39">
        <f t="shared" si="152"/>
        <v>0</v>
      </c>
    </row>
    <row r="268" spans="6:59" s="38" customFormat="1" x14ac:dyDescent="0.15">
      <c r="G268" s="39" t="s">
        <v>316</v>
      </c>
      <c r="H268" s="39" t="s">
        <v>649</v>
      </c>
      <c r="I268" s="39" t="s">
        <v>353</v>
      </c>
      <c r="J268" s="39" t="s">
        <v>361</v>
      </c>
      <c r="K268" s="39" t="s">
        <v>423</v>
      </c>
      <c r="L268" s="39" t="s">
        <v>431</v>
      </c>
      <c r="M268" s="39" t="s">
        <v>444</v>
      </c>
      <c r="O268" s="35">
        <f>MATCH(H268,装备!$B:$B,0)</f>
        <v>60</v>
      </c>
      <c r="P268" s="35">
        <f>MATCH(I268,装备!$B:$B,0)</f>
        <v>101</v>
      </c>
      <c r="Q268" s="35">
        <f>MATCH(J268,装备!$B:$B,0)</f>
        <v>82</v>
      </c>
      <c r="R268" s="35">
        <f>MATCH(K268,装备!$B:$B,0)</f>
        <v>86</v>
      </c>
      <c r="S268" s="35">
        <f>MATCH(L268,装备!$B:$B,0)</f>
        <v>39</v>
      </c>
      <c r="T268" s="35">
        <f>MATCH(M268,装备!$B:$B,0)</f>
        <v>47</v>
      </c>
      <c r="V268" s="8">
        <f>INDEX(装备!C:C,$O268)+INDEX(装备!C:C,$P268)+INDEX(装备!C:C,$Q268)+INDEX(装备!C:C,$R268)+INDEX(装备!C:C,$S268)+INDEX(装备!C:C,$T268)</f>
        <v>22</v>
      </c>
      <c r="W268" s="8">
        <f>INDEX(装备!D:D,$O268)+INDEX(装备!D:D,$P268)+INDEX(装备!D:D,$Q268)+INDEX(装备!D:D,$R268)+INDEX(装备!D:D,$S268)+INDEX(装备!D:D,$T268)</f>
        <v>51</v>
      </c>
      <c r="X268" s="8">
        <f>INDEX(装备!E:E,$O268)+INDEX(装备!E:E,$P268)+INDEX(装备!E:E,$Q268)+INDEX(装备!E:E,$R268)+INDEX(装备!E:E,$S268)+INDEX(装备!E:E,$T268)</f>
        <v>16</v>
      </c>
      <c r="Y268" s="8">
        <f>INDEX(装备!F:F,$O268)+INDEX(装备!F:F,$P268)+INDEX(装备!F:F,$Q268)+INDEX(装备!F:F,$R268)+INDEX(装备!F:F,$S268)+INDEX(装备!F:F,$T268)</f>
        <v>550</v>
      </c>
      <c r="Z268" s="8">
        <f>INDEX(装备!G:G,$O268)+INDEX(装备!G:G,$P268)+INDEX(装备!G:G,$Q268)+INDEX(装备!G:G,$R268)+INDEX(装备!G:G,$S268)+INDEX(装备!G:G,$T268)</f>
        <v>30</v>
      </c>
      <c r="AA268" s="8">
        <f>INDEX(装备!H:H,$O268)+INDEX(装备!H:H,$P268)+INDEX(装备!H:H,$Q268)+INDEX(装备!H:H,$R268)+INDEX(装备!H:H,$S268)+INDEX(装备!H:H,$T268)</f>
        <v>80</v>
      </c>
      <c r="AB268" s="8">
        <f>INDEX(装备!I:I,$O268)+INDEX(装备!I:I,$P268)+INDEX(装备!I:I,$Q268)+INDEX(装备!I:I,$R268)+INDEX(装备!I:I,$S268)+INDEX(装备!I:I,$T268)</f>
        <v>0</v>
      </c>
      <c r="AC268" s="8">
        <f>INDEX(装备!J:J,$O268)+INDEX(装备!J:J,$P268)+INDEX(装备!J:J,$Q268)+INDEX(装备!J:J,$R268)+INDEX(装备!J:J,$S268)+INDEX(装备!J:J,$T268)</f>
        <v>0</v>
      </c>
      <c r="AD268" s="8">
        <f>INDEX(装备!K:K,$O268)+INDEX(装备!K:K,$P268)+INDEX(装备!K:K,$Q268)+INDEX(装备!K:K,$R268)+INDEX(装备!K:K,$S268)+INDEX(装备!K:K,$T268)</f>
        <v>15</v>
      </c>
      <c r="AE268" s="8">
        <f>INDEX(装备!L:L,$O268)+INDEX(装备!L:L,$P268)+INDEX(装备!L:L,$Q268)+INDEX(装备!L:L,$R268)+INDEX(装备!L:L,$S268)+INDEX(装备!L:L,$T268)</f>
        <v>10</v>
      </c>
      <c r="AF268" s="8">
        <f>INDEX(装备!M:M,$O268)+INDEX(装备!M:M,$P268)+INDEX(装备!M:M,$Q268)+INDEX(装备!M:M,$R268)+INDEX(装备!M:M,$S268)+INDEX(装备!M:M,$T268)</f>
        <v>170</v>
      </c>
      <c r="AG268" s="8">
        <f>INDEX(装备!N:N,$O268)+INDEX(装备!N:N,$P268)+INDEX(装备!N:N,$Q268)+INDEX(装备!N:N,$R268)+INDEX(装备!N:N,$S268)+INDEX(装备!N:N,$T268)</f>
        <v>242</v>
      </c>
      <c r="AH268" s="8">
        <f>INDEX(装备!O:O,$O268)+INDEX(装备!O:O,$P268)+INDEX(装备!O:O,$Q268)+INDEX(装备!O:O,$R268)+INDEX(装备!O:O,$S268)+INDEX(装备!O:O,$T268)</f>
        <v>0</v>
      </c>
      <c r="AI268" s="8">
        <f>INDEX(装备!P:P,$O268)+INDEX(装备!P:P,$P268)+INDEX(装备!P:P,$Q268)+INDEX(装备!P:P,$R268)+INDEX(装备!P:P,$S268)+INDEX(装备!P:P,$T268)</f>
        <v>0</v>
      </c>
      <c r="AJ268" s="8">
        <f>INDEX(装备!Q:Q,$O268)+INDEX(装备!Q:Q,$P268)+INDEX(装备!Q:Q,$Q268)+INDEX(装备!Q:Q,$R268)+INDEX(装备!Q:Q,$S268)+INDEX(装备!Q:Q,$T268)</f>
        <v>0</v>
      </c>
      <c r="AK268" s="8">
        <f>INDEX(装备!R:R,$O268)+INDEX(装备!R:R,$P268)+INDEX(装备!R:R,$Q268)+INDEX(装备!R:R,$R268)+INDEX(装备!R:R,$S268)+INDEX(装备!R:R,$T268)</f>
        <v>0</v>
      </c>
      <c r="AL268" s="8">
        <f>INDEX(装备!S:S,$O268)+INDEX(装备!S:S,$P268)+INDEX(装备!S:S,$Q268)+INDEX(装备!S:S,$R268)+INDEX(装备!S:S,$S268)+INDEX(装备!S:S,$T268)</f>
        <v>0</v>
      </c>
      <c r="AM268" s="8">
        <f>INDEX(装备!T:T,$O268)+INDEX(装备!T:T,$P268)+INDEX(装备!T:T,$Q268)+INDEX(装备!T:T,$R268)+INDEX(装备!T:T,$S268)+INDEX(装备!T:T,$T268)</f>
        <v>0</v>
      </c>
      <c r="AP268" s="39">
        <f t="shared" si="152"/>
        <v>98</v>
      </c>
      <c r="AQ268" s="39">
        <f t="shared" si="152"/>
        <v>194</v>
      </c>
      <c r="AR268" s="39">
        <f t="shared" si="152"/>
        <v>81</v>
      </c>
      <c r="AS268" s="39">
        <f t="shared" si="152"/>
        <v>1150</v>
      </c>
      <c r="AT268" s="39">
        <f t="shared" si="152"/>
        <v>90</v>
      </c>
      <c r="AU268" s="39">
        <f t="shared" si="152"/>
        <v>259</v>
      </c>
      <c r="AV268" s="39">
        <f t="shared" si="152"/>
        <v>5</v>
      </c>
      <c r="AW268" s="39">
        <f t="shared" si="152"/>
        <v>5</v>
      </c>
      <c r="AX268" s="39">
        <f t="shared" si="152"/>
        <v>20</v>
      </c>
      <c r="AY268" s="39">
        <f t="shared" si="152"/>
        <v>25</v>
      </c>
      <c r="AZ268" s="39">
        <f t="shared" si="152"/>
        <v>320</v>
      </c>
      <c r="BA268" s="39">
        <f t="shared" si="152"/>
        <v>612</v>
      </c>
      <c r="BB268" s="39">
        <f t="shared" si="152"/>
        <v>5</v>
      </c>
      <c r="BC268" s="39">
        <f t="shared" si="152"/>
        <v>5</v>
      </c>
      <c r="BD268" s="39">
        <f t="shared" si="152"/>
        <v>5</v>
      </c>
      <c r="BE268" s="39">
        <f t="shared" si="152"/>
        <v>0</v>
      </c>
      <c r="BF268" s="39">
        <f t="shared" si="152"/>
        <v>10</v>
      </c>
      <c r="BG268" s="39">
        <f t="shared" si="152"/>
        <v>0</v>
      </c>
    </row>
    <row r="269" spans="6:59" s="38" customFormat="1" x14ac:dyDescent="0.15">
      <c r="G269" s="39" t="s">
        <v>321</v>
      </c>
      <c r="H269" s="39" t="s">
        <v>635</v>
      </c>
      <c r="I269" s="39" t="s">
        <v>355</v>
      </c>
      <c r="J269" s="39" t="s">
        <v>332</v>
      </c>
      <c r="K269" s="39" t="s">
        <v>367</v>
      </c>
      <c r="L269" s="39" t="s">
        <v>381</v>
      </c>
      <c r="M269" s="39" t="s">
        <v>327</v>
      </c>
      <c r="O269" s="35">
        <f>MATCH(H269,装备!$B:$B,0)</f>
        <v>104</v>
      </c>
      <c r="P269" s="35">
        <f>MATCH(I269,装备!$B:$B,0)</f>
        <v>113</v>
      </c>
      <c r="Q269" s="35">
        <f>MATCH(J269,装备!$B:$B,0)</f>
        <v>63</v>
      </c>
      <c r="R269" s="35">
        <f>MATCH(K269,装备!$B:$B,0)</f>
        <v>55</v>
      </c>
      <c r="S269" s="35">
        <f>MATCH(L269,装备!$B:$B,0)</f>
        <v>54</v>
      </c>
      <c r="T269" s="35">
        <f>MATCH(M269,装备!$B:$B,0)</f>
        <v>72</v>
      </c>
      <c r="V269" s="8">
        <f>INDEX(装备!C:C,$O269)+INDEX(装备!C:C,$P269)+INDEX(装备!C:C,$Q269)+INDEX(装备!C:C,$R269)+INDEX(装备!C:C,$S269)+INDEX(装备!C:C,$T269)</f>
        <v>35</v>
      </c>
      <c r="W269" s="8">
        <f>INDEX(装备!D:D,$O269)+INDEX(装备!D:D,$P269)+INDEX(装备!D:D,$Q269)+INDEX(装备!D:D,$R269)+INDEX(装备!D:D,$S269)+INDEX(装备!D:D,$T269)</f>
        <v>66</v>
      </c>
      <c r="X269" s="8">
        <f>INDEX(装备!E:E,$O269)+INDEX(装备!E:E,$P269)+INDEX(装备!E:E,$Q269)+INDEX(装备!E:E,$R269)+INDEX(装备!E:E,$S269)+INDEX(装备!E:E,$T269)</f>
        <v>35</v>
      </c>
      <c r="Y269" s="8">
        <f>INDEX(装备!F:F,$O269)+INDEX(装备!F:F,$P269)+INDEX(装备!F:F,$Q269)+INDEX(装备!F:F,$R269)+INDEX(装备!F:F,$S269)+INDEX(装备!F:F,$T269)</f>
        <v>280</v>
      </c>
      <c r="Z269" s="8">
        <f>INDEX(装备!G:G,$O269)+INDEX(装备!G:G,$P269)+INDEX(装备!G:G,$Q269)+INDEX(装备!G:G,$R269)+INDEX(装备!G:G,$S269)+INDEX(装备!G:G,$T269)</f>
        <v>40</v>
      </c>
      <c r="AA269" s="8">
        <f>INDEX(装备!H:H,$O269)+INDEX(装备!H:H,$P269)+INDEX(装备!H:H,$Q269)+INDEX(装备!H:H,$R269)+INDEX(装备!H:H,$S269)+INDEX(装备!H:H,$T269)</f>
        <v>0</v>
      </c>
      <c r="AB269" s="8">
        <f>INDEX(装备!I:I,$O269)+INDEX(装备!I:I,$P269)+INDEX(装备!I:I,$Q269)+INDEX(装备!I:I,$R269)+INDEX(装备!I:I,$S269)+INDEX(装备!I:I,$T269)</f>
        <v>14</v>
      </c>
      <c r="AC269" s="8">
        <f>INDEX(装备!J:J,$O269)+INDEX(装备!J:J,$P269)+INDEX(装备!J:J,$Q269)+INDEX(装备!J:J,$R269)+INDEX(装备!J:J,$S269)+INDEX(装备!J:J,$T269)</f>
        <v>12</v>
      </c>
      <c r="AD269" s="8">
        <f>INDEX(装备!K:K,$O269)+INDEX(装备!K:K,$P269)+INDEX(装备!K:K,$Q269)+INDEX(装备!K:K,$R269)+INDEX(装备!K:K,$S269)+INDEX(装备!K:K,$T269)</f>
        <v>0</v>
      </c>
      <c r="AE269" s="8">
        <f>INDEX(装备!L:L,$O269)+INDEX(装备!L:L,$P269)+INDEX(装备!L:L,$Q269)+INDEX(装备!L:L,$R269)+INDEX(装备!L:L,$S269)+INDEX(装备!L:L,$T269)</f>
        <v>0</v>
      </c>
      <c r="AF269" s="8">
        <f>INDEX(装备!M:M,$O269)+INDEX(装备!M:M,$P269)+INDEX(装备!M:M,$Q269)+INDEX(装备!M:M,$R269)+INDEX(装备!M:M,$S269)+INDEX(装备!M:M,$T269)</f>
        <v>620</v>
      </c>
      <c r="AG269" s="8">
        <f>INDEX(装备!N:N,$O269)+INDEX(装备!N:N,$P269)+INDEX(装备!N:N,$Q269)+INDEX(装备!N:N,$R269)+INDEX(装备!N:N,$S269)+INDEX(装备!N:N,$T269)</f>
        <v>210</v>
      </c>
      <c r="AH269" s="8">
        <f>INDEX(装备!O:O,$O269)+INDEX(装备!O:O,$P269)+INDEX(装备!O:O,$Q269)+INDEX(装备!O:O,$R269)+INDEX(装备!O:O,$S269)+INDEX(装备!O:O,$T269)</f>
        <v>0</v>
      </c>
      <c r="AI269" s="8">
        <f>INDEX(装备!P:P,$O269)+INDEX(装备!P:P,$P269)+INDEX(装备!P:P,$Q269)+INDEX(装备!P:P,$R269)+INDEX(装备!P:P,$S269)+INDEX(装备!P:P,$T269)</f>
        <v>0</v>
      </c>
      <c r="AJ269" s="8">
        <f>INDEX(装备!Q:Q,$O269)+INDEX(装备!Q:Q,$P269)+INDEX(装备!Q:Q,$Q269)+INDEX(装备!Q:Q,$R269)+INDEX(装备!Q:Q,$S269)+INDEX(装备!Q:Q,$T269)</f>
        <v>20</v>
      </c>
      <c r="AK269" s="8">
        <f>INDEX(装备!R:R,$O269)+INDEX(装备!R:R,$P269)+INDEX(装备!R:R,$Q269)+INDEX(装备!R:R,$R269)+INDEX(装备!R:R,$S269)+INDEX(装备!R:R,$T269)</f>
        <v>0</v>
      </c>
      <c r="AL269" s="8">
        <f>INDEX(装备!S:S,$O269)+INDEX(装备!S:S,$P269)+INDEX(装备!S:S,$Q269)+INDEX(装备!S:S,$R269)+INDEX(装备!S:S,$S269)+INDEX(装备!S:S,$T269)</f>
        <v>0</v>
      </c>
      <c r="AM269" s="8">
        <f>INDEX(装备!T:T,$O269)+INDEX(装备!T:T,$P269)+INDEX(装备!T:T,$Q269)+INDEX(装备!T:T,$R269)+INDEX(装备!T:T,$S269)+INDEX(装备!T:T,$T269)</f>
        <v>15</v>
      </c>
      <c r="AP269" s="39">
        <f t="shared" si="152"/>
        <v>133</v>
      </c>
      <c r="AQ269" s="39">
        <f t="shared" si="152"/>
        <v>260</v>
      </c>
      <c r="AR269" s="39">
        <f t="shared" si="152"/>
        <v>116</v>
      </c>
      <c r="AS269" s="39">
        <f t="shared" si="152"/>
        <v>1430</v>
      </c>
      <c r="AT269" s="39">
        <f t="shared" si="152"/>
        <v>130</v>
      </c>
      <c r="AU269" s="39">
        <f t="shared" si="152"/>
        <v>259</v>
      </c>
      <c r="AV269" s="39">
        <f t="shared" si="152"/>
        <v>19</v>
      </c>
      <c r="AW269" s="39">
        <f t="shared" si="152"/>
        <v>17</v>
      </c>
      <c r="AX269" s="39">
        <f t="shared" si="152"/>
        <v>20</v>
      </c>
      <c r="AY269" s="39">
        <f t="shared" si="152"/>
        <v>25</v>
      </c>
      <c r="AZ269" s="39">
        <f t="shared" si="152"/>
        <v>940</v>
      </c>
      <c r="BA269" s="39">
        <f t="shared" si="152"/>
        <v>822</v>
      </c>
      <c r="BB269" s="39">
        <f t="shared" si="152"/>
        <v>5</v>
      </c>
      <c r="BC269" s="39">
        <f t="shared" si="152"/>
        <v>5</v>
      </c>
      <c r="BD269" s="39">
        <f t="shared" si="152"/>
        <v>25</v>
      </c>
      <c r="BE269" s="39">
        <f t="shared" si="152"/>
        <v>0</v>
      </c>
      <c r="BF269" s="39">
        <f t="shared" si="152"/>
        <v>10</v>
      </c>
      <c r="BG269" s="39">
        <f t="shared" si="152"/>
        <v>15</v>
      </c>
    </row>
    <row r="270" spans="6:59" s="38" customFormat="1" x14ac:dyDescent="0.15">
      <c r="G270" s="39" t="s">
        <v>328</v>
      </c>
      <c r="H270" s="39" t="s">
        <v>625</v>
      </c>
      <c r="I270" s="39" t="s">
        <v>383</v>
      </c>
      <c r="J270" s="39" t="s">
        <v>354</v>
      </c>
      <c r="K270" s="39" t="s">
        <v>469</v>
      </c>
      <c r="L270" s="39" t="s">
        <v>426</v>
      </c>
      <c r="M270" s="39" t="s">
        <v>327</v>
      </c>
      <c r="O270" s="35">
        <f>MATCH(H270,装备!$B:$B,0)</f>
        <v>115</v>
      </c>
      <c r="P270" s="35">
        <f>MATCH(I270,装备!$B:$B,0)</f>
        <v>99</v>
      </c>
      <c r="Q270" s="35">
        <f>MATCH(J270,装备!$B:$B,0)</f>
        <v>92</v>
      </c>
      <c r="R270" s="35">
        <f>MATCH(K270,装备!$B:$B,0)</f>
        <v>80</v>
      </c>
      <c r="S270" s="35">
        <f>MATCH(L270,装备!$B:$B,0)</f>
        <v>50</v>
      </c>
      <c r="T270" s="35">
        <f>MATCH(M270,装备!$B:$B,0)</f>
        <v>72</v>
      </c>
      <c r="V270" s="8">
        <f>INDEX(装备!C:C,$O270)+INDEX(装备!C:C,$P270)+INDEX(装备!C:C,$Q270)+INDEX(装备!C:C,$R270)+INDEX(装备!C:C,$S270)+INDEX(装备!C:C,$T270)</f>
        <v>44</v>
      </c>
      <c r="W270" s="8">
        <f>INDEX(装备!D:D,$O270)+INDEX(装备!D:D,$P270)+INDEX(装备!D:D,$Q270)+INDEX(装备!D:D,$R270)+INDEX(装备!D:D,$S270)+INDEX(装备!D:D,$T270)</f>
        <v>86</v>
      </c>
      <c r="X270" s="8">
        <f>INDEX(装备!E:E,$O270)+INDEX(装备!E:E,$P270)+INDEX(装备!E:E,$Q270)+INDEX(装备!E:E,$R270)+INDEX(装备!E:E,$S270)+INDEX(装备!E:E,$T270)</f>
        <v>44</v>
      </c>
      <c r="Y270" s="8">
        <f>INDEX(装备!F:F,$O270)+INDEX(装备!F:F,$P270)+INDEX(装备!F:F,$Q270)+INDEX(装备!F:F,$R270)+INDEX(装备!F:F,$S270)+INDEX(装备!F:F,$T270)</f>
        <v>0</v>
      </c>
      <c r="Z270" s="8">
        <f>INDEX(装备!G:G,$O270)+INDEX(装备!G:G,$P270)+INDEX(装备!G:G,$Q270)+INDEX(装备!G:G,$R270)+INDEX(装备!G:G,$S270)+INDEX(装备!G:G,$T270)</f>
        <v>3</v>
      </c>
      <c r="AA270" s="8">
        <f>INDEX(装备!H:H,$O270)+INDEX(装备!H:H,$P270)+INDEX(装备!H:H,$Q270)+INDEX(装备!H:H,$R270)+INDEX(装备!H:H,$S270)+INDEX(装备!H:H,$T270)</f>
        <v>0</v>
      </c>
      <c r="AB270" s="8">
        <f>INDEX(装备!I:I,$O270)+INDEX(装备!I:I,$P270)+INDEX(装备!I:I,$Q270)+INDEX(装备!I:I,$R270)+INDEX(装备!I:I,$S270)+INDEX(装备!I:I,$T270)</f>
        <v>40</v>
      </c>
      <c r="AC270" s="8">
        <f>INDEX(装备!J:J,$O270)+INDEX(装备!J:J,$P270)+INDEX(装备!J:J,$Q270)+INDEX(装备!J:J,$R270)+INDEX(装备!J:J,$S270)+INDEX(装备!J:J,$T270)</f>
        <v>35</v>
      </c>
      <c r="AD270" s="8">
        <f>INDEX(装备!K:K,$O270)+INDEX(装备!K:K,$P270)+INDEX(装备!K:K,$Q270)+INDEX(装备!K:K,$R270)+INDEX(装备!K:K,$S270)+INDEX(装备!K:K,$T270)</f>
        <v>0</v>
      </c>
      <c r="AE270" s="8">
        <f>INDEX(装备!L:L,$O270)+INDEX(装备!L:L,$P270)+INDEX(装备!L:L,$Q270)+INDEX(装备!L:L,$R270)+INDEX(装备!L:L,$S270)+INDEX(装备!L:L,$T270)</f>
        <v>0</v>
      </c>
      <c r="AF270" s="8">
        <f>INDEX(装备!M:M,$O270)+INDEX(装备!M:M,$P270)+INDEX(装备!M:M,$Q270)+INDEX(装备!M:M,$R270)+INDEX(装备!M:M,$S270)+INDEX(装备!M:M,$T270)</f>
        <v>100</v>
      </c>
      <c r="AG270" s="8">
        <f>INDEX(装备!N:N,$O270)+INDEX(装备!N:N,$P270)+INDEX(装备!N:N,$Q270)+INDEX(装备!N:N,$R270)+INDEX(装备!N:N,$S270)+INDEX(装备!N:N,$T270)</f>
        <v>0</v>
      </c>
      <c r="AH270" s="8">
        <f>INDEX(装备!O:O,$O270)+INDEX(装备!O:O,$P270)+INDEX(装备!O:O,$Q270)+INDEX(装备!O:O,$R270)+INDEX(装备!O:O,$S270)+INDEX(装备!O:O,$T270)</f>
        <v>0</v>
      </c>
      <c r="AI270" s="8">
        <f>INDEX(装备!P:P,$O270)+INDEX(装备!P:P,$P270)+INDEX(装备!P:P,$Q270)+INDEX(装备!P:P,$R270)+INDEX(装备!P:P,$S270)+INDEX(装备!P:P,$T270)</f>
        <v>0</v>
      </c>
      <c r="AJ270" s="8">
        <f>INDEX(装备!Q:Q,$O270)+INDEX(装备!Q:Q,$P270)+INDEX(装备!Q:Q,$Q270)+INDEX(装备!Q:Q,$R270)+INDEX(装备!Q:Q,$S270)+INDEX(装备!Q:Q,$T270)</f>
        <v>25</v>
      </c>
      <c r="AK270" s="8">
        <f>INDEX(装备!R:R,$O270)+INDEX(装备!R:R,$P270)+INDEX(装备!R:R,$Q270)+INDEX(装备!R:R,$R270)+INDEX(装备!R:R,$S270)+INDEX(装备!R:R,$T270)</f>
        <v>0</v>
      </c>
      <c r="AL270" s="8">
        <f>INDEX(装备!S:S,$O270)+INDEX(装备!S:S,$P270)+INDEX(装备!S:S,$Q270)+INDEX(装备!S:S,$R270)+INDEX(装备!S:S,$S270)+INDEX(装备!S:S,$T270)</f>
        <v>0</v>
      </c>
      <c r="AM270" s="8">
        <f>INDEX(装备!T:T,$O270)+INDEX(装备!T:T,$P270)+INDEX(装备!T:T,$Q270)+INDEX(装备!T:T,$R270)+INDEX(装备!T:T,$S270)+INDEX(装备!T:T,$T270)</f>
        <v>0</v>
      </c>
      <c r="AP270" s="39">
        <f t="shared" si="152"/>
        <v>177</v>
      </c>
      <c r="AQ270" s="39">
        <f t="shared" si="152"/>
        <v>346</v>
      </c>
      <c r="AR270" s="39">
        <f t="shared" si="152"/>
        <v>160</v>
      </c>
      <c r="AS270" s="39">
        <f t="shared" si="152"/>
        <v>1430</v>
      </c>
      <c r="AT270" s="39">
        <f t="shared" si="152"/>
        <v>133</v>
      </c>
      <c r="AU270" s="39">
        <f t="shared" si="152"/>
        <v>259</v>
      </c>
      <c r="AV270" s="39">
        <f t="shared" si="152"/>
        <v>59</v>
      </c>
      <c r="AW270" s="39">
        <f t="shared" si="152"/>
        <v>52</v>
      </c>
      <c r="AX270" s="39">
        <f t="shared" si="152"/>
        <v>20</v>
      </c>
      <c r="AY270" s="39">
        <f t="shared" si="152"/>
        <v>25</v>
      </c>
      <c r="AZ270" s="39">
        <f t="shared" si="152"/>
        <v>1040</v>
      </c>
      <c r="BA270" s="39">
        <f t="shared" si="152"/>
        <v>822</v>
      </c>
      <c r="BB270" s="39">
        <f t="shared" si="152"/>
        <v>5</v>
      </c>
      <c r="BC270" s="39">
        <f t="shared" si="152"/>
        <v>5</v>
      </c>
      <c r="BD270" s="39">
        <f t="shared" si="152"/>
        <v>50</v>
      </c>
      <c r="BE270" s="39">
        <f t="shared" si="152"/>
        <v>0</v>
      </c>
      <c r="BF270" s="39">
        <f t="shared" si="152"/>
        <v>10</v>
      </c>
      <c r="BG270" s="39">
        <f t="shared" si="152"/>
        <v>15</v>
      </c>
    </row>
    <row r="271" spans="6:59" s="38" customFormat="1" x14ac:dyDescent="0.15">
      <c r="G271" s="39" t="s">
        <v>333</v>
      </c>
      <c r="H271" s="39" t="s">
        <v>636</v>
      </c>
      <c r="I271" s="39" t="s">
        <v>353</v>
      </c>
      <c r="J271" s="39" t="s">
        <v>454</v>
      </c>
      <c r="K271" s="39" t="s">
        <v>460</v>
      </c>
      <c r="L271" s="39" t="s">
        <v>450</v>
      </c>
      <c r="M271" s="39" t="s">
        <v>327</v>
      </c>
      <c r="O271" s="35">
        <f>MATCH(H271,装备!$B:$B,0)</f>
        <v>124</v>
      </c>
      <c r="P271" s="35">
        <f>MATCH(I271,装备!$B:$B,0)</f>
        <v>101</v>
      </c>
      <c r="Q271" s="35">
        <f>MATCH(J271,装备!$B:$B,0)</f>
        <v>107</v>
      </c>
      <c r="R271" s="35">
        <f>MATCH(K271,装备!$B:$B,0)</f>
        <v>81</v>
      </c>
      <c r="S271" s="35">
        <f>MATCH(L271,装备!$B:$B,0)</f>
        <v>15</v>
      </c>
      <c r="T271" s="35">
        <f>MATCH(M271,装备!$B:$B,0)</f>
        <v>72</v>
      </c>
      <c r="V271" s="8">
        <f>INDEX(装备!C:C,$O271)+INDEX(装备!C:C,$P271)+INDEX(装备!C:C,$Q271)+INDEX(装备!C:C,$R271)+INDEX(装备!C:C,$S271)+INDEX(装备!C:C,$T271)</f>
        <v>39</v>
      </c>
      <c r="W271" s="8">
        <f>INDEX(装备!D:D,$O271)+INDEX(装备!D:D,$P271)+INDEX(装备!D:D,$Q271)+INDEX(装备!D:D,$R271)+INDEX(装备!D:D,$S271)+INDEX(装备!D:D,$T271)</f>
        <v>117</v>
      </c>
      <c r="X271" s="8">
        <f>INDEX(装备!E:E,$O271)+INDEX(装备!E:E,$P271)+INDEX(装备!E:E,$Q271)+INDEX(装备!E:E,$R271)+INDEX(装备!E:E,$S271)+INDEX(装备!E:E,$T271)</f>
        <v>27</v>
      </c>
      <c r="Y271" s="8">
        <f>INDEX(装备!F:F,$O271)+INDEX(装备!F:F,$P271)+INDEX(装备!F:F,$Q271)+INDEX(装备!F:F,$R271)+INDEX(装备!F:F,$S271)+INDEX(装备!F:F,$T271)</f>
        <v>625</v>
      </c>
      <c r="Z271" s="8">
        <f>INDEX(装备!G:G,$O271)+INDEX(装备!G:G,$P271)+INDEX(装备!G:G,$Q271)+INDEX(装备!G:G,$R271)+INDEX(装备!G:G,$S271)+INDEX(装备!G:G,$T271)</f>
        <v>61</v>
      </c>
      <c r="AA271" s="8">
        <f>INDEX(装备!H:H,$O271)+INDEX(装备!H:H,$P271)+INDEX(装备!H:H,$Q271)+INDEX(装备!H:H,$R271)+INDEX(装备!H:H,$S271)+INDEX(装备!H:H,$T271)</f>
        <v>121</v>
      </c>
      <c r="AB271" s="8">
        <f>INDEX(装备!I:I,$O271)+INDEX(装备!I:I,$P271)+INDEX(装备!I:I,$Q271)+INDEX(装备!I:I,$R271)+INDEX(装备!I:I,$S271)+INDEX(装备!I:I,$T271)</f>
        <v>0</v>
      </c>
      <c r="AC271" s="8">
        <f>INDEX(装备!J:J,$O271)+INDEX(装备!J:J,$P271)+INDEX(装备!J:J,$Q271)+INDEX(装备!J:J,$R271)+INDEX(装备!J:J,$S271)+INDEX(装备!J:J,$T271)</f>
        <v>0</v>
      </c>
      <c r="AD271" s="8">
        <f>INDEX(装备!K:K,$O271)+INDEX(装备!K:K,$P271)+INDEX(装备!K:K,$Q271)+INDEX(装备!K:K,$R271)+INDEX(装备!K:K,$S271)+INDEX(装备!K:K,$T271)</f>
        <v>15</v>
      </c>
      <c r="AE271" s="8">
        <f>INDEX(装备!L:L,$O271)+INDEX(装备!L:L,$P271)+INDEX(装备!L:L,$Q271)+INDEX(装备!L:L,$R271)+INDEX(装备!L:L,$S271)+INDEX(装备!L:L,$T271)</f>
        <v>30</v>
      </c>
      <c r="AF271" s="8">
        <f>INDEX(装备!M:M,$O271)+INDEX(装备!M:M,$P271)+INDEX(装备!M:M,$Q271)+INDEX(装备!M:M,$R271)+INDEX(装备!M:M,$S271)+INDEX(装备!M:M,$T271)</f>
        <v>120</v>
      </c>
      <c r="AG271" s="8">
        <f>INDEX(装备!N:N,$O271)+INDEX(装备!N:N,$P271)+INDEX(装备!N:N,$Q271)+INDEX(装备!N:N,$R271)+INDEX(装备!N:N,$S271)+INDEX(装备!N:N,$T271)</f>
        <v>100</v>
      </c>
      <c r="AH271" s="8">
        <f>INDEX(装备!O:O,$O271)+INDEX(装备!O:O,$P271)+INDEX(装备!O:O,$Q271)+INDEX(装备!O:O,$R271)+INDEX(装备!O:O,$S271)+INDEX(装备!O:O,$T271)</f>
        <v>0</v>
      </c>
      <c r="AI271" s="8">
        <f>INDEX(装备!P:P,$O271)+INDEX(装备!P:P,$P271)+INDEX(装备!P:P,$Q271)+INDEX(装备!P:P,$R271)+INDEX(装备!P:P,$S271)+INDEX(装备!P:P,$T271)</f>
        <v>0</v>
      </c>
      <c r="AJ271" s="8">
        <f>INDEX(装备!Q:Q,$O271)+INDEX(装备!Q:Q,$P271)+INDEX(装备!Q:Q,$Q271)+INDEX(装备!Q:Q,$R271)+INDEX(装备!Q:Q,$S271)+INDEX(装备!Q:Q,$T271)</f>
        <v>5</v>
      </c>
      <c r="AK271" s="8">
        <f>INDEX(装备!R:R,$O271)+INDEX(装备!R:R,$P271)+INDEX(装备!R:R,$Q271)+INDEX(装备!R:R,$R271)+INDEX(装备!R:R,$S271)+INDEX(装备!R:R,$T271)</f>
        <v>0</v>
      </c>
      <c r="AL271" s="8">
        <f>INDEX(装备!S:S,$O271)+INDEX(装备!S:S,$P271)+INDEX(装备!S:S,$Q271)+INDEX(装备!S:S,$R271)+INDEX(装备!S:S,$S271)+INDEX(装备!S:S,$T271)</f>
        <v>0</v>
      </c>
      <c r="AM271" s="8">
        <f>INDEX(装备!T:T,$O271)+INDEX(装备!T:T,$P271)+INDEX(装备!T:T,$Q271)+INDEX(装备!T:T,$R271)+INDEX(装备!T:T,$S271)+INDEX(装备!T:T,$T271)</f>
        <v>0</v>
      </c>
      <c r="AP271" s="39">
        <f t="shared" si="152"/>
        <v>216</v>
      </c>
      <c r="AQ271" s="39">
        <f t="shared" si="152"/>
        <v>463</v>
      </c>
      <c r="AR271" s="39">
        <f t="shared" si="152"/>
        <v>187</v>
      </c>
      <c r="AS271" s="39">
        <f t="shared" si="152"/>
        <v>2055</v>
      </c>
      <c r="AT271" s="39">
        <f t="shared" si="152"/>
        <v>194</v>
      </c>
      <c r="AU271" s="39">
        <f t="shared" si="152"/>
        <v>380</v>
      </c>
      <c r="AV271" s="39">
        <f t="shared" si="152"/>
        <v>59</v>
      </c>
      <c r="AW271" s="39">
        <f t="shared" si="152"/>
        <v>52</v>
      </c>
      <c r="AX271" s="39">
        <f t="shared" si="152"/>
        <v>35</v>
      </c>
      <c r="AY271" s="39">
        <f t="shared" si="152"/>
        <v>55</v>
      </c>
      <c r="AZ271" s="39">
        <f t="shared" si="152"/>
        <v>1160</v>
      </c>
      <c r="BA271" s="39">
        <f t="shared" si="152"/>
        <v>922</v>
      </c>
      <c r="BB271" s="39">
        <f t="shared" si="152"/>
        <v>5</v>
      </c>
      <c r="BC271" s="39">
        <f t="shared" si="152"/>
        <v>5</v>
      </c>
      <c r="BD271" s="39">
        <f t="shared" si="152"/>
        <v>55</v>
      </c>
      <c r="BE271" s="39">
        <f t="shared" si="152"/>
        <v>0</v>
      </c>
      <c r="BF271" s="39">
        <f t="shared" si="152"/>
        <v>10</v>
      </c>
      <c r="BG271" s="39">
        <f t="shared" si="152"/>
        <v>15</v>
      </c>
    </row>
    <row r="272" spans="6:59" s="38" customFormat="1" x14ac:dyDescent="0.15">
      <c r="G272" s="39" t="s">
        <v>337</v>
      </c>
      <c r="H272" s="39" t="s">
        <v>637</v>
      </c>
      <c r="I272" s="39" t="s">
        <v>455</v>
      </c>
      <c r="J272" s="39" t="s">
        <v>355</v>
      </c>
      <c r="K272" s="39" t="s">
        <v>423</v>
      </c>
      <c r="L272" s="39" t="s">
        <v>367</v>
      </c>
      <c r="M272" s="39" t="s">
        <v>327</v>
      </c>
      <c r="O272" s="35">
        <f>MATCH(H272,装备!$B:$B,0)</f>
        <v>128</v>
      </c>
      <c r="P272" s="35">
        <f>MATCH(I272,装备!$B:$B,0)</f>
        <v>123</v>
      </c>
      <c r="Q272" s="35">
        <f>MATCH(J272,装备!$B:$B,0)</f>
        <v>113</v>
      </c>
      <c r="R272" s="35">
        <f>MATCH(K272,装备!$B:$B,0)</f>
        <v>86</v>
      </c>
      <c r="S272" s="35">
        <f>MATCH(L272,装备!$B:$B,0)</f>
        <v>55</v>
      </c>
      <c r="T272" s="35">
        <f>MATCH(M272,装备!$B:$B,0)</f>
        <v>72</v>
      </c>
      <c r="V272" s="8">
        <f>INDEX(装备!C:C,$O272)+INDEX(装备!C:C,$P272)+INDEX(装备!C:C,$Q272)+INDEX(装备!C:C,$R272)+INDEX(装备!C:C,$S272)+INDEX(装备!C:C,$T272)</f>
        <v>61</v>
      </c>
      <c r="W272" s="8">
        <f>INDEX(装备!D:D,$O272)+INDEX(装备!D:D,$P272)+INDEX(装备!D:D,$Q272)+INDEX(装备!D:D,$R272)+INDEX(装备!D:D,$S272)+INDEX(装备!D:D,$T272)</f>
        <v>115</v>
      </c>
      <c r="X272" s="8">
        <f>INDEX(装备!E:E,$O272)+INDEX(装备!E:E,$P272)+INDEX(装备!E:E,$Q272)+INDEX(装备!E:E,$R272)+INDEX(装备!E:E,$S272)+INDEX(装备!E:E,$T272)</f>
        <v>45</v>
      </c>
      <c r="Y272" s="8">
        <f>INDEX(装备!F:F,$O272)+INDEX(装备!F:F,$P272)+INDEX(装备!F:F,$Q272)+INDEX(装备!F:F,$R272)+INDEX(装备!F:F,$S272)+INDEX(装备!F:F,$T272)</f>
        <v>880</v>
      </c>
      <c r="Z272" s="8">
        <f>INDEX(装备!G:G,$O272)+INDEX(装备!G:G,$P272)+INDEX(装备!G:G,$Q272)+INDEX(装备!G:G,$R272)+INDEX(装备!G:G,$S272)+INDEX(装备!G:G,$T272)</f>
        <v>41</v>
      </c>
      <c r="AA272" s="8">
        <f>INDEX(装备!H:H,$O272)+INDEX(装备!H:H,$P272)+INDEX(装备!H:H,$Q272)+INDEX(装备!H:H,$R272)+INDEX(装备!H:H,$S272)+INDEX(装备!H:H,$T272)</f>
        <v>181</v>
      </c>
      <c r="AB272" s="8">
        <f>INDEX(装备!I:I,$O272)+INDEX(装备!I:I,$P272)+INDEX(装备!I:I,$Q272)+INDEX(装备!I:I,$R272)+INDEX(装备!I:I,$S272)+INDEX(装备!I:I,$T272)</f>
        <v>4</v>
      </c>
      <c r="AC272" s="8">
        <f>INDEX(装备!J:J,$O272)+INDEX(装备!J:J,$P272)+INDEX(装备!J:J,$Q272)+INDEX(装备!J:J,$R272)+INDEX(装备!J:J,$S272)+INDEX(装备!J:J,$T272)</f>
        <v>0</v>
      </c>
      <c r="AD272" s="8">
        <f>INDEX(装备!K:K,$O272)+INDEX(装备!K:K,$P272)+INDEX(装备!K:K,$Q272)+INDEX(装备!K:K,$R272)+INDEX(装备!K:K,$S272)+INDEX(装备!K:K,$T272)</f>
        <v>0</v>
      </c>
      <c r="AE272" s="8">
        <f>INDEX(装备!L:L,$O272)+INDEX(装备!L:L,$P272)+INDEX(装备!L:L,$Q272)+INDEX(装备!L:L,$R272)+INDEX(装备!L:L,$S272)+INDEX(装备!L:L,$T272)</f>
        <v>60</v>
      </c>
      <c r="AF272" s="8">
        <f>INDEX(装备!M:M,$O272)+INDEX(装备!M:M,$P272)+INDEX(装备!M:M,$Q272)+INDEX(装备!M:M,$R272)+INDEX(装备!M:M,$S272)+INDEX(装备!M:M,$T272)</f>
        <v>240</v>
      </c>
      <c r="AG272" s="8">
        <f>INDEX(装备!N:N,$O272)+INDEX(装备!N:N,$P272)+INDEX(装备!N:N,$Q272)+INDEX(装备!N:N,$R272)+INDEX(装备!N:N,$S272)+INDEX(装备!N:N,$T272)</f>
        <v>110</v>
      </c>
      <c r="AH272" s="8">
        <f>INDEX(装备!O:O,$O272)+INDEX(装备!O:O,$P272)+INDEX(装备!O:O,$Q272)+INDEX(装备!O:O,$R272)+INDEX(装备!O:O,$S272)+INDEX(装备!O:O,$T272)</f>
        <v>0</v>
      </c>
      <c r="AI272" s="8">
        <f>INDEX(装备!P:P,$O272)+INDEX(装备!P:P,$P272)+INDEX(装备!P:P,$Q272)+INDEX(装备!P:P,$R272)+INDEX(装备!P:P,$S272)+INDEX(装备!P:P,$T272)</f>
        <v>0</v>
      </c>
      <c r="AJ272" s="8">
        <f>INDEX(装备!Q:Q,$O272)+INDEX(装备!Q:Q,$P272)+INDEX(装备!Q:Q,$Q272)+INDEX(装备!Q:Q,$R272)+INDEX(装备!Q:Q,$S272)+INDEX(装备!Q:Q,$T272)</f>
        <v>20</v>
      </c>
      <c r="AK272" s="8">
        <f>INDEX(装备!R:R,$O272)+INDEX(装备!R:R,$P272)+INDEX(装备!R:R,$Q272)+INDEX(装备!R:R,$R272)+INDEX(装备!R:R,$S272)+INDEX(装备!R:R,$T272)</f>
        <v>0</v>
      </c>
      <c r="AL272" s="8">
        <f>INDEX(装备!S:S,$O272)+INDEX(装备!S:S,$P272)+INDEX(装备!S:S,$Q272)+INDEX(装备!S:S,$R272)+INDEX(装备!S:S,$S272)+INDEX(装备!S:S,$T272)</f>
        <v>0</v>
      </c>
      <c r="AM272" s="8">
        <f>INDEX(装备!T:T,$O272)+INDEX(装备!T:T,$P272)+INDEX(装备!T:T,$Q272)+INDEX(装备!T:T,$R272)+INDEX(装备!T:T,$S272)+INDEX(装备!T:T,$T272)</f>
        <v>0</v>
      </c>
      <c r="AP272" s="39">
        <f t="shared" si="152"/>
        <v>277</v>
      </c>
      <c r="AQ272" s="39">
        <f t="shared" si="152"/>
        <v>578</v>
      </c>
      <c r="AR272" s="39">
        <f t="shared" si="152"/>
        <v>232</v>
      </c>
      <c r="AS272" s="39">
        <f t="shared" si="152"/>
        <v>2935</v>
      </c>
      <c r="AT272" s="39">
        <f t="shared" si="152"/>
        <v>235</v>
      </c>
      <c r="AU272" s="39">
        <f t="shared" si="152"/>
        <v>561</v>
      </c>
      <c r="AV272" s="39">
        <f t="shared" si="152"/>
        <v>63</v>
      </c>
      <c r="AW272" s="39">
        <f t="shared" si="152"/>
        <v>52</v>
      </c>
      <c r="AX272" s="39">
        <f t="shared" si="152"/>
        <v>35</v>
      </c>
      <c r="AY272" s="39">
        <f t="shared" si="152"/>
        <v>115</v>
      </c>
      <c r="AZ272" s="39">
        <f t="shared" si="152"/>
        <v>1400</v>
      </c>
      <c r="BA272" s="39">
        <f t="shared" si="152"/>
        <v>1032</v>
      </c>
      <c r="BB272" s="39">
        <f t="shared" si="152"/>
        <v>5</v>
      </c>
      <c r="BC272" s="39">
        <f t="shared" si="152"/>
        <v>5</v>
      </c>
      <c r="BD272" s="39">
        <f t="shared" si="152"/>
        <v>75</v>
      </c>
      <c r="BE272" s="39">
        <f t="shared" si="152"/>
        <v>0</v>
      </c>
      <c r="BF272" s="39">
        <f t="shared" si="152"/>
        <v>10</v>
      </c>
      <c r="BG272" s="39">
        <f t="shared" si="152"/>
        <v>15</v>
      </c>
    </row>
    <row r="273" spans="6:59" s="38" customFormat="1" x14ac:dyDescent="0.15">
      <c r="F273" s="38" t="s">
        <v>477</v>
      </c>
      <c r="G273" s="39" t="s">
        <v>342</v>
      </c>
      <c r="H273" s="39" t="s">
        <v>592</v>
      </c>
      <c r="I273" s="39" t="s">
        <v>343</v>
      </c>
      <c r="J273" s="39" t="s">
        <v>385</v>
      </c>
      <c r="K273" s="39" t="s">
        <v>385</v>
      </c>
      <c r="L273" s="39" t="s">
        <v>346</v>
      </c>
      <c r="M273" s="39" t="s">
        <v>366</v>
      </c>
      <c r="O273" s="35">
        <f>MATCH(H273,装备!$B:$B,0)</f>
        <v>2</v>
      </c>
      <c r="P273" s="35">
        <f>MATCH(I273,装备!$B:$B,0)</f>
        <v>2</v>
      </c>
      <c r="Q273" s="35">
        <f>MATCH(J273,装备!$B:$B,0)</f>
        <v>10</v>
      </c>
      <c r="R273" s="35">
        <f>MATCH(K273,装备!$B:$B,0)</f>
        <v>10</v>
      </c>
      <c r="S273" s="35">
        <f>MATCH(L273,装备!$B:$B,0)</f>
        <v>6</v>
      </c>
      <c r="T273" s="35">
        <f>MATCH(M273,装备!$B:$B,0)</f>
        <v>11</v>
      </c>
      <c r="V273" s="8">
        <f>INDEX(装备!C:C,$O273)+INDEX(装备!C:C,$P273)+INDEX(装备!C:C,$Q273)+INDEX(装备!C:C,$R273)+INDEX(装备!C:C,$S273)+INDEX(装备!C:C,$T273)</f>
        <v>6</v>
      </c>
      <c r="W273" s="8">
        <f>INDEX(装备!D:D,$O273)+INDEX(装备!D:D,$P273)+INDEX(装备!D:D,$Q273)+INDEX(装备!D:D,$R273)+INDEX(装备!D:D,$S273)+INDEX(装备!D:D,$T273)</f>
        <v>6</v>
      </c>
      <c r="X273" s="8">
        <f>INDEX(装备!E:E,$O273)+INDEX(装备!E:E,$P273)+INDEX(装备!E:E,$Q273)+INDEX(装备!E:E,$R273)+INDEX(装备!E:E,$S273)+INDEX(装备!E:E,$T273)</f>
        <v>6</v>
      </c>
      <c r="Y273" s="8">
        <f>INDEX(装备!F:F,$O273)+INDEX(装备!F:F,$P273)+INDEX(装备!F:F,$Q273)+INDEX(装备!F:F,$R273)+INDEX(装备!F:F,$S273)+INDEX(装备!F:F,$T273)</f>
        <v>0</v>
      </c>
      <c r="Z273" s="8">
        <f>INDEX(装备!G:G,$O273)+INDEX(装备!G:G,$P273)+INDEX(装备!G:G,$Q273)+INDEX(装备!G:G,$R273)+INDEX(装备!G:G,$S273)+INDEX(装备!G:G,$T273)</f>
        <v>0</v>
      </c>
      <c r="AA273" s="8">
        <f>INDEX(装备!H:H,$O273)+INDEX(装备!H:H,$P273)+INDEX(装备!H:H,$Q273)+INDEX(装备!H:H,$R273)+INDEX(装备!H:H,$S273)+INDEX(装备!H:H,$T273)</f>
        <v>0</v>
      </c>
      <c r="AB273" s="8">
        <f>INDEX(装备!I:I,$O273)+INDEX(装备!I:I,$P273)+INDEX(装备!I:I,$Q273)+INDEX(装备!I:I,$R273)+INDEX(装备!I:I,$S273)+INDEX(装备!I:I,$T273)</f>
        <v>2</v>
      </c>
      <c r="AC273" s="8">
        <f>INDEX(装备!J:J,$O273)+INDEX(装备!J:J,$P273)+INDEX(装备!J:J,$Q273)+INDEX(装备!J:J,$R273)+INDEX(装备!J:J,$S273)+INDEX(装备!J:J,$T273)</f>
        <v>0</v>
      </c>
      <c r="AD273" s="8">
        <f>INDEX(装备!K:K,$O273)+INDEX(装备!K:K,$P273)+INDEX(装备!K:K,$Q273)+INDEX(装备!K:K,$R273)+INDEX(装备!K:K,$S273)+INDEX(装备!K:K,$T273)</f>
        <v>0</v>
      </c>
      <c r="AE273" s="8">
        <f>INDEX(装备!L:L,$O273)+INDEX(装备!L:L,$P273)+INDEX(装备!L:L,$Q273)+INDEX(装备!L:L,$R273)+INDEX(装备!L:L,$S273)+INDEX(装备!L:L,$T273)</f>
        <v>0</v>
      </c>
      <c r="AF273" s="8">
        <f>INDEX(装备!M:M,$O273)+INDEX(装备!M:M,$P273)+INDEX(装备!M:M,$Q273)+INDEX(装备!M:M,$R273)+INDEX(装备!M:M,$S273)+INDEX(装备!M:M,$T273)</f>
        <v>0</v>
      </c>
      <c r="AG273" s="8">
        <f>INDEX(装备!N:N,$O273)+INDEX(装备!N:N,$P273)+INDEX(装备!N:N,$Q273)+INDEX(装备!N:N,$R273)+INDEX(装备!N:N,$S273)+INDEX(装备!N:N,$T273)</f>
        <v>30</v>
      </c>
      <c r="AH273" s="8">
        <f>INDEX(装备!O:O,$O273)+INDEX(装备!O:O,$P273)+INDEX(装备!O:O,$Q273)+INDEX(装备!O:O,$R273)+INDEX(装备!O:O,$S273)+INDEX(装备!O:O,$T273)</f>
        <v>0</v>
      </c>
      <c r="AI273" s="8">
        <f>INDEX(装备!P:P,$O273)+INDEX(装备!P:P,$P273)+INDEX(装备!P:P,$Q273)+INDEX(装备!P:P,$R273)+INDEX(装备!P:P,$S273)+INDEX(装备!P:P,$T273)</f>
        <v>0</v>
      </c>
      <c r="AJ273" s="8">
        <f>INDEX(装备!Q:Q,$O273)+INDEX(装备!Q:Q,$P273)+INDEX(装备!Q:Q,$Q273)+INDEX(装备!Q:Q,$R273)+INDEX(装备!Q:Q,$S273)+INDEX(装备!Q:Q,$T273)</f>
        <v>0</v>
      </c>
      <c r="AK273" s="8">
        <f>INDEX(装备!R:R,$O273)+INDEX(装备!R:R,$P273)+INDEX(装备!R:R,$Q273)+INDEX(装备!R:R,$R273)+INDEX(装备!R:R,$S273)+INDEX(装备!R:R,$T273)</f>
        <v>0</v>
      </c>
      <c r="AL273" s="8">
        <f>INDEX(装备!S:S,$O273)+INDEX(装备!S:S,$P273)+INDEX(装备!S:S,$Q273)+INDEX(装备!S:S,$R273)+INDEX(装备!S:S,$S273)+INDEX(装备!S:S,$T273)</f>
        <v>0</v>
      </c>
      <c r="AM273" s="8">
        <f>INDEX(装备!T:T,$O273)+INDEX(装备!T:T,$P273)+INDEX(装备!T:T,$Q273)+INDEX(装备!T:T,$R273)+INDEX(装备!T:T,$S273)+INDEX(装备!T:T,$T273)</f>
        <v>0</v>
      </c>
      <c r="AP273" s="39">
        <f t="shared" ref="AP273:BG273" si="153">V273</f>
        <v>6</v>
      </c>
      <c r="AQ273" s="39">
        <f t="shared" si="153"/>
        <v>6</v>
      </c>
      <c r="AR273" s="39">
        <f t="shared" si="153"/>
        <v>6</v>
      </c>
      <c r="AS273" s="39">
        <f t="shared" si="153"/>
        <v>0</v>
      </c>
      <c r="AT273" s="39">
        <f t="shared" si="153"/>
        <v>0</v>
      </c>
      <c r="AU273" s="39">
        <f t="shared" si="153"/>
        <v>0</v>
      </c>
      <c r="AV273" s="39">
        <f t="shared" si="153"/>
        <v>2</v>
      </c>
      <c r="AW273" s="39">
        <f t="shared" si="153"/>
        <v>0</v>
      </c>
      <c r="AX273" s="39">
        <f t="shared" si="153"/>
        <v>0</v>
      </c>
      <c r="AY273" s="39">
        <f t="shared" si="153"/>
        <v>0</v>
      </c>
      <c r="AZ273" s="39">
        <f t="shared" si="153"/>
        <v>0</v>
      </c>
      <c r="BA273" s="39">
        <f t="shared" si="153"/>
        <v>30</v>
      </c>
      <c r="BB273" s="39">
        <f t="shared" si="153"/>
        <v>0</v>
      </c>
      <c r="BC273" s="39">
        <f t="shared" si="153"/>
        <v>0</v>
      </c>
      <c r="BD273" s="39">
        <f t="shared" si="153"/>
        <v>0</v>
      </c>
      <c r="BE273" s="39">
        <f t="shared" si="153"/>
        <v>0</v>
      </c>
      <c r="BF273" s="39">
        <f t="shared" si="153"/>
        <v>0</v>
      </c>
      <c r="BG273" s="39">
        <f t="shared" si="153"/>
        <v>0</v>
      </c>
    </row>
    <row r="274" spans="6:59" s="38" customFormat="1" x14ac:dyDescent="0.15">
      <c r="G274" s="39" t="s">
        <v>347</v>
      </c>
      <c r="H274" s="39" t="s">
        <v>631</v>
      </c>
      <c r="I274" s="39" t="s">
        <v>441</v>
      </c>
      <c r="J274" s="39" t="s">
        <v>295</v>
      </c>
      <c r="K274" s="39" t="s">
        <v>450</v>
      </c>
      <c r="L274" s="39" t="s">
        <v>422</v>
      </c>
      <c r="M274" s="39" t="s">
        <v>298</v>
      </c>
      <c r="O274" s="35">
        <f>MATCH(H274,装备!$B:$B,0)</f>
        <v>33</v>
      </c>
      <c r="P274" s="35">
        <f>MATCH(I274,装备!$B:$B,0)</f>
        <v>20</v>
      </c>
      <c r="Q274" s="35">
        <f>MATCH(J274,装备!$B:$B,0)</f>
        <v>17</v>
      </c>
      <c r="R274" s="35">
        <f>MATCH(K274,装备!$B:$B,0)</f>
        <v>15</v>
      </c>
      <c r="S274" s="35">
        <f>MATCH(L274,装备!$B:$B,0)</f>
        <v>18</v>
      </c>
      <c r="T274" s="35">
        <f>MATCH(M274,装备!$B:$B,0)</f>
        <v>4</v>
      </c>
      <c r="V274" s="8">
        <f>INDEX(装备!C:C,$O274)+INDEX(装备!C:C,$P274)+INDEX(装备!C:C,$Q274)+INDEX(装备!C:C,$R274)+INDEX(装备!C:C,$S274)+INDEX(装备!C:C,$T274)</f>
        <v>16</v>
      </c>
      <c r="W274" s="8">
        <f>INDEX(装备!D:D,$O274)+INDEX(装备!D:D,$P274)+INDEX(装备!D:D,$Q274)+INDEX(装备!D:D,$R274)+INDEX(装备!D:D,$S274)+INDEX(装备!D:D,$T274)</f>
        <v>16</v>
      </c>
      <c r="X274" s="8">
        <f>INDEX(装备!E:E,$O274)+INDEX(装备!E:E,$P274)+INDEX(装备!E:E,$Q274)+INDEX(装备!E:E,$R274)+INDEX(装备!E:E,$S274)+INDEX(装备!E:E,$T274)</f>
        <v>13</v>
      </c>
      <c r="Y274" s="8">
        <f>INDEX(装备!F:F,$O274)+INDEX(装备!F:F,$P274)+INDEX(装备!F:F,$Q274)+INDEX(装备!F:F,$R274)+INDEX(装备!F:F,$S274)+INDEX(装备!F:F,$T274)</f>
        <v>0</v>
      </c>
      <c r="Z274" s="8">
        <f>INDEX(装备!G:G,$O274)+INDEX(装备!G:G,$P274)+INDEX(装备!G:G,$Q274)+INDEX(装备!G:G,$R274)+INDEX(装备!G:G,$S274)+INDEX(装备!G:G,$T274)</f>
        <v>6</v>
      </c>
      <c r="AA274" s="8">
        <f>INDEX(装备!H:H,$O274)+INDEX(装备!H:H,$P274)+INDEX(装备!H:H,$Q274)+INDEX(装备!H:H,$R274)+INDEX(装备!H:H,$S274)+INDEX(装备!H:H,$T274)</f>
        <v>30</v>
      </c>
      <c r="AB274" s="8">
        <f>INDEX(装备!I:I,$O274)+INDEX(装备!I:I,$P274)+INDEX(装备!I:I,$Q274)+INDEX(装备!I:I,$R274)+INDEX(装备!I:I,$S274)+INDEX(装备!I:I,$T274)</f>
        <v>2</v>
      </c>
      <c r="AC274" s="8">
        <f>INDEX(装备!J:J,$O274)+INDEX(装备!J:J,$P274)+INDEX(装备!J:J,$Q274)+INDEX(装备!J:J,$R274)+INDEX(装备!J:J,$S274)+INDEX(装备!J:J,$T274)</f>
        <v>0</v>
      </c>
      <c r="AD274" s="8">
        <f>INDEX(装备!K:K,$O274)+INDEX(装备!K:K,$P274)+INDEX(装备!K:K,$Q274)+INDEX(装备!K:K,$R274)+INDEX(装备!K:K,$S274)+INDEX(装备!K:K,$T274)</f>
        <v>0</v>
      </c>
      <c r="AE274" s="8">
        <f>INDEX(装备!L:L,$O274)+INDEX(装备!L:L,$P274)+INDEX(装备!L:L,$Q274)+INDEX(装备!L:L,$R274)+INDEX(装备!L:L,$S274)+INDEX(装备!L:L,$T274)</f>
        <v>0</v>
      </c>
      <c r="AF274" s="8">
        <f>INDEX(装备!M:M,$O274)+INDEX(装备!M:M,$P274)+INDEX(装备!M:M,$Q274)+INDEX(装备!M:M,$R274)+INDEX(装备!M:M,$S274)+INDEX(装备!M:M,$T274)</f>
        <v>120</v>
      </c>
      <c r="AG274" s="8">
        <f>INDEX(装备!N:N,$O274)+INDEX(装备!N:N,$P274)+INDEX(装备!N:N,$Q274)+INDEX(装备!N:N,$R274)+INDEX(装备!N:N,$S274)+INDEX(装备!N:N,$T274)</f>
        <v>30</v>
      </c>
      <c r="AH274" s="8">
        <f>INDEX(装备!O:O,$O274)+INDEX(装备!O:O,$P274)+INDEX(装备!O:O,$Q274)+INDEX(装备!O:O,$R274)+INDEX(装备!O:O,$S274)+INDEX(装备!O:O,$T274)</f>
        <v>0</v>
      </c>
      <c r="AI274" s="8">
        <f>INDEX(装备!P:P,$O274)+INDEX(装备!P:P,$P274)+INDEX(装备!P:P,$Q274)+INDEX(装备!P:P,$R274)+INDEX(装备!P:P,$S274)+INDEX(装备!P:P,$T274)</f>
        <v>0</v>
      </c>
      <c r="AJ274" s="8">
        <f>INDEX(装备!Q:Q,$O274)+INDEX(装备!Q:Q,$P274)+INDEX(装备!Q:Q,$Q274)+INDEX(装备!Q:Q,$R274)+INDEX(装备!Q:Q,$S274)+INDEX(装备!Q:Q,$T274)</f>
        <v>0</v>
      </c>
      <c r="AK274" s="8">
        <f>INDEX(装备!R:R,$O274)+INDEX(装备!R:R,$P274)+INDEX(装备!R:R,$Q274)+INDEX(装备!R:R,$R274)+INDEX(装备!R:R,$S274)+INDEX(装备!R:R,$T274)</f>
        <v>0</v>
      </c>
      <c r="AL274" s="8">
        <f>INDEX(装备!S:S,$O274)+INDEX(装备!S:S,$P274)+INDEX(装备!S:S,$Q274)+INDEX(装备!S:S,$R274)+INDEX(装备!S:S,$S274)+INDEX(装备!S:S,$T274)</f>
        <v>0</v>
      </c>
      <c r="AM274" s="8">
        <f>INDEX(装备!T:T,$O274)+INDEX(装备!T:T,$P274)+INDEX(装备!T:T,$Q274)+INDEX(装备!T:T,$R274)+INDEX(装备!T:T,$S274)+INDEX(装备!T:T,$T274)</f>
        <v>0</v>
      </c>
      <c r="AP274" s="39">
        <f t="shared" ref="AP274:BG282" si="154">AP273+V274</f>
        <v>22</v>
      </c>
      <c r="AQ274" s="39">
        <f t="shared" si="154"/>
        <v>22</v>
      </c>
      <c r="AR274" s="39">
        <f t="shared" si="154"/>
        <v>19</v>
      </c>
      <c r="AS274" s="39">
        <f t="shared" si="154"/>
        <v>0</v>
      </c>
      <c r="AT274" s="39">
        <f t="shared" si="154"/>
        <v>6</v>
      </c>
      <c r="AU274" s="39">
        <f t="shared" si="154"/>
        <v>30</v>
      </c>
      <c r="AV274" s="39">
        <f t="shared" si="154"/>
        <v>4</v>
      </c>
      <c r="AW274" s="39">
        <f t="shared" si="154"/>
        <v>0</v>
      </c>
      <c r="AX274" s="39">
        <f t="shared" si="154"/>
        <v>0</v>
      </c>
      <c r="AY274" s="39">
        <f t="shared" si="154"/>
        <v>0</v>
      </c>
      <c r="AZ274" s="39">
        <f t="shared" si="154"/>
        <v>120</v>
      </c>
      <c r="BA274" s="39">
        <f t="shared" si="154"/>
        <v>60</v>
      </c>
      <c r="BB274" s="39">
        <f t="shared" si="154"/>
        <v>0</v>
      </c>
      <c r="BC274" s="39">
        <f t="shared" si="154"/>
        <v>0</v>
      </c>
      <c r="BD274" s="39">
        <f t="shared" si="154"/>
        <v>0</v>
      </c>
      <c r="BE274" s="39">
        <f t="shared" si="154"/>
        <v>0</v>
      </c>
      <c r="BF274" s="39">
        <f t="shared" si="154"/>
        <v>0</v>
      </c>
      <c r="BG274" s="39">
        <f t="shared" si="154"/>
        <v>0</v>
      </c>
    </row>
    <row r="275" spans="6:59" s="38" customFormat="1" x14ac:dyDescent="0.15">
      <c r="G275" s="39" t="s">
        <v>299</v>
      </c>
      <c r="H275" s="39" t="s">
        <v>649</v>
      </c>
      <c r="I275" s="39" t="s">
        <v>451</v>
      </c>
      <c r="J275" s="39" t="s">
        <v>302</v>
      </c>
      <c r="K275" s="39" t="s">
        <v>440</v>
      </c>
      <c r="L275" s="39" t="s">
        <v>346</v>
      </c>
      <c r="M275" s="39" t="s">
        <v>298</v>
      </c>
      <c r="O275" s="35">
        <f>MATCH(H275,装备!$B:$B,0)</f>
        <v>60</v>
      </c>
      <c r="P275" s="35">
        <f>MATCH(I275,装备!$B:$B,0)</f>
        <v>56</v>
      </c>
      <c r="Q275" s="35">
        <f>MATCH(J275,装备!$B:$B,0)</f>
        <v>36</v>
      </c>
      <c r="R275" s="35">
        <f>MATCH(K275,装备!$B:$B,0)</f>
        <v>24</v>
      </c>
      <c r="S275" s="35">
        <f>MATCH(L275,装备!$B:$B,0)</f>
        <v>6</v>
      </c>
      <c r="T275" s="35">
        <f>MATCH(M275,装备!$B:$B,0)</f>
        <v>4</v>
      </c>
      <c r="V275" s="8">
        <f>INDEX(装备!C:C,$O275)+INDEX(装备!C:C,$P275)+INDEX(装备!C:C,$Q275)+INDEX(装备!C:C,$R275)+INDEX(装备!C:C,$S275)+INDEX(装备!C:C,$T275)</f>
        <v>13</v>
      </c>
      <c r="W275" s="8">
        <f>INDEX(装备!D:D,$O275)+INDEX(装备!D:D,$P275)+INDEX(装备!D:D,$Q275)+INDEX(装备!D:D,$R275)+INDEX(装备!D:D,$S275)+INDEX(装备!D:D,$T275)</f>
        <v>29</v>
      </c>
      <c r="X275" s="8">
        <f>INDEX(装备!E:E,$O275)+INDEX(装备!E:E,$P275)+INDEX(装备!E:E,$Q275)+INDEX(装备!E:E,$R275)+INDEX(装备!E:E,$S275)+INDEX(装备!E:E,$T275)</f>
        <v>13</v>
      </c>
      <c r="Y275" s="8">
        <f>INDEX(装备!F:F,$O275)+INDEX(装备!F:F,$P275)+INDEX(装备!F:F,$Q275)+INDEX(装备!F:F,$R275)+INDEX(装备!F:F,$S275)+INDEX(装备!F:F,$T275)</f>
        <v>0</v>
      </c>
      <c r="Z275" s="8">
        <f>INDEX(装备!G:G,$O275)+INDEX(装备!G:G,$P275)+INDEX(装备!G:G,$Q275)+INDEX(装备!G:G,$R275)+INDEX(装备!G:G,$S275)+INDEX(装备!G:G,$T275)</f>
        <v>0</v>
      </c>
      <c r="AA275" s="8">
        <f>INDEX(装备!H:H,$O275)+INDEX(装备!H:H,$P275)+INDEX(装备!H:H,$Q275)+INDEX(装备!H:H,$R275)+INDEX(装备!H:H,$S275)+INDEX(装备!H:H,$T275)</f>
        <v>0</v>
      </c>
      <c r="AB275" s="8">
        <f>INDEX(装备!I:I,$O275)+INDEX(装备!I:I,$P275)+INDEX(装备!I:I,$Q275)+INDEX(装备!I:I,$R275)+INDEX(装备!I:I,$S275)+INDEX(装备!I:I,$T275)</f>
        <v>0</v>
      </c>
      <c r="AC275" s="8">
        <f>INDEX(装备!J:J,$O275)+INDEX(装备!J:J,$P275)+INDEX(装备!J:J,$Q275)+INDEX(装备!J:J,$R275)+INDEX(装备!J:J,$S275)+INDEX(装备!J:J,$T275)</f>
        <v>0</v>
      </c>
      <c r="AD275" s="8">
        <f>INDEX(装备!K:K,$O275)+INDEX(装备!K:K,$P275)+INDEX(装备!K:K,$Q275)+INDEX(装备!K:K,$R275)+INDEX(装备!K:K,$S275)+INDEX(装备!K:K,$T275)</f>
        <v>0</v>
      </c>
      <c r="AE275" s="8">
        <f>INDEX(装备!L:L,$O275)+INDEX(装备!L:L,$P275)+INDEX(装备!L:L,$Q275)+INDEX(装备!L:L,$R275)+INDEX(装备!L:L,$S275)+INDEX(装备!L:L,$T275)</f>
        <v>0</v>
      </c>
      <c r="AF275" s="8">
        <f>INDEX(装备!M:M,$O275)+INDEX(装备!M:M,$P275)+INDEX(装备!M:M,$Q275)+INDEX(装备!M:M,$R275)+INDEX(装备!M:M,$S275)+INDEX(装备!M:M,$T275)</f>
        <v>15</v>
      </c>
      <c r="AG275" s="8">
        <f>INDEX(装备!N:N,$O275)+INDEX(装备!N:N,$P275)+INDEX(装备!N:N,$Q275)+INDEX(装备!N:N,$R275)+INDEX(装备!N:N,$S275)+INDEX(装备!N:N,$T275)</f>
        <v>45</v>
      </c>
      <c r="AH275" s="8">
        <f>INDEX(装备!O:O,$O275)+INDEX(装备!O:O,$P275)+INDEX(装备!O:O,$Q275)+INDEX(装备!O:O,$R275)+INDEX(装备!O:O,$S275)+INDEX(装备!O:O,$T275)</f>
        <v>0</v>
      </c>
      <c r="AI275" s="8">
        <f>INDEX(装备!P:P,$O275)+INDEX(装备!P:P,$P275)+INDEX(装备!P:P,$Q275)+INDEX(装备!P:P,$R275)+INDEX(装备!P:P,$S275)+INDEX(装备!P:P,$T275)</f>
        <v>5</v>
      </c>
      <c r="AJ275" s="8">
        <f>INDEX(装备!Q:Q,$O275)+INDEX(装备!Q:Q,$P275)+INDEX(装备!Q:Q,$Q275)+INDEX(装备!Q:Q,$R275)+INDEX(装备!Q:Q,$S275)+INDEX(装备!Q:Q,$T275)</f>
        <v>0</v>
      </c>
      <c r="AK275" s="8">
        <f>INDEX(装备!R:R,$O275)+INDEX(装备!R:R,$P275)+INDEX(装备!R:R,$Q275)+INDEX(装备!R:R,$R275)+INDEX(装备!R:R,$S275)+INDEX(装备!R:R,$T275)</f>
        <v>0</v>
      </c>
      <c r="AL275" s="8">
        <f>INDEX(装备!S:S,$O275)+INDEX(装备!S:S,$P275)+INDEX(装备!S:S,$Q275)+INDEX(装备!S:S,$R275)+INDEX(装备!S:S,$S275)+INDEX(装备!S:S,$T275)</f>
        <v>10</v>
      </c>
      <c r="AM275" s="8">
        <f>INDEX(装备!T:T,$O275)+INDEX(装备!T:T,$P275)+INDEX(装备!T:T,$Q275)+INDEX(装备!T:T,$R275)+INDEX(装备!T:T,$S275)+INDEX(装备!T:T,$T275)</f>
        <v>0</v>
      </c>
      <c r="AP275" s="39">
        <f t="shared" si="154"/>
        <v>35</v>
      </c>
      <c r="AQ275" s="39">
        <f t="shared" si="154"/>
        <v>51</v>
      </c>
      <c r="AR275" s="39">
        <f t="shared" si="154"/>
        <v>32</v>
      </c>
      <c r="AS275" s="39">
        <f t="shared" si="154"/>
        <v>0</v>
      </c>
      <c r="AT275" s="39">
        <f t="shared" si="154"/>
        <v>6</v>
      </c>
      <c r="AU275" s="39">
        <f t="shared" si="154"/>
        <v>30</v>
      </c>
      <c r="AV275" s="39">
        <f t="shared" si="154"/>
        <v>4</v>
      </c>
      <c r="AW275" s="39">
        <f t="shared" si="154"/>
        <v>0</v>
      </c>
      <c r="AX275" s="39">
        <f t="shared" si="154"/>
        <v>0</v>
      </c>
      <c r="AY275" s="39">
        <f t="shared" si="154"/>
        <v>0</v>
      </c>
      <c r="AZ275" s="39">
        <f t="shared" si="154"/>
        <v>135</v>
      </c>
      <c r="BA275" s="39">
        <f t="shared" si="154"/>
        <v>105</v>
      </c>
      <c r="BB275" s="39">
        <f t="shared" si="154"/>
        <v>0</v>
      </c>
      <c r="BC275" s="39">
        <f t="shared" si="154"/>
        <v>5</v>
      </c>
      <c r="BD275" s="39">
        <f t="shared" si="154"/>
        <v>0</v>
      </c>
      <c r="BE275" s="39">
        <f t="shared" si="154"/>
        <v>0</v>
      </c>
      <c r="BF275" s="39">
        <f t="shared" si="154"/>
        <v>10</v>
      </c>
      <c r="BG275" s="39">
        <f t="shared" si="154"/>
        <v>0</v>
      </c>
    </row>
    <row r="276" spans="6:59" s="38" customFormat="1" x14ac:dyDescent="0.15">
      <c r="G276" s="39" t="s">
        <v>304</v>
      </c>
      <c r="H276" s="39" t="s">
        <v>622</v>
      </c>
      <c r="I276" s="39" t="s">
        <v>434</v>
      </c>
      <c r="J276" s="39" t="s">
        <v>426</v>
      </c>
      <c r="K276" s="39" t="s">
        <v>431</v>
      </c>
      <c r="L276" s="39" t="s">
        <v>466</v>
      </c>
      <c r="M276" s="39" t="s">
        <v>444</v>
      </c>
      <c r="O276" s="35">
        <f>MATCH(H276,装备!$B:$B,0)</f>
        <v>86</v>
      </c>
      <c r="P276" s="35">
        <f>MATCH(I276,装备!$B:$B,0)</f>
        <v>77</v>
      </c>
      <c r="Q276" s="35">
        <f>MATCH(J276,装备!$B:$B,0)</f>
        <v>50</v>
      </c>
      <c r="R276" s="35">
        <f>MATCH(K276,装备!$B:$B,0)</f>
        <v>39</v>
      </c>
      <c r="S276" s="35">
        <f>MATCH(L276,装备!$B:$B,0)</f>
        <v>29</v>
      </c>
      <c r="T276" s="35">
        <f>MATCH(M276,装备!$B:$B,0)</f>
        <v>47</v>
      </c>
      <c r="V276" s="8">
        <f>INDEX(装备!C:C,$O276)+INDEX(装备!C:C,$P276)+INDEX(装备!C:C,$Q276)+INDEX(装备!C:C,$R276)+INDEX(装备!C:C,$S276)+INDEX(装备!C:C,$T276)</f>
        <v>31</v>
      </c>
      <c r="W276" s="8">
        <f>INDEX(装备!D:D,$O276)+INDEX(装备!D:D,$P276)+INDEX(装备!D:D,$Q276)+INDEX(装备!D:D,$R276)+INDEX(装备!D:D,$S276)+INDEX(装备!D:D,$T276)</f>
        <v>35</v>
      </c>
      <c r="X276" s="8">
        <f>INDEX(装备!E:E,$O276)+INDEX(装备!E:E,$P276)+INDEX(装备!E:E,$Q276)+INDEX(装备!E:E,$R276)+INDEX(装备!E:E,$S276)+INDEX(装备!E:E,$T276)</f>
        <v>25</v>
      </c>
      <c r="Y276" s="8">
        <f>INDEX(装备!F:F,$O276)+INDEX(装备!F:F,$P276)+INDEX(装备!F:F,$Q276)+INDEX(装备!F:F,$R276)+INDEX(装备!F:F,$S276)+INDEX(装备!F:F,$T276)</f>
        <v>200</v>
      </c>
      <c r="Z276" s="8">
        <f>INDEX(装备!G:G,$O276)+INDEX(装备!G:G,$P276)+INDEX(装备!G:G,$Q276)+INDEX(装备!G:G,$R276)+INDEX(装备!G:G,$S276)+INDEX(装备!G:G,$T276)</f>
        <v>3</v>
      </c>
      <c r="AA276" s="8">
        <f>INDEX(装备!H:H,$O276)+INDEX(装备!H:H,$P276)+INDEX(装备!H:H,$Q276)+INDEX(装备!H:H,$R276)+INDEX(装备!H:H,$S276)+INDEX(装备!H:H,$T276)</f>
        <v>40</v>
      </c>
      <c r="AB276" s="8">
        <f>INDEX(装备!I:I,$O276)+INDEX(装备!I:I,$P276)+INDEX(装备!I:I,$Q276)+INDEX(装备!I:I,$R276)+INDEX(装备!I:I,$S276)+INDEX(装备!I:I,$T276)</f>
        <v>0</v>
      </c>
      <c r="AC276" s="8">
        <f>INDEX(装备!J:J,$O276)+INDEX(装备!J:J,$P276)+INDEX(装备!J:J,$Q276)+INDEX(装备!J:J,$R276)+INDEX(装备!J:J,$S276)+INDEX(装备!J:J,$T276)</f>
        <v>0</v>
      </c>
      <c r="AD276" s="8">
        <f>INDEX(装备!K:K,$O276)+INDEX(装备!K:K,$P276)+INDEX(装备!K:K,$Q276)+INDEX(装备!K:K,$R276)+INDEX(装备!K:K,$S276)+INDEX(装备!K:K,$T276)</f>
        <v>0</v>
      </c>
      <c r="AE276" s="8">
        <f>INDEX(装备!L:L,$O276)+INDEX(装备!L:L,$P276)+INDEX(装备!L:L,$Q276)+INDEX(装备!L:L,$R276)+INDEX(装备!L:L,$S276)+INDEX(装备!L:L,$T276)</f>
        <v>10</v>
      </c>
      <c r="AF276" s="8">
        <f>INDEX(装备!M:M,$O276)+INDEX(装备!M:M,$P276)+INDEX(装备!M:M,$Q276)+INDEX(装备!M:M,$R276)+INDEX(装备!M:M,$S276)+INDEX(装备!M:M,$T276)</f>
        <v>70</v>
      </c>
      <c r="AG276" s="8">
        <f>INDEX(装备!N:N,$O276)+INDEX(装备!N:N,$P276)+INDEX(装备!N:N,$Q276)+INDEX(装备!N:N,$R276)+INDEX(装备!N:N,$S276)+INDEX(装备!N:N,$T276)</f>
        <v>260</v>
      </c>
      <c r="AH276" s="8">
        <f>INDEX(装备!O:O,$O276)+INDEX(装备!O:O,$P276)+INDEX(装备!O:O,$Q276)+INDEX(装备!O:O,$R276)+INDEX(装备!O:O,$S276)+INDEX(装备!O:O,$T276)</f>
        <v>0</v>
      </c>
      <c r="AI276" s="8">
        <f>INDEX(装备!P:P,$O276)+INDEX(装备!P:P,$P276)+INDEX(装备!P:P,$Q276)+INDEX(装备!P:P,$R276)+INDEX(装备!P:P,$S276)+INDEX(装备!P:P,$T276)</f>
        <v>0</v>
      </c>
      <c r="AJ276" s="8">
        <f>INDEX(装备!Q:Q,$O276)+INDEX(装备!Q:Q,$P276)+INDEX(装备!Q:Q,$Q276)+INDEX(装备!Q:Q,$R276)+INDEX(装备!Q:Q,$S276)+INDEX(装备!Q:Q,$T276)</f>
        <v>5</v>
      </c>
      <c r="AK276" s="8">
        <f>INDEX(装备!R:R,$O276)+INDEX(装备!R:R,$P276)+INDEX(装备!R:R,$Q276)+INDEX(装备!R:R,$R276)+INDEX(装备!R:R,$S276)+INDEX(装备!R:R,$T276)</f>
        <v>0</v>
      </c>
      <c r="AL276" s="8">
        <f>INDEX(装备!S:S,$O276)+INDEX(装备!S:S,$P276)+INDEX(装备!S:S,$Q276)+INDEX(装备!S:S,$R276)+INDEX(装备!S:S,$S276)+INDEX(装备!S:S,$T276)</f>
        <v>0</v>
      </c>
      <c r="AM276" s="8">
        <f>INDEX(装备!T:T,$O276)+INDEX(装备!T:T,$P276)+INDEX(装备!T:T,$Q276)+INDEX(装备!T:T,$R276)+INDEX(装备!T:T,$S276)+INDEX(装备!T:T,$T276)</f>
        <v>0</v>
      </c>
      <c r="AP276" s="39">
        <f t="shared" si="154"/>
        <v>66</v>
      </c>
      <c r="AQ276" s="39">
        <f t="shared" si="154"/>
        <v>86</v>
      </c>
      <c r="AR276" s="39">
        <f t="shared" si="154"/>
        <v>57</v>
      </c>
      <c r="AS276" s="39">
        <f t="shared" si="154"/>
        <v>200</v>
      </c>
      <c r="AT276" s="39">
        <f t="shared" si="154"/>
        <v>9</v>
      </c>
      <c r="AU276" s="39">
        <f t="shared" si="154"/>
        <v>70</v>
      </c>
      <c r="AV276" s="39">
        <f t="shared" si="154"/>
        <v>4</v>
      </c>
      <c r="AW276" s="39">
        <f t="shared" si="154"/>
        <v>0</v>
      </c>
      <c r="AX276" s="39">
        <f t="shared" si="154"/>
        <v>0</v>
      </c>
      <c r="AY276" s="39">
        <f t="shared" si="154"/>
        <v>10</v>
      </c>
      <c r="AZ276" s="39">
        <f t="shared" si="154"/>
        <v>205</v>
      </c>
      <c r="BA276" s="39">
        <f t="shared" si="154"/>
        <v>365</v>
      </c>
      <c r="BB276" s="39">
        <f t="shared" si="154"/>
        <v>0</v>
      </c>
      <c r="BC276" s="39">
        <f t="shared" si="154"/>
        <v>5</v>
      </c>
      <c r="BD276" s="39">
        <f t="shared" si="154"/>
        <v>5</v>
      </c>
      <c r="BE276" s="39">
        <f t="shared" si="154"/>
        <v>0</v>
      </c>
      <c r="BF276" s="39">
        <f t="shared" si="154"/>
        <v>10</v>
      </c>
      <c r="BG276" s="39">
        <f t="shared" si="154"/>
        <v>0</v>
      </c>
    </row>
    <row r="277" spans="6:59" s="38" customFormat="1" x14ac:dyDescent="0.15">
      <c r="G277" s="39" t="s">
        <v>311</v>
      </c>
      <c r="H277" s="39" t="s">
        <v>640</v>
      </c>
      <c r="I277" s="39" t="s">
        <v>361</v>
      </c>
      <c r="J277" s="39" t="s">
        <v>381</v>
      </c>
      <c r="K277" s="39" t="s">
        <v>442</v>
      </c>
      <c r="L277" s="39" t="s">
        <v>369</v>
      </c>
      <c r="M277" s="39" t="s">
        <v>380</v>
      </c>
      <c r="O277" s="35">
        <f>MATCH(H277,装备!$B:$B,0)</f>
        <v>89</v>
      </c>
      <c r="P277" s="35">
        <f>MATCH(I277,装备!$B:$B,0)</f>
        <v>82</v>
      </c>
      <c r="Q277" s="35">
        <f>MATCH(J277,装备!$B:$B,0)</f>
        <v>54</v>
      </c>
      <c r="R277" s="35">
        <f>MATCH(K277,装备!$B:$B,0)</f>
        <v>60</v>
      </c>
      <c r="S277" s="35">
        <f>MATCH(L277,装备!$B:$B,0)</f>
        <v>58</v>
      </c>
      <c r="T277" s="35">
        <f>MATCH(M277,装备!$B:$B,0)</f>
        <v>43</v>
      </c>
      <c r="V277" s="8">
        <f>INDEX(装备!C:C,$O277)+INDEX(装备!C:C,$P277)+INDEX(装备!C:C,$Q277)+INDEX(装备!C:C,$R277)+INDEX(装备!C:C,$S277)+INDEX(装备!C:C,$T277)</f>
        <v>24</v>
      </c>
      <c r="W277" s="8">
        <f>INDEX(装备!D:D,$O277)+INDEX(装备!D:D,$P277)+INDEX(装备!D:D,$Q277)+INDEX(装备!D:D,$R277)+INDEX(装备!D:D,$S277)+INDEX(装备!D:D,$T277)</f>
        <v>24</v>
      </c>
      <c r="X277" s="8">
        <f>INDEX(装备!E:E,$O277)+INDEX(装备!E:E,$P277)+INDEX(装备!E:E,$Q277)+INDEX(装备!E:E,$R277)+INDEX(装备!E:E,$S277)+INDEX(装备!E:E,$T277)</f>
        <v>14</v>
      </c>
      <c r="Y277" s="8">
        <f>INDEX(装备!F:F,$O277)+INDEX(装备!F:F,$P277)+INDEX(装备!F:F,$Q277)+INDEX(装备!F:F,$R277)+INDEX(装备!F:F,$S277)+INDEX(装备!F:F,$T277)</f>
        <v>350</v>
      </c>
      <c r="Z277" s="8">
        <f>INDEX(装备!G:G,$O277)+INDEX(装备!G:G,$P277)+INDEX(装备!G:G,$Q277)+INDEX(装备!G:G,$R277)+INDEX(装备!G:G,$S277)+INDEX(装备!G:G,$T277)</f>
        <v>24</v>
      </c>
      <c r="AA277" s="8">
        <f>INDEX(装备!H:H,$O277)+INDEX(装备!H:H,$P277)+INDEX(装备!H:H,$Q277)+INDEX(装备!H:H,$R277)+INDEX(装备!H:H,$S277)+INDEX(装备!H:H,$T277)</f>
        <v>40</v>
      </c>
      <c r="AB277" s="8">
        <f>INDEX(装备!I:I,$O277)+INDEX(装备!I:I,$P277)+INDEX(装备!I:I,$Q277)+INDEX(装备!I:I,$R277)+INDEX(装备!I:I,$S277)+INDEX(装备!I:I,$T277)</f>
        <v>0</v>
      </c>
      <c r="AC277" s="8">
        <f>INDEX(装备!J:J,$O277)+INDEX(装备!J:J,$P277)+INDEX(装备!J:J,$Q277)+INDEX(装备!J:J,$R277)+INDEX(装备!J:J,$S277)+INDEX(装备!J:J,$T277)</f>
        <v>12</v>
      </c>
      <c r="AD277" s="8">
        <f>INDEX(装备!K:K,$O277)+INDEX(装备!K:K,$P277)+INDEX(装备!K:K,$Q277)+INDEX(装备!K:K,$R277)+INDEX(装备!K:K,$S277)+INDEX(装备!K:K,$T277)</f>
        <v>0</v>
      </c>
      <c r="AE277" s="8">
        <f>INDEX(装备!L:L,$O277)+INDEX(装备!L:L,$P277)+INDEX(装备!L:L,$Q277)+INDEX(装备!L:L,$R277)+INDEX(装备!L:L,$S277)+INDEX(装备!L:L,$T277)</f>
        <v>0</v>
      </c>
      <c r="AF277" s="8">
        <f>INDEX(装备!M:M,$O277)+INDEX(装备!M:M,$P277)+INDEX(装备!M:M,$Q277)+INDEX(装备!M:M,$R277)+INDEX(装备!M:M,$S277)+INDEX(装备!M:M,$T277)</f>
        <v>280</v>
      </c>
      <c r="AG277" s="8">
        <f>INDEX(装备!N:N,$O277)+INDEX(装备!N:N,$P277)+INDEX(装备!N:N,$Q277)+INDEX(装备!N:N,$R277)+INDEX(装备!N:N,$S277)+INDEX(装备!N:N,$T277)</f>
        <v>32</v>
      </c>
      <c r="AH277" s="8">
        <f>INDEX(装备!O:O,$O277)+INDEX(装备!O:O,$P277)+INDEX(装备!O:O,$Q277)+INDEX(装备!O:O,$R277)+INDEX(装备!O:O,$S277)+INDEX(装备!O:O,$T277)</f>
        <v>0</v>
      </c>
      <c r="AI277" s="8">
        <f>INDEX(装备!P:P,$O277)+INDEX(装备!P:P,$P277)+INDEX(装备!P:P,$Q277)+INDEX(装备!P:P,$R277)+INDEX(装备!P:P,$S277)+INDEX(装备!P:P,$T277)</f>
        <v>5</v>
      </c>
      <c r="AJ277" s="8">
        <f>INDEX(装备!Q:Q,$O277)+INDEX(装备!Q:Q,$P277)+INDEX(装备!Q:Q,$Q277)+INDEX(装备!Q:Q,$R277)+INDEX(装备!Q:Q,$S277)+INDEX(装备!Q:Q,$T277)</f>
        <v>0</v>
      </c>
      <c r="AK277" s="8">
        <f>INDEX(装备!R:R,$O277)+INDEX(装备!R:R,$P277)+INDEX(装备!R:R,$Q277)+INDEX(装备!R:R,$R277)+INDEX(装备!R:R,$S277)+INDEX(装备!R:R,$T277)</f>
        <v>0</v>
      </c>
      <c r="AL277" s="8">
        <f>INDEX(装备!S:S,$O277)+INDEX(装备!S:S,$P277)+INDEX(装备!S:S,$Q277)+INDEX(装备!S:S,$R277)+INDEX(装备!S:S,$S277)+INDEX(装备!S:S,$T277)</f>
        <v>20</v>
      </c>
      <c r="AM277" s="8">
        <f>INDEX(装备!T:T,$O277)+INDEX(装备!T:T,$P277)+INDEX(装备!T:T,$Q277)+INDEX(装备!T:T,$R277)+INDEX(装备!T:T,$S277)+INDEX(装备!T:T,$T277)</f>
        <v>0</v>
      </c>
      <c r="AP277" s="39">
        <f t="shared" si="154"/>
        <v>90</v>
      </c>
      <c r="AQ277" s="39">
        <f t="shared" si="154"/>
        <v>110</v>
      </c>
      <c r="AR277" s="39">
        <f t="shared" si="154"/>
        <v>71</v>
      </c>
      <c r="AS277" s="39">
        <f t="shared" si="154"/>
        <v>550</v>
      </c>
      <c r="AT277" s="39">
        <f t="shared" si="154"/>
        <v>33</v>
      </c>
      <c r="AU277" s="39">
        <f t="shared" si="154"/>
        <v>110</v>
      </c>
      <c r="AV277" s="39">
        <f t="shared" si="154"/>
        <v>4</v>
      </c>
      <c r="AW277" s="39">
        <f t="shared" si="154"/>
        <v>12</v>
      </c>
      <c r="AX277" s="39">
        <f t="shared" si="154"/>
        <v>0</v>
      </c>
      <c r="AY277" s="39">
        <f t="shared" si="154"/>
        <v>10</v>
      </c>
      <c r="AZ277" s="39">
        <f t="shared" si="154"/>
        <v>485</v>
      </c>
      <c r="BA277" s="39">
        <f t="shared" si="154"/>
        <v>397</v>
      </c>
      <c r="BB277" s="39">
        <f t="shared" si="154"/>
        <v>0</v>
      </c>
      <c r="BC277" s="39">
        <f t="shared" si="154"/>
        <v>10</v>
      </c>
      <c r="BD277" s="39">
        <f t="shared" si="154"/>
        <v>5</v>
      </c>
      <c r="BE277" s="39">
        <f t="shared" si="154"/>
        <v>0</v>
      </c>
      <c r="BF277" s="39">
        <f t="shared" si="154"/>
        <v>30</v>
      </c>
      <c r="BG277" s="39">
        <f t="shared" si="154"/>
        <v>0</v>
      </c>
    </row>
    <row r="278" spans="6:59" s="38" customFormat="1" x14ac:dyDescent="0.15">
      <c r="G278" s="39" t="s">
        <v>316</v>
      </c>
      <c r="H278" s="39" t="s">
        <v>624</v>
      </c>
      <c r="I278" s="39" t="s">
        <v>461</v>
      </c>
      <c r="J278" s="39" t="s">
        <v>313</v>
      </c>
      <c r="K278" s="39" t="s">
        <v>424</v>
      </c>
      <c r="L278" s="39" t="s">
        <v>346</v>
      </c>
      <c r="M278" s="39" t="s">
        <v>459</v>
      </c>
      <c r="O278" s="35">
        <f>MATCH(H278,装备!$B:$B,0)</f>
        <v>99</v>
      </c>
      <c r="P278" s="35">
        <f>MATCH(I278,装备!$B:$B,0)</f>
        <v>90</v>
      </c>
      <c r="Q278" s="35">
        <f>MATCH(J278,装备!$B:$B,0)</f>
        <v>84</v>
      </c>
      <c r="R278" s="35">
        <f>MATCH(K278,装备!$B:$B,0)</f>
        <v>66</v>
      </c>
      <c r="S278" s="35">
        <f>MATCH(L278,装备!$B:$B,0)</f>
        <v>6</v>
      </c>
      <c r="T278" s="35">
        <f>MATCH(M278,装备!$B:$B,0)</f>
        <v>46</v>
      </c>
      <c r="V278" s="8">
        <f>INDEX(装备!C:C,$O278)+INDEX(装备!C:C,$P278)+INDEX(装备!C:C,$Q278)+INDEX(装备!C:C,$R278)+INDEX(装备!C:C,$S278)+INDEX(装备!C:C,$T278)</f>
        <v>23</v>
      </c>
      <c r="W278" s="8">
        <f>INDEX(装备!D:D,$O278)+INDEX(装备!D:D,$P278)+INDEX(装备!D:D,$Q278)+INDEX(装备!D:D,$R278)+INDEX(装备!D:D,$S278)+INDEX(装备!D:D,$T278)</f>
        <v>21</v>
      </c>
      <c r="X278" s="8">
        <f>INDEX(装备!E:E,$O278)+INDEX(装备!E:E,$P278)+INDEX(装备!E:E,$Q278)+INDEX(装备!E:E,$R278)+INDEX(装备!E:E,$S278)+INDEX(装备!E:E,$T278)</f>
        <v>13</v>
      </c>
      <c r="Y278" s="8">
        <f>INDEX(装备!F:F,$O278)+INDEX(装备!F:F,$P278)+INDEX(装备!F:F,$Q278)+INDEX(装备!F:F,$R278)+INDEX(装备!F:F,$S278)+INDEX(装备!F:F,$T278)</f>
        <v>400</v>
      </c>
      <c r="Z278" s="8">
        <f>INDEX(装备!G:G,$O278)+INDEX(装备!G:G,$P278)+INDEX(装备!G:G,$Q278)+INDEX(装备!G:G,$R278)+INDEX(装备!G:G,$S278)+INDEX(装备!G:G,$T278)</f>
        <v>24</v>
      </c>
      <c r="AA278" s="8">
        <f>INDEX(装备!H:H,$O278)+INDEX(装备!H:H,$P278)+INDEX(装备!H:H,$Q278)+INDEX(装备!H:H,$R278)+INDEX(装备!H:H,$S278)+INDEX(装备!H:H,$T278)</f>
        <v>48</v>
      </c>
      <c r="AB278" s="8">
        <f>INDEX(装备!I:I,$O278)+INDEX(装备!I:I,$P278)+INDEX(装备!I:I,$Q278)+INDEX(装备!I:I,$R278)+INDEX(装备!I:I,$S278)+INDEX(装备!I:I,$T278)</f>
        <v>0</v>
      </c>
      <c r="AC278" s="8">
        <f>INDEX(装备!J:J,$O278)+INDEX(装备!J:J,$P278)+INDEX(装备!J:J,$Q278)+INDEX(装备!J:J,$R278)+INDEX(装备!J:J,$S278)+INDEX(装备!J:J,$T278)</f>
        <v>45</v>
      </c>
      <c r="AD278" s="8">
        <f>INDEX(装备!K:K,$O278)+INDEX(装备!K:K,$P278)+INDEX(装备!K:K,$Q278)+INDEX(装备!K:K,$R278)+INDEX(装备!K:K,$S278)+INDEX(装备!K:K,$T278)</f>
        <v>15</v>
      </c>
      <c r="AE278" s="8">
        <f>INDEX(装备!L:L,$O278)+INDEX(装备!L:L,$P278)+INDEX(装备!L:L,$Q278)+INDEX(装备!L:L,$R278)+INDEX(装备!L:L,$S278)+INDEX(装备!L:L,$T278)</f>
        <v>20</v>
      </c>
      <c r="AF278" s="8">
        <f>INDEX(装备!M:M,$O278)+INDEX(装备!M:M,$P278)+INDEX(装备!M:M,$Q278)+INDEX(装备!M:M,$R278)+INDEX(装备!M:M,$S278)+INDEX(装备!M:M,$T278)</f>
        <v>300</v>
      </c>
      <c r="AG278" s="8">
        <f>INDEX(装备!N:N,$O278)+INDEX(装备!N:N,$P278)+INDEX(装备!N:N,$Q278)+INDEX(装备!N:N,$R278)+INDEX(装备!N:N,$S278)+INDEX(装备!N:N,$T278)</f>
        <v>60</v>
      </c>
      <c r="AH278" s="8">
        <f>INDEX(装备!O:O,$O278)+INDEX(装备!O:O,$P278)+INDEX(装备!O:O,$Q278)+INDEX(装备!O:O,$R278)+INDEX(装备!O:O,$S278)+INDEX(装备!O:O,$T278)</f>
        <v>0</v>
      </c>
      <c r="AI278" s="8">
        <f>INDEX(装备!P:P,$O278)+INDEX(装备!P:P,$P278)+INDEX(装备!P:P,$Q278)+INDEX(装备!P:P,$R278)+INDEX(装备!P:P,$S278)+INDEX(装备!P:P,$T278)</f>
        <v>0</v>
      </c>
      <c r="AJ278" s="8">
        <f>INDEX(装备!Q:Q,$O278)+INDEX(装备!Q:Q,$P278)+INDEX(装备!Q:Q,$Q278)+INDEX(装备!Q:Q,$R278)+INDEX(装备!Q:Q,$S278)+INDEX(装备!Q:Q,$T278)</f>
        <v>0</v>
      </c>
      <c r="AK278" s="8">
        <f>INDEX(装备!R:R,$O278)+INDEX(装备!R:R,$P278)+INDEX(装备!R:R,$Q278)+INDEX(装备!R:R,$R278)+INDEX(装备!R:R,$S278)+INDEX(装备!R:R,$T278)</f>
        <v>0</v>
      </c>
      <c r="AL278" s="8">
        <f>INDEX(装备!S:S,$O278)+INDEX(装备!S:S,$P278)+INDEX(装备!S:S,$Q278)+INDEX(装备!S:S,$R278)+INDEX(装备!S:S,$S278)+INDEX(装备!S:S,$T278)</f>
        <v>20</v>
      </c>
      <c r="AM278" s="8">
        <f>INDEX(装备!T:T,$O278)+INDEX(装备!T:T,$P278)+INDEX(装备!T:T,$Q278)+INDEX(装备!T:T,$R278)+INDEX(装备!T:T,$S278)+INDEX(装备!T:T,$T278)</f>
        <v>0</v>
      </c>
      <c r="AP278" s="39">
        <f t="shared" si="154"/>
        <v>113</v>
      </c>
      <c r="AQ278" s="39">
        <f t="shared" si="154"/>
        <v>131</v>
      </c>
      <c r="AR278" s="39">
        <f t="shared" si="154"/>
        <v>84</v>
      </c>
      <c r="AS278" s="39">
        <f t="shared" si="154"/>
        <v>950</v>
      </c>
      <c r="AT278" s="39">
        <f t="shared" si="154"/>
        <v>57</v>
      </c>
      <c r="AU278" s="39">
        <f t="shared" si="154"/>
        <v>158</v>
      </c>
      <c r="AV278" s="39">
        <f t="shared" si="154"/>
        <v>4</v>
      </c>
      <c r="AW278" s="39">
        <f t="shared" si="154"/>
        <v>57</v>
      </c>
      <c r="AX278" s="39">
        <f t="shared" si="154"/>
        <v>15</v>
      </c>
      <c r="AY278" s="39">
        <f t="shared" si="154"/>
        <v>30</v>
      </c>
      <c r="AZ278" s="39">
        <f t="shared" si="154"/>
        <v>785</v>
      </c>
      <c r="BA278" s="39">
        <f t="shared" si="154"/>
        <v>457</v>
      </c>
      <c r="BB278" s="39">
        <f t="shared" si="154"/>
        <v>0</v>
      </c>
      <c r="BC278" s="39">
        <f t="shared" si="154"/>
        <v>10</v>
      </c>
      <c r="BD278" s="39">
        <f t="shared" si="154"/>
        <v>5</v>
      </c>
      <c r="BE278" s="39">
        <f t="shared" si="154"/>
        <v>0</v>
      </c>
      <c r="BF278" s="39">
        <f t="shared" si="154"/>
        <v>50</v>
      </c>
      <c r="BG278" s="39">
        <f t="shared" si="154"/>
        <v>0</v>
      </c>
    </row>
    <row r="279" spans="6:59" s="38" customFormat="1" x14ac:dyDescent="0.15">
      <c r="G279" s="39" t="s">
        <v>321</v>
      </c>
      <c r="H279" s="39" t="s">
        <v>641</v>
      </c>
      <c r="I279" s="39" t="s">
        <v>453</v>
      </c>
      <c r="J279" s="39" t="s">
        <v>428</v>
      </c>
      <c r="K279" s="39" t="s">
        <v>332</v>
      </c>
      <c r="L279" s="39" t="s">
        <v>372</v>
      </c>
      <c r="M279" s="39" t="s">
        <v>459</v>
      </c>
      <c r="O279" s="35">
        <f>MATCH(H279,装备!$B:$B,0)</f>
        <v>113</v>
      </c>
      <c r="P279" s="35">
        <f>MATCH(I279,装备!$B:$B,0)</f>
        <v>111</v>
      </c>
      <c r="Q279" s="35">
        <f>MATCH(J279,装备!$B:$B,0)</f>
        <v>71</v>
      </c>
      <c r="R279" s="35">
        <f>MATCH(K279,装备!$B:$B,0)</f>
        <v>63</v>
      </c>
      <c r="S279" s="35">
        <f>MATCH(L279,装备!$B:$B,0)</f>
        <v>34</v>
      </c>
      <c r="T279" s="35">
        <f>MATCH(M279,装备!$B:$B,0)</f>
        <v>46</v>
      </c>
      <c r="V279" s="8">
        <f>INDEX(装备!C:C,$O279)+INDEX(装备!C:C,$P279)+INDEX(装备!C:C,$Q279)+INDEX(装备!C:C,$R279)+INDEX(装备!C:C,$S279)+INDEX(装备!C:C,$T279)</f>
        <v>21</v>
      </c>
      <c r="W279" s="8">
        <f>INDEX(装备!D:D,$O279)+INDEX(装备!D:D,$P279)+INDEX(装备!D:D,$Q279)+INDEX(装备!D:D,$R279)+INDEX(装备!D:D,$S279)+INDEX(装备!D:D,$T279)</f>
        <v>64</v>
      </c>
      <c r="X279" s="8">
        <f>INDEX(装备!E:E,$O279)+INDEX(装备!E:E,$P279)+INDEX(装备!E:E,$Q279)+INDEX(装备!E:E,$R279)+INDEX(装备!E:E,$S279)+INDEX(装备!E:E,$T279)</f>
        <v>21</v>
      </c>
      <c r="Y279" s="8">
        <f>INDEX(装备!F:F,$O279)+INDEX(装备!F:F,$P279)+INDEX(装备!F:F,$Q279)+INDEX(装备!F:F,$R279)+INDEX(装备!F:F,$S279)+INDEX(装备!F:F,$T279)</f>
        <v>250</v>
      </c>
      <c r="Z279" s="8">
        <f>INDEX(装备!G:G,$O279)+INDEX(装备!G:G,$P279)+INDEX(装备!G:G,$Q279)+INDEX(装备!G:G,$R279)+INDEX(装备!G:G,$S279)+INDEX(装备!G:G,$T279)</f>
        <v>0</v>
      </c>
      <c r="AA279" s="8">
        <f>INDEX(装备!H:H,$O279)+INDEX(装备!H:H,$P279)+INDEX(装备!H:H,$Q279)+INDEX(装备!H:H,$R279)+INDEX(装备!H:H,$S279)+INDEX(装备!H:H,$T279)</f>
        <v>0</v>
      </c>
      <c r="AB279" s="8">
        <f>INDEX(装备!I:I,$O279)+INDEX(装备!I:I,$P279)+INDEX(装备!I:I,$Q279)+INDEX(装备!I:I,$R279)+INDEX(装备!I:I,$S279)+INDEX(装备!I:I,$T279)</f>
        <v>10</v>
      </c>
      <c r="AC279" s="8">
        <f>INDEX(装备!J:J,$O279)+INDEX(装备!J:J,$P279)+INDEX(装备!J:J,$Q279)+INDEX(装备!J:J,$R279)+INDEX(装备!J:J,$S279)+INDEX(装备!J:J,$T279)</f>
        <v>0</v>
      </c>
      <c r="AD279" s="8">
        <f>INDEX(装备!K:K,$O279)+INDEX(装备!K:K,$P279)+INDEX(装备!K:K,$Q279)+INDEX(装备!K:K,$R279)+INDEX(装备!K:K,$S279)+INDEX(装备!K:K,$T279)</f>
        <v>15</v>
      </c>
      <c r="AE279" s="8">
        <f>INDEX(装备!L:L,$O279)+INDEX(装备!L:L,$P279)+INDEX(装备!L:L,$Q279)+INDEX(装备!L:L,$R279)+INDEX(装备!L:L,$S279)+INDEX(装备!L:L,$T279)</f>
        <v>0</v>
      </c>
      <c r="AF279" s="8">
        <f>INDEX(装备!M:M,$O279)+INDEX(装备!M:M,$P279)+INDEX(装备!M:M,$Q279)+INDEX(装备!M:M,$R279)+INDEX(装备!M:M,$S279)+INDEX(装备!M:M,$T279)</f>
        <v>120</v>
      </c>
      <c r="AG279" s="8">
        <f>INDEX(装备!N:N,$O279)+INDEX(装备!N:N,$P279)+INDEX(装备!N:N,$Q279)+INDEX(装备!N:N,$R279)+INDEX(装备!N:N,$S279)+INDEX(装备!N:N,$T279)</f>
        <v>110</v>
      </c>
      <c r="AH279" s="8">
        <f>INDEX(装备!O:O,$O279)+INDEX(装备!O:O,$P279)+INDEX(装备!O:O,$Q279)+INDEX(装备!O:O,$R279)+INDEX(装备!O:O,$S279)+INDEX(装备!O:O,$T279)</f>
        <v>5</v>
      </c>
      <c r="AI279" s="8">
        <f>INDEX(装备!P:P,$O279)+INDEX(装备!P:P,$P279)+INDEX(装备!P:P,$Q279)+INDEX(装备!P:P,$R279)+INDEX(装备!P:P,$S279)+INDEX(装备!P:P,$T279)</f>
        <v>5</v>
      </c>
      <c r="AJ279" s="8">
        <f>INDEX(装备!Q:Q,$O279)+INDEX(装备!Q:Q,$P279)+INDEX(装备!Q:Q,$Q279)+INDEX(装备!Q:Q,$R279)+INDEX(装备!Q:Q,$S279)+INDEX(装备!Q:Q,$T279)</f>
        <v>20</v>
      </c>
      <c r="AK279" s="8">
        <f>INDEX(装备!R:R,$O279)+INDEX(装备!R:R,$P279)+INDEX(装备!R:R,$Q279)+INDEX(装备!R:R,$R279)+INDEX(装备!R:R,$S279)+INDEX(装备!R:R,$T279)</f>
        <v>0</v>
      </c>
      <c r="AL279" s="8">
        <f>INDEX(装备!S:S,$O279)+INDEX(装备!S:S,$P279)+INDEX(装备!S:S,$Q279)+INDEX(装备!S:S,$R279)+INDEX(装备!S:S,$S279)+INDEX(装备!S:S,$T279)</f>
        <v>30</v>
      </c>
      <c r="AM279" s="8">
        <f>INDEX(装备!T:T,$O279)+INDEX(装备!T:T,$P279)+INDEX(装备!T:T,$Q279)+INDEX(装备!T:T,$R279)+INDEX(装备!T:T,$S279)+INDEX(装备!T:T,$T279)</f>
        <v>0</v>
      </c>
      <c r="AP279" s="39">
        <f t="shared" si="154"/>
        <v>134</v>
      </c>
      <c r="AQ279" s="39">
        <f t="shared" si="154"/>
        <v>195</v>
      </c>
      <c r="AR279" s="39">
        <f t="shared" si="154"/>
        <v>105</v>
      </c>
      <c r="AS279" s="39">
        <f t="shared" si="154"/>
        <v>1200</v>
      </c>
      <c r="AT279" s="39">
        <f t="shared" si="154"/>
        <v>57</v>
      </c>
      <c r="AU279" s="39">
        <f t="shared" si="154"/>
        <v>158</v>
      </c>
      <c r="AV279" s="39">
        <f t="shared" si="154"/>
        <v>14</v>
      </c>
      <c r="AW279" s="39">
        <f t="shared" si="154"/>
        <v>57</v>
      </c>
      <c r="AX279" s="39">
        <f t="shared" si="154"/>
        <v>30</v>
      </c>
      <c r="AY279" s="39">
        <f t="shared" si="154"/>
        <v>30</v>
      </c>
      <c r="AZ279" s="39">
        <f t="shared" si="154"/>
        <v>905</v>
      </c>
      <c r="BA279" s="39">
        <f t="shared" si="154"/>
        <v>567</v>
      </c>
      <c r="BB279" s="39">
        <f t="shared" si="154"/>
        <v>5</v>
      </c>
      <c r="BC279" s="39">
        <f t="shared" si="154"/>
        <v>15</v>
      </c>
      <c r="BD279" s="39">
        <f t="shared" si="154"/>
        <v>25</v>
      </c>
      <c r="BE279" s="39">
        <f t="shared" si="154"/>
        <v>0</v>
      </c>
      <c r="BF279" s="39">
        <f t="shared" si="154"/>
        <v>80</v>
      </c>
      <c r="BG279" s="39">
        <f t="shared" si="154"/>
        <v>0</v>
      </c>
    </row>
    <row r="280" spans="6:59" s="38" customFormat="1" x14ac:dyDescent="0.15">
      <c r="G280" s="39" t="s">
        <v>328</v>
      </c>
      <c r="H280" s="39" t="s">
        <v>618</v>
      </c>
      <c r="I280" s="39" t="s">
        <v>323</v>
      </c>
      <c r="J280" s="39" t="s">
        <v>446</v>
      </c>
      <c r="K280" s="39" t="s">
        <v>363</v>
      </c>
      <c r="L280" s="39" t="s">
        <v>439</v>
      </c>
      <c r="M280" s="39" t="s">
        <v>327</v>
      </c>
      <c r="O280" s="35">
        <f>MATCH(H280,装备!$B:$B,0)</f>
        <v>118</v>
      </c>
      <c r="P280" s="35">
        <f>MATCH(I280,装备!$B:$B,0)</f>
        <v>105</v>
      </c>
      <c r="Q280" s="35">
        <f>MATCH(J280,装备!$B:$B,0)</f>
        <v>95</v>
      </c>
      <c r="R280" s="35">
        <f>MATCH(K280,装备!$B:$B,0)</f>
        <v>49</v>
      </c>
      <c r="S280" s="35">
        <f>MATCH(L280,装备!$B:$B,0)</f>
        <v>33</v>
      </c>
      <c r="T280" s="35">
        <f>MATCH(M280,装备!$B:$B,0)</f>
        <v>72</v>
      </c>
      <c r="V280" s="8">
        <f>INDEX(装备!C:C,$O280)+INDEX(装备!C:C,$P280)+INDEX(装备!C:C,$Q280)+INDEX(装备!C:C,$R280)+INDEX(装备!C:C,$S280)+INDEX(装备!C:C,$T280)</f>
        <v>65</v>
      </c>
      <c r="W280" s="8">
        <f>INDEX(装备!D:D,$O280)+INDEX(装备!D:D,$P280)+INDEX(装备!D:D,$Q280)+INDEX(装备!D:D,$R280)+INDEX(装备!D:D,$S280)+INDEX(装备!D:D,$T280)</f>
        <v>50</v>
      </c>
      <c r="X280" s="8">
        <f>INDEX(装备!E:E,$O280)+INDEX(装备!E:E,$P280)+INDEX(装备!E:E,$Q280)+INDEX(装备!E:E,$R280)+INDEX(装备!E:E,$S280)+INDEX(装备!E:E,$T280)</f>
        <v>25</v>
      </c>
      <c r="Y280" s="8">
        <f>INDEX(装备!F:F,$O280)+INDEX(装备!F:F,$P280)+INDEX(装备!F:F,$Q280)+INDEX(装备!F:F,$R280)+INDEX(装备!F:F,$S280)+INDEX(装备!F:F,$T280)</f>
        <v>600</v>
      </c>
      <c r="Z280" s="8">
        <f>INDEX(装备!G:G,$O280)+INDEX(装备!G:G,$P280)+INDEX(装备!G:G,$Q280)+INDEX(装备!G:G,$R280)+INDEX(装备!G:G,$S280)+INDEX(装备!G:G,$T280)</f>
        <v>10</v>
      </c>
      <c r="AA280" s="8">
        <f>INDEX(装备!H:H,$O280)+INDEX(装备!H:H,$P280)+INDEX(装备!H:H,$Q280)+INDEX(装备!H:H,$R280)+INDEX(装备!H:H,$S280)+INDEX(装备!H:H,$T280)</f>
        <v>30</v>
      </c>
      <c r="AB280" s="8">
        <f>INDEX(装备!I:I,$O280)+INDEX(装备!I:I,$P280)+INDEX(装备!I:I,$Q280)+INDEX(装备!I:I,$R280)+INDEX(装备!I:I,$S280)+INDEX(装备!I:I,$T280)</f>
        <v>15</v>
      </c>
      <c r="AC280" s="8">
        <f>INDEX(装备!J:J,$O280)+INDEX(装备!J:J,$P280)+INDEX(装备!J:J,$Q280)+INDEX(装备!J:J,$R280)+INDEX(装备!J:J,$S280)+INDEX(装备!J:J,$T280)</f>
        <v>0</v>
      </c>
      <c r="AD280" s="8">
        <f>INDEX(装备!K:K,$O280)+INDEX(装备!K:K,$P280)+INDEX(装备!K:K,$Q280)+INDEX(装备!K:K,$R280)+INDEX(装备!K:K,$S280)+INDEX(装备!K:K,$T280)</f>
        <v>35</v>
      </c>
      <c r="AE280" s="8">
        <f>INDEX(装备!L:L,$O280)+INDEX(装备!L:L,$P280)+INDEX(装备!L:L,$Q280)+INDEX(装备!L:L,$R280)+INDEX(装备!L:L,$S280)+INDEX(装备!L:L,$T280)</f>
        <v>0</v>
      </c>
      <c r="AF280" s="8">
        <f>INDEX(装备!M:M,$O280)+INDEX(装备!M:M,$P280)+INDEX(装备!M:M,$Q280)+INDEX(装备!M:M,$R280)+INDEX(装备!M:M,$S280)+INDEX(装备!M:M,$T280)</f>
        <v>800</v>
      </c>
      <c r="AG280" s="8">
        <f>INDEX(装备!N:N,$O280)+INDEX(装备!N:N,$P280)+INDEX(装备!N:N,$Q280)+INDEX(装备!N:N,$R280)+INDEX(装备!N:N,$S280)+INDEX(装备!N:N,$T280)</f>
        <v>75</v>
      </c>
      <c r="AH280" s="8">
        <f>INDEX(装备!O:O,$O280)+INDEX(装备!O:O,$P280)+INDEX(装备!O:O,$Q280)+INDEX(装备!O:O,$R280)+INDEX(装备!O:O,$S280)+INDEX(装备!O:O,$T280)</f>
        <v>0</v>
      </c>
      <c r="AI280" s="8">
        <f>INDEX(装备!P:P,$O280)+INDEX(装备!P:P,$P280)+INDEX(装备!P:P,$Q280)+INDEX(装备!P:P,$R280)+INDEX(装备!P:P,$S280)+INDEX(装备!P:P,$T280)</f>
        <v>5</v>
      </c>
      <c r="AJ280" s="8">
        <f>INDEX(装备!Q:Q,$O280)+INDEX(装备!Q:Q,$P280)+INDEX(装备!Q:Q,$Q280)+INDEX(装备!Q:Q,$R280)+INDEX(装备!Q:Q,$S280)+INDEX(装备!Q:Q,$T280)</f>
        <v>0</v>
      </c>
      <c r="AK280" s="8">
        <f>INDEX(装备!R:R,$O280)+INDEX(装备!R:R,$P280)+INDEX(装备!R:R,$Q280)+INDEX(装备!R:R,$R280)+INDEX(装备!R:R,$S280)+INDEX(装备!R:R,$T280)</f>
        <v>0</v>
      </c>
      <c r="AL280" s="8">
        <f>INDEX(装备!S:S,$O280)+INDEX(装备!S:S,$P280)+INDEX(装备!S:S,$Q280)+INDEX(装备!S:S,$R280)+INDEX(装备!S:S,$S280)+INDEX(装备!S:S,$T280)</f>
        <v>0</v>
      </c>
      <c r="AM280" s="8">
        <f>INDEX(装备!T:T,$O280)+INDEX(装备!T:T,$P280)+INDEX(装备!T:T,$Q280)+INDEX(装备!T:T,$R280)+INDEX(装备!T:T,$S280)+INDEX(装备!T:T,$T280)</f>
        <v>0</v>
      </c>
      <c r="AP280" s="39">
        <f t="shared" si="154"/>
        <v>199</v>
      </c>
      <c r="AQ280" s="39">
        <f t="shared" si="154"/>
        <v>245</v>
      </c>
      <c r="AR280" s="39">
        <f t="shared" si="154"/>
        <v>130</v>
      </c>
      <c r="AS280" s="39">
        <f t="shared" si="154"/>
        <v>1800</v>
      </c>
      <c r="AT280" s="39">
        <f t="shared" si="154"/>
        <v>67</v>
      </c>
      <c r="AU280" s="39">
        <f t="shared" si="154"/>
        <v>188</v>
      </c>
      <c r="AV280" s="39">
        <f t="shared" si="154"/>
        <v>29</v>
      </c>
      <c r="AW280" s="39">
        <f t="shared" si="154"/>
        <v>57</v>
      </c>
      <c r="AX280" s="39">
        <f t="shared" si="154"/>
        <v>65</v>
      </c>
      <c r="AY280" s="39">
        <f t="shared" si="154"/>
        <v>30</v>
      </c>
      <c r="AZ280" s="39">
        <f t="shared" si="154"/>
        <v>1705</v>
      </c>
      <c r="BA280" s="39">
        <f t="shared" si="154"/>
        <v>642</v>
      </c>
      <c r="BB280" s="39">
        <f t="shared" si="154"/>
        <v>5</v>
      </c>
      <c r="BC280" s="39">
        <f t="shared" si="154"/>
        <v>20</v>
      </c>
      <c r="BD280" s="39">
        <f t="shared" si="154"/>
        <v>25</v>
      </c>
      <c r="BE280" s="39">
        <f t="shared" si="154"/>
        <v>0</v>
      </c>
      <c r="BF280" s="39">
        <f t="shared" si="154"/>
        <v>80</v>
      </c>
      <c r="BG280" s="39">
        <f t="shared" si="154"/>
        <v>0</v>
      </c>
    </row>
    <row r="281" spans="6:59" s="38" customFormat="1" x14ac:dyDescent="0.15">
      <c r="G281" s="39" t="s">
        <v>333</v>
      </c>
      <c r="H281" s="39" t="s">
        <v>655</v>
      </c>
      <c r="I281" s="39" t="s">
        <v>370</v>
      </c>
      <c r="J281" s="39" t="s">
        <v>354</v>
      </c>
      <c r="K281" s="39" t="s">
        <v>442</v>
      </c>
      <c r="L281" s="39" t="s">
        <v>381</v>
      </c>
      <c r="M281" s="39" t="s">
        <v>327</v>
      </c>
      <c r="O281" s="35">
        <f>MATCH(H281,装备!$B:$B,0)</f>
        <v>127</v>
      </c>
      <c r="P281" s="35">
        <f>MATCH(I281,装备!$B:$B,0)</f>
        <v>103</v>
      </c>
      <c r="Q281" s="35">
        <f>MATCH(J281,装备!$B:$B,0)</f>
        <v>92</v>
      </c>
      <c r="R281" s="35">
        <f>MATCH(K281,装备!$B:$B,0)</f>
        <v>60</v>
      </c>
      <c r="S281" s="35">
        <f>MATCH(L281,装备!$B:$B,0)</f>
        <v>54</v>
      </c>
      <c r="T281" s="35">
        <f>MATCH(M281,装备!$B:$B,0)</f>
        <v>72</v>
      </c>
      <c r="V281" s="8">
        <f>INDEX(装备!C:C,$O281)+INDEX(装备!C:C,$P281)+INDEX(装备!C:C,$Q281)+INDEX(装备!C:C,$R281)+INDEX(装备!C:C,$S281)+INDEX(装备!C:C,$T281)</f>
        <v>55</v>
      </c>
      <c r="W281" s="8">
        <f>INDEX(装备!D:D,$O281)+INDEX(装备!D:D,$P281)+INDEX(装备!D:D,$Q281)+INDEX(装备!D:D,$R281)+INDEX(装备!D:D,$S281)+INDEX(装备!D:D,$T281)</f>
        <v>65</v>
      </c>
      <c r="X281" s="8">
        <f>INDEX(装备!E:E,$O281)+INDEX(装备!E:E,$P281)+INDEX(装备!E:E,$Q281)+INDEX(装备!E:E,$R281)+INDEX(装备!E:E,$S281)+INDEX(装备!E:E,$T281)</f>
        <v>55</v>
      </c>
      <c r="Y281" s="8">
        <f>INDEX(装备!F:F,$O281)+INDEX(装备!F:F,$P281)+INDEX(装备!F:F,$Q281)+INDEX(装备!F:F,$R281)+INDEX(装备!F:F,$S281)+INDEX(装备!F:F,$T281)</f>
        <v>0</v>
      </c>
      <c r="Z281" s="8">
        <f>INDEX(装备!G:G,$O281)+INDEX(装备!G:G,$P281)+INDEX(装备!G:G,$Q281)+INDEX(装备!G:G,$R281)+INDEX(装备!G:G,$S281)+INDEX(装备!G:G,$T281)</f>
        <v>10</v>
      </c>
      <c r="AA281" s="8">
        <f>INDEX(装备!H:H,$O281)+INDEX(装备!H:H,$P281)+INDEX(装备!H:H,$Q281)+INDEX(装备!H:H,$R281)+INDEX(装备!H:H,$S281)+INDEX(装备!H:H,$T281)</f>
        <v>0</v>
      </c>
      <c r="AB281" s="8">
        <f>INDEX(装备!I:I,$O281)+INDEX(装备!I:I,$P281)+INDEX(装备!I:I,$Q281)+INDEX(装备!I:I,$R281)+INDEX(装备!I:I,$S281)+INDEX(装备!I:I,$T281)</f>
        <v>0</v>
      </c>
      <c r="AC281" s="8">
        <f>INDEX(装备!J:J,$O281)+INDEX(装备!J:J,$P281)+INDEX(装备!J:J,$Q281)+INDEX(装备!J:J,$R281)+INDEX(装备!J:J,$S281)+INDEX(装备!J:J,$T281)</f>
        <v>27</v>
      </c>
      <c r="AD281" s="8">
        <f>INDEX(装备!K:K,$O281)+INDEX(装备!K:K,$P281)+INDEX(装备!K:K,$Q281)+INDEX(装备!K:K,$R281)+INDEX(装备!K:K,$S281)+INDEX(装备!K:K,$T281)</f>
        <v>0</v>
      </c>
      <c r="AE281" s="8">
        <f>INDEX(装备!L:L,$O281)+INDEX(装备!L:L,$P281)+INDEX(装备!L:L,$Q281)+INDEX(装备!L:L,$R281)+INDEX(装备!L:L,$S281)+INDEX(装备!L:L,$T281)</f>
        <v>0</v>
      </c>
      <c r="AF281" s="8">
        <f>INDEX(装备!M:M,$O281)+INDEX(装备!M:M,$P281)+INDEX(装备!M:M,$Q281)+INDEX(装备!M:M,$R281)+INDEX(装备!M:M,$S281)+INDEX(装备!M:M,$T281)</f>
        <v>180</v>
      </c>
      <c r="AG281" s="8">
        <f>INDEX(装备!N:N,$O281)+INDEX(装备!N:N,$P281)+INDEX(装备!N:N,$Q281)+INDEX(装备!N:N,$R281)+INDEX(装备!N:N,$S281)+INDEX(装备!N:N,$T281)</f>
        <v>0</v>
      </c>
      <c r="AH281" s="8">
        <f>INDEX(装备!O:O,$O281)+INDEX(装备!O:O,$P281)+INDEX(装备!O:O,$Q281)+INDEX(装备!O:O,$R281)+INDEX(装备!O:O,$S281)+INDEX(装备!O:O,$T281)</f>
        <v>0</v>
      </c>
      <c r="AI281" s="8">
        <f>INDEX(装备!P:P,$O281)+INDEX(装备!P:P,$P281)+INDEX(装备!P:P,$Q281)+INDEX(装备!P:P,$R281)+INDEX(装备!P:P,$S281)+INDEX(装备!P:P,$T281)</f>
        <v>5</v>
      </c>
      <c r="AJ281" s="8">
        <f>INDEX(装备!Q:Q,$O281)+INDEX(装备!Q:Q,$P281)+INDEX(装备!Q:Q,$Q281)+INDEX(装备!Q:Q,$R281)+INDEX(装备!Q:Q,$S281)+INDEX(装备!Q:Q,$T281)</f>
        <v>0</v>
      </c>
      <c r="AK281" s="8">
        <f>INDEX(装备!R:R,$O281)+INDEX(装备!R:R,$P281)+INDEX(装备!R:R,$Q281)+INDEX(装备!R:R,$R281)+INDEX(装备!R:R,$S281)+INDEX(装备!R:R,$T281)</f>
        <v>0</v>
      </c>
      <c r="AL281" s="8">
        <f>INDEX(装备!S:S,$O281)+INDEX(装备!S:S,$P281)+INDEX(装备!S:S,$Q281)+INDEX(装备!S:S,$R281)+INDEX(装备!S:S,$S281)+INDEX(装备!S:S,$T281)</f>
        <v>40</v>
      </c>
      <c r="AM281" s="8">
        <f>INDEX(装备!T:T,$O281)+INDEX(装备!T:T,$P281)+INDEX(装备!T:T,$Q281)+INDEX(装备!T:T,$R281)+INDEX(装备!T:T,$S281)+INDEX(装备!T:T,$T281)</f>
        <v>0</v>
      </c>
      <c r="AP281" s="39">
        <f t="shared" si="154"/>
        <v>254</v>
      </c>
      <c r="AQ281" s="39">
        <f t="shared" si="154"/>
        <v>310</v>
      </c>
      <c r="AR281" s="39">
        <f t="shared" si="154"/>
        <v>185</v>
      </c>
      <c r="AS281" s="39">
        <f t="shared" si="154"/>
        <v>1800</v>
      </c>
      <c r="AT281" s="39">
        <f t="shared" si="154"/>
        <v>77</v>
      </c>
      <c r="AU281" s="39">
        <f t="shared" si="154"/>
        <v>188</v>
      </c>
      <c r="AV281" s="39">
        <f t="shared" si="154"/>
        <v>29</v>
      </c>
      <c r="AW281" s="39">
        <f t="shared" si="154"/>
        <v>84</v>
      </c>
      <c r="AX281" s="39">
        <f t="shared" si="154"/>
        <v>65</v>
      </c>
      <c r="AY281" s="39">
        <f t="shared" si="154"/>
        <v>30</v>
      </c>
      <c r="AZ281" s="39">
        <f t="shared" si="154"/>
        <v>1885</v>
      </c>
      <c r="BA281" s="39">
        <f t="shared" si="154"/>
        <v>642</v>
      </c>
      <c r="BB281" s="39">
        <f t="shared" si="154"/>
        <v>5</v>
      </c>
      <c r="BC281" s="39">
        <f t="shared" si="154"/>
        <v>25</v>
      </c>
      <c r="BD281" s="39">
        <f t="shared" si="154"/>
        <v>25</v>
      </c>
      <c r="BE281" s="39">
        <f t="shared" si="154"/>
        <v>0</v>
      </c>
      <c r="BF281" s="39">
        <f t="shared" si="154"/>
        <v>120</v>
      </c>
      <c r="BG281" s="39">
        <f t="shared" si="154"/>
        <v>0</v>
      </c>
    </row>
    <row r="282" spans="6:59" s="38" customFormat="1" x14ac:dyDescent="0.15">
      <c r="G282" s="39" t="s">
        <v>337</v>
      </c>
      <c r="H282" s="39" t="s">
        <v>625</v>
      </c>
      <c r="I282" s="39" t="s">
        <v>383</v>
      </c>
      <c r="J282" s="39" t="s">
        <v>355</v>
      </c>
      <c r="K282" s="39" t="s">
        <v>428</v>
      </c>
      <c r="L282" s="39" t="s">
        <v>423</v>
      </c>
      <c r="M282" s="39" t="s">
        <v>327</v>
      </c>
      <c r="O282" s="35">
        <f>MATCH(H282,装备!$B:$B,0)</f>
        <v>115</v>
      </c>
      <c r="P282" s="35">
        <f>MATCH(I282,装备!$B:$B,0)</f>
        <v>99</v>
      </c>
      <c r="Q282" s="35">
        <f>MATCH(J282,装备!$B:$B,0)</f>
        <v>113</v>
      </c>
      <c r="R282" s="35">
        <f>MATCH(K282,装备!$B:$B,0)</f>
        <v>71</v>
      </c>
      <c r="S282" s="35">
        <f>MATCH(L282,装备!$B:$B,0)</f>
        <v>86</v>
      </c>
      <c r="T282" s="35">
        <f>MATCH(M282,装备!$B:$B,0)</f>
        <v>72</v>
      </c>
      <c r="V282" s="8">
        <f>INDEX(装备!C:C,$O282)+INDEX(装备!C:C,$P282)+INDEX(装备!C:C,$Q282)+INDEX(装备!C:C,$R282)+INDEX(装备!C:C,$S282)+INDEX(装备!C:C,$T282)</f>
        <v>45</v>
      </c>
      <c r="W282" s="8">
        <f>INDEX(装备!D:D,$O282)+INDEX(装备!D:D,$P282)+INDEX(装备!D:D,$Q282)+INDEX(装备!D:D,$R282)+INDEX(装备!D:D,$S282)+INDEX(装备!D:D,$T282)</f>
        <v>110</v>
      </c>
      <c r="X282" s="8">
        <f>INDEX(装备!E:E,$O282)+INDEX(装备!E:E,$P282)+INDEX(装备!E:E,$Q282)+INDEX(装备!E:E,$R282)+INDEX(装备!E:E,$S282)+INDEX(装备!E:E,$T282)</f>
        <v>45</v>
      </c>
      <c r="Y282" s="8">
        <f>INDEX(装备!F:F,$O282)+INDEX(装备!F:F,$P282)+INDEX(装备!F:F,$Q282)+INDEX(装备!F:F,$R282)+INDEX(装备!F:F,$S282)+INDEX(装备!F:F,$T282)</f>
        <v>200</v>
      </c>
      <c r="Z282" s="8">
        <f>INDEX(装备!G:G,$O282)+INDEX(装备!G:G,$P282)+INDEX(装备!G:G,$Q282)+INDEX(装备!G:G,$R282)+INDEX(装备!G:G,$S282)+INDEX(装备!G:G,$T282)</f>
        <v>0</v>
      </c>
      <c r="AA282" s="8">
        <f>INDEX(装备!H:H,$O282)+INDEX(装备!H:H,$P282)+INDEX(装备!H:H,$Q282)+INDEX(装备!H:H,$R282)+INDEX(装备!H:H,$S282)+INDEX(装备!H:H,$T282)</f>
        <v>0</v>
      </c>
      <c r="AB282" s="8">
        <f>INDEX(装备!I:I,$O282)+INDEX(装备!I:I,$P282)+INDEX(装备!I:I,$Q282)+INDEX(装备!I:I,$R282)+INDEX(装备!I:I,$S282)+INDEX(装备!I:I,$T282)</f>
        <v>40</v>
      </c>
      <c r="AC282" s="8">
        <f>INDEX(装备!J:J,$O282)+INDEX(装备!J:J,$P282)+INDEX(装备!J:J,$Q282)+INDEX(装备!J:J,$R282)+INDEX(装备!J:J,$S282)+INDEX(装备!J:J,$T282)</f>
        <v>35</v>
      </c>
      <c r="AD282" s="8">
        <f>INDEX(装备!K:K,$O282)+INDEX(装备!K:K,$P282)+INDEX(装备!K:K,$Q282)+INDEX(装备!K:K,$R282)+INDEX(装备!K:K,$S282)+INDEX(装备!K:K,$T282)</f>
        <v>0</v>
      </c>
      <c r="AE282" s="8">
        <f>INDEX(装备!L:L,$O282)+INDEX(装备!L:L,$P282)+INDEX(装备!L:L,$Q282)+INDEX(装备!L:L,$R282)+INDEX(装备!L:L,$S282)+INDEX(装备!L:L,$T282)</f>
        <v>10</v>
      </c>
      <c r="AF282" s="8">
        <f>INDEX(装备!M:M,$O282)+INDEX(装备!M:M,$P282)+INDEX(装备!M:M,$Q282)+INDEX(装备!M:M,$R282)+INDEX(装备!M:M,$S282)+INDEX(装备!M:M,$T282)</f>
        <v>220</v>
      </c>
      <c r="AG282" s="8">
        <f>INDEX(装备!N:N,$O282)+INDEX(装备!N:N,$P282)+INDEX(装备!N:N,$Q282)+INDEX(装备!N:N,$R282)+INDEX(装备!N:N,$S282)+INDEX(装备!N:N,$T282)</f>
        <v>110</v>
      </c>
      <c r="AH282" s="8">
        <f>INDEX(装备!O:O,$O282)+INDEX(装备!O:O,$P282)+INDEX(装备!O:O,$Q282)+INDEX(装备!O:O,$R282)+INDEX(装备!O:O,$S282)+INDEX(装备!O:O,$T282)</f>
        <v>5</v>
      </c>
      <c r="AI282" s="8">
        <f>INDEX(装备!P:P,$O282)+INDEX(装备!P:P,$P282)+INDEX(装备!P:P,$Q282)+INDEX(装备!P:P,$R282)+INDEX(装备!P:P,$S282)+INDEX(装备!P:P,$T282)</f>
        <v>0</v>
      </c>
      <c r="AJ282" s="8">
        <f>INDEX(装备!Q:Q,$O282)+INDEX(装备!Q:Q,$P282)+INDEX(装备!Q:Q,$Q282)+INDEX(装备!Q:Q,$R282)+INDEX(装备!Q:Q,$S282)+INDEX(装备!Q:Q,$T282)</f>
        <v>20</v>
      </c>
      <c r="AK282" s="8">
        <f>INDEX(装备!R:R,$O282)+INDEX(装备!R:R,$P282)+INDEX(装备!R:R,$Q282)+INDEX(装备!R:R,$R282)+INDEX(装备!R:R,$S282)+INDEX(装备!R:R,$T282)</f>
        <v>0</v>
      </c>
      <c r="AL282" s="8">
        <f>INDEX(装备!S:S,$O282)+INDEX(装备!S:S,$P282)+INDEX(装备!S:S,$Q282)+INDEX(装备!S:S,$R282)+INDEX(装备!S:S,$S282)+INDEX(装备!S:S,$T282)</f>
        <v>0</v>
      </c>
      <c r="AM282" s="8">
        <f>INDEX(装备!T:T,$O282)+INDEX(装备!T:T,$P282)+INDEX(装备!T:T,$Q282)+INDEX(装备!T:T,$R282)+INDEX(装备!T:T,$S282)+INDEX(装备!T:T,$T282)</f>
        <v>0</v>
      </c>
      <c r="AP282" s="39">
        <f t="shared" si="154"/>
        <v>299</v>
      </c>
      <c r="AQ282" s="39">
        <f t="shared" si="154"/>
        <v>420</v>
      </c>
      <c r="AR282" s="39">
        <f t="shared" si="154"/>
        <v>230</v>
      </c>
      <c r="AS282" s="39">
        <f t="shared" si="154"/>
        <v>2000</v>
      </c>
      <c r="AT282" s="39">
        <f t="shared" si="154"/>
        <v>77</v>
      </c>
      <c r="AU282" s="39">
        <f t="shared" si="154"/>
        <v>188</v>
      </c>
      <c r="AV282" s="39">
        <f t="shared" si="154"/>
        <v>69</v>
      </c>
      <c r="AW282" s="39">
        <f t="shared" si="154"/>
        <v>119</v>
      </c>
      <c r="AX282" s="39">
        <f t="shared" si="154"/>
        <v>65</v>
      </c>
      <c r="AY282" s="39">
        <f t="shared" si="154"/>
        <v>40</v>
      </c>
      <c r="AZ282" s="39">
        <f t="shared" si="154"/>
        <v>2105</v>
      </c>
      <c r="BA282" s="39">
        <f t="shared" si="154"/>
        <v>752</v>
      </c>
      <c r="BB282" s="39">
        <f t="shared" si="154"/>
        <v>10</v>
      </c>
      <c r="BC282" s="39">
        <f t="shared" si="154"/>
        <v>25</v>
      </c>
      <c r="BD282" s="39">
        <f t="shared" si="154"/>
        <v>45</v>
      </c>
      <c r="BE282" s="39">
        <f t="shared" si="154"/>
        <v>0</v>
      </c>
      <c r="BF282" s="39">
        <f t="shared" si="154"/>
        <v>120</v>
      </c>
      <c r="BG282" s="39">
        <f t="shared" si="154"/>
        <v>0</v>
      </c>
    </row>
    <row r="283" spans="6:59" s="38" customFormat="1" x14ac:dyDescent="0.15">
      <c r="F283" s="38" t="s">
        <v>478</v>
      </c>
      <c r="G283" s="39" t="s">
        <v>342</v>
      </c>
      <c r="H283" s="39" t="s">
        <v>592</v>
      </c>
      <c r="I283" s="39" t="s">
        <v>343</v>
      </c>
      <c r="J283" s="39" t="s">
        <v>438</v>
      </c>
      <c r="K283" s="39" t="s">
        <v>438</v>
      </c>
      <c r="L283" s="39" t="s">
        <v>346</v>
      </c>
      <c r="M283" s="39" t="s">
        <v>345</v>
      </c>
      <c r="O283" s="35">
        <f>MATCH(H283,装备!$B:$B,0)</f>
        <v>2</v>
      </c>
      <c r="P283" s="35">
        <f>MATCH(I283,装备!$B:$B,0)</f>
        <v>2</v>
      </c>
      <c r="Q283" s="35">
        <f>MATCH(J283,装备!$B:$B,0)</f>
        <v>13</v>
      </c>
      <c r="R283" s="35">
        <f>MATCH(K283,装备!$B:$B,0)</f>
        <v>13</v>
      </c>
      <c r="S283" s="35">
        <f>MATCH(L283,装备!$B:$B,0)</f>
        <v>6</v>
      </c>
      <c r="T283" s="35">
        <f>MATCH(M283,装备!$B:$B,0)</f>
        <v>5</v>
      </c>
      <c r="V283" s="8">
        <f>INDEX(装备!C:C,$O283)+INDEX(装备!C:C,$P283)+INDEX(装备!C:C,$Q283)+INDEX(装备!C:C,$R283)+INDEX(装备!C:C,$S283)+INDEX(装备!C:C,$T283)</f>
        <v>2</v>
      </c>
      <c r="W283" s="8">
        <f>INDEX(装备!D:D,$O283)+INDEX(装备!D:D,$P283)+INDEX(装备!D:D,$Q283)+INDEX(装备!D:D,$R283)+INDEX(装备!D:D,$S283)+INDEX(装备!D:D,$T283)</f>
        <v>8</v>
      </c>
      <c r="X283" s="8">
        <f>INDEX(装备!E:E,$O283)+INDEX(装备!E:E,$P283)+INDEX(装备!E:E,$Q283)+INDEX(装备!E:E,$R283)+INDEX(装备!E:E,$S283)+INDEX(装备!E:E,$T283)</f>
        <v>2</v>
      </c>
      <c r="Y283" s="8">
        <f>INDEX(装备!F:F,$O283)+INDEX(装备!F:F,$P283)+INDEX(装备!F:F,$Q283)+INDEX(装备!F:F,$R283)+INDEX(装备!F:F,$S283)+INDEX(装备!F:F,$T283)</f>
        <v>0</v>
      </c>
      <c r="Z283" s="8">
        <f>INDEX(装备!G:G,$O283)+INDEX(装备!G:G,$P283)+INDEX(装备!G:G,$Q283)+INDEX(装备!G:G,$R283)+INDEX(装备!G:G,$S283)+INDEX(装备!G:G,$T283)</f>
        <v>0</v>
      </c>
      <c r="AA283" s="8">
        <f>INDEX(装备!H:H,$O283)+INDEX(装备!H:H,$P283)+INDEX(装备!H:H,$Q283)+INDEX(装备!H:H,$R283)+INDEX(装备!H:H,$S283)+INDEX(装备!H:H,$T283)</f>
        <v>0</v>
      </c>
      <c r="AB283" s="8">
        <f>INDEX(装备!I:I,$O283)+INDEX(装备!I:I,$P283)+INDEX(装备!I:I,$Q283)+INDEX(装备!I:I,$R283)+INDEX(装备!I:I,$S283)+INDEX(装备!I:I,$T283)</f>
        <v>0</v>
      </c>
      <c r="AC283" s="8">
        <f>INDEX(装备!J:J,$O283)+INDEX(装备!J:J,$P283)+INDEX(装备!J:J,$Q283)+INDEX(装备!J:J,$R283)+INDEX(装备!J:J,$S283)+INDEX(装备!J:J,$T283)</f>
        <v>0</v>
      </c>
      <c r="AD283" s="8">
        <f>INDEX(装备!K:K,$O283)+INDEX(装备!K:K,$P283)+INDEX(装备!K:K,$Q283)+INDEX(装备!K:K,$R283)+INDEX(装备!K:K,$S283)+INDEX(装备!K:K,$T283)</f>
        <v>0</v>
      </c>
      <c r="AE283" s="8">
        <f>INDEX(装备!L:L,$O283)+INDEX(装备!L:L,$P283)+INDEX(装备!L:L,$Q283)+INDEX(装备!L:L,$R283)+INDEX(装备!L:L,$S283)+INDEX(装备!L:L,$T283)</f>
        <v>0</v>
      </c>
      <c r="AF283" s="8">
        <f>INDEX(装备!M:M,$O283)+INDEX(装备!M:M,$P283)+INDEX(装备!M:M,$Q283)+INDEX(装备!M:M,$R283)+INDEX(装备!M:M,$S283)+INDEX(装备!M:M,$T283)</f>
        <v>80</v>
      </c>
      <c r="AG283" s="8">
        <f>INDEX(装备!N:N,$O283)+INDEX(装备!N:N,$P283)+INDEX(装备!N:N,$Q283)+INDEX(装备!N:N,$R283)+INDEX(装备!N:N,$S283)+INDEX(装备!N:N,$T283)</f>
        <v>30</v>
      </c>
      <c r="AH283" s="8">
        <f>INDEX(装备!O:O,$O283)+INDEX(装备!O:O,$P283)+INDEX(装备!O:O,$Q283)+INDEX(装备!O:O,$R283)+INDEX(装备!O:O,$S283)+INDEX(装备!O:O,$T283)</f>
        <v>0</v>
      </c>
      <c r="AI283" s="8">
        <f>INDEX(装备!P:P,$O283)+INDEX(装备!P:P,$P283)+INDEX(装备!P:P,$Q283)+INDEX(装备!P:P,$R283)+INDEX(装备!P:P,$S283)+INDEX(装备!P:P,$T283)</f>
        <v>0</v>
      </c>
      <c r="AJ283" s="8">
        <f>INDEX(装备!Q:Q,$O283)+INDEX(装备!Q:Q,$P283)+INDEX(装备!Q:Q,$Q283)+INDEX(装备!Q:Q,$R283)+INDEX(装备!Q:Q,$S283)+INDEX(装备!Q:Q,$T283)</f>
        <v>0</v>
      </c>
      <c r="AK283" s="8">
        <f>INDEX(装备!R:R,$O283)+INDEX(装备!R:R,$P283)+INDEX(装备!R:R,$Q283)+INDEX(装备!R:R,$R283)+INDEX(装备!R:R,$S283)+INDEX(装备!R:R,$T283)</f>
        <v>0</v>
      </c>
      <c r="AL283" s="8">
        <f>INDEX(装备!S:S,$O283)+INDEX(装备!S:S,$P283)+INDEX(装备!S:S,$Q283)+INDEX(装备!S:S,$R283)+INDEX(装备!S:S,$S283)+INDEX(装备!S:S,$T283)</f>
        <v>0</v>
      </c>
      <c r="AM283" s="8">
        <f>INDEX(装备!T:T,$O283)+INDEX(装备!T:T,$P283)+INDEX(装备!T:T,$Q283)+INDEX(装备!T:T,$R283)+INDEX(装备!T:T,$S283)+INDEX(装备!T:T,$T283)</f>
        <v>0</v>
      </c>
      <c r="AP283" s="39">
        <f t="shared" ref="AP283:BG283" si="155">V283</f>
        <v>2</v>
      </c>
      <c r="AQ283" s="39">
        <f t="shared" si="155"/>
        <v>8</v>
      </c>
      <c r="AR283" s="39">
        <f t="shared" si="155"/>
        <v>2</v>
      </c>
      <c r="AS283" s="39">
        <f t="shared" si="155"/>
        <v>0</v>
      </c>
      <c r="AT283" s="39">
        <f t="shared" si="155"/>
        <v>0</v>
      </c>
      <c r="AU283" s="39">
        <f t="shared" si="155"/>
        <v>0</v>
      </c>
      <c r="AV283" s="39">
        <f t="shared" si="155"/>
        <v>0</v>
      </c>
      <c r="AW283" s="39">
        <f t="shared" si="155"/>
        <v>0</v>
      </c>
      <c r="AX283" s="39">
        <f t="shared" si="155"/>
        <v>0</v>
      </c>
      <c r="AY283" s="39">
        <f t="shared" si="155"/>
        <v>0</v>
      </c>
      <c r="AZ283" s="39">
        <f t="shared" si="155"/>
        <v>80</v>
      </c>
      <c r="BA283" s="39">
        <f t="shared" si="155"/>
        <v>30</v>
      </c>
      <c r="BB283" s="39">
        <f t="shared" si="155"/>
        <v>0</v>
      </c>
      <c r="BC283" s="39">
        <f t="shared" si="155"/>
        <v>0</v>
      </c>
      <c r="BD283" s="39">
        <f t="shared" si="155"/>
        <v>0</v>
      </c>
      <c r="BE283" s="39">
        <f t="shared" si="155"/>
        <v>0</v>
      </c>
      <c r="BF283" s="39">
        <f t="shared" si="155"/>
        <v>0</v>
      </c>
      <c r="BG283" s="39">
        <f t="shared" si="155"/>
        <v>0</v>
      </c>
    </row>
    <row r="284" spans="6:59" s="38" customFormat="1" x14ac:dyDescent="0.15">
      <c r="G284" s="39" t="s">
        <v>347</v>
      </c>
      <c r="H284" s="39" t="s">
        <v>654</v>
      </c>
      <c r="I284" s="39" t="s">
        <v>441</v>
      </c>
      <c r="J284" s="39" t="s">
        <v>441</v>
      </c>
      <c r="K284" s="39" t="s">
        <v>441</v>
      </c>
      <c r="L284" s="39" t="s">
        <v>346</v>
      </c>
      <c r="M284" s="39" t="s">
        <v>298</v>
      </c>
      <c r="O284" s="35">
        <f>MATCH(H284,装备!$B:$B,0)</f>
        <v>37</v>
      </c>
      <c r="P284" s="35">
        <f>MATCH(I284,装备!$B:$B,0)</f>
        <v>20</v>
      </c>
      <c r="Q284" s="35">
        <f>MATCH(J284,装备!$B:$B,0)</f>
        <v>20</v>
      </c>
      <c r="R284" s="35">
        <f>MATCH(K284,装备!$B:$B,0)</f>
        <v>20</v>
      </c>
      <c r="S284" s="35">
        <f>MATCH(L284,装备!$B:$B,0)</f>
        <v>6</v>
      </c>
      <c r="T284" s="35">
        <f>MATCH(M284,装备!$B:$B,0)</f>
        <v>4</v>
      </c>
      <c r="V284" s="8">
        <f>INDEX(装备!C:C,$O284)+INDEX(装备!C:C,$P284)+INDEX(装备!C:C,$Q284)+INDEX(装备!C:C,$R284)+INDEX(装备!C:C,$S284)+INDEX(装备!C:C,$T284)</f>
        <v>14</v>
      </c>
      <c r="W284" s="8">
        <f>INDEX(装备!D:D,$O284)+INDEX(装备!D:D,$P284)+INDEX(装备!D:D,$Q284)+INDEX(装备!D:D,$R284)+INDEX(装备!D:D,$S284)+INDEX(装备!D:D,$T284)</f>
        <v>23</v>
      </c>
      <c r="X284" s="8">
        <f>INDEX(装备!E:E,$O284)+INDEX(装备!E:E,$P284)+INDEX(装备!E:E,$Q284)+INDEX(装备!E:E,$R284)+INDEX(装备!E:E,$S284)+INDEX(装备!E:E,$T284)</f>
        <v>14</v>
      </c>
      <c r="Y284" s="8">
        <f>INDEX(装备!F:F,$O284)+INDEX(装备!F:F,$P284)+INDEX(装备!F:F,$Q284)+INDEX(装备!F:F,$R284)+INDEX(装备!F:F,$S284)+INDEX(装备!F:F,$T284)</f>
        <v>0</v>
      </c>
      <c r="Z284" s="8">
        <f>INDEX(装备!G:G,$O284)+INDEX(装备!G:G,$P284)+INDEX(装备!G:G,$Q284)+INDEX(装备!G:G,$R284)+INDEX(装备!G:G,$S284)+INDEX(装备!G:G,$T284)</f>
        <v>9</v>
      </c>
      <c r="AA284" s="8">
        <f>INDEX(装备!H:H,$O284)+INDEX(装备!H:H,$P284)+INDEX(装备!H:H,$Q284)+INDEX(装备!H:H,$R284)+INDEX(装备!H:H,$S284)+INDEX(装备!H:H,$T284)</f>
        <v>12</v>
      </c>
      <c r="AB284" s="8">
        <f>INDEX(装备!I:I,$O284)+INDEX(装备!I:I,$P284)+INDEX(装备!I:I,$Q284)+INDEX(装备!I:I,$R284)+INDEX(装备!I:I,$S284)+INDEX(装备!I:I,$T284)</f>
        <v>0</v>
      </c>
      <c r="AC284" s="8">
        <f>INDEX(装备!J:J,$O284)+INDEX(装备!J:J,$P284)+INDEX(装备!J:J,$Q284)+INDEX(装备!J:J,$R284)+INDEX(装备!J:J,$S284)+INDEX(装备!J:J,$T284)</f>
        <v>0</v>
      </c>
      <c r="AD284" s="8">
        <f>INDEX(装备!K:K,$O284)+INDEX(装备!K:K,$P284)+INDEX(装备!K:K,$Q284)+INDEX(装备!K:K,$R284)+INDEX(装备!K:K,$S284)+INDEX(装备!K:K,$T284)</f>
        <v>0</v>
      </c>
      <c r="AE284" s="8">
        <f>INDEX(装备!L:L,$O284)+INDEX(装备!L:L,$P284)+INDEX(装备!L:L,$Q284)+INDEX(装备!L:L,$R284)+INDEX(装备!L:L,$S284)+INDEX(装备!L:L,$T284)</f>
        <v>0</v>
      </c>
      <c r="AF284" s="8">
        <f>INDEX(装备!M:M,$O284)+INDEX(装备!M:M,$P284)+INDEX(装备!M:M,$Q284)+INDEX(装备!M:M,$R284)+INDEX(装备!M:M,$S284)+INDEX(装备!M:M,$T284)</f>
        <v>120</v>
      </c>
      <c r="AG284" s="8">
        <f>INDEX(装备!N:N,$O284)+INDEX(装备!N:N,$P284)+INDEX(装备!N:N,$Q284)+INDEX(装备!N:N,$R284)+INDEX(装备!N:N,$S284)+INDEX(装备!N:N,$T284)</f>
        <v>60</v>
      </c>
      <c r="AH284" s="8">
        <f>INDEX(装备!O:O,$O284)+INDEX(装备!O:O,$P284)+INDEX(装备!O:O,$Q284)+INDEX(装备!O:O,$R284)+INDEX(装备!O:O,$S284)+INDEX(装备!O:O,$T284)</f>
        <v>0</v>
      </c>
      <c r="AI284" s="8">
        <f>INDEX(装备!P:P,$O284)+INDEX(装备!P:P,$P284)+INDEX(装备!P:P,$Q284)+INDEX(装备!P:P,$R284)+INDEX(装备!P:P,$S284)+INDEX(装备!P:P,$T284)</f>
        <v>0</v>
      </c>
      <c r="AJ284" s="8">
        <f>INDEX(装备!Q:Q,$O284)+INDEX(装备!Q:Q,$P284)+INDEX(装备!Q:Q,$Q284)+INDEX(装备!Q:Q,$R284)+INDEX(装备!Q:Q,$S284)+INDEX(装备!Q:Q,$T284)</f>
        <v>0</v>
      </c>
      <c r="AK284" s="8">
        <f>INDEX(装备!R:R,$O284)+INDEX(装备!R:R,$P284)+INDEX(装备!R:R,$Q284)+INDEX(装备!R:R,$R284)+INDEX(装备!R:R,$S284)+INDEX(装备!R:R,$T284)</f>
        <v>0</v>
      </c>
      <c r="AL284" s="8">
        <f>INDEX(装备!S:S,$O284)+INDEX(装备!S:S,$P284)+INDEX(装备!S:S,$Q284)+INDEX(装备!S:S,$R284)+INDEX(装备!S:S,$S284)+INDEX(装备!S:S,$T284)</f>
        <v>0</v>
      </c>
      <c r="AM284" s="8">
        <f>INDEX(装备!T:T,$O284)+INDEX(装备!T:T,$P284)+INDEX(装备!T:T,$Q284)+INDEX(装备!T:T,$R284)+INDEX(装备!T:T,$S284)+INDEX(装备!T:T,$T284)</f>
        <v>0</v>
      </c>
      <c r="AP284" s="39">
        <f t="shared" ref="AP284:BG292" si="156">AP283+V284</f>
        <v>16</v>
      </c>
      <c r="AQ284" s="39">
        <f t="shared" si="156"/>
        <v>31</v>
      </c>
      <c r="AR284" s="39">
        <f t="shared" si="156"/>
        <v>16</v>
      </c>
      <c r="AS284" s="39">
        <f t="shared" si="156"/>
        <v>0</v>
      </c>
      <c r="AT284" s="39">
        <f t="shared" si="156"/>
        <v>9</v>
      </c>
      <c r="AU284" s="39">
        <f t="shared" si="156"/>
        <v>12</v>
      </c>
      <c r="AV284" s="39">
        <f t="shared" si="156"/>
        <v>0</v>
      </c>
      <c r="AW284" s="39">
        <f t="shared" si="156"/>
        <v>0</v>
      </c>
      <c r="AX284" s="39">
        <f t="shared" si="156"/>
        <v>0</v>
      </c>
      <c r="AY284" s="39">
        <f t="shared" si="156"/>
        <v>0</v>
      </c>
      <c r="AZ284" s="39">
        <f t="shared" si="156"/>
        <v>200</v>
      </c>
      <c r="BA284" s="39">
        <f t="shared" si="156"/>
        <v>90</v>
      </c>
      <c r="BB284" s="39">
        <f t="shared" si="156"/>
        <v>0</v>
      </c>
      <c r="BC284" s="39">
        <f t="shared" si="156"/>
        <v>0</v>
      </c>
      <c r="BD284" s="39">
        <f t="shared" si="156"/>
        <v>0</v>
      </c>
      <c r="BE284" s="39">
        <f t="shared" si="156"/>
        <v>0</v>
      </c>
      <c r="BF284" s="39">
        <f t="shared" si="156"/>
        <v>0</v>
      </c>
      <c r="BG284" s="39">
        <f t="shared" si="156"/>
        <v>0</v>
      </c>
    </row>
    <row r="285" spans="6:59" s="38" customFormat="1" x14ac:dyDescent="0.15">
      <c r="G285" s="39" t="s">
        <v>299</v>
      </c>
      <c r="H285" s="39" t="s">
        <v>649</v>
      </c>
      <c r="I285" s="39" t="s">
        <v>440</v>
      </c>
      <c r="J285" s="39" t="s">
        <v>351</v>
      </c>
      <c r="K285" s="39" t="s">
        <v>441</v>
      </c>
      <c r="L285" s="39" t="s">
        <v>295</v>
      </c>
      <c r="M285" s="39" t="s">
        <v>298</v>
      </c>
      <c r="O285" s="35">
        <f>MATCH(H285,装备!$B:$B,0)</f>
        <v>60</v>
      </c>
      <c r="P285" s="35">
        <f>MATCH(I285,装备!$B:$B,0)</f>
        <v>24</v>
      </c>
      <c r="Q285" s="35">
        <f>MATCH(J285,装备!$B:$B,0)</f>
        <v>48</v>
      </c>
      <c r="R285" s="35">
        <f>MATCH(K285,装备!$B:$B,0)</f>
        <v>20</v>
      </c>
      <c r="S285" s="35">
        <f>MATCH(L285,装备!$B:$B,0)</f>
        <v>17</v>
      </c>
      <c r="T285" s="35">
        <f>MATCH(M285,装备!$B:$B,0)</f>
        <v>4</v>
      </c>
      <c r="V285" s="8">
        <f>INDEX(装备!C:C,$O285)+INDEX(装备!C:C,$P285)+INDEX(装备!C:C,$Q285)+INDEX(装备!C:C,$R285)+INDEX(装备!C:C,$S285)+INDEX(装备!C:C,$T285)</f>
        <v>8</v>
      </c>
      <c r="W285" s="8">
        <f>INDEX(装备!D:D,$O285)+INDEX(装备!D:D,$P285)+INDEX(装备!D:D,$Q285)+INDEX(装备!D:D,$R285)+INDEX(装备!D:D,$S285)+INDEX(装备!D:D,$T285)</f>
        <v>33</v>
      </c>
      <c r="X285" s="8">
        <f>INDEX(装备!E:E,$O285)+INDEX(装备!E:E,$P285)+INDEX(装备!E:E,$Q285)+INDEX(装备!E:E,$R285)+INDEX(装备!E:E,$S285)+INDEX(装备!E:E,$T285)</f>
        <v>8</v>
      </c>
      <c r="Y285" s="8">
        <f>INDEX(装备!F:F,$O285)+INDEX(装备!F:F,$P285)+INDEX(装备!F:F,$Q285)+INDEX(装备!F:F,$R285)+INDEX(装备!F:F,$S285)+INDEX(装备!F:F,$T285)</f>
        <v>0</v>
      </c>
      <c r="Z285" s="8">
        <f>INDEX(装备!G:G,$O285)+INDEX(装备!G:G,$P285)+INDEX(装备!G:G,$Q285)+INDEX(装备!G:G,$R285)+INDEX(装备!G:G,$S285)+INDEX(装备!G:G,$T285)</f>
        <v>18</v>
      </c>
      <c r="AA285" s="8">
        <f>INDEX(装备!H:H,$O285)+INDEX(装备!H:H,$P285)+INDEX(装备!H:H,$Q285)+INDEX(装备!H:H,$R285)+INDEX(装备!H:H,$S285)+INDEX(装备!H:H,$T285)</f>
        <v>0</v>
      </c>
      <c r="AB285" s="8">
        <f>INDEX(装备!I:I,$O285)+INDEX(装备!I:I,$P285)+INDEX(装备!I:I,$Q285)+INDEX(装备!I:I,$R285)+INDEX(装备!I:I,$S285)+INDEX(装备!I:I,$T285)</f>
        <v>2</v>
      </c>
      <c r="AC285" s="8">
        <f>INDEX(装备!J:J,$O285)+INDEX(装备!J:J,$P285)+INDEX(装备!J:J,$Q285)+INDEX(装备!J:J,$R285)+INDEX(装备!J:J,$S285)+INDEX(装备!J:J,$T285)</f>
        <v>0</v>
      </c>
      <c r="AD285" s="8">
        <f>INDEX(装备!K:K,$O285)+INDEX(装备!K:K,$P285)+INDEX(装备!K:K,$Q285)+INDEX(装备!K:K,$R285)+INDEX(装备!K:K,$S285)+INDEX(装备!K:K,$T285)</f>
        <v>5</v>
      </c>
      <c r="AE285" s="8">
        <f>INDEX(装备!L:L,$O285)+INDEX(装备!L:L,$P285)+INDEX(装备!L:L,$Q285)+INDEX(装备!L:L,$R285)+INDEX(装备!L:L,$S285)+INDEX(装备!L:L,$T285)</f>
        <v>0</v>
      </c>
      <c r="AF285" s="8">
        <f>INDEX(装备!M:M,$O285)+INDEX(装备!M:M,$P285)+INDEX(装备!M:M,$Q285)+INDEX(装备!M:M,$R285)+INDEX(装备!M:M,$S285)+INDEX(装备!M:M,$T285)</f>
        <v>0</v>
      </c>
      <c r="AG285" s="8">
        <f>INDEX(装备!N:N,$O285)+INDEX(装备!N:N,$P285)+INDEX(装备!N:N,$Q285)+INDEX(装备!N:N,$R285)+INDEX(装备!N:N,$S285)+INDEX(装备!N:N,$T285)</f>
        <v>70</v>
      </c>
      <c r="AH285" s="8">
        <f>INDEX(装备!O:O,$O285)+INDEX(装备!O:O,$P285)+INDEX(装备!O:O,$Q285)+INDEX(装备!O:O,$R285)+INDEX(装备!O:O,$S285)+INDEX(装备!O:O,$T285)</f>
        <v>0</v>
      </c>
      <c r="AI285" s="8">
        <f>INDEX(装备!P:P,$O285)+INDEX(装备!P:P,$P285)+INDEX(装备!P:P,$Q285)+INDEX(装备!P:P,$R285)+INDEX(装备!P:P,$S285)+INDEX(装备!P:P,$T285)</f>
        <v>0</v>
      </c>
      <c r="AJ285" s="8">
        <f>INDEX(装备!Q:Q,$O285)+INDEX(装备!Q:Q,$P285)+INDEX(装备!Q:Q,$Q285)+INDEX(装备!Q:Q,$R285)+INDEX(装备!Q:Q,$S285)+INDEX(装备!Q:Q,$T285)</f>
        <v>0</v>
      </c>
      <c r="AK285" s="8">
        <f>INDEX(装备!R:R,$O285)+INDEX(装备!R:R,$P285)+INDEX(装备!R:R,$Q285)+INDEX(装备!R:R,$R285)+INDEX(装备!R:R,$S285)+INDEX(装备!R:R,$T285)</f>
        <v>0</v>
      </c>
      <c r="AL285" s="8">
        <f>INDEX(装备!S:S,$O285)+INDEX(装备!S:S,$P285)+INDEX(装备!S:S,$Q285)+INDEX(装备!S:S,$R285)+INDEX(装备!S:S,$S285)+INDEX(装备!S:S,$T285)</f>
        <v>0</v>
      </c>
      <c r="AM285" s="8">
        <f>INDEX(装备!T:T,$O285)+INDEX(装备!T:T,$P285)+INDEX(装备!T:T,$Q285)+INDEX(装备!T:T,$R285)+INDEX(装备!T:T,$S285)+INDEX(装备!T:T,$T285)</f>
        <v>0</v>
      </c>
      <c r="AP285" s="39">
        <f t="shared" si="156"/>
        <v>24</v>
      </c>
      <c r="AQ285" s="39">
        <f t="shared" si="156"/>
        <v>64</v>
      </c>
      <c r="AR285" s="39">
        <f t="shared" si="156"/>
        <v>24</v>
      </c>
      <c r="AS285" s="39">
        <f t="shared" si="156"/>
        <v>0</v>
      </c>
      <c r="AT285" s="39">
        <f t="shared" si="156"/>
        <v>27</v>
      </c>
      <c r="AU285" s="39">
        <f t="shared" si="156"/>
        <v>12</v>
      </c>
      <c r="AV285" s="39">
        <f t="shared" si="156"/>
        <v>2</v>
      </c>
      <c r="AW285" s="39">
        <f t="shared" si="156"/>
        <v>0</v>
      </c>
      <c r="AX285" s="39">
        <f t="shared" si="156"/>
        <v>5</v>
      </c>
      <c r="AY285" s="39">
        <f t="shared" si="156"/>
        <v>0</v>
      </c>
      <c r="AZ285" s="39">
        <f t="shared" si="156"/>
        <v>200</v>
      </c>
      <c r="BA285" s="39">
        <f t="shared" si="156"/>
        <v>160</v>
      </c>
      <c r="BB285" s="39">
        <f t="shared" si="156"/>
        <v>0</v>
      </c>
      <c r="BC285" s="39">
        <f t="shared" si="156"/>
        <v>0</v>
      </c>
      <c r="BD285" s="39">
        <f t="shared" si="156"/>
        <v>0</v>
      </c>
      <c r="BE285" s="39">
        <f t="shared" si="156"/>
        <v>0</v>
      </c>
      <c r="BF285" s="39">
        <f t="shared" si="156"/>
        <v>0</v>
      </c>
      <c r="BG285" s="39">
        <f t="shared" si="156"/>
        <v>0</v>
      </c>
    </row>
    <row r="286" spans="6:59" s="38" customFormat="1" x14ac:dyDescent="0.15">
      <c r="G286" s="39" t="s">
        <v>304</v>
      </c>
      <c r="H286" s="39" t="s">
        <v>633</v>
      </c>
      <c r="I286" s="39" t="s">
        <v>428</v>
      </c>
      <c r="J286" s="39" t="s">
        <v>466</v>
      </c>
      <c r="K286" s="39" t="s">
        <v>427</v>
      </c>
      <c r="L286" s="39" t="s">
        <v>441</v>
      </c>
      <c r="M286" s="39" t="s">
        <v>327</v>
      </c>
      <c r="O286" s="35">
        <f>MATCH(H286,装备!$B:$B,0)</f>
        <v>76</v>
      </c>
      <c r="P286" s="35">
        <f>MATCH(I286,装备!$B:$B,0)</f>
        <v>71</v>
      </c>
      <c r="Q286" s="35">
        <f>MATCH(J286,装备!$B:$B,0)</f>
        <v>29</v>
      </c>
      <c r="R286" s="35">
        <f>MATCH(K286,装备!$B:$B,0)</f>
        <v>35</v>
      </c>
      <c r="S286" s="35">
        <f>MATCH(L286,装备!$B:$B,0)</f>
        <v>20</v>
      </c>
      <c r="T286" s="35">
        <f>MATCH(M286,装备!$B:$B,0)</f>
        <v>72</v>
      </c>
      <c r="V286" s="8">
        <f>INDEX(装备!C:C,$O286)+INDEX(装备!C:C,$P286)+INDEX(装备!C:C,$Q286)+INDEX(装备!C:C,$R286)+INDEX(装备!C:C,$S286)+INDEX(装备!C:C,$T286)</f>
        <v>28</v>
      </c>
      <c r="W286" s="8">
        <f>INDEX(装备!D:D,$O286)+INDEX(装备!D:D,$P286)+INDEX(装备!D:D,$Q286)+INDEX(装备!D:D,$R286)+INDEX(装备!D:D,$S286)+INDEX(装备!D:D,$T286)</f>
        <v>56</v>
      </c>
      <c r="X286" s="8">
        <f>INDEX(装备!E:E,$O286)+INDEX(装备!E:E,$P286)+INDEX(装备!E:E,$Q286)+INDEX(装备!E:E,$R286)+INDEX(装备!E:E,$S286)+INDEX(装备!E:E,$T286)</f>
        <v>28</v>
      </c>
      <c r="Y286" s="8">
        <f>INDEX(装备!F:F,$O286)+INDEX(装备!F:F,$P286)+INDEX(装备!F:F,$Q286)+INDEX(装备!F:F,$R286)+INDEX(装备!F:F,$S286)+INDEX(装备!F:F,$T286)</f>
        <v>200</v>
      </c>
      <c r="Z286" s="8">
        <f>INDEX(装备!G:G,$O286)+INDEX(装备!G:G,$P286)+INDEX(装备!G:G,$Q286)+INDEX(装备!G:G,$R286)+INDEX(装备!G:G,$S286)+INDEX(装备!G:G,$T286)</f>
        <v>3</v>
      </c>
      <c r="AA286" s="8">
        <f>INDEX(装备!H:H,$O286)+INDEX(装备!H:H,$P286)+INDEX(装备!H:H,$Q286)+INDEX(装备!H:H,$R286)+INDEX(装备!H:H,$S286)+INDEX(装备!H:H,$T286)</f>
        <v>48</v>
      </c>
      <c r="AB286" s="8">
        <f>INDEX(装备!I:I,$O286)+INDEX(装备!I:I,$P286)+INDEX(装备!I:I,$Q286)+INDEX(装备!I:I,$R286)+INDEX(装备!I:I,$S286)+INDEX(装备!I:I,$T286)</f>
        <v>0</v>
      </c>
      <c r="AC286" s="8">
        <f>INDEX(装备!J:J,$O286)+INDEX(装备!J:J,$P286)+INDEX(装备!J:J,$Q286)+INDEX(装备!J:J,$R286)+INDEX(装备!J:J,$S286)+INDEX(装备!J:J,$T286)</f>
        <v>0</v>
      </c>
      <c r="AD286" s="8">
        <f>INDEX(装备!K:K,$O286)+INDEX(装备!K:K,$P286)+INDEX(装备!K:K,$Q286)+INDEX(装备!K:K,$R286)+INDEX(装备!K:K,$S286)+INDEX(装备!K:K,$T286)</f>
        <v>0</v>
      </c>
      <c r="AE286" s="8">
        <f>INDEX(装备!L:L,$O286)+INDEX(装备!L:L,$P286)+INDEX(装备!L:L,$Q286)+INDEX(装备!L:L,$R286)+INDEX(装备!L:L,$S286)+INDEX(装备!L:L,$T286)</f>
        <v>5</v>
      </c>
      <c r="AF286" s="8">
        <f>INDEX(装备!M:M,$O286)+INDEX(装备!M:M,$P286)+INDEX(装备!M:M,$Q286)+INDEX(装备!M:M,$R286)+INDEX(装备!M:M,$S286)+INDEX(装备!M:M,$T286)</f>
        <v>120</v>
      </c>
      <c r="AG286" s="8">
        <f>INDEX(装备!N:N,$O286)+INDEX(装备!N:N,$P286)+INDEX(装备!N:N,$Q286)+INDEX(装备!N:N,$R286)+INDEX(装备!N:N,$S286)+INDEX(装备!N:N,$T286)</f>
        <v>60</v>
      </c>
      <c r="AH286" s="8">
        <f>INDEX(装备!O:O,$O286)+INDEX(装备!O:O,$P286)+INDEX(装备!O:O,$Q286)+INDEX(装备!O:O,$R286)+INDEX(装备!O:O,$S286)+INDEX(装备!O:O,$T286)</f>
        <v>5</v>
      </c>
      <c r="AI286" s="8">
        <f>INDEX(装备!P:P,$O286)+INDEX(装备!P:P,$P286)+INDEX(装备!P:P,$Q286)+INDEX(装备!P:P,$R286)+INDEX(装备!P:P,$S286)+INDEX(装备!P:P,$T286)</f>
        <v>0</v>
      </c>
      <c r="AJ286" s="8">
        <f>INDEX(装备!Q:Q,$O286)+INDEX(装备!Q:Q,$P286)+INDEX(装备!Q:Q,$Q286)+INDEX(装备!Q:Q,$R286)+INDEX(装备!Q:Q,$S286)+INDEX(装备!Q:Q,$T286)</f>
        <v>0</v>
      </c>
      <c r="AK286" s="8">
        <f>INDEX(装备!R:R,$O286)+INDEX(装备!R:R,$P286)+INDEX(装备!R:R,$Q286)+INDEX(装备!R:R,$R286)+INDEX(装备!R:R,$S286)+INDEX(装备!R:R,$T286)</f>
        <v>0</v>
      </c>
      <c r="AL286" s="8">
        <f>INDEX(装备!S:S,$O286)+INDEX(装备!S:S,$P286)+INDEX(装备!S:S,$Q286)+INDEX(装备!S:S,$R286)+INDEX(装备!S:S,$S286)+INDEX(装备!S:S,$T286)</f>
        <v>0</v>
      </c>
      <c r="AM286" s="8">
        <f>INDEX(装备!T:T,$O286)+INDEX(装备!T:T,$P286)+INDEX(装备!T:T,$Q286)+INDEX(装备!T:T,$R286)+INDEX(装备!T:T,$S286)+INDEX(装备!T:T,$T286)</f>
        <v>0</v>
      </c>
      <c r="AP286" s="39">
        <f t="shared" si="156"/>
        <v>52</v>
      </c>
      <c r="AQ286" s="39">
        <f t="shared" si="156"/>
        <v>120</v>
      </c>
      <c r="AR286" s="39">
        <f t="shared" si="156"/>
        <v>52</v>
      </c>
      <c r="AS286" s="39">
        <f t="shared" si="156"/>
        <v>200</v>
      </c>
      <c r="AT286" s="39">
        <f t="shared" si="156"/>
        <v>30</v>
      </c>
      <c r="AU286" s="39">
        <f t="shared" si="156"/>
        <v>60</v>
      </c>
      <c r="AV286" s="39">
        <f t="shared" si="156"/>
        <v>2</v>
      </c>
      <c r="AW286" s="39">
        <f t="shared" si="156"/>
        <v>0</v>
      </c>
      <c r="AX286" s="39">
        <f t="shared" si="156"/>
        <v>5</v>
      </c>
      <c r="AY286" s="39">
        <f t="shared" si="156"/>
        <v>5</v>
      </c>
      <c r="AZ286" s="39">
        <f t="shared" si="156"/>
        <v>320</v>
      </c>
      <c r="BA286" s="39">
        <f t="shared" si="156"/>
        <v>220</v>
      </c>
      <c r="BB286" s="39">
        <f t="shared" si="156"/>
        <v>5</v>
      </c>
      <c r="BC286" s="39">
        <f t="shared" si="156"/>
        <v>0</v>
      </c>
      <c r="BD286" s="39">
        <f t="shared" si="156"/>
        <v>0</v>
      </c>
      <c r="BE286" s="39">
        <f t="shared" si="156"/>
        <v>0</v>
      </c>
      <c r="BF286" s="39">
        <f t="shared" si="156"/>
        <v>0</v>
      </c>
      <c r="BG286" s="39">
        <f t="shared" si="156"/>
        <v>0</v>
      </c>
    </row>
    <row r="287" spans="6:59" s="38" customFormat="1" x14ac:dyDescent="0.15">
      <c r="G287" s="39" t="s">
        <v>311</v>
      </c>
      <c r="H287" s="39" t="s">
        <v>633</v>
      </c>
      <c r="I287" s="39" t="s">
        <v>424</v>
      </c>
      <c r="J287" s="39" t="s">
        <v>305</v>
      </c>
      <c r="K287" s="39" t="s">
        <v>442</v>
      </c>
      <c r="L287" s="39" t="s">
        <v>441</v>
      </c>
      <c r="M287" s="39" t="s">
        <v>327</v>
      </c>
      <c r="O287" s="35">
        <f>MATCH(H287,装备!$B:$B,0)</f>
        <v>76</v>
      </c>
      <c r="P287" s="35">
        <f>MATCH(I287,装备!$B:$B,0)</f>
        <v>66</v>
      </c>
      <c r="Q287" s="35">
        <f>MATCH(J287,装备!$B:$B,0)</f>
        <v>79</v>
      </c>
      <c r="R287" s="35">
        <f>MATCH(K287,装备!$B:$B,0)</f>
        <v>60</v>
      </c>
      <c r="S287" s="35">
        <f>MATCH(L287,装备!$B:$B,0)</f>
        <v>20</v>
      </c>
      <c r="T287" s="35">
        <f>MATCH(M287,装备!$B:$B,0)</f>
        <v>72</v>
      </c>
      <c r="V287" s="8">
        <f>INDEX(装备!C:C,$O287)+INDEX(装备!C:C,$P287)+INDEX(装备!C:C,$Q287)+INDEX(装备!C:C,$R287)+INDEX(装备!C:C,$S287)+INDEX(装备!C:C,$T287)</f>
        <v>35</v>
      </c>
      <c r="W287" s="8">
        <f>INDEX(装备!D:D,$O287)+INDEX(装备!D:D,$P287)+INDEX(装备!D:D,$Q287)+INDEX(装备!D:D,$R287)+INDEX(装备!D:D,$S287)+INDEX(装备!D:D,$T287)</f>
        <v>63</v>
      </c>
      <c r="X287" s="8">
        <f>INDEX(装备!E:E,$O287)+INDEX(装备!E:E,$P287)+INDEX(装备!E:E,$Q287)+INDEX(装备!E:E,$R287)+INDEX(装备!E:E,$S287)+INDEX(装备!E:E,$T287)</f>
        <v>35</v>
      </c>
      <c r="Y287" s="8">
        <f>INDEX(装备!F:F,$O287)+INDEX(装备!F:F,$P287)+INDEX(装备!F:F,$Q287)+INDEX(装备!F:F,$R287)+INDEX(装备!F:F,$S287)+INDEX(装备!F:F,$T287)</f>
        <v>0</v>
      </c>
      <c r="Z287" s="8">
        <f>INDEX(装备!G:G,$O287)+INDEX(装备!G:G,$P287)+INDEX(装备!G:G,$Q287)+INDEX(装备!G:G,$R287)+INDEX(装备!G:G,$S287)+INDEX(装备!G:G,$T287)</f>
        <v>33</v>
      </c>
      <c r="AA287" s="8">
        <f>INDEX(装备!H:H,$O287)+INDEX(装备!H:H,$P287)+INDEX(装备!H:H,$Q287)+INDEX(装备!H:H,$R287)+INDEX(装备!H:H,$S287)+INDEX(装备!H:H,$T287)</f>
        <v>30</v>
      </c>
      <c r="AB287" s="8">
        <f>INDEX(装备!I:I,$O287)+INDEX(装备!I:I,$P287)+INDEX(装备!I:I,$Q287)+INDEX(装备!I:I,$R287)+INDEX(装备!I:I,$S287)+INDEX(装备!I:I,$T287)</f>
        <v>0</v>
      </c>
      <c r="AC287" s="8">
        <f>INDEX(装备!J:J,$O287)+INDEX(装备!J:J,$P287)+INDEX(装备!J:J,$Q287)+INDEX(装备!J:J,$R287)+INDEX(装备!J:J,$S287)+INDEX(装备!J:J,$T287)</f>
        <v>0</v>
      </c>
      <c r="AD287" s="8">
        <f>INDEX(装备!K:K,$O287)+INDEX(装备!K:K,$P287)+INDEX(装备!K:K,$Q287)+INDEX(装备!K:K,$R287)+INDEX(装备!K:K,$S287)+INDEX(装备!K:K,$T287)</f>
        <v>15</v>
      </c>
      <c r="AE287" s="8">
        <f>INDEX(装备!L:L,$O287)+INDEX(装备!L:L,$P287)+INDEX(装备!L:L,$Q287)+INDEX(装备!L:L,$R287)+INDEX(装备!L:L,$S287)+INDEX(装备!L:L,$T287)</f>
        <v>25</v>
      </c>
      <c r="AF287" s="8">
        <f>INDEX(装备!M:M,$O287)+INDEX(装备!M:M,$P287)+INDEX(装备!M:M,$Q287)+INDEX(装备!M:M,$R287)+INDEX(装备!M:M,$S287)+INDEX(装备!M:M,$T287)</f>
        <v>0</v>
      </c>
      <c r="AG287" s="8">
        <f>INDEX(装备!N:N,$O287)+INDEX(装备!N:N,$P287)+INDEX(装备!N:N,$Q287)+INDEX(装备!N:N,$R287)+INDEX(装备!N:N,$S287)+INDEX(装备!N:N,$T287)</f>
        <v>0</v>
      </c>
      <c r="AH287" s="8">
        <f>INDEX(装备!O:O,$O287)+INDEX(装备!O:O,$P287)+INDEX(装备!O:O,$Q287)+INDEX(装备!O:O,$R287)+INDEX(装备!O:O,$S287)+INDEX(装备!O:O,$T287)</f>
        <v>0</v>
      </c>
      <c r="AI287" s="8">
        <f>INDEX(装备!P:P,$O287)+INDEX(装备!P:P,$P287)+INDEX(装备!P:P,$Q287)+INDEX(装备!P:P,$R287)+INDEX(装备!P:P,$S287)+INDEX(装备!P:P,$T287)</f>
        <v>0</v>
      </c>
      <c r="AJ287" s="8">
        <f>INDEX(装备!Q:Q,$O287)+INDEX(装备!Q:Q,$P287)+INDEX(装备!Q:Q,$Q287)+INDEX(装备!Q:Q,$R287)+INDEX(装备!Q:Q,$S287)+INDEX(装备!Q:Q,$T287)</f>
        <v>0</v>
      </c>
      <c r="AK287" s="8">
        <f>INDEX(装备!R:R,$O287)+INDEX(装备!R:R,$P287)+INDEX(装备!R:R,$Q287)+INDEX(装备!R:R,$R287)+INDEX(装备!R:R,$S287)+INDEX(装备!R:R,$T287)</f>
        <v>0</v>
      </c>
      <c r="AL287" s="8">
        <f>INDEX(装备!S:S,$O287)+INDEX(装备!S:S,$P287)+INDEX(装备!S:S,$Q287)+INDEX(装备!S:S,$R287)+INDEX(装备!S:S,$S287)+INDEX(装备!S:S,$T287)</f>
        <v>0</v>
      </c>
      <c r="AM287" s="8">
        <f>INDEX(装备!T:T,$O287)+INDEX(装备!T:T,$P287)+INDEX(装备!T:T,$Q287)+INDEX(装备!T:T,$R287)+INDEX(装备!T:T,$S287)+INDEX(装备!T:T,$T287)</f>
        <v>0</v>
      </c>
      <c r="AP287" s="39">
        <f t="shared" si="156"/>
        <v>87</v>
      </c>
      <c r="AQ287" s="39">
        <f t="shared" si="156"/>
        <v>183</v>
      </c>
      <c r="AR287" s="39">
        <f t="shared" si="156"/>
        <v>87</v>
      </c>
      <c r="AS287" s="39">
        <f t="shared" si="156"/>
        <v>200</v>
      </c>
      <c r="AT287" s="39">
        <f t="shared" si="156"/>
        <v>63</v>
      </c>
      <c r="AU287" s="39">
        <f t="shared" si="156"/>
        <v>90</v>
      </c>
      <c r="AV287" s="39">
        <f t="shared" si="156"/>
        <v>2</v>
      </c>
      <c r="AW287" s="39">
        <f t="shared" si="156"/>
        <v>0</v>
      </c>
      <c r="AX287" s="39">
        <f t="shared" si="156"/>
        <v>20</v>
      </c>
      <c r="AY287" s="39">
        <f t="shared" si="156"/>
        <v>30</v>
      </c>
      <c r="AZ287" s="39">
        <f t="shared" si="156"/>
        <v>320</v>
      </c>
      <c r="BA287" s="39">
        <f t="shared" si="156"/>
        <v>220</v>
      </c>
      <c r="BB287" s="39">
        <f t="shared" si="156"/>
        <v>5</v>
      </c>
      <c r="BC287" s="39">
        <f t="shared" si="156"/>
        <v>0</v>
      </c>
      <c r="BD287" s="39">
        <f t="shared" si="156"/>
        <v>0</v>
      </c>
      <c r="BE287" s="39">
        <f t="shared" si="156"/>
        <v>0</v>
      </c>
      <c r="BF287" s="39">
        <f t="shared" si="156"/>
        <v>0</v>
      </c>
      <c r="BG287" s="39">
        <f t="shared" si="156"/>
        <v>0</v>
      </c>
    </row>
    <row r="288" spans="6:59" s="38" customFormat="1" x14ac:dyDescent="0.15">
      <c r="G288" s="39" t="s">
        <v>316</v>
      </c>
      <c r="H288" s="39" t="s">
        <v>641</v>
      </c>
      <c r="I288" s="39" t="s">
        <v>452</v>
      </c>
      <c r="J288" s="39" t="s">
        <v>313</v>
      </c>
      <c r="K288" s="39" t="s">
        <v>381</v>
      </c>
      <c r="L288" s="39" t="s">
        <v>439</v>
      </c>
      <c r="M288" s="39" t="s">
        <v>327</v>
      </c>
      <c r="O288" s="35">
        <f>MATCH(H288,装备!$B:$B,0)</f>
        <v>113</v>
      </c>
      <c r="P288" s="35">
        <f>MATCH(I288,装备!$B:$B,0)</f>
        <v>75</v>
      </c>
      <c r="Q288" s="35">
        <f>MATCH(J288,装备!$B:$B,0)</f>
        <v>84</v>
      </c>
      <c r="R288" s="35">
        <f>MATCH(K288,装备!$B:$B,0)</f>
        <v>54</v>
      </c>
      <c r="S288" s="35">
        <f>MATCH(L288,装备!$B:$B,0)</f>
        <v>33</v>
      </c>
      <c r="T288" s="35">
        <f>MATCH(M288,装备!$B:$B,0)</f>
        <v>72</v>
      </c>
      <c r="V288" s="8">
        <f>INDEX(装备!C:C,$O288)+INDEX(装备!C:C,$P288)+INDEX(装备!C:C,$Q288)+INDEX(装备!C:C,$R288)+INDEX(装备!C:C,$S288)+INDEX(装备!C:C,$T288)</f>
        <v>53</v>
      </c>
      <c r="W288" s="8">
        <f>INDEX(装备!D:D,$O288)+INDEX(装备!D:D,$P288)+INDEX(装备!D:D,$Q288)+INDEX(装备!D:D,$R288)+INDEX(装备!D:D,$S288)+INDEX(装备!D:D,$T288)</f>
        <v>75</v>
      </c>
      <c r="X288" s="8">
        <f>INDEX(装备!E:E,$O288)+INDEX(装备!E:E,$P288)+INDEX(装备!E:E,$Q288)+INDEX(装备!E:E,$R288)+INDEX(装备!E:E,$S288)+INDEX(装备!E:E,$T288)</f>
        <v>35</v>
      </c>
      <c r="Y288" s="8">
        <f>INDEX(装备!F:F,$O288)+INDEX(装备!F:F,$P288)+INDEX(装备!F:F,$Q288)+INDEX(装备!F:F,$R288)+INDEX(装备!F:F,$S288)+INDEX(装备!F:F,$T288)</f>
        <v>200</v>
      </c>
      <c r="Z288" s="8">
        <f>INDEX(装备!G:G,$O288)+INDEX(装备!G:G,$P288)+INDEX(装备!G:G,$Q288)+INDEX(装备!G:G,$R288)+INDEX(装备!G:G,$S288)+INDEX(装备!G:G,$T288)</f>
        <v>45</v>
      </c>
      <c r="AA288" s="8">
        <f>INDEX(装备!H:H,$O288)+INDEX(装备!H:H,$P288)+INDEX(装备!H:H,$Q288)+INDEX(装备!H:H,$R288)+INDEX(装备!H:H,$S288)+INDEX(装备!H:H,$T288)</f>
        <v>51</v>
      </c>
      <c r="AB288" s="8">
        <f>INDEX(装备!I:I,$O288)+INDEX(装备!I:I,$P288)+INDEX(装备!I:I,$Q288)+INDEX(装备!I:I,$R288)+INDEX(装备!I:I,$S288)+INDEX(装备!I:I,$T288)</f>
        <v>0</v>
      </c>
      <c r="AC288" s="8">
        <f>INDEX(装备!J:J,$O288)+INDEX(装备!J:J,$P288)+INDEX(装备!J:J,$Q288)+INDEX(装备!J:J,$R288)+INDEX(装备!J:J,$S288)+INDEX(装备!J:J,$T288)</f>
        <v>22</v>
      </c>
      <c r="AD288" s="8">
        <f>INDEX(装备!K:K,$O288)+INDEX(装备!K:K,$P288)+INDEX(装备!K:K,$Q288)+INDEX(装备!K:K,$R288)+INDEX(装备!K:K,$S288)+INDEX(装备!K:K,$T288)</f>
        <v>0</v>
      </c>
      <c r="AE288" s="8">
        <f>INDEX(装备!L:L,$O288)+INDEX(装备!L:L,$P288)+INDEX(装备!L:L,$Q288)+INDEX(装备!L:L,$R288)+INDEX(装备!L:L,$S288)+INDEX(装备!L:L,$T288)</f>
        <v>0</v>
      </c>
      <c r="AF288" s="8">
        <f>INDEX(装备!M:M,$O288)+INDEX(装备!M:M,$P288)+INDEX(装备!M:M,$Q288)+INDEX(装备!M:M,$R288)+INDEX(装备!M:M,$S288)+INDEX(装备!M:M,$T288)</f>
        <v>180</v>
      </c>
      <c r="AG288" s="8">
        <f>INDEX(装备!N:N,$O288)+INDEX(装备!N:N,$P288)+INDEX(装备!N:N,$Q288)+INDEX(装备!N:N,$R288)+INDEX(装备!N:N,$S288)+INDEX(装备!N:N,$T288)</f>
        <v>110</v>
      </c>
      <c r="AH288" s="8">
        <f>INDEX(装备!O:O,$O288)+INDEX(装备!O:O,$P288)+INDEX(装备!O:O,$Q288)+INDEX(装备!O:O,$R288)+INDEX(装备!O:O,$S288)+INDEX(装备!O:O,$T288)</f>
        <v>0</v>
      </c>
      <c r="AI288" s="8">
        <f>INDEX(装备!P:P,$O288)+INDEX(装备!P:P,$P288)+INDEX(装备!P:P,$Q288)+INDEX(装备!P:P,$R288)+INDEX(装备!P:P,$S288)+INDEX(装备!P:P,$T288)</f>
        <v>0</v>
      </c>
      <c r="AJ288" s="8">
        <f>INDEX(装备!Q:Q,$O288)+INDEX(装备!Q:Q,$P288)+INDEX(装备!Q:Q,$Q288)+INDEX(装备!Q:Q,$R288)+INDEX(装备!Q:Q,$S288)+INDEX(装备!Q:Q,$T288)</f>
        <v>20</v>
      </c>
      <c r="AK288" s="8">
        <f>INDEX(装备!R:R,$O288)+INDEX(装备!R:R,$P288)+INDEX(装备!R:R,$Q288)+INDEX(装备!R:R,$R288)+INDEX(装备!R:R,$S288)+INDEX(装备!R:R,$T288)</f>
        <v>0</v>
      </c>
      <c r="AL288" s="8">
        <f>INDEX(装备!S:S,$O288)+INDEX(装备!S:S,$P288)+INDEX(装备!S:S,$Q288)+INDEX(装备!S:S,$R288)+INDEX(装备!S:S,$S288)+INDEX(装备!S:S,$T288)</f>
        <v>0</v>
      </c>
      <c r="AM288" s="8">
        <f>INDEX(装备!T:T,$O288)+INDEX(装备!T:T,$P288)+INDEX(装备!T:T,$Q288)+INDEX(装备!T:T,$R288)+INDEX(装备!T:T,$S288)+INDEX(装备!T:T,$T288)</f>
        <v>0</v>
      </c>
      <c r="AP288" s="39">
        <f t="shared" si="156"/>
        <v>140</v>
      </c>
      <c r="AQ288" s="39">
        <f t="shared" si="156"/>
        <v>258</v>
      </c>
      <c r="AR288" s="39">
        <f t="shared" si="156"/>
        <v>122</v>
      </c>
      <c r="AS288" s="39">
        <f t="shared" si="156"/>
        <v>400</v>
      </c>
      <c r="AT288" s="39">
        <f t="shared" si="156"/>
        <v>108</v>
      </c>
      <c r="AU288" s="39">
        <f t="shared" si="156"/>
        <v>141</v>
      </c>
      <c r="AV288" s="39">
        <f t="shared" si="156"/>
        <v>2</v>
      </c>
      <c r="AW288" s="39">
        <f t="shared" si="156"/>
        <v>22</v>
      </c>
      <c r="AX288" s="39">
        <f t="shared" si="156"/>
        <v>20</v>
      </c>
      <c r="AY288" s="39">
        <f t="shared" si="156"/>
        <v>30</v>
      </c>
      <c r="AZ288" s="39">
        <f t="shared" si="156"/>
        <v>500</v>
      </c>
      <c r="BA288" s="39">
        <f t="shared" si="156"/>
        <v>330</v>
      </c>
      <c r="BB288" s="39">
        <f t="shared" si="156"/>
        <v>5</v>
      </c>
      <c r="BC288" s="39">
        <f t="shared" si="156"/>
        <v>0</v>
      </c>
      <c r="BD288" s="39">
        <f t="shared" si="156"/>
        <v>20</v>
      </c>
      <c r="BE288" s="39">
        <f t="shared" si="156"/>
        <v>0</v>
      </c>
      <c r="BF288" s="39">
        <f t="shared" si="156"/>
        <v>0</v>
      </c>
      <c r="BG288" s="39">
        <f t="shared" si="156"/>
        <v>0</v>
      </c>
    </row>
    <row r="289" spans="6:59" s="38" customFormat="1" x14ac:dyDescent="0.15">
      <c r="G289" s="39" t="s">
        <v>321</v>
      </c>
      <c r="H289" s="39" t="s">
        <v>634</v>
      </c>
      <c r="I289" s="39" t="s">
        <v>370</v>
      </c>
      <c r="J289" s="39" t="s">
        <v>469</v>
      </c>
      <c r="K289" s="39" t="s">
        <v>451</v>
      </c>
      <c r="L289" s="39" t="s">
        <v>439</v>
      </c>
      <c r="M289" s="39" t="s">
        <v>327</v>
      </c>
      <c r="O289" s="35">
        <f>MATCH(H289,装备!$B:$B,0)</f>
        <v>108</v>
      </c>
      <c r="P289" s="35">
        <f>MATCH(I289,装备!$B:$B,0)</f>
        <v>103</v>
      </c>
      <c r="Q289" s="35">
        <f>MATCH(J289,装备!$B:$B,0)</f>
        <v>80</v>
      </c>
      <c r="R289" s="35">
        <f>MATCH(K289,装备!$B:$B,0)</f>
        <v>56</v>
      </c>
      <c r="S289" s="35">
        <f>MATCH(L289,装备!$B:$B,0)</f>
        <v>33</v>
      </c>
      <c r="T289" s="35">
        <f>MATCH(M289,装备!$B:$B,0)</f>
        <v>72</v>
      </c>
      <c r="V289" s="8">
        <f>INDEX(装备!C:C,$O289)+INDEX(装备!C:C,$P289)+INDEX(装备!C:C,$Q289)+INDEX(装备!C:C,$R289)+INDEX(装备!C:C,$S289)+INDEX(装备!C:C,$T289)</f>
        <v>45</v>
      </c>
      <c r="W289" s="8">
        <f>INDEX(装备!D:D,$O289)+INDEX(装备!D:D,$P289)+INDEX(装备!D:D,$Q289)+INDEX(装备!D:D,$R289)+INDEX(装备!D:D,$S289)+INDEX(装备!D:D,$T289)</f>
        <v>74</v>
      </c>
      <c r="X289" s="8">
        <f>INDEX(装备!E:E,$O289)+INDEX(装备!E:E,$P289)+INDEX(装备!E:E,$Q289)+INDEX(装备!E:E,$R289)+INDEX(装备!E:E,$S289)+INDEX(装备!E:E,$T289)</f>
        <v>45</v>
      </c>
      <c r="Y289" s="8">
        <f>INDEX(装备!F:F,$O289)+INDEX(装备!F:F,$P289)+INDEX(装备!F:F,$Q289)+INDEX(装备!F:F,$R289)+INDEX(装备!F:F,$S289)+INDEX(装备!F:F,$T289)</f>
        <v>0</v>
      </c>
      <c r="Z289" s="8">
        <f>INDEX(装备!G:G,$O289)+INDEX(装备!G:G,$P289)+INDEX(装备!G:G,$Q289)+INDEX(装备!G:G,$R289)+INDEX(装备!G:G,$S289)+INDEX(装备!G:G,$T289)</f>
        <v>10</v>
      </c>
      <c r="AA289" s="8">
        <f>INDEX(装备!H:H,$O289)+INDEX(装备!H:H,$P289)+INDEX(装备!H:H,$Q289)+INDEX(装备!H:H,$R289)+INDEX(装备!H:H,$S289)+INDEX(装备!H:H,$T289)</f>
        <v>90</v>
      </c>
      <c r="AB289" s="8">
        <f>INDEX(装备!I:I,$O289)+INDEX(装备!I:I,$P289)+INDEX(装备!I:I,$Q289)+INDEX(装备!I:I,$R289)+INDEX(装备!I:I,$S289)+INDEX(装备!I:I,$T289)</f>
        <v>0</v>
      </c>
      <c r="AC289" s="8">
        <f>INDEX(装备!J:J,$O289)+INDEX(装备!J:J,$P289)+INDEX(装备!J:J,$Q289)+INDEX(装备!J:J,$R289)+INDEX(装备!J:J,$S289)+INDEX(装备!J:J,$T289)</f>
        <v>15</v>
      </c>
      <c r="AD289" s="8">
        <f>INDEX(装备!K:K,$O289)+INDEX(装备!K:K,$P289)+INDEX(装备!K:K,$Q289)+INDEX(装备!K:K,$R289)+INDEX(装备!K:K,$S289)+INDEX(装备!K:K,$T289)</f>
        <v>0</v>
      </c>
      <c r="AE289" s="8">
        <f>INDEX(装备!L:L,$O289)+INDEX(装备!L:L,$P289)+INDEX(装备!L:L,$Q289)+INDEX(装备!L:L,$R289)+INDEX(装备!L:L,$S289)+INDEX(装备!L:L,$T289)</f>
        <v>10</v>
      </c>
      <c r="AF289" s="8">
        <f>INDEX(装备!M:M,$O289)+INDEX(装备!M:M,$P289)+INDEX(装备!M:M,$Q289)+INDEX(装备!M:M,$R289)+INDEX(装备!M:M,$S289)+INDEX(装备!M:M,$T289)</f>
        <v>0</v>
      </c>
      <c r="AG289" s="8">
        <f>INDEX(装备!N:N,$O289)+INDEX(装备!N:N,$P289)+INDEX(装备!N:N,$Q289)+INDEX(装备!N:N,$R289)+INDEX(装备!N:N,$S289)+INDEX(装备!N:N,$T289)</f>
        <v>0</v>
      </c>
      <c r="AH289" s="8">
        <f>INDEX(装备!O:O,$O289)+INDEX(装备!O:O,$P289)+INDEX(装备!O:O,$Q289)+INDEX(装备!O:O,$R289)+INDEX(装备!O:O,$S289)+INDEX(装备!O:O,$T289)</f>
        <v>0</v>
      </c>
      <c r="AI289" s="8">
        <f>INDEX(装备!P:P,$O289)+INDEX(装备!P:P,$P289)+INDEX(装备!P:P,$Q289)+INDEX(装备!P:P,$R289)+INDEX(装备!P:P,$S289)+INDEX(装备!P:P,$T289)</f>
        <v>5</v>
      </c>
      <c r="AJ289" s="8">
        <f>INDEX(装备!Q:Q,$O289)+INDEX(装备!Q:Q,$P289)+INDEX(装备!Q:Q,$Q289)+INDEX(装备!Q:Q,$R289)+INDEX(装备!Q:Q,$S289)+INDEX(装备!Q:Q,$T289)</f>
        <v>25</v>
      </c>
      <c r="AK289" s="8">
        <f>INDEX(装备!R:R,$O289)+INDEX(装备!R:R,$P289)+INDEX(装备!R:R,$Q289)+INDEX(装备!R:R,$R289)+INDEX(装备!R:R,$S289)+INDEX(装备!R:R,$T289)</f>
        <v>0</v>
      </c>
      <c r="AL289" s="8">
        <f>INDEX(装备!S:S,$O289)+INDEX(装备!S:S,$P289)+INDEX(装备!S:S,$Q289)+INDEX(装备!S:S,$R289)+INDEX(装备!S:S,$S289)+INDEX(装备!S:S,$T289)</f>
        <v>10</v>
      </c>
      <c r="AM289" s="8">
        <f>INDEX(装备!T:T,$O289)+INDEX(装备!T:T,$P289)+INDEX(装备!T:T,$Q289)+INDEX(装备!T:T,$R289)+INDEX(装备!T:T,$S289)+INDEX(装备!T:T,$T289)</f>
        <v>0</v>
      </c>
      <c r="AP289" s="39">
        <f t="shared" si="156"/>
        <v>185</v>
      </c>
      <c r="AQ289" s="39">
        <f t="shared" si="156"/>
        <v>332</v>
      </c>
      <c r="AR289" s="39">
        <f t="shared" si="156"/>
        <v>167</v>
      </c>
      <c r="AS289" s="39">
        <f t="shared" si="156"/>
        <v>400</v>
      </c>
      <c r="AT289" s="39">
        <f t="shared" si="156"/>
        <v>118</v>
      </c>
      <c r="AU289" s="39">
        <f t="shared" si="156"/>
        <v>231</v>
      </c>
      <c r="AV289" s="39">
        <f t="shared" si="156"/>
        <v>2</v>
      </c>
      <c r="AW289" s="39">
        <f t="shared" si="156"/>
        <v>37</v>
      </c>
      <c r="AX289" s="39">
        <f t="shared" si="156"/>
        <v>20</v>
      </c>
      <c r="AY289" s="39">
        <f t="shared" si="156"/>
        <v>40</v>
      </c>
      <c r="AZ289" s="39">
        <f t="shared" si="156"/>
        <v>500</v>
      </c>
      <c r="BA289" s="39">
        <f t="shared" si="156"/>
        <v>330</v>
      </c>
      <c r="BB289" s="39">
        <f t="shared" si="156"/>
        <v>5</v>
      </c>
      <c r="BC289" s="39">
        <f t="shared" si="156"/>
        <v>5</v>
      </c>
      <c r="BD289" s="39">
        <f t="shared" si="156"/>
        <v>45</v>
      </c>
      <c r="BE289" s="39">
        <f t="shared" si="156"/>
        <v>0</v>
      </c>
      <c r="BF289" s="39">
        <f t="shared" si="156"/>
        <v>10</v>
      </c>
      <c r="BG289" s="39">
        <f t="shared" si="156"/>
        <v>0</v>
      </c>
    </row>
    <row r="290" spans="6:59" s="38" customFormat="1" x14ac:dyDescent="0.15">
      <c r="G290" s="39" t="s">
        <v>328</v>
      </c>
      <c r="H290" s="39" t="s">
        <v>625</v>
      </c>
      <c r="I290" s="39" t="s">
        <v>354</v>
      </c>
      <c r="J290" s="39" t="s">
        <v>446</v>
      </c>
      <c r="K290" s="39" t="s">
        <v>351</v>
      </c>
      <c r="L290" s="39" t="s">
        <v>369</v>
      </c>
      <c r="M290" s="39" t="s">
        <v>327</v>
      </c>
      <c r="O290" s="35">
        <f>MATCH(H290,装备!$B:$B,0)</f>
        <v>115</v>
      </c>
      <c r="P290" s="35">
        <f>MATCH(I290,装备!$B:$B,0)</f>
        <v>92</v>
      </c>
      <c r="Q290" s="35">
        <f>MATCH(J290,装备!$B:$B,0)</f>
        <v>95</v>
      </c>
      <c r="R290" s="35">
        <f>MATCH(K290,装备!$B:$B,0)</f>
        <v>48</v>
      </c>
      <c r="S290" s="35">
        <f>MATCH(L290,装备!$B:$B,0)</f>
        <v>58</v>
      </c>
      <c r="T290" s="35">
        <f>MATCH(M290,装备!$B:$B,0)</f>
        <v>72</v>
      </c>
      <c r="V290" s="8">
        <f>INDEX(装备!C:C,$O290)+INDEX(装备!C:C,$P290)+INDEX(装备!C:C,$Q290)+INDEX(装备!C:C,$R290)+INDEX(装备!C:C,$S290)+INDEX(装备!C:C,$T290)</f>
        <v>45</v>
      </c>
      <c r="W290" s="8">
        <f>INDEX(装备!D:D,$O290)+INDEX(装备!D:D,$P290)+INDEX(装备!D:D,$Q290)+INDEX(装备!D:D,$R290)+INDEX(装备!D:D,$S290)+INDEX(装备!D:D,$T290)</f>
        <v>96</v>
      </c>
      <c r="X290" s="8">
        <f>INDEX(装备!E:E,$O290)+INDEX(装备!E:E,$P290)+INDEX(装备!E:E,$Q290)+INDEX(装备!E:E,$R290)+INDEX(装备!E:E,$S290)+INDEX(装备!E:E,$T290)</f>
        <v>35</v>
      </c>
      <c r="Y290" s="8">
        <f>INDEX(装备!F:F,$O290)+INDEX(装备!F:F,$P290)+INDEX(装备!F:F,$Q290)+INDEX(装备!F:F,$R290)+INDEX(装备!F:F,$S290)+INDEX(装备!F:F,$T290)</f>
        <v>0</v>
      </c>
      <c r="Z290" s="8">
        <f>INDEX(装备!G:G,$O290)+INDEX(装备!G:G,$P290)+INDEX(装备!G:G,$Q290)+INDEX(装备!G:G,$R290)+INDEX(装备!G:G,$S290)+INDEX(装备!G:G,$T290)</f>
        <v>15</v>
      </c>
      <c r="AA290" s="8">
        <f>INDEX(装备!H:H,$O290)+INDEX(装备!H:H,$P290)+INDEX(装备!H:H,$Q290)+INDEX(装备!H:H,$R290)+INDEX(装备!H:H,$S290)+INDEX(装备!H:H,$T290)</f>
        <v>0</v>
      </c>
      <c r="AB290" s="8">
        <f>INDEX(装备!I:I,$O290)+INDEX(装备!I:I,$P290)+INDEX(装备!I:I,$Q290)+INDEX(装备!I:I,$R290)+INDEX(装备!I:I,$S290)+INDEX(装备!I:I,$T290)</f>
        <v>40</v>
      </c>
      <c r="AC290" s="8">
        <f>INDEX(装备!J:J,$O290)+INDEX(装备!J:J,$P290)+INDEX(装备!J:J,$Q290)+INDEX(装备!J:J,$R290)+INDEX(装备!J:J,$S290)+INDEX(装备!J:J,$T290)</f>
        <v>0</v>
      </c>
      <c r="AD290" s="8">
        <f>INDEX(装备!K:K,$O290)+INDEX(装备!K:K,$P290)+INDEX(装备!K:K,$Q290)+INDEX(装备!K:K,$R290)+INDEX(装备!K:K,$S290)+INDEX(装备!K:K,$T290)</f>
        <v>5</v>
      </c>
      <c r="AE290" s="8">
        <f>INDEX(装备!L:L,$O290)+INDEX(装备!L:L,$P290)+INDEX(装备!L:L,$Q290)+INDEX(装备!L:L,$R290)+INDEX(装备!L:L,$S290)+INDEX(装备!L:L,$T290)</f>
        <v>0</v>
      </c>
      <c r="AF290" s="8">
        <f>INDEX(装备!M:M,$O290)+INDEX(装备!M:M,$P290)+INDEX(装备!M:M,$Q290)+INDEX(装备!M:M,$R290)+INDEX(装备!M:M,$S290)+INDEX(装备!M:M,$T290)</f>
        <v>0</v>
      </c>
      <c r="AG290" s="8">
        <f>INDEX(装备!N:N,$O290)+INDEX(装备!N:N,$P290)+INDEX(装备!N:N,$Q290)+INDEX(装备!N:N,$R290)+INDEX(装备!N:N,$S290)+INDEX(装备!N:N,$T290)</f>
        <v>40</v>
      </c>
      <c r="AH290" s="8">
        <f>INDEX(装备!O:O,$O290)+INDEX(装备!O:O,$P290)+INDEX(装备!O:O,$Q290)+INDEX(装备!O:O,$R290)+INDEX(装备!O:O,$S290)+INDEX(装备!O:O,$T290)</f>
        <v>0</v>
      </c>
      <c r="AI290" s="8">
        <f>INDEX(装备!P:P,$O290)+INDEX(装备!P:P,$P290)+INDEX(装备!P:P,$Q290)+INDEX(装备!P:P,$R290)+INDEX(装备!P:P,$S290)+INDEX(装备!P:P,$T290)</f>
        <v>0</v>
      </c>
      <c r="AJ290" s="8">
        <f>INDEX(装备!Q:Q,$O290)+INDEX(装备!Q:Q,$P290)+INDEX(装备!Q:Q,$Q290)+INDEX(装备!Q:Q,$R290)+INDEX(装备!Q:Q,$S290)+INDEX(装备!Q:Q,$T290)</f>
        <v>0</v>
      </c>
      <c r="AK290" s="8">
        <f>INDEX(装备!R:R,$O290)+INDEX(装备!R:R,$P290)+INDEX(装备!R:R,$Q290)+INDEX(装备!R:R,$R290)+INDEX(装备!R:R,$S290)+INDEX(装备!R:R,$T290)</f>
        <v>0</v>
      </c>
      <c r="AL290" s="8">
        <f>INDEX(装备!S:S,$O290)+INDEX(装备!S:S,$P290)+INDEX(装备!S:S,$Q290)+INDEX(装备!S:S,$R290)+INDEX(装备!S:S,$S290)+INDEX(装备!S:S,$T290)</f>
        <v>0</v>
      </c>
      <c r="AM290" s="8">
        <f>INDEX(装备!T:T,$O290)+INDEX(装备!T:T,$P290)+INDEX(装备!T:T,$Q290)+INDEX(装备!T:T,$R290)+INDEX(装备!T:T,$S290)+INDEX(装备!T:T,$T290)</f>
        <v>0</v>
      </c>
      <c r="AP290" s="39">
        <f t="shared" si="156"/>
        <v>230</v>
      </c>
      <c r="AQ290" s="39">
        <f t="shared" si="156"/>
        <v>428</v>
      </c>
      <c r="AR290" s="39">
        <f t="shared" si="156"/>
        <v>202</v>
      </c>
      <c r="AS290" s="39">
        <f t="shared" si="156"/>
        <v>400</v>
      </c>
      <c r="AT290" s="39">
        <f t="shared" si="156"/>
        <v>133</v>
      </c>
      <c r="AU290" s="39">
        <f t="shared" si="156"/>
        <v>231</v>
      </c>
      <c r="AV290" s="39">
        <f t="shared" si="156"/>
        <v>42</v>
      </c>
      <c r="AW290" s="39">
        <f t="shared" si="156"/>
        <v>37</v>
      </c>
      <c r="AX290" s="39">
        <f t="shared" si="156"/>
        <v>25</v>
      </c>
      <c r="AY290" s="39">
        <f t="shared" si="156"/>
        <v>40</v>
      </c>
      <c r="AZ290" s="39">
        <f t="shared" si="156"/>
        <v>500</v>
      </c>
      <c r="BA290" s="39">
        <f t="shared" si="156"/>
        <v>370</v>
      </c>
      <c r="BB290" s="39">
        <f t="shared" si="156"/>
        <v>5</v>
      </c>
      <c r="BC290" s="39">
        <f t="shared" si="156"/>
        <v>5</v>
      </c>
      <c r="BD290" s="39">
        <f t="shared" si="156"/>
        <v>45</v>
      </c>
      <c r="BE290" s="39">
        <f t="shared" si="156"/>
        <v>0</v>
      </c>
      <c r="BF290" s="39">
        <f t="shared" si="156"/>
        <v>10</v>
      </c>
      <c r="BG290" s="39">
        <f t="shared" si="156"/>
        <v>0</v>
      </c>
    </row>
    <row r="291" spans="6:59" s="38" customFormat="1" x14ac:dyDescent="0.15">
      <c r="G291" s="39" t="s">
        <v>333</v>
      </c>
      <c r="H291" s="39" t="s">
        <v>636</v>
      </c>
      <c r="I291" s="39" t="s">
        <v>317</v>
      </c>
      <c r="J291" s="39" t="s">
        <v>355</v>
      </c>
      <c r="K291" s="39" t="s">
        <v>351</v>
      </c>
      <c r="L291" s="39" t="s">
        <v>442</v>
      </c>
      <c r="M291" s="39" t="s">
        <v>327</v>
      </c>
      <c r="O291" s="35">
        <f>MATCH(H291,装备!$B:$B,0)</f>
        <v>124</v>
      </c>
      <c r="P291" s="35">
        <f>MATCH(I291,装备!$B:$B,0)</f>
        <v>102</v>
      </c>
      <c r="Q291" s="35">
        <f>MATCH(J291,装备!$B:$B,0)</f>
        <v>113</v>
      </c>
      <c r="R291" s="35">
        <f>MATCH(K291,装备!$B:$B,0)</f>
        <v>48</v>
      </c>
      <c r="S291" s="35">
        <f>MATCH(L291,装备!$B:$B,0)</f>
        <v>60</v>
      </c>
      <c r="T291" s="35">
        <f>MATCH(M291,装备!$B:$B,0)</f>
        <v>72</v>
      </c>
      <c r="V291" s="8">
        <f>INDEX(装备!C:C,$O291)+INDEX(装备!C:C,$P291)+INDEX(装备!C:C,$Q291)+INDEX(装备!C:C,$R291)+INDEX(装备!C:C,$S291)+INDEX(装备!C:C,$T291)</f>
        <v>45</v>
      </c>
      <c r="W291" s="8">
        <f>INDEX(装备!D:D,$O291)+INDEX(装备!D:D,$P291)+INDEX(装备!D:D,$Q291)+INDEX(装备!D:D,$R291)+INDEX(装备!D:D,$S291)+INDEX(装备!D:D,$T291)</f>
        <v>121</v>
      </c>
      <c r="X291" s="8">
        <f>INDEX(装备!E:E,$O291)+INDEX(装备!E:E,$P291)+INDEX(装备!E:E,$Q291)+INDEX(装备!E:E,$R291)+INDEX(装备!E:E,$S291)+INDEX(装备!E:E,$T291)</f>
        <v>45</v>
      </c>
      <c r="Y291" s="8">
        <f>INDEX(装备!F:F,$O291)+INDEX(装备!F:F,$P291)+INDEX(装备!F:F,$Q291)+INDEX(装备!F:F,$R291)+INDEX(装备!F:F,$S291)+INDEX(装备!F:F,$T291)</f>
        <v>250</v>
      </c>
      <c r="Z291" s="8">
        <f>INDEX(装备!G:G,$O291)+INDEX(装备!G:G,$P291)+INDEX(装备!G:G,$Q291)+INDEX(装备!G:G,$R291)+INDEX(装备!G:G,$S291)+INDEX(装备!G:G,$T291)</f>
        <v>15</v>
      </c>
      <c r="AA291" s="8">
        <f>INDEX(装备!H:H,$O291)+INDEX(装备!H:H,$P291)+INDEX(装备!H:H,$Q291)+INDEX(装备!H:H,$R291)+INDEX(装备!H:H,$S291)+INDEX(装备!H:H,$T291)</f>
        <v>90</v>
      </c>
      <c r="AB291" s="8">
        <f>INDEX(装备!I:I,$O291)+INDEX(装备!I:I,$P291)+INDEX(装备!I:I,$Q291)+INDEX(装备!I:I,$R291)+INDEX(装备!I:I,$S291)+INDEX(装备!I:I,$T291)</f>
        <v>0</v>
      </c>
      <c r="AC291" s="8">
        <f>INDEX(装备!J:J,$O291)+INDEX(装备!J:J,$P291)+INDEX(装备!J:J,$Q291)+INDEX(装备!J:J,$R291)+INDEX(装备!J:J,$S291)+INDEX(装备!J:J,$T291)</f>
        <v>0</v>
      </c>
      <c r="AD291" s="8">
        <f>INDEX(装备!K:K,$O291)+INDEX(装备!K:K,$P291)+INDEX(装备!K:K,$Q291)+INDEX(装备!K:K,$R291)+INDEX(装备!K:K,$S291)+INDEX(装备!K:K,$T291)</f>
        <v>21</v>
      </c>
      <c r="AE291" s="8">
        <f>INDEX(装备!L:L,$O291)+INDEX(装备!L:L,$P291)+INDEX(装备!L:L,$Q291)+INDEX(装备!L:L,$R291)+INDEX(装备!L:L,$S291)+INDEX(装备!L:L,$T291)</f>
        <v>30</v>
      </c>
      <c r="AF291" s="8">
        <f>INDEX(装备!M:M,$O291)+INDEX(装备!M:M,$P291)+INDEX(装备!M:M,$Q291)+INDEX(装备!M:M,$R291)+INDEX(装备!M:M,$S291)+INDEX(装备!M:M,$T291)</f>
        <v>0</v>
      </c>
      <c r="AG291" s="8">
        <f>INDEX(装备!N:N,$O291)+INDEX(装备!N:N,$P291)+INDEX(装备!N:N,$Q291)+INDEX(装备!N:N,$R291)+INDEX(装备!N:N,$S291)+INDEX(装备!N:N,$T291)</f>
        <v>150</v>
      </c>
      <c r="AH291" s="8">
        <f>INDEX(装备!O:O,$O291)+INDEX(装备!O:O,$P291)+INDEX(装备!O:O,$Q291)+INDEX(装备!O:O,$R291)+INDEX(装备!O:O,$S291)+INDEX(装备!O:O,$T291)</f>
        <v>0</v>
      </c>
      <c r="AI291" s="8">
        <f>INDEX(装备!P:P,$O291)+INDEX(装备!P:P,$P291)+INDEX(装备!P:P,$Q291)+INDEX(装备!P:P,$R291)+INDEX(装备!P:P,$S291)+INDEX(装备!P:P,$T291)</f>
        <v>0</v>
      </c>
      <c r="AJ291" s="8">
        <f>INDEX(装备!Q:Q,$O291)+INDEX(装备!Q:Q,$P291)+INDEX(装备!Q:Q,$Q291)+INDEX(装备!Q:Q,$R291)+INDEX(装备!Q:Q,$S291)+INDEX(装备!Q:Q,$T291)</f>
        <v>20</v>
      </c>
      <c r="AK291" s="8">
        <f>INDEX(装备!R:R,$O291)+INDEX(装备!R:R,$P291)+INDEX(装备!R:R,$Q291)+INDEX(装备!R:R,$R291)+INDEX(装备!R:R,$S291)+INDEX(装备!R:R,$T291)</f>
        <v>0</v>
      </c>
      <c r="AL291" s="8">
        <f>INDEX(装备!S:S,$O291)+INDEX(装备!S:S,$P291)+INDEX(装备!S:S,$Q291)+INDEX(装备!S:S,$R291)+INDEX(装备!S:S,$S291)+INDEX(装备!S:S,$T291)</f>
        <v>0</v>
      </c>
      <c r="AM291" s="8">
        <f>INDEX(装备!T:T,$O291)+INDEX(装备!T:T,$P291)+INDEX(装备!T:T,$Q291)+INDEX(装备!T:T,$R291)+INDEX(装备!T:T,$S291)+INDEX(装备!T:T,$T291)</f>
        <v>0</v>
      </c>
      <c r="AP291" s="39">
        <f t="shared" si="156"/>
        <v>275</v>
      </c>
      <c r="AQ291" s="39">
        <f t="shared" si="156"/>
        <v>549</v>
      </c>
      <c r="AR291" s="39">
        <f t="shared" si="156"/>
        <v>247</v>
      </c>
      <c r="AS291" s="39">
        <f t="shared" si="156"/>
        <v>650</v>
      </c>
      <c r="AT291" s="39">
        <f t="shared" si="156"/>
        <v>148</v>
      </c>
      <c r="AU291" s="39">
        <f t="shared" si="156"/>
        <v>321</v>
      </c>
      <c r="AV291" s="39">
        <f t="shared" si="156"/>
        <v>42</v>
      </c>
      <c r="AW291" s="39">
        <f t="shared" si="156"/>
        <v>37</v>
      </c>
      <c r="AX291" s="39">
        <f t="shared" si="156"/>
        <v>46</v>
      </c>
      <c r="AY291" s="39">
        <f t="shared" si="156"/>
        <v>70</v>
      </c>
      <c r="AZ291" s="39">
        <f t="shared" si="156"/>
        <v>500</v>
      </c>
      <c r="BA291" s="39">
        <f t="shared" si="156"/>
        <v>520</v>
      </c>
      <c r="BB291" s="39">
        <f t="shared" si="156"/>
        <v>5</v>
      </c>
      <c r="BC291" s="39">
        <f t="shared" si="156"/>
        <v>5</v>
      </c>
      <c r="BD291" s="39">
        <f t="shared" si="156"/>
        <v>65</v>
      </c>
      <c r="BE291" s="39">
        <f t="shared" si="156"/>
        <v>0</v>
      </c>
      <c r="BF291" s="39">
        <f t="shared" si="156"/>
        <v>10</v>
      </c>
      <c r="BG291" s="39">
        <f t="shared" si="156"/>
        <v>0</v>
      </c>
    </row>
    <row r="292" spans="6:59" s="38" customFormat="1" x14ac:dyDescent="0.15">
      <c r="G292" s="39" t="s">
        <v>337</v>
      </c>
      <c r="H292" s="39" t="s">
        <v>637</v>
      </c>
      <c r="I292" s="39" t="s">
        <v>330</v>
      </c>
      <c r="J292" s="39" t="s">
        <v>353</v>
      </c>
      <c r="K292" s="39" t="s">
        <v>370</v>
      </c>
      <c r="L292" s="39" t="s">
        <v>313</v>
      </c>
      <c r="M292" s="39" t="s">
        <v>327</v>
      </c>
      <c r="O292" s="35">
        <f>MATCH(H292,装备!$B:$B,0)</f>
        <v>128</v>
      </c>
      <c r="P292" s="35">
        <f>MATCH(I292,装备!$B:$B,0)</f>
        <v>109</v>
      </c>
      <c r="Q292" s="35">
        <f>MATCH(J292,装备!$B:$B,0)</f>
        <v>101</v>
      </c>
      <c r="R292" s="35">
        <f>MATCH(K292,装备!$B:$B,0)</f>
        <v>103</v>
      </c>
      <c r="S292" s="35">
        <f>MATCH(L292,装备!$B:$B,0)</f>
        <v>84</v>
      </c>
      <c r="T292" s="35">
        <f>MATCH(M292,装备!$B:$B,0)</f>
        <v>72</v>
      </c>
      <c r="V292" s="8">
        <f>INDEX(装备!C:C,$O292)+INDEX(装备!C:C,$P292)+INDEX(装备!C:C,$Q292)+INDEX(装备!C:C,$R292)+INDEX(装备!C:C,$S292)+INDEX(装备!C:C,$T292)</f>
        <v>75</v>
      </c>
      <c r="W292" s="8">
        <f>INDEX(装备!D:D,$O292)+INDEX(装备!D:D,$P292)+INDEX(装备!D:D,$Q292)+INDEX(装备!D:D,$R292)+INDEX(装备!D:D,$S292)+INDEX(装备!D:D,$T292)</f>
        <v>111</v>
      </c>
      <c r="X292" s="8">
        <f>INDEX(装备!E:E,$O292)+INDEX(装备!E:E,$P292)+INDEX(装备!E:E,$Q292)+INDEX(装备!E:E,$R292)+INDEX(装备!E:E,$S292)+INDEX(装备!E:E,$T292)</f>
        <v>65</v>
      </c>
      <c r="Y292" s="8">
        <f>INDEX(装备!F:F,$O292)+INDEX(装备!F:F,$P292)+INDEX(装备!F:F,$Q292)+INDEX(装备!F:F,$R292)+INDEX(装备!F:F,$S292)+INDEX(装备!F:F,$T292)</f>
        <v>250</v>
      </c>
      <c r="Z292" s="8">
        <f>INDEX(装备!G:G,$O292)+INDEX(装备!G:G,$P292)+INDEX(装备!G:G,$Q292)+INDEX(装备!G:G,$R292)+INDEX(装备!G:G,$S292)+INDEX(装备!G:G,$T292)</f>
        <v>94</v>
      </c>
      <c r="AA292" s="8">
        <f>INDEX(装备!H:H,$O292)+INDEX(装备!H:H,$P292)+INDEX(装备!H:H,$Q292)+INDEX(装备!H:H,$R292)+INDEX(装备!H:H,$S292)+INDEX(装备!H:H,$T292)</f>
        <v>200</v>
      </c>
      <c r="AB292" s="8">
        <f>INDEX(装备!I:I,$O292)+INDEX(装备!I:I,$P292)+INDEX(装备!I:I,$Q292)+INDEX(装备!I:I,$R292)+INDEX(装备!I:I,$S292)+INDEX(装备!I:I,$T292)</f>
        <v>0</v>
      </c>
      <c r="AC292" s="8">
        <f>INDEX(装备!J:J,$O292)+INDEX(装备!J:J,$P292)+INDEX(装备!J:J,$Q292)+INDEX(装备!J:J,$R292)+INDEX(装备!J:J,$S292)+INDEX(装备!J:J,$T292)</f>
        <v>25</v>
      </c>
      <c r="AD292" s="8">
        <f>INDEX(装备!K:K,$O292)+INDEX(装备!K:K,$P292)+INDEX(装备!K:K,$Q292)+INDEX(装备!K:K,$R292)+INDEX(装备!K:K,$S292)+INDEX(装备!K:K,$T292)</f>
        <v>15</v>
      </c>
      <c r="AE292" s="8">
        <f>INDEX(装备!L:L,$O292)+INDEX(装备!L:L,$P292)+INDEX(装备!L:L,$Q292)+INDEX(装备!L:L,$R292)+INDEX(装备!L:L,$S292)+INDEX(装备!L:L,$T292)</f>
        <v>50</v>
      </c>
      <c r="AF292" s="8">
        <f>INDEX(装备!M:M,$O292)+INDEX(装备!M:M,$P292)+INDEX(装备!M:M,$Q292)+INDEX(装备!M:M,$R292)+INDEX(装备!M:M,$S292)+INDEX(装备!M:M,$T292)</f>
        <v>0</v>
      </c>
      <c r="AG292" s="8">
        <f>INDEX(装备!N:N,$O292)+INDEX(装备!N:N,$P292)+INDEX(装备!N:N,$Q292)+INDEX(装备!N:N,$R292)+INDEX(装备!N:N,$S292)+INDEX(装备!N:N,$T292)</f>
        <v>100</v>
      </c>
      <c r="AH292" s="8">
        <f>INDEX(装备!O:O,$O292)+INDEX(装备!O:O,$P292)+INDEX(装备!O:O,$Q292)+INDEX(装备!O:O,$R292)+INDEX(装备!O:O,$S292)+INDEX(装备!O:O,$T292)</f>
        <v>0</v>
      </c>
      <c r="AI292" s="8">
        <f>INDEX(装备!P:P,$O292)+INDEX(装备!P:P,$P292)+INDEX(装备!P:P,$Q292)+INDEX(装备!P:P,$R292)+INDEX(装备!P:P,$S292)+INDEX(装备!P:P,$T292)</f>
        <v>0</v>
      </c>
      <c r="AJ292" s="8">
        <f>INDEX(装备!Q:Q,$O292)+INDEX(装备!Q:Q,$P292)+INDEX(装备!Q:Q,$Q292)+INDEX(装备!Q:Q,$R292)+INDEX(装备!Q:Q,$S292)+INDEX(装备!Q:Q,$T292)</f>
        <v>0</v>
      </c>
      <c r="AK292" s="8">
        <f>INDEX(装备!R:R,$O292)+INDEX(装备!R:R,$P292)+INDEX(装备!R:R,$Q292)+INDEX(装备!R:R,$R292)+INDEX(装备!R:R,$S292)+INDEX(装备!R:R,$T292)</f>
        <v>0</v>
      </c>
      <c r="AL292" s="8">
        <f>INDEX(装备!S:S,$O292)+INDEX(装备!S:S,$P292)+INDEX(装备!S:S,$Q292)+INDEX(装备!S:S,$R292)+INDEX(装备!S:S,$S292)+INDEX(装备!S:S,$T292)</f>
        <v>0</v>
      </c>
      <c r="AM292" s="8">
        <f>INDEX(装备!T:T,$O292)+INDEX(装备!T:T,$P292)+INDEX(装备!T:T,$Q292)+INDEX(装备!T:T,$R292)+INDEX(装备!T:T,$S292)+INDEX(装备!T:T,$T292)</f>
        <v>0</v>
      </c>
      <c r="AP292" s="39">
        <f t="shared" si="156"/>
        <v>350</v>
      </c>
      <c r="AQ292" s="39">
        <f t="shared" si="156"/>
        <v>660</v>
      </c>
      <c r="AR292" s="39">
        <f t="shared" si="156"/>
        <v>312</v>
      </c>
      <c r="AS292" s="39">
        <f t="shared" si="156"/>
        <v>900</v>
      </c>
      <c r="AT292" s="39">
        <f t="shared" si="156"/>
        <v>242</v>
      </c>
      <c r="AU292" s="39">
        <f t="shared" si="156"/>
        <v>521</v>
      </c>
      <c r="AV292" s="39">
        <f t="shared" si="156"/>
        <v>42</v>
      </c>
      <c r="AW292" s="39">
        <f t="shared" si="156"/>
        <v>62</v>
      </c>
      <c r="AX292" s="39">
        <f t="shared" si="156"/>
        <v>61</v>
      </c>
      <c r="AY292" s="39">
        <f t="shared" si="156"/>
        <v>120</v>
      </c>
      <c r="AZ292" s="39">
        <f t="shared" si="156"/>
        <v>500</v>
      </c>
      <c r="BA292" s="39">
        <f t="shared" si="156"/>
        <v>620</v>
      </c>
      <c r="BB292" s="39">
        <f t="shared" si="156"/>
        <v>5</v>
      </c>
      <c r="BC292" s="39">
        <f t="shared" si="156"/>
        <v>5</v>
      </c>
      <c r="BD292" s="39">
        <f t="shared" si="156"/>
        <v>65</v>
      </c>
      <c r="BE292" s="39">
        <f t="shared" si="156"/>
        <v>0</v>
      </c>
      <c r="BF292" s="39">
        <f t="shared" si="156"/>
        <v>10</v>
      </c>
      <c r="BG292" s="39">
        <f t="shared" si="156"/>
        <v>0</v>
      </c>
    </row>
    <row r="293" spans="6:59" s="38" customFormat="1" x14ac:dyDescent="0.15">
      <c r="F293" s="38" t="s">
        <v>479</v>
      </c>
      <c r="G293" s="39" t="s">
        <v>342</v>
      </c>
      <c r="H293" s="39" t="s">
        <v>592</v>
      </c>
      <c r="I293" s="39" t="s">
        <v>343</v>
      </c>
      <c r="J293" s="39" t="s">
        <v>438</v>
      </c>
      <c r="K293" s="39" t="s">
        <v>438</v>
      </c>
      <c r="L293" s="39" t="s">
        <v>346</v>
      </c>
      <c r="M293" s="39" t="s">
        <v>345</v>
      </c>
      <c r="O293" s="35">
        <f>MATCH(H293,装备!$B:$B,0)</f>
        <v>2</v>
      </c>
      <c r="P293" s="35">
        <f>MATCH(I293,装备!$B:$B,0)</f>
        <v>2</v>
      </c>
      <c r="Q293" s="35">
        <f>MATCH(J293,装备!$B:$B,0)</f>
        <v>13</v>
      </c>
      <c r="R293" s="35">
        <f>MATCH(K293,装备!$B:$B,0)</f>
        <v>13</v>
      </c>
      <c r="S293" s="35">
        <f>MATCH(L293,装备!$B:$B,0)</f>
        <v>6</v>
      </c>
      <c r="T293" s="35">
        <f>MATCH(M293,装备!$B:$B,0)</f>
        <v>5</v>
      </c>
      <c r="V293" s="8">
        <f>INDEX(装备!C:C,$O293)+INDEX(装备!C:C,$P293)+INDEX(装备!C:C,$Q293)+INDEX(装备!C:C,$R293)+INDEX(装备!C:C,$S293)+INDEX(装备!C:C,$T293)</f>
        <v>2</v>
      </c>
      <c r="W293" s="8">
        <f>INDEX(装备!D:D,$O293)+INDEX(装备!D:D,$P293)+INDEX(装备!D:D,$Q293)+INDEX(装备!D:D,$R293)+INDEX(装备!D:D,$S293)+INDEX(装备!D:D,$T293)</f>
        <v>8</v>
      </c>
      <c r="X293" s="8">
        <f>INDEX(装备!E:E,$O293)+INDEX(装备!E:E,$P293)+INDEX(装备!E:E,$Q293)+INDEX(装备!E:E,$R293)+INDEX(装备!E:E,$S293)+INDEX(装备!E:E,$T293)</f>
        <v>2</v>
      </c>
      <c r="Y293" s="8">
        <f>INDEX(装备!F:F,$O293)+INDEX(装备!F:F,$P293)+INDEX(装备!F:F,$Q293)+INDEX(装备!F:F,$R293)+INDEX(装备!F:F,$S293)+INDEX(装备!F:F,$T293)</f>
        <v>0</v>
      </c>
      <c r="Z293" s="8">
        <f>INDEX(装备!G:G,$O293)+INDEX(装备!G:G,$P293)+INDEX(装备!G:G,$Q293)+INDEX(装备!G:G,$R293)+INDEX(装备!G:G,$S293)+INDEX(装备!G:G,$T293)</f>
        <v>0</v>
      </c>
      <c r="AA293" s="8">
        <f>INDEX(装备!H:H,$O293)+INDEX(装备!H:H,$P293)+INDEX(装备!H:H,$Q293)+INDEX(装备!H:H,$R293)+INDEX(装备!H:H,$S293)+INDEX(装备!H:H,$T293)</f>
        <v>0</v>
      </c>
      <c r="AB293" s="8">
        <f>INDEX(装备!I:I,$O293)+INDEX(装备!I:I,$P293)+INDEX(装备!I:I,$Q293)+INDEX(装备!I:I,$R293)+INDEX(装备!I:I,$S293)+INDEX(装备!I:I,$T293)</f>
        <v>0</v>
      </c>
      <c r="AC293" s="8">
        <f>INDEX(装备!J:J,$O293)+INDEX(装备!J:J,$P293)+INDEX(装备!J:J,$Q293)+INDEX(装备!J:J,$R293)+INDEX(装备!J:J,$S293)+INDEX(装备!J:J,$T293)</f>
        <v>0</v>
      </c>
      <c r="AD293" s="8">
        <f>INDEX(装备!K:K,$O293)+INDEX(装备!K:K,$P293)+INDEX(装备!K:K,$Q293)+INDEX(装备!K:K,$R293)+INDEX(装备!K:K,$S293)+INDEX(装备!K:K,$T293)</f>
        <v>0</v>
      </c>
      <c r="AE293" s="8">
        <f>INDEX(装备!L:L,$O293)+INDEX(装备!L:L,$P293)+INDEX(装备!L:L,$Q293)+INDEX(装备!L:L,$R293)+INDEX(装备!L:L,$S293)+INDEX(装备!L:L,$T293)</f>
        <v>0</v>
      </c>
      <c r="AF293" s="8">
        <f>INDEX(装备!M:M,$O293)+INDEX(装备!M:M,$P293)+INDEX(装备!M:M,$Q293)+INDEX(装备!M:M,$R293)+INDEX(装备!M:M,$S293)+INDEX(装备!M:M,$T293)</f>
        <v>80</v>
      </c>
      <c r="AG293" s="8">
        <f>INDEX(装备!N:N,$O293)+INDEX(装备!N:N,$P293)+INDEX(装备!N:N,$Q293)+INDEX(装备!N:N,$R293)+INDEX(装备!N:N,$S293)+INDEX(装备!N:N,$T293)</f>
        <v>30</v>
      </c>
      <c r="AH293" s="8">
        <f>INDEX(装备!O:O,$O293)+INDEX(装备!O:O,$P293)+INDEX(装备!O:O,$Q293)+INDEX(装备!O:O,$R293)+INDEX(装备!O:O,$S293)+INDEX(装备!O:O,$T293)</f>
        <v>0</v>
      </c>
      <c r="AI293" s="8">
        <f>INDEX(装备!P:P,$O293)+INDEX(装备!P:P,$P293)+INDEX(装备!P:P,$Q293)+INDEX(装备!P:P,$R293)+INDEX(装备!P:P,$S293)+INDEX(装备!P:P,$T293)</f>
        <v>0</v>
      </c>
      <c r="AJ293" s="8">
        <f>INDEX(装备!Q:Q,$O293)+INDEX(装备!Q:Q,$P293)+INDEX(装备!Q:Q,$Q293)+INDEX(装备!Q:Q,$R293)+INDEX(装备!Q:Q,$S293)+INDEX(装备!Q:Q,$T293)</f>
        <v>0</v>
      </c>
      <c r="AK293" s="8">
        <f>INDEX(装备!R:R,$O293)+INDEX(装备!R:R,$P293)+INDEX(装备!R:R,$Q293)+INDEX(装备!R:R,$R293)+INDEX(装备!R:R,$S293)+INDEX(装备!R:R,$T293)</f>
        <v>0</v>
      </c>
      <c r="AL293" s="8">
        <f>INDEX(装备!S:S,$O293)+INDEX(装备!S:S,$P293)+INDEX(装备!S:S,$Q293)+INDEX(装备!S:S,$R293)+INDEX(装备!S:S,$S293)+INDEX(装备!S:S,$T293)</f>
        <v>0</v>
      </c>
      <c r="AM293" s="8">
        <f>INDEX(装备!T:T,$O293)+INDEX(装备!T:T,$P293)+INDEX(装备!T:T,$Q293)+INDEX(装备!T:T,$R293)+INDEX(装备!T:T,$S293)+INDEX(装备!T:T,$T293)</f>
        <v>0</v>
      </c>
      <c r="AP293" s="39">
        <f t="shared" ref="AP293:BG293" si="157">V293</f>
        <v>2</v>
      </c>
      <c r="AQ293" s="39">
        <f t="shared" si="157"/>
        <v>8</v>
      </c>
      <c r="AR293" s="39">
        <f t="shared" si="157"/>
        <v>2</v>
      </c>
      <c r="AS293" s="39">
        <f t="shared" si="157"/>
        <v>0</v>
      </c>
      <c r="AT293" s="39">
        <f t="shared" si="157"/>
        <v>0</v>
      </c>
      <c r="AU293" s="39">
        <f t="shared" si="157"/>
        <v>0</v>
      </c>
      <c r="AV293" s="39">
        <f t="shared" si="157"/>
        <v>0</v>
      </c>
      <c r="AW293" s="39">
        <f t="shared" si="157"/>
        <v>0</v>
      </c>
      <c r="AX293" s="39">
        <f t="shared" si="157"/>
        <v>0</v>
      </c>
      <c r="AY293" s="39">
        <f t="shared" si="157"/>
        <v>0</v>
      </c>
      <c r="AZ293" s="39">
        <f t="shared" si="157"/>
        <v>80</v>
      </c>
      <c r="BA293" s="39">
        <f t="shared" si="157"/>
        <v>30</v>
      </c>
      <c r="BB293" s="39">
        <f t="shared" si="157"/>
        <v>0</v>
      </c>
      <c r="BC293" s="39">
        <f t="shared" si="157"/>
        <v>0</v>
      </c>
      <c r="BD293" s="39">
        <f t="shared" si="157"/>
        <v>0</v>
      </c>
      <c r="BE293" s="39">
        <f t="shared" si="157"/>
        <v>0</v>
      </c>
      <c r="BF293" s="39">
        <f t="shared" si="157"/>
        <v>0</v>
      </c>
      <c r="BG293" s="39">
        <f t="shared" si="157"/>
        <v>0</v>
      </c>
    </row>
    <row r="294" spans="6:59" s="38" customFormat="1" x14ac:dyDescent="0.15">
      <c r="G294" s="39" t="s">
        <v>347</v>
      </c>
      <c r="H294" s="39" t="s">
        <v>657</v>
      </c>
      <c r="I294" s="39" t="s">
        <v>441</v>
      </c>
      <c r="J294" s="39" t="s">
        <v>441</v>
      </c>
      <c r="K294" s="39" t="s">
        <v>348</v>
      </c>
      <c r="L294" s="39" t="s">
        <v>295</v>
      </c>
      <c r="M294" s="39" t="s">
        <v>298</v>
      </c>
      <c r="O294" s="35">
        <f>MATCH(H294,装备!$B:$B,0)</f>
        <v>29</v>
      </c>
      <c r="P294" s="35">
        <f>MATCH(I294,装备!$B:$B,0)</f>
        <v>20</v>
      </c>
      <c r="Q294" s="35">
        <f>MATCH(J294,装备!$B:$B,0)</f>
        <v>20</v>
      </c>
      <c r="R294" s="35">
        <f>MATCH(K294,装备!$B:$B,0)</f>
        <v>9</v>
      </c>
      <c r="S294" s="35">
        <f>MATCH(L294,装备!$B:$B,0)</f>
        <v>17</v>
      </c>
      <c r="T294" s="35">
        <f>MATCH(M294,装备!$B:$B,0)</f>
        <v>4</v>
      </c>
      <c r="V294" s="8">
        <f>INDEX(装备!C:C,$O294)+INDEX(装备!C:C,$P294)+INDEX(装备!C:C,$Q294)+INDEX(装备!C:C,$R294)+INDEX(装备!C:C,$S294)+INDEX(装备!C:C,$T294)</f>
        <v>11</v>
      </c>
      <c r="W294" s="8">
        <f>INDEX(装备!D:D,$O294)+INDEX(装备!D:D,$P294)+INDEX(装备!D:D,$Q294)+INDEX(装备!D:D,$R294)+INDEX(装备!D:D,$S294)+INDEX(装备!D:D,$T294)</f>
        <v>17</v>
      </c>
      <c r="X294" s="8">
        <f>INDEX(装备!E:E,$O294)+INDEX(装备!E:E,$P294)+INDEX(装备!E:E,$Q294)+INDEX(装备!E:E,$R294)+INDEX(装备!E:E,$S294)+INDEX(装备!E:E,$T294)</f>
        <v>11</v>
      </c>
      <c r="Y294" s="8">
        <f>INDEX(装备!F:F,$O294)+INDEX(装备!F:F,$P294)+INDEX(装备!F:F,$Q294)+INDEX(装备!F:F,$R294)+INDEX(装备!F:F,$S294)+INDEX(装备!F:F,$T294)</f>
        <v>0</v>
      </c>
      <c r="Z294" s="8">
        <f>INDEX(装备!G:G,$O294)+INDEX(装备!G:G,$P294)+INDEX(装备!G:G,$Q294)+INDEX(装备!G:G,$R294)+INDEX(装备!G:G,$S294)+INDEX(装备!G:G,$T294)</f>
        <v>6</v>
      </c>
      <c r="AA294" s="8">
        <f>INDEX(装备!H:H,$O294)+INDEX(装备!H:H,$P294)+INDEX(装备!H:H,$Q294)+INDEX(装备!H:H,$R294)+INDEX(装备!H:H,$S294)+INDEX(装备!H:H,$T294)</f>
        <v>0</v>
      </c>
      <c r="AB294" s="8">
        <f>INDEX(装备!I:I,$O294)+INDEX(装备!I:I,$P294)+INDEX(装备!I:I,$Q294)+INDEX(装备!I:I,$R294)+INDEX(装备!I:I,$S294)+INDEX(装备!I:I,$T294)</f>
        <v>2</v>
      </c>
      <c r="AC294" s="8">
        <f>INDEX(装备!J:J,$O294)+INDEX(装备!J:J,$P294)+INDEX(装备!J:J,$Q294)+INDEX(装备!J:J,$R294)+INDEX(装备!J:J,$S294)+INDEX(装备!J:J,$T294)</f>
        <v>0</v>
      </c>
      <c r="AD294" s="8">
        <f>INDEX(装备!K:K,$O294)+INDEX(装备!K:K,$P294)+INDEX(装备!K:K,$Q294)+INDEX(装备!K:K,$R294)+INDEX(装备!K:K,$S294)+INDEX(装备!K:K,$T294)</f>
        <v>0</v>
      </c>
      <c r="AE294" s="8">
        <f>INDEX(装备!L:L,$O294)+INDEX(装备!L:L,$P294)+INDEX(装备!L:L,$Q294)+INDEX(装备!L:L,$R294)+INDEX(装备!L:L,$S294)+INDEX(装备!L:L,$T294)</f>
        <v>0</v>
      </c>
      <c r="AF294" s="8">
        <f>INDEX(装备!M:M,$O294)+INDEX(装备!M:M,$P294)+INDEX(装备!M:M,$Q294)+INDEX(装备!M:M,$R294)+INDEX(装备!M:M,$S294)+INDEX(装备!M:M,$T294)</f>
        <v>15</v>
      </c>
      <c r="AG294" s="8">
        <f>INDEX(装备!N:N,$O294)+INDEX(装备!N:N,$P294)+INDEX(装备!N:N,$Q294)+INDEX(装备!N:N,$R294)+INDEX(装备!N:N,$S294)+INDEX(装备!N:N,$T294)</f>
        <v>105</v>
      </c>
      <c r="AH294" s="8">
        <f>INDEX(装备!O:O,$O294)+INDEX(装备!O:O,$P294)+INDEX(装备!O:O,$Q294)+INDEX(装备!O:O,$R294)+INDEX(装备!O:O,$S294)+INDEX(装备!O:O,$T294)</f>
        <v>0</v>
      </c>
      <c r="AI294" s="8">
        <f>INDEX(装备!P:P,$O294)+INDEX(装备!P:P,$P294)+INDEX(装备!P:P,$Q294)+INDEX(装备!P:P,$R294)+INDEX(装备!P:P,$S294)+INDEX(装备!P:P,$T294)</f>
        <v>0</v>
      </c>
      <c r="AJ294" s="8">
        <f>INDEX(装备!Q:Q,$O294)+INDEX(装备!Q:Q,$P294)+INDEX(装备!Q:Q,$Q294)+INDEX(装备!Q:Q,$R294)+INDEX(装备!Q:Q,$S294)+INDEX(装备!Q:Q,$T294)</f>
        <v>0</v>
      </c>
      <c r="AK294" s="8">
        <f>INDEX(装备!R:R,$O294)+INDEX(装备!R:R,$P294)+INDEX(装备!R:R,$Q294)+INDEX(装备!R:R,$R294)+INDEX(装备!R:R,$S294)+INDEX(装备!R:R,$T294)</f>
        <v>0</v>
      </c>
      <c r="AL294" s="8">
        <f>INDEX(装备!S:S,$O294)+INDEX(装备!S:S,$P294)+INDEX(装备!S:S,$Q294)+INDEX(装备!S:S,$R294)+INDEX(装备!S:S,$S294)+INDEX(装备!S:S,$T294)</f>
        <v>0</v>
      </c>
      <c r="AM294" s="8">
        <f>INDEX(装备!T:T,$O294)+INDEX(装备!T:T,$P294)+INDEX(装备!T:T,$Q294)+INDEX(装备!T:T,$R294)+INDEX(装备!T:T,$S294)+INDEX(装备!T:T,$T294)</f>
        <v>0</v>
      </c>
      <c r="AP294" s="39">
        <f t="shared" ref="AP294:BG302" si="158">AP293+V294</f>
        <v>13</v>
      </c>
      <c r="AQ294" s="39">
        <f t="shared" si="158"/>
        <v>25</v>
      </c>
      <c r="AR294" s="39">
        <f t="shared" si="158"/>
        <v>13</v>
      </c>
      <c r="AS294" s="39">
        <f t="shared" si="158"/>
        <v>0</v>
      </c>
      <c r="AT294" s="39">
        <f t="shared" si="158"/>
        <v>6</v>
      </c>
      <c r="AU294" s="39">
        <f t="shared" si="158"/>
        <v>0</v>
      </c>
      <c r="AV294" s="39">
        <f t="shared" si="158"/>
        <v>2</v>
      </c>
      <c r="AW294" s="39">
        <f t="shared" si="158"/>
        <v>0</v>
      </c>
      <c r="AX294" s="39">
        <f t="shared" si="158"/>
        <v>0</v>
      </c>
      <c r="AY294" s="39">
        <f t="shared" si="158"/>
        <v>0</v>
      </c>
      <c r="AZ294" s="39">
        <f t="shared" si="158"/>
        <v>95</v>
      </c>
      <c r="BA294" s="39">
        <f t="shared" si="158"/>
        <v>135</v>
      </c>
      <c r="BB294" s="39">
        <f t="shared" si="158"/>
        <v>0</v>
      </c>
      <c r="BC294" s="39">
        <f t="shared" si="158"/>
        <v>0</v>
      </c>
      <c r="BD294" s="39">
        <f t="shared" si="158"/>
        <v>0</v>
      </c>
      <c r="BE294" s="39">
        <f t="shared" si="158"/>
        <v>0</v>
      </c>
      <c r="BF294" s="39">
        <f t="shared" si="158"/>
        <v>0</v>
      </c>
      <c r="BG294" s="39">
        <f t="shared" si="158"/>
        <v>0</v>
      </c>
    </row>
    <row r="295" spans="6:59" s="38" customFormat="1" x14ac:dyDescent="0.15">
      <c r="G295" s="39" t="s">
        <v>299</v>
      </c>
      <c r="H295" s="39" t="s">
        <v>649</v>
      </c>
      <c r="I295" s="39" t="s">
        <v>302</v>
      </c>
      <c r="J295" s="39" t="s">
        <v>349</v>
      </c>
      <c r="K295" s="39" t="s">
        <v>441</v>
      </c>
      <c r="L295" s="39" t="s">
        <v>441</v>
      </c>
      <c r="M295" s="39" t="s">
        <v>444</v>
      </c>
      <c r="O295" s="35">
        <f>MATCH(H295,装备!$B:$B,0)</f>
        <v>60</v>
      </c>
      <c r="P295" s="35">
        <f>MATCH(I295,装备!$B:$B,0)</f>
        <v>36</v>
      </c>
      <c r="Q295" s="35">
        <f>MATCH(J295,装备!$B:$B,0)</f>
        <v>37</v>
      </c>
      <c r="R295" s="35">
        <f>MATCH(K295,装备!$B:$B,0)</f>
        <v>20</v>
      </c>
      <c r="S295" s="35">
        <f>MATCH(L295,装备!$B:$B,0)</f>
        <v>20</v>
      </c>
      <c r="T295" s="35">
        <f>MATCH(M295,装备!$B:$B,0)</f>
        <v>47</v>
      </c>
      <c r="V295" s="8">
        <f>INDEX(装备!C:C,$O295)+INDEX(装备!C:C,$P295)+INDEX(装备!C:C,$Q295)+INDEX(装备!C:C,$R295)+INDEX(装备!C:C,$S295)+INDEX(装备!C:C,$T295)</f>
        <v>15</v>
      </c>
      <c r="W295" s="8">
        <f>INDEX(装备!D:D,$O295)+INDEX(装备!D:D,$P295)+INDEX(装备!D:D,$Q295)+INDEX(装备!D:D,$R295)+INDEX(装备!D:D,$S295)+INDEX(装备!D:D,$T295)</f>
        <v>31</v>
      </c>
      <c r="X295" s="8">
        <f>INDEX(装备!E:E,$O295)+INDEX(装备!E:E,$P295)+INDEX(装备!E:E,$Q295)+INDEX(装备!E:E,$R295)+INDEX(装备!E:E,$S295)+INDEX(装备!E:E,$T295)</f>
        <v>15</v>
      </c>
      <c r="Y295" s="8">
        <f>INDEX(装备!F:F,$O295)+INDEX(装备!F:F,$P295)+INDEX(装备!F:F,$Q295)+INDEX(装备!F:F,$R295)+INDEX(装备!F:F,$S295)+INDEX(装备!F:F,$T295)</f>
        <v>0</v>
      </c>
      <c r="Z295" s="8">
        <f>INDEX(装备!G:G,$O295)+INDEX(装备!G:G,$P295)+INDEX(装备!G:G,$Q295)+INDEX(装备!G:G,$R295)+INDEX(装备!G:G,$S295)+INDEX(装备!G:G,$T295)</f>
        <v>6</v>
      </c>
      <c r="AA295" s="8">
        <f>INDEX(装备!H:H,$O295)+INDEX(装备!H:H,$P295)+INDEX(装备!H:H,$Q295)+INDEX(装备!H:H,$R295)+INDEX(装备!H:H,$S295)+INDEX(装备!H:H,$T295)</f>
        <v>52</v>
      </c>
      <c r="AB295" s="8">
        <f>INDEX(装备!I:I,$O295)+INDEX(装备!I:I,$P295)+INDEX(装备!I:I,$Q295)+INDEX(装备!I:I,$R295)+INDEX(装备!I:I,$S295)+INDEX(装备!I:I,$T295)</f>
        <v>0</v>
      </c>
      <c r="AC295" s="8">
        <f>INDEX(装备!J:J,$O295)+INDEX(装备!J:J,$P295)+INDEX(装备!J:J,$Q295)+INDEX(装备!J:J,$R295)+INDEX(装备!J:J,$S295)+INDEX(装备!J:J,$T295)</f>
        <v>0</v>
      </c>
      <c r="AD295" s="8">
        <f>INDEX(装备!K:K,$O295)+INDEX(装备!K:K,$P295)+INDEX(装备!K:K,$Q295)+INDEX(装备!K:K,$R295)+INDEX(装备!K:K,$S295)+INDEX(装备!K:K,$T295)</f>
        <v>0</v>
      </c>
      <c r="AE295" s="8">
        <f>INDEX(装备!L:L,$O295)+INDEX(装备!L:L,$P295)+INDEX(装备!L:L,$Q295)+INDEX(装备!L:L,$R295)+INDEX(装备!L:L,$S295)+INDEX(装备!L:L,$T295)</f>
        <v>0</v>
      </c>
      <c r="AF295" s="8">
        <f>INDEX(装备!M:M,$O295)+INDEX(装备!M:M,$P295)+INDEX(装备!M:M,$Q295)+INDEX(装备!M:M,$R295)+INDEX(装备!M:M,$S295)+INDEX(装备!M:M,$T295)</f>
        <v>135</v>
      </c>
      <c r="AG295" s="8">
        <f>INDEX(装备!N:N,$O295)+INDEX(装备!N:N,$P295)+INDEX(装备!N:N,$Q295)+INDEX(装备!N:N,$R295)+INDEX(装备!N:N,$S295)+INDEX(装备!N:N,$T295)</f>
        <v>105</v>
      </c>
      <c r="AH295" s="8">
        <f>INDEX(装备!O:O,$O295)+INDEX(装备!O:O,$P295)+INDEX(装备!O:O,$Q295)+INDEX(装备!O:O,$R295)+INDEX(装备!O:O,$S295)+INDEX(装备!O:O,$T295)</f>
        <v>0</v>
      </c>
      <c r="AI295" s="8">
        <f>INDEX(装备!P:P,$O295)+INDEX(装备!P:P,$P295)+INDEX(装备!P:P,$Q295)+INDEX(装备!P:P,$R295)+INDEX(装备!P:P,$S295)+INDEX(装备!P:P,$T295)</f>
        <v>0</v>
      </c>
      <c r="AJ295" s="8">
        <f>INDEX(装备!Q:Q,$O295)+INDEX(装备!Q:Q,$P295)+INDEX(装备!Q:Q,$Q295)+INDEX(装备!Q:Q,$R295)+INDEX(装备!Q:Q,$S295)+INDEX(装备!Q:Q,$T295)</f>
        <v>0</v>
      </c>
      <c r="AK295" s="8">
        <f>INDEX(装备!R:R,$O295)+INDEX(装备!R:R,$P295)+INDEX(装备!R:R,$Q295)+INDEX(装备!R:R,$R295)+INDEX(装备!R:R,$S295)+INDEX(装备!R:R,$T295)</f>
        <v>0</v>
      </c>
      <c r="AL295" s="8">
        <f>INDEX(装备!S:S,$O295)+INDEX(装备!S:S,$P295)+INDEX(装备!S:S,$Q295)+INDEX(装备!S:S,$R295)+INDEX(装备!S:S,$S295)+INDEX(装备!S:S,$T295)</f>
        <v>0</v>
      </c>
      <c r="AM295" s="8">
        <f>INDEX(装备!T:T,$O295)+INDEX(装备!T:T,$P295)+INDEX(装备!T:T,$Q295)+INDEX(装备!T:T,$R295)+INDEX(装备!T:T,$S295)+INDEX(装备!T:T,$T295)</f>
        <v>0</v>
      </c>
      <c r="AP295" s="39">
        <f t="shared" si="158"/>
        <v>28</v>
      </c>
      <c r="AQ295" s="39">
        <f t="shared" si="158"/>
        <v>56</v>
      </c>
      <c r="AR295" s="39">
        <f t="shared" si="158"/>
        <v>28</v>
      </c>
      <c r="AS295" s="39">
        <f t="shared" si="158"/>
        <v>0</v>
      </c>
      <c r="AT295" s="39">
        <f t="shared" si="158"/>
        <v>12</v>
      </c>
      <c r="AU295" s="39">
        <f t="shared" si="158"/>
        <v>52</v>
      </c>
      <c r="AV295" s="39">
        <f t="shared" si="158"/>
        <v>2</v>
      </c>
      <c r="AW295" s="39">
        <f t="shared" si="158"/>
        <v>0</v>
      </c>
      <c r="AX295" s="39">
        <f t="shared" si="158"/>
        <v>0</v>
      </c>
      <c r="AY295" s="39">
        <f t="shared" si="158"/>
        <v>0</v>
      </c>
      <c r="AZ295" s="39">
        <f t="shared" si="158"/>
        <v>230</v>
      </c>
      <c r="BA295" s="39">
        <f t="shared" si="158"/>
        <v>240</v>
      </c>
      <c r="BB295" s="39">
        <f t="shared" si="158"/>
        <v>0</v>
      </c>
      <c r="BC295" s="39">
        <f t="shared" si="158"/>
        <v>0</v>
      </c>
      <c r="BD295" s="39">
        <f t="shared" si="158"/>
        <v>0</v>
      </c>
      <c r="BE295" s="39">
        <f t="shared" si="158"/>
        <v>0</v>
      </c>
      <c r="BF295" s="39">
        <f t="shared" si="158"/>
        <v>0</v>
      </c>
      <c r="BG295" s="39">
        <f t="shared" si="158"/>
        <v>0</v>
      </c>
    </row>
    <row r="296" spans="6:59" s="38" customFormat="1" x14ac:dyDescent="0.15">
      <c r="G296" s="39" t="s">
        <v>304</v>
      </c>
      <c r="H296" s="39" t="s">
        <v>622</v>
      </c>
      <c r="I296" s="39" t="s">
        <v>428</v>
      </c>
      <c r="J296" s="39" t="s">
        <v>363</v>
      </c>
      <c r="K296" s="39" t="s">
        <v>439</v>
      </c>
      <c r="L296" s="39" t="s">
        <v>422</v>
      </c>
      <c r="M296" s="39" t="s">
        <v>444</v>
      </c>
      <c r="O296" s="35">
        <f>MATCH(H296,装备!$B:$B,0)</f>
        <v>86</v>
      </c>
      <c r="P296" s="35">
        <f>MATCH(I296,装备!$B:$B,0)</f>
        <v>71</v>
      </c>
      <c r="Q296" s="35">
        <f>MATCH(J296,装备!$B:$B,0)</f>
        <v>49</v>
      </c>
      <c r="R296" s="35">
        <f>MATCH(K296,装备!$B:$B,0)</f>
        <v>33</v>
      </c>
      <c r="S296" s="35">
        <f>MATCH(L296,装备!$B:$B,0)</f>
        <v>18</v>
      </c>
      <c r="T296" s="35">
        <f>MATCH(M296,装备!$B:$B,0)</f>
        <v>47</v>
      </c>
      <c r="V296" s="8">
        <f>INDEX(装备!C:C,$O296)+INDEX(装备!C:C,$P296)+INDEX(装备!C:C,$Q296)+INDEX(装备!C:C,$R296)+INDEX(装备!C:C,$S296)+INDEX(装备!C:C,$T296)</f>
        <v>22</v>
      </c>
      <c r="W296" s="8">
        <f>INDEX(装备!D:D,$O296)+INDEX(装备!D:D,$P296)+INDEX(装备!D:D,$Q296)+INDEX(装备!D:D,$R296)+INDEX(装备!D:D,$S296)+INDEX(装备!D:D,$T296)</f>
        <v>29</v>
      </c>
      <c r="X296" s="8">
        <f>INDEX(装备!E:E,$O296)+INDEX(装备!E:E,$P296)+INDEX(装备!E:E,$Q296)+INDEX(装备!E:E,$R296)+INDEX(装备!E:E,$S296)+INDEX(装备!E:E,$T296)</f>
        <v>19</v>
      </c>
      <c r="Y296" s="8">
        <f>INDEX(装备!F:F,$O296)+INDEX(装备!F:F,$P296)+INDEX(装备!F:F,$Q296)+INDEX(装备!F:F,$R296)+INDEX(装备!F:F,$S296)+INDEX(装备!F:F,$T296)</f>
        <v>200</v>
      </c>
      <c r="Z296" s="8">
        <f>INDEX(装备!G:G,$O296)+INDEX(装备!G:G,$P296)+INDEX(装备!G:G,$Q296)+INDEX(装备!G:G,$R296)+INDEX(装备!G:G,$S296)+INDEX(装备!G:G,$T296)</f>
        <v>13</v>
      </c>
      <c r="AA296" s="8">
        <f>INDEX(装备!H:H,$O296)+INDEX(装备!H:H,$P296)+INDEX(装备!H:H,$Q296)+INDEX(装备!H:H,$R296)+INDEX(装备!H:H,$S296)+INDEX(装备!H:H,$T296)</f>
        <v>70</v>
      </c>
      <c r="AB296" s="8">
        <f>INDEX(装备!I:I,$O296)+INDEX(装备!I:I,$P296)+INDEX(装备!I:I,$Q296)+INDEX(装备!I:I,$R296)+INDEX(装备!I:I,$S296)+INDEX(装备!I:I,$T296)</f>
        <v>0</v>
      </c>
      <c r="AC296" s="8">
        <f>INDEX(装备!J:J,$O296)+INDEX(装备!J:J,$P296)+INDEX(装备!J:J,$Q296)+INDEX(装备!J:J,$R296)+INDEX(装备!J:J,$S296)+INDEX(装备!J:J,$T296)</f>
        <v>0</v>
      </c>
      <c r="AD296" s="8">
        <f>INDEX(装备!K:K,$O296)+INDEX(装备!K:K,$P296)+INDEX(装备!K:K,$Q296)+INDEX(装备!K:K,$R296)+INDEX(装备!K:K,$S296)+INDEX(装备!K:K,$T296)</f>
        <v>0</v>
      </c>
      <c r="AE296" s="8">
        <f>INDEX(装备!L:L,$O296)+INDEX(装备!L:L,$P296)+INDEX(装备!L:L,$Q296)+INDEX(装备!L:L,$R296)+INDEX(装备!L:L,$S296)+INDEX(装备!L:L,$T296)</f>
        <v>10</v>
      </c>
      <c r="AF296" s="8">
        <f>INDEX(装备!M:M,$O296)+INDEX(装备!M:M,$P296)+INDEX(装备!M:M,$Q296)+INDEX(装备!M:M,$R296)+INDEX(装备!M:M,$S296)+INDEX(装备!M:M,$T296)</f>
        <v>320</v>
      </c>
      <c r="AG296" s="8">
        <f>INDEX(装备!N:N,$O296)+INDEX(装备!N:N,$P296)+INDEX(装备!N:N,$Q296)+INDEX(装备!N:N,$R296)+INDEX(装备!N:N,$S296)+INDEX(装备!N:N,$T296)</f>
        <v>135</v>
      </c>
      <c r="AH296" s="8">
        <f>INDEX(装备!O:O,$O296)+INDEX(装备!O:O,$P296)+INDEX(装备!O:O,$Q296)+INDEX(装备!O:O,$R296)+INDEX(装备!O:O,$S296)+INDEX(装备!O:O,$T296)</f>
        <v>5</v>
      </c>
      <c r="AI296" s="8">
        <f>INDEX(装备!P:P,$O296)+INDEX(装备!P:P,$P296)+INDEX(装备!P:P,$Q296)+INDEX(装备!P:P,$R296)+INDEX(装备!P:P,$S296)+INDEX(装备!P:P,$T296)</f>
        <v>0</v>
      </c>
      <c r="AJ296" s="8">
        <f>INDEX(装备!Q:Q,$O296)+INDEX(装备!Q:Q,$P296)+INDEX(装备!Q:Q,$Q296)+INDEX(装备!Q:Q,$R296)+INDEX(装备!Q:Q,$S296)+INDEX(装备!Q:Q,$T296)</f>
        <v>0</v>
      </c>
      <c r="AK296" s="8">
        <f>INDEX(装备!R:R,$O296)+INDEX(装备!R:R,$P296)+INDEX(装备!R:R,$Q296)+INDEX(装备!R:R,$R296)+INDEX(装备!R:R,$S296)+INDEX(装备!R:R,$T296)</f>
        <v>0</v>
      </c>
      <c r="AL296" s="8">
        <f>INDEX(装备!S:S,$O296)+INDEX(装备!S:S,$P296)+INDEX(装备!S:S,$Q296)+INDEX(装备!S:S,$R296)+INDEX(装备!S:S,$S296)+INDEX(装备!S:S,$T296)</f>
        <v>0</v>
      </c>
      <c r="AM296" s="8">
        <f>INDEX(装备!T:T,$O296)+INDEX(装备!T:T,$P296)+INDEX(装备!T:T,$Q296)+INDEX(装备!T:T,$R296)+INDEX(装备!T:T,$S296)+INDEX(装备!T:T,$T296)</f>
        <v>0</v>
      </c>
      <c r="AP296" s="39">
        <f t="shared" si="158"/>
        <v>50</v>
      </c>
      <c r="AQ296" s="39">
        <f t="shared" si="158"/>
        <v>85</v>
      </c>
      <c r="AR296" s="39">
        <f t="shared" si="158"/>
        <v>47</v>
      </c>
      <c r="AS296" s="39">
        <f t="shared" si="158"/>
        <v>200</v>
      </c>
      <c r="AT296" s="39">
        <f t="shared" si="158"/>
        <v>25</v>
      </c>
      <c r="AU296" s="39">
        <f t="shared" si="158"/>
        <v>122</v>
      </c>
      <c r="AV296" s="39">
        <f t="shared" si="158"/>
        <v>2</v>
      </c>
      <c r="AW296" s="39">
        <f t="shared" si="158"/>
        <v>0</v>
      </c>
      <c r="AX296" s="39">
        <f t="shared" si="158"/>
        <v>0</v>
      </c>
      <c r="AY296" s="39">
        <f t="shared" si="158"/>
        <v>10</v>
      </c>
      <c r="AZ296" s="39">
        <f t="shared" si="158"/>
        <v>550</v>
      </c>
      <c r="BA296" s="39">
        <f t="shared" si="158"/>
        <v>375</v>
      </c>
      <c r="BB296" s="39">
        <f t="shared" si="158"/>
        <v>5</v>
      </c>
      <c r="BC296" s="39">
        <f t="shared" si="158"/>
        <v>0</v>
      </c>
      <c r="BD296" s="39">
        <f t="shared" si="158"/>
        <v>0</v>
      </c>
      <c r="BE296" s="39">
        <f t="shared" si="158"/>
        <v>0</v>
      </c>
      <c r="BF296" s="39">
        <f t="shared" si="158"/>
        <v>0</v>
      </c>
      <c r="BG296" s="39">
        <f t="shared" si="158"/>
        <v>0</v>
      </c>
    </row>
    <row r="297" spans="6:59" s="38" customFormat="1" x14ac:dyDescent="0.15">
      <c r="G297" s="39" t="s">
        <v>311</v>
      </c>
      <c r="H297" s="39" t="s">
        <v>639</v>
      </c>
      <c r="I297" s="39" t="s">
        <v>361</v>
      </c>
      <c r="J297" s="39" t="s">
        <v>452</v>
      </c>
      <c r="K297" s="39" t="s">
        <v>349</v>
      </c>
      <c r="L297" s="39" t="s">
        <v>385</v>
      </c>
      <c r="M297" s="39" t="s">
        <v>444</v>
      </c>
      <c r="O297" s="35">
        <f>MATCH(H297,装备!$B:$B,0)</f>
        <v>77</v>
      </c>
      <c r="P297" s="35">
        <f>MATCH(I297,装备!$B:$B,0)</f>
        <v>82</v>
      </c>
      <c r="Q297" s="35">
        <f>MATCH(J297,装备!$B:$B,0)</f>
        <v>75</v>
      </c>
      <c r="R297" s="35">
        <f>MATCH(K297,装备!$B:$B,0)</f>
        <v>37</v>
      </c>
      <c r="S297" s="35">
        <f>MATCH(L297,装备!$B:$B,0)</f>
        <v>10</v>
      </c>
      <c r="T297" s="35">
        <f>MATCH(M297,装备!$B:$B,0)</f>
        <v>47</v>
      </c>
      <c r="V297" s="8">
        <f>INDEX(装备!C:C,$O297)+INDEX(装备!C:C,$P297)+INDEX(装备!C:C,$Q297)+INDEX(装备!C:C,$R297)+INDEX(装备!C:C,$S297)+INDEX(装备!C:C,$T297)</f>
        <v>16</v>
      </c>
      <c r="W297" s="8">
        <f>INDEX(装备!D:D,$O297)+INDEX(装备!D:D,$P297)+INDEX(装备!D:D,$Q297)+INDEX(装备!D:D,$R297)+INDEX(装备!D:D,$S297)+INDEX(装备!D:D,$T297)</f>
        <v>33</v>
      </c>
      <c r="X297" s="8">
        <f>INDEX(装备!E:E,$O297)+INDEX(装备!E:E,$P297)+INDEX(装备!E:E,$Q297)+INDEX(装备!E:E,$R297)+INDEX(装备!E:E,$S297)+INDEX(装备!E:E,$T297)</f>
        <v>8</v>
      </c>
      <c r="Y297" s="8">
        <f>INDEX(装备!F:F,$O297)+INDEX(装备!F:F,$P297)+INDEX(装备!F:F,$Q297)+INDEX(装备!F:F,$R297)+INDEX(装备!F:F,$S297)+INDEX(装备!F:F,$T297)</f>
        <v>550</v>
      </c>
      <c r="Z297" s="8">
        <f>INDEX(装备!G:G,$O297)+INDEX(装备!G:G,$P297)+INDEX(装备!G:G,$Q297)+INDEX(装备!G:G,$R297)+INDEX(装备!G:G,$S297)+INDEX(装备!G:G,$T297)</f>
        <v>21</v>
      </c>
      <c r="AA297" s="8">
        <f>INDEX(装备!H:H,$O297)+INDEX(装备!H:H,$P297)+INDEX(装备!H:H,$Q297)+INDEX(装备!H:H,$R297)+INDEX(装备!H:H,$S297)+INDEX(装备!H:H,$T297)</f>
        <v>113</v>
      </c>
      <c r="AB297" s="8">
        <f>INDEX(装备!I:I,$O297)+INDEX(装备!I:I,$P297)+INDEX(装备!I:I,$Q297)+INDEX(装备!I:I,$R297)+INDEX(装备!I:I,$S297)+INDEX(装备!I:I,$T297)</f>
        <v>0</v>
      </c>
      <c r="AC297" s="8">
        <f>INDEX(装备!J:J,$O297)+INDEX(装备!J:J,$P297)+INDEX(装备!J:J,$Q297)+INDEX(装备!J:J,$R297)+INDEX(装备!J:J,$S297)+INDEX(装备!J:J,$T297)</f>
        <v>0</v>
      </c>
      <c r="AD297" s="8">
        <f>INDEX(装备!K:K,$O297)+INDEX(装备!K:K,$P297)+INDEX(装备!K:K,$Q297)+INDEX(装备!K:K,$R297)+INDEX(装备!K:K,$S297)+INDEX(装备!K:K,$T297)</f>
        <v>0</v>
      </c>
      <c r="AE297" s="8">
        <f>INDEX(装备!L:L,$O297)+INDEX(装备!L:L,$P297)+INDEX(装备!L:L,$Q297)+INDEX(装备!L:L,$R297)+INDEX(装备!L:L,$S297)+INDEX(装备!L:L,$T297)</f>
        <v>0</v>
      </c>
      <c r="AF297" s="8">
        <f>INDEX(装备!M:M,$O297)+INDEX(装备!M:M,$P297)+INDEX(装备!M:M,$Q297)+INDEX(装备!M:M,$R297)+INDEX(装备!M:M,$S297)+INDEX(装备!M:M,$T297)</f>
        <v>220</v>
      </c>
      <c r="AG297" s="8">
        <f>INDEX(装备!N:N,$O297)+INDEX(装备!N:N,$P297)+INDEX(装备!N:N,$Q297)+INDEX(装备!N:N,$R297)+INDEX(装备!N:N,$S297)+INDEX(装备!N:N,$T297)</f>
        <v>212</v>
      </c>
      <c r="AH297" s="8">
        <f>INDEX(装备!O:O,$O297)+INDEX(装备!O:O,$P297)+INDEX(装备!O:O,$Q297)+INDEX(装备!O:O,$R297)+INDEX(装备!O:O,$S297)+INDEX(装备!O:O,$T297)</f>
        <v>0</v>
      </c>
      <c r="AI297" s="8">
        <f>INDEX(装备!P:P,$O297)+INDEX(装备!P:P,$P297)+INDEX(装备!P:P,$Q297)+INDEX(装备!P:P,$R297)+INDEX(装备!P:P,$S297)+INDEX(装备!P:P,$T297)</f>
        <v>0</v>
      </c>
      <c r="AJ297" s="8">
        <f>INDEX(装备!Q:Q,$O297)+INDEX(装备!Q:Q,$P297)+INDEX(装备!Q:Q,$Q297)+INDEX(装备!Q:Q,$R297)+INDEX(装备!Q:Q,$S297)+INDEX(装备!Q:Q,$T297)</f>
        <v>5</v>
      </c>
      <c r="AK297" s="8">
        <f>INDEX(装备!R:R,$O297)+INDEX(装备!R:R,$P297)+INDEX(装备!R:R,$Q297)+INDEX(装备!R:R,$R297)+INDEX(装备!R:R,$S297)+INDEX(装备!R:R,$T297)</f>
        <v>0</v>
      </c>
      <c r="AL297" s="8">
        <f>INDEX(装备!S:S,$O297)+INDEX(装备!S:S,$P297)+INDEX(装备!S:S,$Q297)+INDEX(装备!S:S,$R297)+INDEX(装备!S:S,$S297)+INDEX(装备!S:S,$T297)</f>
        <v>0</v>
      </c>
      <c r="AM297" s="8">
        <f>INDEX(装备!T:T,$O297)+INDEX(装备!T:T,$P297)+INDEX(装备!T:T,$Q297)+INDEX(装备!T:T,$R297)+INDEX(装备!T:T,$S297)+INDEX(装备!T:T,$T297)</f>
        <v>0</v>
      </c>
      <c r="AP297" s="39">
        <f t="shared" si="158"/>
        <v>66</v>
      </c>
      <c r="AQ297" s="39">
        <f t="shared" si="158"/>
        <v>118</v>
      </c>
      <c r="AR297" s="39">
        <f t="shared" si="158"/>
        <v>55</v>
      </c>
      <c r="AS297" s="39">
        <f t="shared" si="158"/>
        <v>750</v>
      </c>
      <c r="AT297" s="39">
        <f t="shared" si="158"/>
        <v>46</v>
      </c>
      <c r="AU297" s="39">
        <f t="shared" si="158"/>
        <v>235</v>
      </c>
      <c r="AV297" s="39">
        <f t="shared" si="158"/>
        <v>2</v>
      </c>
      <c r="AW297" s="39">
        <f t="shared" si="158"/>
        <v>0</v>
      </c>
      <c r="AX297" s="39">
        <f t="shared" si="158"/>
        <v>0</v>
      </c>
      <c r="AY297" s="39">
        <f t="shared" si="158"/>
        <v>10</v>
      </c>
      <c r="AZ297" s="39">
        <f t="shared" si="158"/>
        <v>770</v>
      </c>
      <c r="BA297" s="39">
        <f t="shared" si="158"/>
        <v>587</v>
      </c>
      <c r="BB297" s="39">
        <f t="shared" si="158"/>
        <v>5</v>
      </c>
      <c r="BC297" s="39">
        <f t="shared" si="158"/>
        <v>0</v>
      </c>
      <c r="BD297" s="39">
        <f t="shared" si="158"/>
        <v>5</v>
      </c>
      <c r="BE297" s="39">
        <f t="shared" si="158"/>
        <v>0</v>
      </c>
      <c r="BF297" s="39">
        <f t="shared" si="158"/>
        <v>0</v>
      </c>
      <c r="BG297" s="39">
        <f t="shared" si="158"/>
        <v>0</v>
      </c>
    </row>
    <row r="298" spans="6:59" s="38" customFormat="1" x14ac:dyDescent="0.15">
      <c r="G298" s="39" t="s">
        <v>316</v>
      </c>
      <c r="H298" s="39" t="s">
        <v>658</v>
      </c>
      <c r="I298" s="39" t="s">
        <v>354</v>
      </c>
      <c r="J298" s="39" t="s">
        <v>313</v>
      </c>
      <c r="K298" s="39" t="s">
        <v>442</v>
      </c>
      <c r="L298" s="39" t="s">
        <v>440</v>
      </c>
      <c r="M298" s="39" t="s">
        <v>444</v>
      </c>
      <c r="O298" s="35">
        <f>MATCH(H298,装备!$B:$B,0)</f>
        <v>95</v>
      </c>
      <c r="P298" s="35">
        <f>MATCH(I298,装备!$B:$B,0)</f>
        <v>92</v>
      </c>
      <c r="Q298" s="35">
        <f>MATCH(J298,装备!$B:$B,0)</f>
        <v>84</v>
      </c>
      <c r="R298" s="35">
        <f>MATCH(K298,装备!$B:$B,0)</f>
        <v>60</v>
      </c>
      <c r="S298" s="35">
        <f>MATCH(L298,装备!$B:$B,0)</f>
        <v>24</v>
      </c>
      <c r="T298" s="35">
        <f>MATCH(M298,装备!$B:$B,0)</f>
        <v>47</v>
      </c>
      <c r="V298" s="8">
        <f>INDEX(装备!C:C,$O298)+INDEX(装备!C:C,$P298)+INDEX(装备!C:C,$Q298)+INDEX(装备!C:C,$R298)+INDEX(装备!C:C,$S298)+INDEX(装备!C:C,$T298)</f>
        <v>26</v>
      </c>
      <c r="W298" s="8">
        <f>INDEX(装备!D:D,$O298)+INDEX(装备!D:D,$P298)+INDEX(装备!D:D,$Q298)+INDEX(装备!D:D,$R298)+INDEX(装备!D:D,$S298)+INDEX(装备!D:D,$T298)</f>
        <v>57</v>
      </c>
      <c r="X298" s="8">
        <f>INDEX(装备!E:E,$O298)+INDEX(装备!E:E,$P298)+INDEX(装备!E:E,$Q298)+INDEX(装备!E:E,$R298)+INDEX(装备!E:E,$S298)+INDEX(装备!E:E,$T298)</f>
        <v>16</v>
      </c>
      <c r="Y298" s="8">
        <f>INDEX(装备!F:F,$O298)+INDEX(装备!F:F,$P298)+INDEX(装备!F:F,$Q298)+INDEX(装备!F:F,$R298)+INDEX(装备!F:F,$S298)+INDEX(装备!F:F,$T298)</f>
        <v>0</v>
      </c>
      <c r="Z298" s="8">
        <f>INDEX(装备!G:G,$O298)+INDEX(装备!G:G,$P298)+INDEX(装备!G:G,$Q298)+INDEX(装备!G:G,$R298)+INDEX(装备!G:G,$S298)+INDEX(装备!G:G,$T298)</f>
        <v>24</v>
      </c>
      <c r="AA298" s="8">
        <f>INDEX(装备!H:H,$O298)+INDEX(装备!H:H,$P298)+INDEX(装备!H:H,$Q298)+INDEX(装备!H:H,$R298)+INDEX(装备!H:H,$S298)+INDEX(装备!H:H,$T298)</f>
        <v>40</v>
      </c>
      <c r="AB298" s="8">
        <f>INDEX(装备!I:I,$O298)+INDEX(装备!I:I,$P298)+INDEX(装备!I:I,$Q298)+INDEX(装备!I:I,$R298)+INDEX(装备!I:I,$S298)+INDEX(装备!I:I,$T298)</f>
        <v>0</v>
      </c>
      <c r="AC298" s="8">
        <f>INDEX(装备!J:J,$O298)+INDEX(装备!J:J,$P298)+INDEX(装备!J:J,$Q298)+INDEX(装备!J:J,$R298)+INDEX(装备!J:J,$S298)+INDEX(装备!J:J,$T298)</f>
        <v>10</v>
      </c>
      <c r="AD298" s="8">
        <f>INDEX(装备!K:K,$O298)+INDEX(装备!K:K,$P298)+INDEX(装备!K:K,$Q298)+INDEX(装备!K:K,$R298)+INDEX(装备!K:K,$S298)+INDEX(装备!K:K,$T298)</f>
        <v>0</v>
      </c>
      <c r="AE298" s="8">
        <f>INDEX(装备!L:L,$O298)+INDEX(装备!L:L,$P298)+INDEX(装备!L:L,$Q298)+INDEX(装备!L:L,$R298)+INDEX(装备!L:L,$S298)+INDEX(装备!L:L,$T298)</f>
        <v>0</v>
      </c>
      <c r="AF298" s="8">
        <f>INDEX(装备!M:M,$O298)+INDEX(装备!M:M,$P298)+INDEX(装备!M:M,$Q298)+INDEX(装备!M:M,$R298)+INDEX(装备!M:M,$S298)+INDEX(装备!M:M,$T298)</f>
        <v>0</v>
      </c>
      <c r="AG298" s="8">
        <f>INDEX(装备!N:N,$O298)+INDEX(装备!N:N,$P298)+INDEX(装备!N:N,$Q298)+INDEX(装备!N:N,$R298)+INDEX(装备!N:N,$S298)+INDEX(装备!N:N,$T298)</f>
        <v>60</v>
      </c>
      <c r="AH298" s="8">
        <f>INDEX(装备!O:O,$O298)+INDEX(装备!O:O,$P298)+INDEX(装备!O:O,$Q298)+INDEX(装备!O:O,$R298)+INDEX(装备!O:O,$S298)+INDEX(装备!O:O,$T298)</f>
        <v>0</v>
      </c>
      <c r="AI298" s="8">
        <f>INDEX(装备!P:P,$O298)+INDEX(装备!P:P,$P298)+INDEX(装备!P:P,$Q298)+INDEX(装备!P:P,$R298)+INDEX(装备!P:P,$S298)+INDEX(装备!P:P,$T298)</f>
        <v>0</v>
      </c>
      <c r="AJ298" s="8">
        <f>INDEX(装备!Q:Q,$O298)+INDEX(装备!Q:Q,$P298)+INDEX(装备!Q:Q,$Q298)+INDEX(装备!Q:Q,$R298)+INDEX(装备!Q:Q,$S298)+INDEX(装备!Q:Q,$T298)</f>
        <v>0</v>
      </c>
      <c r="AK298" s="8">
        <f>INDEX(装备!R:R,$O298)+INDEX(装备!R:R,$P298)+INDEX(装备!R:R,$Q298)+INDEX(装备!R:R,$R298)+INDEX(装备!R:R,$S298)+INDEX(装备!R:R,$T298)</f>
        <v>0</v>
      </c>
      <c r="AL298" s="8">
        <f>INDEX(装备!S:S,$O298)+INDEX(装备!S:S,$P298)+INDEX(装备!S:S,$Q298)+INDEX(装备!S:S,$R298)+INDEX(装备!S:S,$S298)+INDEX(装备!S:S,$T298)</f>
        <v>0</v>
      </c>
      <c r="AM298" s="8">
        <f>INDEX(装备!T:T,$O298)+INDEX(装备!T:T,$P298)+INDEX(装备!T:T,$Q298)+INDEX(装备!T:T,$R298)+INDEX(装备!T:T,$S298)+INDEX(装备!T:T,$T298)</f>
        <v>0</v>
      </c>
      <c r="AP298" s="39">
        <f t="shared" si="158"/>
        <v>92</v>
      </c>
      <c r="AQ298" s="39">
        <f t="shared" si="158"/>
        <v>175</v>
      </c>
      <c r="AR298" s="39">
        <f t="shared" si="158"/>
        <v>71</v>
      </c>
      <c r="AS298" s="39">
        <f t="shared" si="158"/>
        <v>750</v>
      </c>
      <c r="AT298" s="39">
        <f t="shared" si="158"/>
        <v>70</v>
      </c>
      <c r="AU298" s="39">
        <f t="shared" si="158"/>
        <v>275</v>
      </c>
      <c r="AV298" s="39">
        <f t="shared" si="158"/>
        <v>2</v>
      </c>
      <c r="AW298" s="39">
        <f t="shared" si="158"/>
        <v>10</v>
      </c>
      <c r="AX298" s="39">
        <f t="shared" si="158"/>
        <v>0</v>
      </c>
      <c r="AY298" s="39">
        <f t="shared" si="158"/>
        <v>10</v>
      </c>
      <c r="AZ298" s="39">
        <f t="shared" si="158"/>
        <v>770</v>
      </c>
      <c r="BA298" s="39">
        <f t="shared" si="158"/>
        <v>647</v>
      </c>
      <c r="BB298" s="39">
        <f t="shared" si="158"/>
        <v>5</v>
      </c>
      <c r="BC298" s="39">
        <f t="shared" si="158"/>
        <v>0</v>
      </c>
      <c r="BD298" s="39">
        <f t="shared" si="158"/>
        <v>5</v>
      </c>
      <c r="BE298" s="39">
        <f t="shared" si="158"/>
        <v>0</v>
      </c>
      <c r="BF298" s="39">
        <f t="shared" si="158"/>
        <v>0</v>
      </c>
      <c r="BG298" s="39">
        <f t="shared" si="158"/>
        <v>0</v>
      </c>
    </row>
    <row r="299" spans="6:59" s="38" customFormat="1" x14ac:dyDescent="0.15">
      <c r="G299" s="39" t="s">
        <v>321</v>
      </c>
      <c r="H299" s="39" t="s">
        <v>641</v>
      </c>
      <c r="I299" s="39" t="s">
        <v>454</v>
      </c>
      <c r="J299" s="39" t="s">
        <v>423</v>
      </c>
      <c r="K299" s="39" t="s">
        <v>442</v>
      </c>
      <c r="L299" s="39" t="s">
        <v>349</v>
      </c>
      <c r="M299" s="39" t="s">
        <v>327</v>
      </c>
      <c r="O299" s="35">
        <f>MATCH(H299,装备!$B:$B,0)</f>
        <v>113</v>
      </c>
      <c r="P299" s="35">
        <f>MATCH(I299,装备!$B:$B,0)</f>
        <v>107</v>
      </c>
      <c r="Q299" s="35">
        <f>MATCH(J299,装备!$B:$B,0)</f>
        <v>86</v>
      </c>
      <c r="R299" s="35">
        <f>MATCH(K299,装备!$B:$B,0)</f>
        <v>60</v>
      </c>
      <c r="S299" s="35">
        <f>MATCH(L299,装备!$B:$B,0)</f>
        <v>37</v>
      </c>
      <c r="T299" s="35">
        <f>MATCH(M299,装备!$B:$B,0)</f>
        <v>72</v>
      </c>
      <c r="V299" s="8">
        <f>INDEX(装备!C:C,$O299)+INDEX(装备!C:C,$P299)+INDEX(装备!C:C,$Q299)+INDEX(装备!C:C,$R299)+INDEX(装备!C:C,$S299)+INDEX(装备!C:C,$T299)</f>
        <v>57</v>
      </c>
      <c r="W299" s="8">
        <f>INDEX(装备!D:D,$O299)+INDEX(装备!D:D,$P299)+INDEX(装备!D:D,$Q299)+INDEX(装备!D:D,$R299)+INDEX(装备!D:D,$S299)+INDEX(装备!D:D,$T299)</f>
        <v>101</v>
      </c>
      <c r="X299" s="8">
        <f>INDEX(装备!E:E,$O299)+INDEX(装备!E:E,$P299)+INDEX(装备!E:E,$Q299)+INDEX(装备!E:E,$R299)+INDEX(装备!E:E,$S299)+INDEX(装备!E:E,$T299)</f>
        <v>45</v>
      </c>
      <c r="Y299" s="8">
        <f>INDEX(装备!F:F,$O299)+INDEX(装备!F:F,$P299)+INDEX(装备!F:F,$Q299)+INDEX(装备!F:F,$R299)+INDEX(装备!F:F,$S299)+INDEX(装备!F:F,$T299)</f>
        <v>500</v>
      </c>
      <c r="Z299" s="8">
        <f>INDEX(装备!G:G,$O299)+INDEX(装备!G:G,$P299)+INDEX(装备!G:G,$Q299)+INDEX(装备!G:G,$R299)+INDEX(装备!G:G,$S299)+INDEX(装备!G:G,$T299)</f>
        <v>31</v>
      </c>
      <c r="AA299" s="8">
        <f>INDEX(装备!H:H,$O299)+INDEX(装备!H:H,$P299)+INDEX(装备!H:H,$Q299)+INDEX(装备!H:H,$R299)+INDEX(装备!H:H,$S299)+INDEX(装备!H:H,$T299)</f>
        <v>43</v>
      </c>
      <c r="AB299" s="8">
        <f>INDEX(装备!I:I,$O299)+INDEX(装备!I:I,$P299)+INDEX(装备!I:I,$Q299)+INDEX(装备!I:I,$R299)+INDEX(装备!I:I,$S299)+INDEX(装备!I:I,$T299)</f>
        <v>0</v>
      </c>
      <c r="AC299" s="8">
        <f>INDEX(装备!J:J,$O299)+INDEX(装备!J:J,$P299)+INDEX(装备!J:J,$Q299)+INDEX(装备!J:J,$R299)+INDEX(装备!J:J,$S299)+INDEX(装备!J:J,$T299)</f>
        <v>0</v>
      </c>
      <c r="AD299" s="8">
        <f>INDEX(装备!K:K,$O299)+INDEX(装备!K:K,$P299)+INDEX(装备!K:K,$Q299)+INDEX(装备!K:K,$R299)+INDEX(装备!K:K,$S299)+INDEX(装备!K:K,$T299)</f>
        <v>0</v>
      </c>
      <c r="AE299" s="8">
        <f>INDEX(装备!L:L,$O299)+INDEX(装备!L:L,$P299)+INDEX(装备!L:L,$Q299)+INDEX(装备!L:L,$R299)+INDEX(装备!L:L,$S299)+INDEX(装备!L:L,$T299)</f>
        <v>10</v>
      </c>
      <c r="AF299" s="8">
        <f>INDEX(装备!M:M,$O299)+INDEX(装备!M:M,$P299)+INDEX(装备!M:M,$Q299)+INDEX(装备!M:M,$R299)+INDEX(装备!M:M,$S299)+INDEX(装备!M:M,$T299)</f>
        <v>120</v>
      </c>
      <c r="AG299" s="8">
        <f>INDEX(装备!N:N,$O299)+INDEX(装备!N:N,$P299)+INDEX(装备!N:N,$Q299)+INDEX(装备!N:N,$R299)+INDEX(装备!N:N,$S299)+INDEX(装备!N:N,$T299)</f>
        <v>140</v>
      </c>
      <c r="AH299" s="8">
        <f>INDEX(装备!O:O,$O299)+INDEX(装备!O:O,$P299)+INDEX(装备!O:O,$Q299)+INDEX(装备!O:O,$R299)+INDEX(装备!O:O,$S299)+INDEX(装备!O:O,$T299)</f>
        <v>0</v>
      </c>
      <c r="AI299" s="8">
        <f>INDEX(装备!P:P,$O299)+INDEX(装备!P:P,$P299)+INDEX(装备!P:P,$Q299)+INDEX(装备!P:P,$R299)+INDEX(装备!P:P,$S299)+INDEX(装备!P:P,$T299)</f>
        <v>0</v>
      </c>
      <c r="AJ299" s="8">
        <f>INDEX(装备!Q:Q,$O299)+INDEX(装备!Q:Q,$P299)+INDEX(装备!Q:Q,$Q299)+INDEX(装备!Q:Q,$R299)+INDEX(装备!Q:Q,$S299)+INDEX(装备!Q:Q,$T299)</f>
        <v>20</v>
      </c>
      <c r="AK299" s="8">
        <f>INDEX(装备!R:R,$O299)+INDEX(装备!R:R,$P299)+INDEX(装备!R:R,$Q299)+INDEX(装备!R:R,$R299)+INDEX(装备!R:R,$S299)+INDEX(装备!R:R,$T299)</f>
        <v>0</v>
      </c>
      <c r="AL299" s="8">
        <f>INDEX(装备!S:S,$O299)+INDEX(装备!S:S,$P299)+INDEX(装备!S:S,$Q299)+INDEX(装备!S:S,$R299)+INDEX(装备!S:S,$S299)+INDEX(装备!S:S,$T299)</f>
        <v>0</v>
      </c>
      <c r="AM299" s="8">
        <f>INDEX(装备!T:T,$O299)+INDEX(装备!T:T,$P299)+INDEX(装备!T:T,$Q299)+INDEX(装备!T:T,$R299)+INDEX(装备!T:T,$S299)+INDEX(装备!T:T,$T299)</f>
        <v>0</v>
      </c>
      <c r="AP299" s="39">
        <f t="shared" si="158"/>
        <v>149</v>
      </c>
      <c r="AQ299" s="39">
        <f t="shared" si="158"/>
        <v>276</v>
      </c>
      <c r="AR299" s="39">
        <f t="shared" si="158"/>
        <v>116</v>
      </c>
      <c r="AS299" s="39">
        <f t="shared" si="158"/>
        <v>1250</v>
      </c>
      <c r="AT299" s="39">
        <f t="shared" si="158"/>
        <v>101</v>
      </c>
      <c r="AU299" s="39">
        <f t="shared" si="158"/>
        <v>318</v>
      </c>
      <c r="AV299" s="39">
        <f t="shared" si="158"/>
        <v>2</v>
      </c>
      <c r="AW299" s="39">
        <f t="shared" si="158"/>
        <v>10</v>
      </c>
      <c r="AX299" s="39">
        <f t="shared" si="158"/>
        <v>0</v>
      </c>
      <c r="AY299" s="39">
        <f t="shared" si="158"/>
        <v>20</v>
      </c>
      <c r="AZ299" s="39">
        <f t="shared" si="158"/>
        <v>890</v>
      </c>
      <c r="BA299" s="39">
        <f t="shared" si="158"/>
        <v>787</v>
      </c>
      <c r="BB299" s="39">
        <f t="shared" si="158"/>
        <v>5</v>
      </c>
      <c r="BC299" s="39">
        <f t="shared" si="158"/>
        <v>0</v>
      </c>
      <c r="BD299" s="39">
        <f t="shared" si="158"/>
        <v>25</v>
      </c>
      <c r="BE299" s="39">
        <f t="shared" si="158"/>
        <v>0</v>
      </c>
      <c r="BF299" s="39">
        <f t="shared" si="158"/>
        <v>0</v>
      </c>
      <c r="BG299" s="39">
        <f t="shared" si="158"/>
        <v>0</v>
      </c>
    </row>
    <row r="300" spans="6:59" s="38" customFormat="1" x14ac:dyDescent="0.15">
      <c r="G300" s="39" t="s">
        <v>328</v>
      </c>
      <c r="H300" s="39" t="s">
        <v>643</v>
      </c>
      <c r="I300" s="39" t="s">
        <v>340</v>
      </c>
      <c r="J300" s="39" t="s">
        <v>354</v>
      </c>
      <c r="K300" s="39" t="s">
        <v>461</v>
      </c>
      <c r="L300" s="39" t="s">
        <v>439</v>
      </c>
      <c r="M300" s="39" t="s">
        <v>327</v>
      </c>
      <c r="O300" s="35">
        <f>MATCH(H300,装备!$B:$B,0)</f>
        <v>123</v>
      </c>
      <c r="P300" s="35">
        <f>MATCH(I300,装备!$B:$B,0)</f>
        <v>104</v>
      </c>
      <c r="Q300" s="35">
        <f>MATCH(J300,装备!$B:$B,0)</f>
        <v>92</v>
      </c>
      <c r="R300" s="35">
        <f>MATCH(K300,装备!$B:$B,0)</f>
        <v>90</v>
      </c>
      <c r="S300" s="35">
        <f>MATCH(L300,装备!$B:$B,0)</f>
        <v>33</v>
      </c>
      <c r="T300" s="35">
        <f>MATCH(M300,装备!$B:$B,0)</f>
        <v>72</v>
      </c>
      <c r="V300" s="8">
        <f>INDEX(装备!C:C,$O300)+INDEX(装备!C:C,$P300)+INDEX(装备!C:C,$Q300)+INDEX(装备!C:C,$R300)+INDEX(装备!C:C,$S300)+INDEX(装备!C:C,$T300)</f>
        <v>51</v>
      </c>
      <c r="W300" s="8">
        <f>INDEX(装备!D:D,$O300)+INDEX(装备!D:D,$P300)+INDEX(装备!D:D,$Q300)+INDEX(装备!D:D,$R300)+INDEX(装备!D:D,$S300)+INDEX(装备!D:D,$T300)</f>
        <v>65</v>
      </c>
      <c r="X300" s="8">
        <f>INDEX(装备!E:E,$O300)+INDEX(装备!E:E,$P300)+INDEX(装备!E:E,$Q300)+INDEX(装备!E:E,$R300)+INDEX(装备!E:E,$S300)+INDEX(装备!E:E,$T300)</f>
        <v>35</v>
      </c>
      <c r="Y300" s="8">
        <f>INDEX(装备!F:F,$O300)+INDEX(装备!F:F,$P300)+INDEX(装备!F:F,$Q300)+INDEX(装备!F:F,$R300)+INDEX(装备!F:F,$S300)+INDEX(装备!F:F,$T300)</f>
        <v>800</v>
      </c>
      <c r="Z300" s="8">
        <f>INDEX(装备!G:G,$O300)+INDEX(装备!G:G,$P300)+INDEX(装备!G:G,$Q300)+INDEX(装备!G:G,$R300)+INDEX(装备!G:G,$S300)+INDEX(装备!G:G,$T300)</f>
        <v>81</v>
      </c>
      <c r="AA300" s="8">
        <f>INDEX(装备!H:H,$O300)+INDEX(装备!H:H,$P300)+INDEX(装备!H:H,$Q300)+INDEX(装备!H:H,$R300)+INDEX(装备!H:H,$S300)+INDEX(装备!H:H,$T300)</f>
        <v>119</v>
      </c>
      <c r="AB300" s="8">
        <f>INDEX(装备!I:I,$O300)+INDEX(装备!I:I,$P300)+INDEX(装备!I:I,$Q300)+INDEX(装备!I:I,$R300)+INDEX(装备!I:I,$S300)+INDEX(装备!I:I,$T300)</f>
        <v>0</v>
      </c>
      <c r="AC300" s="8">
        <f>INDEX(装备!J:J,$O300)+INDEX(装备!J:J,$P300)+INDEX(装备!J:J,$Q300)+INDEX(装备!J:J,$R300)+INDEX(装备!J:J,$S300)+INDEX(装备!J:J,$T300)</f>
        <v>0</v>
      </c>
      <c r="AD300" s="8">
        <f>INDEX(装备!K:K,$O300)+INDEX(装备!K:K,$P300)+INDEX(装备!K:K,$Q300)+INDEX(装备!K:K,$R300)+INDEX(装备!K:K,$S300)+INDEX(装备!K:K,$T300)</f>
        <v>0</v>
      </c>
      <c r="AE300" s="8">
        <f>INDEX(装备!L:L,$O300)+INDEX(装备!L:L,$P300)+INDEX(装备!L:L,$Q300)+INDEX(装备!L:L,$R300)+INDEX(装备!L:L,$S300)+INDEX(装备!L:L,$T300)</f>
        <v>0</v>
      </c>
      <c r="AF300" s="8">
        <f>INDEX(装备!M:M,$O300)+INDEX(装备!M:M,$P300)+INDEX(装备!M:M,$Q300)+INDEX(装备!M:M,$R300)+INDEX(装备!M:M,$S300)+INDEX(装备!M:M,$T300)</f>
        <v>400</v>
      </c>
      <c r="AG300" s="8">
        <f>INDEX(装备!N:N,$O300)+INDEX(装备!N:N,$P300)+INDEX(装备!N:N,$Q300)+INDEX(装备!N:N,$R300)+INDEX(装备!N:N,$S300)+INDEX(装备!N:N,$T300)</f>
        <v>130</v>
      </c>
      <c r="AH300" s="8">
        <f>INDEX(装备!O:O,$O300)+INDEX(装备!O:O,$P300)+INDEX(装备!O:O,$Q300)+INDEX(装备!O:O,$R300)+INDEX(装备!O:O,$S300)+INDEX(装备!O:O,$T300)</f>
        <v>0</v>
      </c>
      <c r="AI300" s="8">
        <f>INDEX(装备!P:P,$O300)+INDEX(装备!P:P,$P300)+INDEX(装备!P:P,$Q300)+INDEX(装备!P:P,$R300)+INDEX(装备!P:P,$S300)+INDEX(装备!P:P,$T300)</f>
        <v>0</v>
      </c>
      <c r="AJ300" s="8">
        <f>INDEX(装备!Q:Q,$O300)+INDEX(装备!Q:Q,$P300)+INDEX(装备!Q:Q,$Q300)+INDEX(装备!Q:Q,$R300)+INDEX(装备!Q:Q,$S300)+INDEX(装备!Q:Q,$T300)</f>
        <v>0</v>
      </c>
      <c r="AK300" s="8">
        <f>INDEX(装备!R:R,$O300)+INDEX(装备!R:R,$P300)+INDEX(装备!R:R,$Q300)+INDEX(装备!R:R,$R300)+INDEX(装备!R:R,$S300)+INDEX(装备!R:R,$T300)</f>
        <v>0</v>
      </c>
      <c r="AL300" s="8">
        <f>INDEX(装备!S:S,$O300)+INDEX(装备!S:S,$P300)+INDEX(装备!S:S,$Q300)+INDEX(装备!S:S,$R300)+INDEX(装备!S:S,$S300)+INDEX(装备!S:S,$T300)</f>
        <v>20</v>
      </c>
      <c r="AM300" s="8">
        <f>INDEX(装备!T:T,$O300)+INDEX(装备!T:T,$P300)+INDEX(装备!T:T,$Q300)+INDEX(装备!T:T,$R300)+INDEX(装备!T:T,$S300)+INDEX(装备!T:T,$T300)</f>
        <v>15</v>
      </c>
      <c r="AP300" s="39">
        <f t="shared" si="158"/>
        <v>200</v>
      </c>
      <c r="AQ300" s="39">
        <f t="shared" si="158"/>
        <v>341</v>
      </c>
      <c r="AR300" s="39">
        <f t="shared" si="158"/>
        <v>151</v>
      </c>
      <c r="AS300" s="39">
        <f t="shared" si="158"/>
        <v>2050</v>
      </c>
      <c r="AT300" s="39">
        <f t="shared" si="158"/>
        <v>182</v>
      </c>
      <c r="AU300" s="39">
        <f t="shared" si="158"/>
        <v>437</v>
      </c>
      <c r="AV300" s="39">
        <f t="shared" si="158"/>
        <v>2</v>
      </c>
      <c r="AW300" s="39">
        <f t="shared" si="158"/>
        <v>10</v>
      </c>
      <c r="AX300" s="39">
        <f t="shared" si="158"/>
        <v>0</v>
      </c>
      <c r="AY300" s="39">
        <f t="shared" si="158"/>
        <v>20</v>
      </c>
      <c r="AZ300" s="39">
        <f t="shared" si="158"/>
        <v>1290</v>
      </c>
      <c r="BA300" s="39">
        <f t="shared" si="158"/>
        <v>917</v>
      </c>
      <c r="BB300" s="39">
        <f t="shared" si="158"/>
        <v>5</v>
      </c>
      <c r="BC300" s="39">
        <f t="shared" si="158"/>
        <v>0</v>
      </c>
      <c r="BD300" s="39">
        <f t="shared" si="158"/>
        <v>25</v>
      </c>
      <c r="BE300" s="39">
        <f t="shared" si="158"/>
        <v>0</v>
      </c>
      <c r="BF300" s="39">
        <f t="shared" si="158"/>
        <v>20</v>
      </c>
      <c r="BG300" s="39">
        <f t="shared" si="158"/>
        <v>15</v>
      </c>
    </row>
    <row r="301" spans="6:59" s="38" customFormat="1" x14ac:dyDescent="0.15">
      <c r="G301" s="39" t="s">
        <v>333</v>
      </c>
      <c r="H301" s="39" t="s">
        <v>636</v>
      </c>
      <c r="I301" s="39" t="s">
        <v>446</v>
      </c>
      <c r="J301" s="39" t="s">
        <v>370</v>
      </c>
      <c r="K301" s="39" t="s">
        <v>351</v>
      </c>
      <c r="L301" s="39" t="s">
        <v>439</v>
      </c>
      <c r="M301" s="39" t="s">
        <v>327</v>
      </c>
      <c r="O301" s="35">
        <f>MATCH(H301,装备!$B:$B,0)</f>
        <v>124</v>
      </c>
      <c r="P301" s="35">
        <f>MATCH(I301,装备!$B:$B,0)</f>
        <v>95</v>
      </c>
      <c r="Q301" s="35">
        <f>MATCH(J301,装备!$B:$B,0)</f>
        <v>103</v>
      </c>
      <c r="R301" s="35">
        <f>MATCH(K301,装备!$B:$B,0)</f>
        <v>48</v>
      </c>
      <c r="S301" s="35">
        <f>MATCH(L301,装备!$B:$B,0)</f>
        <v>33</v>
      </c>
      <c r="T301" s="35">
        <f>MATCH(M301,装备!$B:$B,0)</f>
        <v>72</v>
      </c>
      <c r="V301" s="8">
        <f>INDEX(装备!C:C,$O301)+INDEX(装备!C:C,$P301)+INDEX(装备!C:C,$Q301)+INDEX(装备!C:C,$R301)+INDEX(装备!C:C,$S301)+INDEX(装备!C:C,$T301)</f>
        <v>40</v>
      </c>
      <c r="W301" s="8">
        <f>INDEX(装备!D:D,$O301)+INDEX(装备!D:D,$P301)+INDEX(装备!D:D,$Q301)+INDEX(装备!D:D,$R301)+INDEX(装备!D:D,$S301)+INDEX(装备!D:D,$T301)</f>
        <v>90</v>
      </c>
      <c r="X301" s="8">
        <f>INDEX(装备!E:E,$O301)+INDEX(装备!E:E,$P301)+INDEX(装备!E:E,$Q301)+INDEX(装备!E:E,$R301)+INDEX(装备!E:E,$S301)+INDEX(装备!E:E,$T301)</f>
        <v>40</v>
      </c>
      <c r="Y301" s="8">
        <f>INDEX(装备!F:F,$O301)+INDEX(装备!F:F,$P301)+INDEX(装备!F:F,$Q301)+INDEX(装备!F:F,$R301)+INDEX(装备!F:F,$S301)+INDEX(装备!F:F,$T301)</f>
        <v>0</v>
      </c>
      <c r="Z301" s="8">
        <f>INDEX(装备!G:G,$O301)+INDEX(装备!G:G,$P301)+INDEX(装备!G:G,$Q301)+INDEX(装备!G:G,$R301)+INDEX(装备!G:G,$S301)+INDEX(装备!G:G,$T301)</f>
        <v>25</v>
      </c>
      <c r="AA301" s="8">
        <f>INDEX(装备!H:H,$O301)+INDEX(装备!H:H,$P301)+INDEX(装备!H:H,$Q301)+INDEX(装备!H:H,$R301)+INDEX(装备!H:H,$S301)+INDEX(装备!H:H,$T301)</f>
        <v>120</v>
      </c>
      <c r="AB301" s="8">
        <f>INDEX(装备!I:I,$O301)+INDEX(装备!I:I,$P301)+INDEX(装备!I:I,$Q301)+INDEX(装备!I:I,$R301)+INDEX(装备!I:I,$S301)+INDEX(装备!I:I,$T301)</f>
        <v>0</v>
      </c>
      <c r="AC301" s="8">
        <f>INDEX(装备!J:J,$O301)+INDEX(装备!J:J,$P301)+INDEX(装备!J:J,$Q301)+INDEX(装备!J:J,$R301)+INDEX(装备!J:J,$S301)+INDEX(装备!J:J,$T301)</f>
        <v>15</v>
      </c>
      <c r="AD301" s="8">
        <f>INDEX(装备!K:K,$O301)+INDEX(装备!K:K,$P301)+INDEX(装备!K:K,$Q301)+INDEX(装备!K:K,$R301)+INDEX(装备!K:K,$S301)+INDEX(装备!K:K,$T301)</f>
        <v>5</v>
      </c>
      <c r="AE301" s="8">
        <f>INDEX(装备!L:L,$O301)+INDEX(装备!L:L,$P301)+INDEX(装备!L:L,$Q301)+INDEX(装备!L:L,$R301)+INDEX(装备!L:L,$S301)+INDEX(装备!L:L,$T301)</f>
        <v>30</v>
      </c>
      <c r="AF301" s="8">
        <f>INDEX(装备!M:M,$O301)+INDEX(装备!M:M,$P301)+INDEX(装备!M:M,$Q301)+INDEX(装备!M:M,$R301)+INDEX(装备!M:M,$S301)+INDEX(装备!M:M,$T301)</f>
        <v>0</v>
      </c>
      <c r="AG301" s="8">
        <f>INDEX(装备!N:N,$O301)+INDEX(装备!N:N,$P301)+INDEX(装备!N:N,$Q301)+INDEX(装备!N:N,$R301)+INDEX(装备!N:N,$S301)+INDEX(装备!N:N,$T301)</f>
        <v>40</v>
      </c>
      <c r="AH301" s="8">
        <f>INDEX(装备!O:O,$O301)+INDEX(装备!O:O,$P301)+INDEX(装备!O:O,$Q301)+INDEX(装备!O:O,$R301)+INDEX(装备!O:O,$S301)+INDEX(装备!O:O,$T301)</f>
        <v>0</v>
      </c>
      <c r="AI301" s="8">
        <f>INDEX(装备!P:P,$O301)+INDEX(装备!P:P,$P301)+INDEX(装备!P:P,$Q301)+INDEX(装备!P:P,$R301)+INDEX(装备!P:P,$S301)+INDEX(装备!P:P,$T301)</f>
        <v>0</v>
      </c>
      <c r="AJ301" s="8">
        <f>INDEX(装备!Q:Q,$O301)+INDEX(装备!Q:Q,$P301)+INDEX(装备!Q:Q,$Q301)+INDEX(装备!Q:Q,$R301)+INDEX(装备!Q:Q,$S301)+INDEX(装备!Q:Q,$T301)</f>
        <v>0</v>
      </c>
      <c r="AK301" s="8">
        <f>INDEX(装备!R:R,$O301)+INDEX(装备!R:R,$P301)+INDEX(装备!R:R,$Q301)+INDEX(装备!R:R,$R301)+INDEX(装备!R:R,$S301)+INDEX(装备!R:R,$T301)</f>
        <v>0</v>
      </c>
      <c r="AL301" s="8">
        <f>INDEX(装备!S:S,$O301)+INDEX(装备!S:S,$P301)+INDEX(装备!S:S,$Q301)+INDEX(装备!S:S,$R301)+INDEX(装备!S:S,$S301)+INDEX(装备!S:S,$T301)</f>
        <v>0</v>
      </c>
      <c r="AM301" s="8">
        <f>INDEX(装备!T:T,$O301)+INDEX(装备!T:T,$P301)+INDEX(装备!T:T,$Q301)+INDEX(装备!T:T,$R301)+INDEX(装备!T:T,$S301)+INDEX(装备!T:T,$T301)</f>
        <v>0</v>
      </c>
      <c r="AP301" s="39">
        <f t="shared" si="158"/>
        <v>240</v>
      </c>
      <c r="AQ301" s="39">
        <f t="shared" si="158"/>
        <v>431</v>
      </c>
      <c r="AR301" s="39">
        <f t="shared" si="158"/>
        <v>191</v>
      </c>
      <c r="AS301" s="39">
        <f t="shared" si="158"/>
        <v>2050</v>
      </c>
      <c r="AT301" s="39">
        <f t="shared" si="158"/>
        <v>207</v>
      </c>
      <c r="AU301" s="39">
        <f t="shared" si="158"/>
        <v>557</v>
      </c>
      <c r="AV301" s="39">
        <f t="shared" si="158"/>
        <v>2</v>
      </c>
      <c r="AW301" s="39">
        <f t="shared" si="158"/>
        <v>25</v>
      </c>
      <c r="AX301" s="39">
        <f t="shared" si="158"/>
        <v>5</v>
      </c>
      <c r="AY301" s="39">
        <f t="shared" si="158"/>
        <v>50</v>
      </c>
      <c r="AZ301" s="39">
        <f t="shared" si="158"/>
        <v>1290</v>
      </c>
      <c r="BA301" s="39">
        <f t="shared" si="158"/>
        <v>957</v>
      </c>
      <c r="BB301" s="39">
        <f t="shared" si="158"/>
        <v>5</v>
      </c>
      <c r="BC301" s="39">
        <f t="shared" si="158"/>
        <v>0</v>
      </c>
      <c r="BD301" s="39">
        <f t="shared" si="158"/>
        <v>25</v>
      </c>
      <c r="BE301" s="39">
        <f t="shared" si="158"/>
        <v>0</v>
      </c>
      <c r="BF301" s="39">
        <f t="shared" si="158"/>
        <v>20</v>
      </c>
      <c r="BG301" s="39">
        <f t="shared" si="158"/>
        <v>15</v>
      </c>
    </row>
    <row r="302" spans="6:59" s="38" customFormat="1" x14ac:dyDescent="0.15">
      <c r="G302" s="39" t="s">
        <v>337</v>
      </c>
      <c r="H302" s="39" t="s">
        <v>618</v>
      </c>
      <c r="I302" s="39" t="s">
        <v>432</v>
      </c>
      <c r="J302" s="39" t="s">
        <v>330</v>
      </c>
      <c r="K302" s="39" t="s">
        <v>313</v>
      </c>
      <c r="L302" s="39" t="s">
        <v>423</v>
      </c>
      <c r="M302" s="39" t="s">
        <v>327</v>
      </c>
      <c r="O302" s="35">
        <f>MATCH(H302,装备!$B:$B,0)</f>
        <v>118</v>
      </c>
      <c r="P302" s="35">
        <f>MATCH(I302,装备!$B:$B,0)</f>
        <v>115</v>
      </c>
      <c r="Q302" s="35">
        <f>MATCH(J302,装备!$B:$B,0)</f>
        <v>109</v>
      </c>
      <c r="R302" s="35">
        <f>MATCH(K302,装备!$B:$B,0)</f>
        <v>84</v>
      </c>
      <c r="S302" s="35">
        <f>MATCH(L302,装备!$B:$B,0)</f>
        <v>86</v>
      </c>
      <c r="T302" s="35">
        <f>MATCH(M302,装备!$B:$B,0)</f>
        <v>72</v>
      </c>
      <c r="V302" s="8">
        <f>INDEX(装备!C:C,$O302)+INDEX(装备!C:C,$P302)+INDEX(装备!C:C,$Q302)+INDEX(装备!C:C,$R302)+INDEX(装备!C:C,$S302)+INDEX(装备!C:C,$T302)</f>
        <v>110</v>
      </c>
      <c r="W302" s="8">
        <f>INDEX(装备!D:D,$O302)+INDEX(装备!D:D,$P302)+INDEX(装备!D:D,$Q302)+INDEX(装备!D:D,$R302)+INDEX(装备!D:D,$S302)+INDEX(装备!D:D,$T302)</f>
        <v>90</v>
      </c>
      <c r="X302" s="8">
        <f>INDEX(装备!E:E,$O302)+INDEX(装备!E:E,$P302)+INDEX(装备!E:E,$Q302)+INDEX(装备!E:E,$R302)+INDEX(装备!E:E,$S302)+INDEX(装备!E:E,$T302)</f>
        <v>60</v>
      </c>
      <c r="Y302" s="8">
        <f>INDEX(装备!F:F,$O302)+INDEX(装备!F:F,$P302)+INDEX(装备!F:F,$Q302)+INDEX(装备!F:F,$R302)+INDEX(装备!F:F,$S302)+INDEX(装备!F:F,$T302)</f>
        <v>1050</v>
      </c>
      <c r="Z302" s="8">
        <f>INDEX(装备!G:G,$O302)+INDEX(装备!G:G,$P302)+INDEX(装备!G:G,$Q302)+INDEX(装备!G:G,$R302)+INDEX(装备!G:G,$S302)+INDEX(装备!G:G,$T302)</f>
        <v>54</v>
      </c>
      <c r="AA302" s="8">
        <f>INDEX(装备!H:H,$O302)+INDEX(装备!H:H,$P302)+INDEX(装备!H:H,$Q302)+INDEX(装备!H:H,$R302)+INDEX(装备!H:H,$S302)+INDEX(装备!H:H,$T302)</f>
        <v>60</v>
      </c>
      <c r="AB302" s="8">
        <f>INDEX(装备!I:I,$O302)+INDEX(装备!I:I,$P302)+INDEX(装备!I:I,$Q302)+INDEX(装备!I:I,$R302)+INDEX(装备!I:I,$S302)+INDEX(装备!I:I,$T302)</f>
        <v>40</v>
      </c>
      <c r="AC302" s="8">
        <f>INDEX(装备!J:J,$O302)+INDEX(装备!J:J,$P302)+INDEX(装备!J:J,$Q302)+INDEX(装备!J:J,$R302)+INDEX(装备!J:J,$S302)+INDEX(装备!J:J,$T302)</f>
        <v>10</v>
      </c>
      <c r="AD302" s="8">
        <f>INDEX(装备!K:K,$O302)+INDEX(装备!K:K,$P302)+INDEX(装备!K:K,$Q302)+INDEX(装备!K:K,$R302)+INDEX(装备!K:K,$S302)+INDEX(装备!K:K,$T302)</f>
        <v>0</v>
      </c>
      <c r="AE302" s="8">
        <f>INDEX(装备!L:L,$O302)+INDEX(装备!L:L,$P302)+INDEX(装备!L:L,$Q302)+INDEX(装备!L:L,$R302)+INDEX(装备!L:L,$S302)+INDEX(装备!L:L,$T302)</f>
        <v>10</v>
      </c>
      <c r="AF302" s="8">
        <f>INDEX(装备!M:M,$O302)+INDEX(装备!M:M,$P302)+INDEX(装备!M:M,$Q302)+INDEX(装备!M:M,$R302)+INDEX(装备!M:M,$S302)+INDEX(装备!M:M,$T302)</f>
        <v>600</v>
      </c>
      <c r="AG302" s="8">
        <f>INDEX(装备!N:N,$O302)+INDEX(装备!N:N,$P302)+INDEX(装备!N:N,$Q302)+INDEX(装备!N:N,$R302)+INDEX(装备!N:N,$S302)+INDEX(装备!N:N,$T302)</f>
        <v>0</v>
      </c>
      <c r="AH302" s="8">
        <f>INDEX(装备!O:O,$O302)+INDEX(装备!O:O,$P302)+INDEX(装备!O:O,$Q302)+INDEX(装备!O:O,$R302)+INDEX(装备!O:O,$S302)+INDEX(装备!O:O,$T302)</f>
        <v>0</v>
      </c>
      <c r="AI302" s="8">
        <f>INDEX(装备!P:P,$O302)+INDEX(装备!P:P,$P302)+INDEX(装备!P:P,$Q302)+INDEX(装备!P:P,$R302)+INDEX(装备!P:P,$S302)+INDEX(装备!P:P,$T302)</f>
        <v>0</v>
      </c>
      <c r="AJ302" s="8">
        <f>INDEX(装备!Q:Q,$O302)+INDEX(装备!Q:Q,$P302)+INDEX(装备!Q:Q,$Q302)+INDEX(装备!Q:Q,$R302)+INDEX(装备!Q:Q,$S302)+INDEX(装备!Q:Q,$T302)</f>
        <v>0</v>
      </c>
      <c r="AK302" s="8">
        <f>INDEX(装备!R:R,$O302)+INDEX(装备!R:R,$P302)+INDEX(装备!R:R,$Q302)+INDEX(装备!R:R,$R302)+INDEX(装备!R:R,$S302)+INDEX(装备!R:R,$T302)</f>
        <v>0</v>
      </c>
      <c r="AL302" s="8">
        <f>INDEX(装备!S:S,$O302)+INDEX(装备!S:S,$P302)+INDEX(装备!S:S,$Q302)+INDEX(装备!S:S,$R302)+INDEX(装备!S:S,$S302)+INDEX(装备!S:S,$T302)</f>
        <v>0</v>
      </c>
      <c r="AM302" s="8">
        <f>INDEX(装备!T:T,$O302)+INDEX(装备!T:T,$P302)+INDEX(装备!T:T,$Q302)+INDEX(装备!T:T,$R302)+INDEX(装备!T:T,$S302)+INDEX(装备!T:T,$T302)</f>
        <v>0</v>
      </c>
      <c r="AP302" s="39">
        <f t="shared" si="158"/>
        <v>350</v>
      </c>
      <c r="AQ302" s="39">
        <f t="shared" si="158"/>
        <v>521</v>
      </c>
      <c r="AR302" s="39">
        <f t="shared" si="158"/>
        <v>251</v>
      </c>
      <c r="AS302" s="39">
        <f t="shared" si="158"/>
        <v>3100</v>
      </c>
      <c r="AT302" s="39">
        <f t="shared" si="158"/>
        <v>261</v>
      </c>
      <c r="AU302" s="39">
        <f t="shared" si="158"/>
        <v>617</v>
      </c>
      <c r="AV302" s="39">
        <f t="shared" si="158"/>
        <v>42</v>
      </c>
      <c r="AW302" s="39">
        <f t="shared" si="158"/>
        <v>35</v>
      </c>
      <c r="AX302" s="39">
        <f t="shared" si="158"/>
        <v>5</v>
      </c>
      <c r="AY302" s="39">
        <f t="shared" si="158"/>
        <v>60</v>
      </c>
      <c r="AZ302" s="39">
        <f t="shared" si="158"/>
        <v>1890</v>
      </c>
      <c r="BA302" s="39">
        <f t="shared" si="158"/>
        <v>957</v>
      </c>
      <c r="BB302" s="39">
        <f t="shared" si="158"/>
        <v>5</v>
      </c>
      <c r="BC302" s="39">
        <f t="shared" si="158"/>
        <v>0</v>
      </c>
      <c r="BD302" s="39">
        <f t="shared" si="158"/>
        <v>25</v>
      </c>
      <c r="BE302" s="39">
        <f t="shared" si="158"/>
        <v>0</v>
      </c>
      <c r="BF302" s="39">
        <f t="shared" si="158"/>
        <v>20</v>
      </c>
      <c r="BG302" s="39">
        <f t="shared" si="158"/>
        <v>15</v>
      </c>
    </row>
    <row r="303" spans="6:59" s="38" customFormat="1" x14ac:dyDescent="0.15">
      <c r="F303" s="38" t="s">
        <v>480</v>
      </c>
      <c r="G303" s="39" t="s">
        <v>342</v>
      </c>
      <c r="H303" s="39" t="s">
        <v>659</v>
      </c>
      <c r="I303" s="39" t="s">
        <v>468</v>
      </c>
      <c r="J303" s="39" t="s">
        <v>345</v>
      </c>
      <c r="K303" s="39" t="s">
        <v>348</v>
      </c>
      <c r="L303" s="39" t="s">
        <v>365</v>
      </c>
      <c r="M303" s="39" t="s">
        <v>359</v>
      </c>
      <c r="O303" s="35">
        <f>MATCH(H303,装备!$B:$B,0)</f>
        <v>12</v>
      </c>
      <c r="P303" s="35">
        <f>MATCH(I303,装备!$B:$B,0)</f>
        <v>12</v>
      </c>
      <c r="Q303" s="35">
        <f>MATCH(J303,装备!$B:$B,0)</f>
        <v>5</v>
      </c>
      <c r="R303" s="35">
        <f>MATCH(K303,装备!$B:$B,0)</f>
        <v>9</v>
      </c>
      <c r="S303" s="35">
        <f>MATCH(L303,装备!$B:$B,0)</f>
        <v>8</v>
      </c>
      <c r="T303" s="35">
        <f>MATCH(M303,装备!$B:$B,0)</f>
        <v>7</v>
      </c>
      <c r="V303" s="8">
        <f>INDEX(装备!C:C,$O303)+INDEX(装备!C:C,$P303)+INDEX(装备!C:C,$Q303)+INDEX(装备!C:C,$R303)+INDEX(装备!C:C,$S303)+INDEX(装备!C:C,$T303)</f>
        <v>6</v>
      </c>
      <c r="W303" s="8">
        <f>INDEX(装备!D:D,$O303)+INDEX(装备!D:D,$P303)+INDEX(装备!D:D,$Q303)+INDEX(装备!D:D,$R303)+INDEX(装备!D:D,$S303)+INDEX(装备!D:D,$T303)</f>
        <v>0</v>
      </c>
      <c r="X303" s="8">
        <f>INDEX(装备!E:E,$O303)+INDEX(装备!E:E,$P303)+INDEX(装备!E:E,$Q303)+INDEX(装备!E:E,$R303)+INDEX(装备!E:E,$S303)+INDEX(装备!E:E,$T303)</f>
        <v>0</v>
      </c>
      <c r="Y303" s="8">
        <f>INDEX(装备!F:F,$O303)+INDEX(装备!F:F,$P303)+INDEX(装备!F:F,$Q303)+INDEX(装备!F:F,$R303)+INDEX(装备!F:F,$S303)+INDEX(装备!F:F,$T303)</f>
        <v>0</v>
      </c>
      <c r="Z303" s="8">
        <f>INDEX(装备!G:G,$O303)+INDEX(装备!G:G,$P303)+INDEX(装备!G:G,$Q303)+INDEX(装备!G:G,$R303)+INDEX(装备!G:G,$S303)+INDEX(装备!G:G,$T303)</f>
        <v>6</v>
      </c>
      <c r="AA303" s="8">
        <f>INDEX(装备!H:H,$O303)+INDEX(装备!H:H,$P303)+INDEX(装备!H:H,$Q303)+INDEX(装备!H:H,$R303)+INDEX(装备!H:H,$S303)+INDEX(装备!H:H,$T303)</f>
        <v>0</v>
      </c>
      <c r="AB303" s="8">
        <f>INDEX(装备!I:I,$O303)+INDEX(装备!I:I,$P303)+INDEX(装备!I:I,$Q303)+INDEX(装备!I:I,$R303)+INDEX(装备!I:I,$S303)+INDEX(装备!I:I,$T303)</f>
        <v>2</v>
      </c>
      <c r="AC303" s="8">
        <f>INDEX(装备!J:J,$O303)+INDEX(装备!J:J,$P303)+INDEX(装备!J:J,$Q303)+INDEX(装备!J:J,$R303)+INDEX(装备!J:J,$S303)+INDEX(装备!J:J,$T303)</f>
        <v>0</v>
      </c>
      <c r="AD303" s="8">
        <f>INDEX(装备!K:K,$O303)+INDEX(装备!K:K,$P303)+INDEX(装备!K:K,$Q303)+INDEX(装备!K:K,$R303)+INDEX(装备!K:K,$S303)+INDEX(装备!K:K,$T303)</f>
        <v>0</v>
      </c>
      <c r="AE303" s="8">
        <f>INDEX(装备!L:L,$O303)+INDEX(装备!L:L,$P303)+INDEX(装备!L:L,$Q303)+INDEX(装备!L:L,$R303)+INDEX(装备!L:L,$S303)+INDEX(装备!L:L,$T303)</f>
        <v>0</v>
      </c>
      <c r="AF303" s="8">
        <f>INDEX(装备!M:M,$O303)+INDEX(装备!M:M,$P303)+INDEX(装备!M:M,$Q303)+INDEX(装备!M:M,$R303)+INDEX(装备!M:M,$S303)+INDEX(装备!M:M,$T303)</f>
        <v>95</v>
      </c>
      <c r="AG303" s="8">
        <f>INDEX(装备!N:N,$O303)+INDEX(装备!N:N,$P303)+INDEX(装备!N:N,$Q303)+INDEX(装备!N:N,$R303)+INDEX(装备!N:N,$S303)+INDEX(装备!N:N,$T303)</f>
        <v>15</v>
      </c>
      <c r="AH303" s="8">
        <f>INDEX(装备!O:O,$O303)+INDEX(装备!O:O,$P303)+INDEX(装备!O:O,$Q303)+INDEX(装备!O:O,$R303)+INDEX(装备!O:O,$S303)+INDEX(装备!O:O,$T303)</f>
        <v>0</v>
      </c>
      <c r="AI303" s="8">
        <f>INDEX(装备!P:P,$O303)+INDEX(装备!P:P,$P303)+INDEX(装备!P:P,$Q303)+INDEX(装备!P:P,$R303)+INDEX(装备!P:P,$S303)+INDEX(装备!P:P,$T303)</f>
        <v>0</v>
      </c>
      <c r="AJ303" s="8">
        <f>INDEX(装备!Q:Q,$O303)+INDEX(装备!Q:Q,$P303)+INDEX(装备!Q:Q,$Q303)+INDEX(装备!Q:Q,$R303)+INDEX(装备!Q:Q,$S303)+INDEX(装备!Q:Q,$T303)</f>
        <v>0</v>
      </c>
      <c r="AK303" s="8">
        <f>INDEX(装备!R:R,$O303)+INDEX(装备!R:R,$P303)+INDEX(装备!R:R,$Q303)+INDEX(装备!R:R,$R303)+INDEX(装备!R:R,$S303)+INDEX(装备!R:R,$T303)</f>
        <v>0</v>
      </c>
      <c r="AL303" s="8">
        <f>INDEX(装备!S:S,$O303)+INDEX(装备!S:S,$P303)+INDEX(装备!S:S,$Q303)+INDEX(装备!S:S,$R303)+INDEX(装备!S:S,$S303)+INDEX(装备!S:S,$T303)</f>
        <v>0</v>
      </c>
      <c r="AM303" s="8">
        <f>INDEX(装备!T:T,$O303)+INDEX(装备!T:T,$P303)+INDEX(装备!T:T,$Q303)+INDEX(装备!T:T,$R303)+INDEX(装备!T:T,$S303)+INDEX(装备!T:T,$T303)</f>
        <v>0</v>
      </c>
      <c r="AP303" s="39">
        <f t="shared" ref="AP303:BG303" si="159">V303</f>
        <v>6</v>
      </c>
      <c r="AQ303" s="39">
        <f t="shared" si="159"/>
        <v>0</v>
      </c>
      <c r="AR303" s="39">
        <f t="shared" si="159"/>
        <v>0</v>
      </c>
      <c r="AS303" s="39">
        <f t="shared" si="159"/>
        <v>0</v>
      </c>
      <c r="AT303" s="39">
        <f t="shared" si="159"/>
        <v>6</v>
      </c>
      <c r="AU303" s="39">
        <f t="shared" si="159"/>
        <v>0</v>
      </c>
      <c r="AV303" s="39">
        <f t="shared" si="159"/>
        <v>2</v>
      </c>
      <c r="AW303" s="39">
        <f t="shared" si="159"/>
        <v>0</v>
      </c>
      <c r="AX303" s="39">
        <f t="shared" si="159"/>
        <v>0</v>
      </c>
      <c r="AY303" s="39">
        <f t="shared" si="159"/>
        <v>0</v>
      </c>
      <c r="AZ303" s="39">
        <f t="shared" si="159"/>
        <v>95</v>
      </c>
      <c r="BA303" s="39">
        <f t="shared" si="159"/>
        <v>15</v>
      </c>
      <c r="BB303" s="39">
        <f t="shared" si="159"/>
        <v>0</v>
      </c>
      <c r="BC303" s="39">
        <f t="shared" si="159"/>
        <v>0</v>
      </c>
      <c r="BD303" s="39">
        <f t="shared" si="159"/>
        <v>0</v>
      </c>
      <c r="BE303" s="39">
        <f t="shared" si="159"/>
        <v>0</v>
      </c>
      <c r="BF303" s="39">
        <f t="shared" si="159"/>
        <v>0</v>
      </c>
      <c r="BG303" s="39">
        <f t="shared" si="159"/>
        <v>0</v>
      </c>
    </row>
    <row r="304" spans="6:59" s="38" customFormat="1" x14ac:dyDescent="0.15">
      <c r="G304" s="39" t="s">
        <v>347</v>
      </c>
      <c r="H304" s="39" t="s">
        <v>592</v>
      </c>
      <c r="I304" s="39" t="s">
        <v>385</v>
      </c>
      <c r="J304" s="39" t="s">
        <v>468</v>
      </c>
      <c r="K304" s="39" t="s">
        <v>362</v>
      </c>
      <c r="L304" s="39" t="s">
        <v>422</v>
      </c>
      <c r="M304" s="39" t="s">
        <v>298</v>
      </c>
      <c r="O304" s="35">
        <f>MATCH(H304,装备!$B:$B,0)</f>
        <v>2</v>
      </c>
      <c r="P304" s="35">
        <f>MATCH(I304,装备!$B:$B,0)</f>
        <v>10</v>
      </c>
      <c r="Q304" s="35">
        <f>MATCH(J304,装备!$B:$B,0)</f>
        <v>12</v>
      </c>
      <c r="R304" s="35">
        <f>MATCH(K304,装备!$B:$B,0)</f>
        <v>32</v>
      </c>
      <c r="S304" s="35">
        <f>MATCH(L304,装备!$B:$B,0)</f>
        <v>18</v>
      </c>
      <c r="T304" s="35">
        <f>MATCH(M304,装备!$B:$B,0)</f>
        <v>4</v>
      </c>
      <c r="V304" s="8">
        <f>INDEX(装备!C:C,$O304)+INDEX(装备!C:C,$P304)+INDEX(装备!C:C,$Q304)+INDEX(装备!C:C,$R304)+INDEX(装备!C:C,$S304)+INDEX(装备!C:C,$T304)</f>
        <v>17</v>
      </c>
      <c r="W304" s="8">
        <f>INDEX(装备!D:D,$O304)+INDEX(装备!D:D,$P304)+INDEX(装备!D:D,$Q304)+INDEX(装备!D:D,$R304)+INDEX(装备!D:D,$S304)+INDEX(装备!D:D,$T304)</f>
        <v>11</v>
      </c>
      <c r="X304" s="8">
        <f>INDEX(装备!E:E,$O304)+INDEX(装备!E:E,$P304)+INDEX(装备!E:E,$Q304)+INDEX(装备!E:E,$R304)+INDEX(装备!E:E,$S304)+INDEX(装备!E:E,$T304)</f>
        <v>11</v>
      </c>
      <c r="Y304" s="8">
        <f>INDEX(装备!F:F,$O304)+INDEX(装备!F:F,$P304)+INDEX(装备!F:F,$Q304)+INDEX(装备!F:F,$R304)+INDEX(装备!F:F,$S304)+INDEX(装备!F:F,$T304)</f>
        <v>0</v>
      </c>
      <c r="Z304" s="8">
        <f>INDEX(装备!G:G,$O304)+INDEX(装备!G:G,$P304)+INDEX(装备!G:G,$Q304)+INDEX(装备!G:G,$R304)+INDEX(装备!G:G,$S304)+INDEX(装备!G:G,$T304)</f>
        <v>3</v>
      </c>
      <c r="AA304" s="8">
        <f>INDEX(装备!H:H,$O304)+INDEX(装备!H:H,$P304)+INDEX(装备!H:H,$Q304)+INDEX(装备!H:H,$R304)+INDEX(装备!H:H,$S304)+INDEX(装备!H:H,$T304)</f>
        <v>0</v>
      </c>
      <c r="AB304" s="8">
        <f>INDEX(装备!I:I,$O304)+INDEX(装备!I:I,$P304)+INDEX(装备!I:I,$Q304)+INDEX(装备!I:I,$R304)+INDEX(装备!I:I,$S304)+INDEX(装备!I:I,$T304)</f>
        <v>5</v>
      </c>
      <c r="AC304" s="8">
        <f>INDEX(装备!J:J,$O304)+INDEX(装备!J:J,$P304)+INDEX(装备!J:J,$Q304)+INDEX(装备!J:J,$R304)+INDEX(装备!J:J,$S304)+INDEX(装备!J:J,$T304)</f>
        <v>0</v>
      </c>
      <c r="AD304" s="8">
        <f>INDEX(装备!K:K,$O304)+INDEX(装备!K:K,$P304)+INDEX(装备!K:K,$Q304)+INDEX(装备!K:K,$R304)+INDEX(装备!K:K,$S304)+INDEX(装备!K:K,$T304)</f>
        <v>0</v>
      </c>
      <c r="AE304" s="8">
        <f>INDEX(装备!L:L,$O304)+INDEX(装备!L:L,$P304)+INDEX(装备!L:L,$Q304)+INDEX(装备!L:L,$R304)+INDEX(装备!L:L,$S304)+INDEX(装备!L:L,$T304)</f>
        <v>0</v>
      </c>
      <c r="AF304" s="8">
        <f>INDEX(装备!M:M,$O304)+INDEX(装备!M:M,$P304)+INDEX(装备!M:M,$Q304)+INDEX(装备!M:M,$R304)+INDEX(装备!M:M,$S304)+INDEX(装备!M:M,$T304)</f>
        <v>90</v>
      </c>
      <c r="AG304" s="8">
        <f>INDEX(装备!N:N,$O304)+INDEX(装备!N:N,$P304)+INDEX(装备!N:N,$Q304)+INDEX(装备!N:N,$R304)+INDEX(装备!N:N,$S304)+INDEX(装备!N:N,$T304)</f>
        <v>0</v>
      </c>
      <c r="AH304" s="8">
        <f>INDEX(装备!O:O,$O304)+INDEX(装备!O:O,$P304)+INDEX(装备!O:O,$Q304)+INDEX(装备!O:O,$R304)+INDEX(装备!O:O,$S304)+INDEX(装备!O:O,$T304)</f>
        <v>0</v>
      </c>
      <c r="AI304" s="8">
        <f>INDEX(装备!P:P,$O304)+INDEX(装备!P:P,$P304)+INDEX(装备!P:P,$Q304)+INDEX(装备!P:P,$R304)+INDEX(装备!P:P,$S304)+INDEX(装备!P:P,$T304)</f>
        <v>0</v>
      </c>
      <c r="AJ304" s="8">
        <f>INDEX(装备!Q:Q,$O304)+INDEX(装备!Q:Q,$P304)+INDEX(装备!Q:Q,$Q304)+INDEX(装备!Q:Q,$R304)+INDEX(装备!Q:Q,$S304)+INDEX(装备!Q:Q,$T304)</f>
        <v>0</v>
      </c>
      <c r="AK304" s="8">
        <f>INDEX(装备!R:R,$O304)+INDEX(装备!R:R,$P304)+INDEX(装备!R:R,$Q304)+INDEX(装备!R:R,$R304)+INDEX(装备!R:R,$S304)+INDEX(装备!R:R,$T304)</f>
        <v>0</v>
      </c>
      <c r="AL304" s="8">
        <f>INDEX(装备!S:S,$O304)+INDEX(装备!S:S,$P304)+INDEX(装备!S:S,$Q304)+INDEX(装备!S:S,$R304)+INDEX(装备!S:S,$S304)+INDEX(装备!S:S,$T304)</f>
        <v>0</v>
      </c>
      <c r="AM304" s="8">
        <f>INDEX(装备!T:T,$O304)+INDEX(装备!T:T,$P304)+INDEX(装备!T:T,$Q304)+INDEX(装备!T:T,$R304)+INDEX(装备!T:T,$S304)+INDEX(装备!T:T,$T304)</f>
        <v>0</v>
      </c>
      <c r="AP304" s="39">
        <f t="shared" ref="AP304:BG312" si="160">AP303+V304</f>
        <v>23</v>
      </c>
      <c r="AQ304" s="39">
        <f t="shared" si="160"/>
        <v>11</v>
      </c>
      <c r="AR304" s="39">
        <f t="shared" si="160"/>
        <v>11</v>
      </c>
      <c r="AS304" s="39">
        <f t="shared" si="160"/>
        <v>0</v>
      </c>
      <c r="AT304" s="39">
        <f t="shared" si="160"/>
        <v>9</v>
      </c>
      <c r="AU304" s="39">
        <f t="shared" si="160"/>
        <v>0</v>
      </c>
      <c r="AV304" s="39">
        <f t="shared" si="160"/>
        <v>7</v>
      </c>
      <c r="AW304" s="39">
        <f t="shared" si="160"/>
        <v>0</v>
      </c>
      <c r="AX304" s="39">
        <f t="shared" si="160"/>
        <v>0</v>
      </c>
      <c r="AY304" s="39">
        <f t="shared" si="160"/>
        <v>0</v>
      </c>
      <c r="AZ304" s="39">
        <f t="shared" si="160"/>
        <v>185</v>
      </c>
      <c r="BA304" s="39">
        <f t="shared" si="160"/>
        <v>15</v>
      </c>
      <c r="BB304" s="39">
        <f t="shared" si="160"/>
        <v>0</v>
      </c>
      <c r="BC304" s="39">
        <f t="shared" si="160"/>
        <v>0</v>
      </c>
      <c r="BD304" s="39">
        <f t="shared" si="160"/>
        <v>0</v>
      </c>
      <c r="BE304" s="39">
        <f t="shared" si="160"/>
        <v>0</v>
      </c>
      <c r="BF304" s="39">
        <f t="shared" si="160"/>
        <v>0</v>
      </c>
      <c r="BG304" s="39">
        <f t="shared" si="160"/>
        <v>0</v>
      </c>
    </row>
    <row r="305" spans="6:59" s="38" customFormat="1" x14ac:dyDescent="0.15">
      <c r="G305" s="39" t="s">
        <v>299</v>
      </c>
      <c r="H305" s="39" t="s">
        <v>626</v>
      </c>
      <c r="I305" s="39" t="s">
        <v>367</v>
      </c>
      <c r="J305" s="39" t="s">
        <v>422</v>
      </c>
      <c r="K305" s="39" t="s">
        <v>422</v>
      </c>
      <c r="L305" s="39" t="s">
        <v>450</v>
      </c>
      <c r="M305" s="39" t="s">
        <v>481</v>
      </c>
      <c r="O305" s="35">
        <f>MATCH(H305,装备!$B:$B,0)</f>
        <v>62</v>
      </c>
      <c r="P305" s="35">
        <f>MATCH(I305,装备!$B:$B,0)</f>
        <v>55</v>
      </c>
      <c r="Q305" s="35">
        <f>MATCH(J305,装备!$B:$B,0)</f>
        <v>18</v>
      </c>
      <c r="R305" s="35">
        <f>MATCH(K305,装备!$B:$B,0)</f>
        <v>18</v>
      </c>
      <c r="S305" s="35">
        <f>MATCH(L305,装备!$B:$B,0)</f>
        <v>15</v>
      </c>
      <c r="T305" s="35">
        <f>MATCH(M305,装备!$B:$B,0)</f>
        <v>44</v>
      </c>
      <c r="V305" s="8">
        <f>INDEX(装备!C:C,$O305)+INDEX(装备!C:C,$P305)+INDEX(装备!C:C,$Q305)+INDEX(装备!C:C,$R305)+INDEX(装备!C:C,$S305)+INDEX(装备!C:C,$T305)</f>
        <v>28</v>
      </c>
      <c r="W305" s="8">
        <f>INDEX(装备!D:D,$O305)+INDEX(装备!D:D,$P305)+INDEX(装备!D:D,$Q305)+INDEX(装备!D:D,$R305)+INDEX(装备!D:D,$S305)+INDEX(装备!D:D,$T305)</f>
        <v>14</v>
      </c>
      <c r="X305" s="8">
        <f>INDEX(装备!E:E,$O305)+INDEX(装备!E:E,$P305)+INDEX(装备!E:E,$Q305)+INDEX(装备!E:E,$R305)+INDEX(装备!E:E,$S305)+INDEX(装备!E:E,$T305)</f>
        <v>14</v>
      </c>
      <c r="Y305" s="8">
        <f>INDEX(装备!F:F,$O305)+INDEX(装备!F:F,$P305)+INDEX(装备!F:F,$Q305)+INDEX(装备!F:F,$R305)+INDEX(装备!F:F,$S305)+INDEX(装备!F:F,$T305)</f>
        <v>280</v>
      </c>
      <c r="Z305" s="8">
        <f>INDEX(装备!G:G,$O305)+INDEX(装备!G:G,$P305)+INDEX(装备!G:G,$Q305)+INDEX(装备!G:G,$R305)+INDEX(装备!G:G,$S305)+INDEX(装备!G:G,$T305)</f>
        <v>27</v>
      </c>
      <c r="AA305" s="8">
        <f>INDEX(装备!H:H,$O305)+INDEX(装备!H:H,$P305)+INDEX(装备!H:H,$Q305)+INDEX(装备!H:H,$R305)+INDEX(装备!H:H,$S305)+INDEX(装备!H:H,$T305)</f>
        <v>0</v>
      </c>
      <c r="AB305" s="8">
        <f>INDEX(装备!I:I,$O305)+INDEX(装备!I:I,$P305)+INDEX(装备!I:I,$Q305)+INDEX(装备!I:I,$R305)+INDEX(装备!I:I,$S305)+INDEX(装备!I:I,$T305)</f>
        <v>4</v>
      </c>
      <c r="AC305" s="8">
        <f>INDEX(装备!J:J,$O305)+INDEX(装备!J:J,$P305)+INDEX(装备!J:J,$Q305)+INDEX(装备!J:J,$R305)+INDEX(装备!J:J,$S305)+INDEX(装备!J:J,$T305)</f>
        <v>0</v>
      </c>
      <c r="AD305" s="8">
        <f>INDEX(装备!K:K,$O305)+INDEX(装备!K:K,$P305)+INDEX(装备!K:K,$Q305)+INDEX(装备!K:K,$R305)+INDEX(装备!K:K,$S305)+INDEX(装备!K:K,$T305)</f>
        <v>15</v>
      </c>
      <c r="AE305" s="8">
        <f>INDEX(装备!L:L,$O305)+INDEX(装备!L:L,$P305)+INDEX(装备!L:L,$Q305)+INDEX(装备!L:L,$R305)+INDEX(装备!L:L,$S305)+INDEX(装备!L:L,$T305)</f>
        <v>0</v>
      </c>
      <c r="AF305" s="8">
        <f>INDEX(装备!M:M,$O305)+INDEX(装备!M:M,$P305)+INDEX(装备!M:M,$Q305)+INDEX(装备!M:M,$R305)+INDEX(装备!M:M,$S305)+INDEX(装备!M:M,$T305)</f>
        <v>360</v>
      </c>
      <c r="AG305" s="8">
        <f>INDEX(装备!N:N,$O305)+INDEX(装备!N:N,$P305)+INDEX(装备!N:N,$Q305)+INDEX(装备!N:N,$R305)+INDEX(装备!N:N,$S305)+INDEX(装备!N:N,$T305)</f>
        <v>0</v>
      </c>
      <c r="AH305" s="8">
        <f>INDEX(装备!O:O,$O305)+INDEX(装备!O:O,$P305)+INDEX(装备!O:O,$Q305)+INDEX(装备!O:O,$R305)+INDEX(装备!O:O,$S305)+INDEX(装备!O:O,$T305)</f>
        <v>0</v>
      </c>
      <c r="AI305" s="8">
        <f>INDEX(装备!P:P,$O305)+INDEX(装备!P:P,$P305)+INDEX(装备!P:P,$Q305)+INDEX(装备!P:P,$R305)+INDEX(装备!P:P,$S305)+INDEX(装备!P:P,$T305)</f>
        <v>0</v>
      </c>
      <c r="AJ305" s="8">
        <f>INDEX(装备!Q:Q,$O305)+INDEX(装备!Q:Q,$P305)+INDEX(装备!Q:Q,$Q305)+INDEX(装备!Q:Q,$R305)+INDEX(装备!Q:Q,$S305)+INDEX(装备!Q:Q,$T305)</f>
        <v>0</v>
      </c>
      <c r="AK305" s="8">
        <f>INDEX(装备!R:R,$O305)+INDEX(装备!R:R,$P305)+INDEX(装备!R:R,$Q305)+INDEX(装备!R:R,$R305)+INDEX(装备!R:R,$S305)+INDEX(装备!R:R,$T305)</f>
        <v>0</v>
      </c>
      <c r="AL305" s="8">
        <f>INDEX(装备!S:S,$O305)+INDEX(装备!S:S,$P305)+INDEX(装备!S:S,$Q305)+INDEX(装备!S:S,$R305)+INDEX(装备!S:S,$S305)+INDEX(装备!S:S,$T305)</f>
        <v>0</v>
      </c>
      <c r="AM305" s="8">
        <f>INDEX(装备!T:T,$O305)+INDEX(装备!T:T,$P305)+INDEX(装备!T:T,$Q305)+INDEX(装备!T:T,$R305)+INDEX(装备!T:T,$S305)+INDEX(装备!T:T,$T305)</f>
        <v>0</v>
      </c>
      <c r="AP305" s="39">
        <f t="shared" si="160"/>
        <v>51</v>
      </c>
      <c r="AQ305" s="39">
        <f t="shared" si="160"/>
        <v>25</v>
      </c>
      <c r="AR305" s="39">
        <f t="shared" si="160"/>
        <v>25</v>
      </c>
      <c r="AS305" s="39">
        <f t="shared" si="160"/>
        <v>280</v>
      </c>
      <c r="AT305" s="39">
        <f t="shared" si="160"/>
        <v>36</v>
      </c>
      <c r="AU305" s="39">
        <f t="shared" si="160"/>
        <v>0</v>
      </c>
      <c r="AV305" s="39">
        <f t="shared" si="160"/>
        <v>11</v>
      </c>
      <c r="AW305" s="39">
        <f t="shared" si="160"/>
        <v>0</v>
      </c>
      <c r="AX305" s="39">
        <f t="shared" si="160"/>
        <v>15</v>
      </c>
      <c r="AY305" s="39">
        <f t="shared" si="160"/>
        <v>0</v>
      </c>
      <c r="AZ305" s="39">
        <f t="shared" si="160"/>
        <v>545</v>
      </c>
      <c r="BA305" s="39">
        <f t="shared" si="160"/>
        <v>15</v>
      </c>
      <c r="BB305" s="39">
        <f t="shared" si="160"/>
        <v>0</v>
      </c>
      <c r="BC305" s="39">
        <f t="shared" si="160"/>
        <v>0</v>
      </c>
      <c r="BD305" s="39">
        <f t="shared" si="160"/>
        <v>0</v>
      </c>
      <c r="BE305" s="39">
        <f t="shared" si="160"/>
        <v>0</v>
      </c>
      <c r="BF305" s="39">
        <f t="shared" si="160"/>
        <v>0</v>
      </c>
      <c r="BG305" s="39">
        <f t="shared" si="160"/>
        <v>0</v>
      </c>
    </row>
    <row r="306" spans="6:59" s="38" customFormat="1" x14ac:dyDescent="0.15">
      <c r="G306" s="39" t="s">
        <v>304</v>
      </c>
      <c r="H306" s="39" t="s">
        <v>595</v>
      </c>
      <c r="I306" s="39" t="s">
        <v>381</v>
      </c>
      <c r="J306" s="39" t="s">
        <v>431</v>
      </c>
      <c r="K306" s="39" t="s">
        <v>363</v>
      </c>
      <c r="L306" s="39" t="s">
        <v>295</v>
      </c>
      <c r="M306" s="39" t="s">
        <v>380</v>
      </c>
      <c r="O306" s="35">
        <f>MATCH(H306,装备!$B:$B,0)</f>
        <v>79</v>
      </c>
      <c r="P306" s="35">
        <f>MATCH(I306,装备!$B:$B,0)</f>
        <v>54</v>
      </c>
      <c r="Q306" s="35">
        <f>MATCH(J306,装备!$B:$B,0)</f>
        <v>39</v>
      </c>
      <c r="R306" s="35">
        <f>MATCH(K306,装备!$B:$B,0)</f>
        <v>49</v>
      </c>
      <c r="S306" s="35">
        <f>MATCH(L306,装备!$B:$B,0)</f>
        <v>17</v>
      </c>
      <c r="T306" s="35">
        <f>MATCH(M306,装备!$B:$B,0)</f>
        <v>43</v>
      </c>
      <c r="V306" s="8">
        <f>INDEX(装备!C:C,$O306)+INDEX(装备!C:C,$P306)+INDEX(装备!C:C,$Q306)+INDEX(装备!C:C,$R306)+INDEX(装备!C:C,$S306)+INDEX(装备!C:C,$T306)</f>
        <v>15</v>
      </c>
      <c r="W306" s="8">
        <f>INDEX(装备!D:D,$O306)+INDEX(装备!D:D,$P306)+INDEX(装备!D:D,$Q306)+INDEX(装备!D:D,$R306)+INDEX(装备!D:D,$S306)+INDEX(装备!D:D,$T306)</f>
        <v>9</v>
      </c>
      <c r="X306" s="8">
        <f>INDEX(装备!E:E,$O306)+INDEX(装备!E:E,$P306)+INDEX(装备!E:E,$Q306)+INDEX(装备!E:E,$R306)+INDEX(装备!E:E,$S306)+INDEX(装备!E:E,$T306)</f>
        <v>9</v>
      </c>
      <c r="Y306" s="8">
        <f>INDEX(装备!F:F,$O306)+INDEX(装备!F:F,$P306)+INDEX(装备!F:F,$Q306)+INDEX(装备!F:F,$R306)+INDEX(装备!F:F,$S306)+INDEX(装备!F:F,$T306)</f>
        <v>0</v>
      </c>
      <c r="Z306" s="8">
        <f>INDEX(装备!G:G,$O306)+INDEX(装备!G:G,$P306)+INDEX(装备!G:G,$Q306)+INDEX(装备!G:G,$R306)+INDEX(装备!G:G,$S306)+INDEX(装备!G:G,$T306)</f>
        <v>64</v>
      </c>
      <c r="AA306" s="8">
        <f>INDEX(装备!H:H,$O306)+INDEX(装备!H:H,$P306)+INDEX(装备!H:H,$Q306)+INDEX(装备!H:H,$R306)+INDEX(装备!H:H,$S306)+INDEX(装备!H:H,$T306)</f>
        <v>0</v>
      </c>
      <c r="AB306" s="8">
        <f>INDEX(装备!I:I,$O306)+INDEX(装备!I:I,$P306)+INDEX(装备!I:I,$Q306)+INDEX(装备!I:I,$R306)+INDEX(装备!I:I,$S306)+INDEX(装备!I:I,$T306)</f>
        <v>2</v>
      </c>
      <c r="AC306" s="8">
        <f>INDEX(装备!J:J,$O306)+INDEX(装备!J:J,$P306)+INDEX(装备!J:J,$Q306)+INDEX(装备!J:J,$R306)+INDEX(装备!J:J,$S306)+INDEX(装备!J:J,$T306)</f>
        <v>12</v>
      </c>
      <c r="AD306" s="8">
        <f>INDEX(装备!K:K,$O306)+INDEX(装备!K:K,$P306)+INDEX(装备!K:K,$Q306)+INDEX(装备!K:K,$R306)+INDEX(装备!K:K,$S306)+INDEX(装备!K:K,$T306)</f>
        <v>15</v>
      </c>
      <c r="AE306" s="8">
        <f>INDEX(装备!L:L,$O306)+INDEX(装备!L:L,$P306)+INDEX(装备!L:L,$Q306)+INDEX(装备!L:L,$R306)+INDEX(装备!L:L,$S306)+INDEX(装备!L:L,$T306)</f>
        <v>0</v>
      </c>
      <c r="AF306" s="8">
        <f>INDEX(装备!M:M,$O306)+INDEX(装备!M:M,$P306)+INDEX(装备!M:M,$Q306)+INDEX(装备!M:M,$R306)+INDEX(装备!M:M,$S306)+INDEX(装备!M:M,$T306)</f>
        <v>450</v>
      </c>
      <c r="AG306" s="8">
        <f>INDEX(装备!N:N,$O306)+INDEX(装备!N:N,$P306)+INDEX(装备!N:N,$Q306)+INDEX(装备!N:N,$R306)+INDEX(装备!N:N,$S306)+INDEX(装备!N:N,$T306)</f>
        <v>155</v>
      </c>
      <c r="AH306" s="8">
        <f>INDEX(装备!O:O,$O306)+INDEX(装备!O:O,$P306)+INDEX(装备!O:O,$Q306)+INDEX(装备!O:O,$R306)+INDEX(装备!O:O,$S306)+INDEX(装备!O:O,$T306)</f>
        <v>0</v>
      </c>
      <c r="AI306" s="8">
        <f>INDEX(装备!P:P,$O306)+INDEX(装备!P:P,$P306)+INDEX(装备!P:P,$Q306)+INDEX(装备!P:P,$R306)+INDEX(装备!P:P,$S306)+INDEX(装备!P:P,$T306)</f>
        <v>0</v>
      </c>
      <c r="AJ306" s="8">
        <f>INDEX(装备!Q:Q,$O306)+INDEX(装备!Q:Q,$P306)+INDEX(装备!Q:Q,$Q306)+INDEX(装备!Q:Q,$R306)+INDEX(装备!Q:Q,$S306)+INDEX(装备!Q:Q,$T306)</f>
        <v>0</v>
      </c>
      <c r="AK306" s="8">
        <f>INDEX(装备!R:R,$O306)+INDEX(装备!R:R,$P306)+INDEX(装备!R:R,$Q306)+INDEX(装备!R:R,$R306)+INDEX(装备!R:R,$S306)+INDEX(装备!R:R,$T306)</f>
        <v>0</v>
      </c>
      <c r="AL306" s="8">
        <f>INDEX(装备!S:S,$O306)+INDEX(装备!S:S,$P306)+INDEX(装备!S:S,$Q306)+INDEX(装备!S:S,$R306)+INDEX(装备!S:S,$S306)+INDEX(装备!S:S,$T306)</f>
        <v>0</v>
      </c>
      <c r="AM306" s="8">
        <f>INDEX(装备!T:T,$O306)+INDEX(装备!T:T,$P306)+INDEX(装备!T:T,$Q306)+INDEX(装备!T:T,$R306)+INDEX(装备!T:T,$S306)+INDEX(装备!T:T,$T306)</f>
        <v>0</v>
      </c>
      <c r="AP306" s="39">
        <f t="shared" si="160"/>
        <v>66</v>
      </c>
      <c r="AQ306" s="39">
        <f t="shared" si="160"/>
        <v>34</v>
      </c>
      <c r="AR306" s="39">
        <f t="shared" si="160"/>
        <v>34</v>
      </c>
      <c r="AS306" s="39">
        <f t="shared" si="160"/>
        <v>280</v>
      </c>
      <c r="AT306" s="39">
        <f t="shared" si="160"/>
        <v>100</v>
      </c>
      <c r="AU306" s="39">
        <f t="shared" si="160"/>
        <v>0</v>
      </c>
      <c r="AV306" s="39">
        <f t="shared" si="160"/>
        <v>13</v>
      </c>
      <c r="AW306" s="39">
        <f t="shared" si="160"/>
        <v>12</v>
      </c>
      <c r="AX306" s="39">
        <f t="shared" si="160"/>
        <v>30</v>
      </c>
      <c r="AY306" s="39">
        <f t="shared" si="160"/>
        <v>0</v>
      </c>
      <c r="AZ306" s="39">
        <f t="shared" si="160"/>
        <v>995</v>
      </c>
      <c r="BA306" s="39">
        <f t="shared" si="160"/>
        <v>170</v>
      </c>
      <c r="BB306" s="39">
        <f t="shared" si="160"/>
        <v>0</v>
      </c>
      <c r="BC306" s="39">
        <f t="shared" si="160"/>
        <v>0</v>
      </c>
      <c r="BD306" s="39">
        <f t="shared" si="160"/>
        <v>0</v>
      </c>
      <c r="BE306" s="39">
        <f t="shared" si="160"/>
        <v>0</v>
      </c>
      <c r="BF306" s="39">
        <f t="shared" si="160"/>
        <v>0</v>
      </c>
      <c r="BG306" s="39">
        <f t="shared" si="160"/>
        <v>0</v>
      </c>
    </row>
    <row r="307" spans="6:59" s="38" customFormat="1" x14ac:dyDescent="0.15">
      <c r="G307" s="39" t="s">
        <v>311</v>
      </c>
      <c r="H307" s="39" t="s">
        <v>610</v>
      </c>
      <c r="I307" s="39" t="s">
        <v>368</v>
      </c>
      <c r="J307" s="39" t="s">
        <v>482</v>
      </c>
      <c r="K307" s="39" t="s">
        <v>302</v>
      </c>
      <c r="L307" s="39" t="s">
        <v>309</v>
      </c>
      <c r="M307" s="39" t="s">
        <v>481</v>
      </c>
      <c r="O307" s="35">
        <f>MATCH(H307,装备!$B:$B,0)</f>
        <v>85</v>
      </c>
      <c r="P307" s="35">
        <f>MATCH(I307,装备!$B:$B,0)</f>
        <v>87</v>
      </c>
      <c r="Q307" s="35">
        <f>MATCH(J307,装备!$B:$B,0)</f>
        <v>70</v>
      </c>
      <c r="R307" s="35">
        <f>MATCH(K307,装备!$B:$B,0)</f>
        <v>36</v>
      </c>
      <c r="S307" s="35">
        <f>MATCH(L307,装备!$B:$B,0)</f>
        <v>26</v>
      </c>
      <c r="T307" s="35">
        <f>MATCH(M307,装备!$B:$B,0)</f>
        <v>44</v>
      </c>
      <c r="V307" s="8">
        <f>INDEX(装备!C:C,$O307)+INDEX(装备!C:C,$P307)+INDEX(装备!C:C,$Q307)+INDEX(装备!C:C,$R307)+INDEX(装备!C:C,$S307)+INDEX(装备!C:C,$T307)</f>
        <v>33</v>
      </c>
      <c r="W307" s="8">
        <f>INDEX(装备!D:D,$O307)+INDEX(装备!D:D,$P307)+INDEX(装备!D:D,$Q307)+INDEX(装备!D:D,$R307)+INDEX(装备!D:D,$S307)+INDEX(装备!D:D,$T307)</f>
        <v>19</v>
      </c>
      <c r="X307" s="8">
        <f>INDEX(装备!E:E,$O307)+INDEX(装备!E:E,$P307)+INDEX(装备!E:E,$Q307)+INDEX(装备!E:E,$R307)+INDEX(装备!E:E,$S307)+INDEX(装备!E:E,$T307)</f>
        <v>25</v>
      </c>
      <c r="Y307" s="8">
        <f>INDEX(装备!F:F,$O307)+INDEX(装备!F:F,$P307)+INDEX(装备!F:F,$Q307)+INDEX(装备!F:F,$R307)+INDEX(装备!F:F,$S307)+INDEX(装备!F:F,$T307)</f>
        <v>0</v>
      </c>
      <c r="Z307" s="8">
        <f>INDEX(装备!G:G,$O307)+INDEX(装备!G:G,$P307)+INDEX(装备!G:G,$Q307)+INDEX(装备!G:G,$R307)+INDEX(装备!G:G,$S307)+INDEX(装备!G:G,$T307)</f>
        <v>99</v>
      </c>
      <c r="AA307" s="8">
        <f>INDEX(装备!H:H,$O307)+INDEX(装备!H:H,$P307)+INDEX(装备!H:H,$Q307)+INDEX(装备!H:H,$R307)+INDEX(装备!H:H,$S307)+INDEX(装备!H:H,$T307)</f>
        <v>0</v>
      </c>
      <c r="AB307" s="8">
        <f>INDEX(装备!I:I,$O307)+INDEX(装备!I:I,$P307)+INDEX(装备!I:I,$Q307)+INDEX(装备!I:I,$R307)+INDEX(装备!I:I,$S307)+INDEX(装备!I:I,$T307)</f>
        <v>10</v>
      </c>
      <c r="AC307" s="8">
        <f>INDEX(装备!J:J,$O307)+INDEX(装备!J:J,$P307)+INDEX(装备!J:J,$Q307)+INDEX(装备!J:J,$R307)+INDEX(装备!J:J,$S307)+INDEX(装备!J:J,$T307)</f>
        <v>5</v>
      </c>
      <c r="AD307" s="8">
        <f>INDEX(装备!K:K,$O307)+INDEX(装备!K:K,$P307)+INDEX(装备!K:K,$Q307)+INDEX(装备!K:K,$R307)+INDEX(装备!K:K,$S307)+INDEX(装备!K:K,$T307)</f>
        <v>27</v>
      </c>
      <c r="AE307" s="8">
        <f>INDEX(装备!L:L,$O307)+INDEX(装备!L:L,$P307)+INDEX(装备!L:L,$Q307)+INDEX(装备!L:L,$R307)+INDEX(装备!L:L,$S307)+INDEX(装备!L:L,$T307)</f>
        <v>0</v>
      </c>
      <c r="AF307" s="8">
        <f>INDEX(装备!M:M,$O307)+INDEX(装备!M:M,$P307)+INDEX(装备!M:M,$Q307)+INDEX(装备!M:M,$R307)+INDEX(装备!M:M,$S307)+INDEX(装备!M:M,$T307)</f>
        <v>155</v>
      </c>
      <c r="AG307" s="8">
        <f>INDEX(装备!N:N,$O307)+INDEX(装备!N:N,$P307)+INDEX(装备!N:N,$Q307)+INDEX(装备!N:N,$R307)+INDEX(装备!N:N,$S307)+INDEX(装备!N:N,$T307)</f>
        <v>65</v>
      </c>
      <c r="AH307" s="8">
        <f>INDEX(装备!O:O,$O307)+INDEX(装备!O:O,$P307)+INDEX(装备!O:O,$Q307)+INDEX(装备!O:O,$R307)+INDEX(装备!O:O,$S307)+INDEX(装备!O:O,$T307)</f>
        <v>0</v>
      </c>
      <c r="AI307" s="8">
        <f>INDEX(装备!P:P,$O307)+INDEX(装备!P:P,$P307)+INDEX(装备!P:P,$Q307)+INDEX(装备!P:P,$R307)+INDEX(装备!P:P,$S307)+INDEX(装备!P:P,$T307)</f>
        <v>0</v>
      </c>
      <c r="AJ307" s="8">
        <f>INDEX(装备!Q:Q,$O307)+INDEX(装备!Q:Q,$P307)+INDEX(装备!Q:Q,$Q307)+INDEX(装备!Q:Q,$R307)+INDEX(装备!Q:Q,$S307)+INDEX(装备!Q:Q,$T307)</f>
        <v>0</v>
      </c>
      <c r="AK307" s="8">
        <f>INDEX(装备!R:R,$O307)+INDEX(装备!R:R,$P307)+INDEX(装备!R:R,$Q307)+INDEX(装备!R:R,$R307)+INDEX(装备!R:R,$S307)+INDEX(装备!R:R,$T307)</f>
        <v>0</v>
      </c>
      <c r="AL307" s="8">
        <f>INDEX(装备!S:S,$O307)+INDEX(装备!S:S,$P307)+INDEX(装备!S:S,$Q307)+INDEX(装备!S:S,$R307)+INDEX(装备!S:S,$S307)+INDEX(装备!S:S,$T307)</f>
        <v>0</v>
      </c>
      <c r="AM307" s="8">
        <f>INDEX(装备!T:T,$O307)+INDEX(装备!T:T,$P307)+INDEX(装备!T:T,$Q307)+INDEX(装备!T:T,$R307)+INDEX(装备!T:T,$S307)+INDEX(装备!T:T,$T307)</f>
        <v>0</v>
      </c>
      <c r="AP307" s="39">
        <f t="shared" si="160"/>
        <v>99</v>
      </c>
      <c r="AQ307" s="39">
        <f t="shared" si="160"/>
        <v>53</v>
      </c>
      <c r="AR307" s="39">
        <f t="shared" si="160"/>
        <v>59</v>
      </c>
      <c r="AS307" s="39">
        <f t="shared" si="160"/>
        <v>280</v>
      </c>
      <c r="AT307" s="39">
        <f t="shared" si="160"/>
        <v>199</v>
      </c>
      <c r="AU307" s="39">
        <f t="shared" si="160"/>
        <v>0</v>
      </c>
      <c r="AV307" s="39">
        <f t="shared" si="160"/>
        <v>23</v>
      </c>
      <c r="AW307" s="39">
        <f t="shared" si="160"/>
        <v>17</v>
      </c>
      <c r="AX307" s="39">
        <f t="shared" si="160"/>
        <v>57</v>
      </c>
      <c r="AY307" s="39">
        <f t="shared" si="160"/>
        <v>0</v>
      </c>
      <c r="AZ307" s="39">
        <f t="shared" si="160"/>
        <v>1150</v>
      </c>
      <c r="BA307" s="39">
        <f t="shared" si="160"/>
        <v>235</v>
      </c>
      <c r="BB307" s="39">
        <f t="shared" si="160"/>
        <v>0</v>
      </c>
      <c r="BC307" s="39">
        <f t="shared" si="160"/>
        <v>0</v>
      </c>
      <c r="BD307" s="39">
        <f t="shared" si="160"/>
        <v>0</v>
      </c>
      <c r="BE307" s="39">
        <f t="shared" si="160"/>
        <v>0</v>
      </c>
      <c r="BF307" s="39">
        <f t="shared" si="160"/>
        <v>0</v>
      </c>
      <c r="BG307" s="39">
        <f t="shared" si="160"/>
        <v>0</v>
      </c>
    </row>
    <row r="308" spans="6:59" s="38" customFormat="1" x14ac:dyDescent="0.15">
      <c r="G308" s="39" t="s">
        <v>316</v>
      </c>
      <c r="H308" s="39" t="s">
        <v>617</v>
      </c>
      <c r="I308" s="39" t="s">
        <v>313</v>
      </c>
      <c r="J308" s="39" t="s">
        <v>312</v>
      </c>
      <c r="K308" s="39" t="s">
        <v>332</v>
      </c>
      <c r="L308" s="39" t="s">
        <v>367</v>
      </c>
      <c r="M308" s="39" t="s">
        <v>380</v>
      </c>
      <c r="O308" s="35">
        <f>MATCH(H308,装备!$B:$B,0)</f>
        <v>105</v>
      </c>
      <c r="P308" s="35">
        <f>MATCH(I308,装备!$B:$B,0)</f>
        <v>84</v>
      </c>
      <c r="Q308" s="35">
        <f>MATCH(J308,装备!$B:$B,0)</f>
        <v>69</v>
      </c>
      <c r="R308" s="35">
        <f>MATCH(K308,装备!$B:$B,0)</f>
        <v>63</v>
      </c>
      <c r="S308" s="35">
        <f>MATCH(L308,装备!$B:$B,0)</f>
        <v>55</v>
      </c>
      <c r="T308" s="35">
        <f>MATCH(M308,装备!$B:$B,0)</f>
        <v>43</v>
      </c>
      <c r="V308" s="8">
        <f>INDEX(装备!C:C,$O308)+INDEX(装备!C:C,$P308)+INDEX(装备!C:C,$Q308)+INDEX(装备!C:C,$R308)+INDEX(装备!C:C,$S308)+INDEX(装备!C:C,$T308)</f>
        <v>19</v>
      </c>
      <c r="W308" s="8">
        <f>INDEX(装备!D:D,$O308)+INDEX(装备!D:D,$P308)+INDEX(装备!D:D,$Q308)+INDEX(装备!D:D,$R308)+INDEX(装备!D:D,$S308)+INDEX(装备!D:D,$T308)</f>
        <v>9</v>
      </c>
      <c r="X308" s="8">
        <f>INDEX(装备!E:E,$O308)+INDEX(装备!E:E,$P308)+INDEX(装备!E:E,$Q308)+INDEX(装备!E:E,$R308)+INDEX(装备!E:E,$S308)+INDEX(装备!E:E,$T308)</f>
        <v>9</v>
      </c>
      <c r="Y308" s="8">
        <f>INDEX(装备!F:F,$O308)+INDEX(装备!F:F,$P308)+INDEX(装备!F:F,$Q308)+INDEX(装备!F:F,$R308)+INDEX(装备!F:F,$S308)+INDEX(装备!F:F,$T308)</f>
        <v>280</v>
      </c>
      <c r="Z308" s="8">
        <f>INDEX(装备!G:G,$O308)+INDEX(装备!G:G,$P308)+INDEX(装备!G:G,$Q308)+INDEX(装备!G:G,$R308)+INDEX(装备!G:G,$S308)+INDEX(装备!G:G,$T308)</f>
        <v>78</v>
      </c>
      <c r="AA308" s="8">
        <f>INDEX(装备!H:H,$O308)+INDEX(装备!H:H,$P308)+INDEX(装备!H:H,$Q308)+INDEX(装备!H:H,$R308)+INDEX(装备!H:H,$S308)+INDEX(装备!H:H,$T308)</f>
        <v>0</v>
      </c>
      <c r="AB308" s="8">
        <f>INDEX(装备!I:I,$O308)+INDEX(装备!I:I,$P308)+INDEX(装备!I:I,$Q308)+INDEX(装备!I:I,$R308)+INDEX(装备!I:I,$S308)+INDEX(装备!I:I,$T308)</f>
        <v>29</v>
      </c>
      <c r="AC308" s="8">
        <f>INDEX(装备!J:J,$O308)+INDEX(装备!J:J,$P308)+INDEX(装备!J:J,$Q308)+INDEX(装备!J:J,$R308)+INDEX(装备!J:J,$S308)+INDEX(装备!J:J,$T308)</f>
        <v>10</v>
      </c>
      <c r="AD308" s="8">
        <f>INDEX(装备!K:K,$O308)+INDEX(装备!K:K,$P308)+INDEX(装备!K:K,$Q308)+INDEX(装备!K:K,$R308)+INDEX(装备!K:K,$S308)+INDEX(装备!K:K,$T308)</f>
        <v>65</v>
      </c>
      <c r="AE308" s="8">
        <f>INDEX(装备!L:L,$O308)+INDEX(装备!L:L,$P308)+INDEX(装备!L:L,$Q308)+INDEX(装备!L:L,$R308)+INDEX(装备!L:L,$S308)+INDEX(装备!L:L,$T308)</f>
        <v>0</v>
      </c>
      <c r="AF308" s="8">
        <f>INDEX(装备!M:M,$O308)+INDEX(装备!M:M,$P308)+INDEX(装备!M:M,$Q308)+INDEX(装备!M:M,$R308)+INDEX(装备!M:M,$S308)+INDEX(装备!M:M,$T308)</f>
        <v>240</v>
      </c>
      <c r="AG308" s="8">
        <f>INDEX(装备!N:N,$O308)+INDEX(装备!N:N,$P308)+INDEX(装备!N:N,$Q308)+INDEX(装备!N:N,$R308)+INDEX(装备!N:N,$S308)+INDEX(装备!N:N,$T308)</f>
        <v>0</v>
      </c>
      <c r="AH308" s="8">
        <f>INDEX(装备!O:O,$O308)+INDEX(装备!O:O,$P308)+INDEX(装备!O:O,$Q308)+INDEX(装备!O:O,$R308)+INDEX(装备!O:O,$S308)+INDEX(装备!O:O,$T308)</f>
        <v>0</v>
      </c>
      <c r="AI308" s="8">
        <f>INDEX(装备!P:P,$O308)+INDEX(装备!P:P,$P308)+INDEX(装备!P:P,$Q308)+INDEX(装备!P:P,$R308)+INDEX(装备!P:P,$S308)+INDEX(装备!P:P,$T308)</f>
        <v>5</v>
      </c>
      <c r="AJ308" s="8">
        <f>INDEX(装备!Q:Q,$O308)+INDEX(装备!Q:Q,$P308)+INDEX(装备!Q:Q,$Q308)+INDEX(装备!Q:Q,$R308)+INDEX(装备!Q:Q,$S308)+INDEX(装备!Q:Q,$T308)</f>
        <v>0</v>
      </c>
      <c r="AK308" s="8">
        <f>INDEX(装备!R:R,$O308)+INDEX(装备!R:R,$P308)+INDEX(装备!R:R,$Q308)+INDEX(装备!R:R,$R308)+INDEX(装备!R:R,$S308)+INDEX(装备!R:R,$T308)</f>
        <v>0</v>
      </c>
      <c r="AL308" s="8">
        <f>INDEX(装备!S:S,$O308)+INDEX(装备!S:S,$P308)+INDEX(装备!S:S,$Q308)+INDEX(装备!S:S,$R308)+INDEX(装备!S:S,$S308)+INDEX(装备!S:S,$T308)</f>
        <v>0</v>
      </c>
      <c r="AM308" s="8">
        <f>INDEX(装备!T:T,$O308)+INDEX(装备!T:T,$P308)+INDEX(装备!T:T,$Q308)+INDEX(装备!T:T,$R308)+INDEX(装备!T:T,$S308)+INDEX(装备!T:T,$T308)</f>
        <v>0</v>
      </c>
      <c r="AP308" s="39">
        <f t="shared" si="160"/>
        <v>118</v>
      </c>
      <c r="AQ308" s="39">
        <f t="shared" si="160"/>
        <v>62</v>
      </c>
      <c r="AR308" s="39">
        <f t="shared" si="160"/>
        <v>68</v>
      </c>
      <c r="AS308" s="39">
        <f t="shared" si="160"/>
        <v>560</v>
      </c>
      <c r="AT308" s="39">
        <f t="shared" si="160"/>
        <v>277</v>
      </c>
      <c r="AU308" s="39">
        <f t="shared" si="160"/>
        <v>0</v>
      </c>
      <c r="AV308" s="39">
        <f t="shared" si="160"/>
        <v>52</v>
      </c>
      <c r="AW308" s="39">
        <f t="shared" si="160"/>
        <v>27</v>
      </c>
      <c r="AX308" s="39">
        <f t="shared" si="160"/>
        <v>122</v>
      </c>
      <c r="AY308" s="39">
        <f t="shared" si="160"/>
        <v>0</v>
      </c>
      <c r="AZ308" s="39">
        <f t="shared" si="160"/>
        <v>1390</v>
      </c>
      <c r="BA308" s="39">
        <f t="shared" si="160"/>
        <v>235</v>
      </c>
      <c r="BB308" s="39">
        <f t="shared" si="160"/>
        <v>0</v>
      </c>
      <c r="BC308" s="39">
        <f t="shared" si="160"/>
        <v>5</v>
      </c>
      <c r="BD308" s="39">
        <f t="shared" si="160"/>
        <v>0</v>
      </c>
      <c r="BE308" s="39">
        <f t="shared" si="160"/>
        <v>0</v>
      </c>
      <c r="BF308" s="39">
        <f t="shared" si="160"/>
        <v>0</v>
      </c>
      <c r="BG308" s="39">
        <f t="shared" si="160"/>
        <v>0</v>
      </c>
    </row>
    <row r="309" spans="6:59" s="38" customFormat="1" x14ac:dyDescent="0.15">
      <c r="G309" s="39" t="s">
        <v>321</v>
      </c>
      <c r="H309" s="39" t="s">
        <v>648</v>
      </c>
      <c r="I309" s="39" t="s">
        <v>356</v>
      </c>
      <c r="J309" s="39" t="s">
        <v>305</v>
      </c>
      <c r="K309" s="39" t="s">
        <v>331</v>
      </c>
      <c r="L309" s="39" t="s">
        <v>363</v>
      </c>
      <c r="M309" s="39" t="s">
        <v>327</v>
      </c>
      <c r="O309" s="35">
        <f>MATCH(H309,装备!$B:$B,0)</f>
        <v>103</v>
      </c>
      <c r="P309" s="35">
        <f>MATCH(I309,装备!$B:$B,0)</f>
        <v>85</v>
      </c>
      <c r="Q309" s="35">
        <f>MATCH(J309,装备!$B:$B,0)</f>
        <v>79</v>
      </c>
      <c r="R309" s="35">
        <f>MATCH(K309,装备!$B:$B,0)</f>
        <v>62</v>
      </c>
      <c r="S309" s="35">
        <f>MATCH(L309,装备!$B:$B,0)</f>
        <v>49</v>
      </c>
      <c r="T309" s="35">
        <f>MATCH(M309,装备!$B:$B,0)</f>
        <v>72</v>
      </c>
      <c r="V309" s="8">
        <f>INDEX(装备!C:C,$O309)+INDEX(装备!C:C,$P309)+INDEX(装备!C:C,$Q309)+INDEX(装备!C:C,$R309)+INDEX(装备!C:C,$S309)+INDEX(装备!C:C,$T309)</f>
        <v>56</v>
      </c>
      <c r="W309" s="8">
        <f>INDEX(装备!D:D,$O309)+INDEX(装备!D:D,$P309)+INDEX(装备!D:D,$Q309)+INDEX(装备!D:D,$R309)+INDEX(装备!D:D,$S309)+INDEX(装备!D:D,$T309)</f>
        <v>40</v>
      </c>
      <c r="X309" s="8">
        <f>INDEX(装备!E:E,$O309)+INDEX(装备!E:E,$P309)+INDEX(装备!E:E,$Q309)+INDEX(装备!E:E,$R309)+INDEX(装备!E:E,$S309)+INDEX(装备!E:E,$T309)</f>
        <v>56</v>
      </c>
      <c r="Y309" s="8">
        <f>INDEX(装备!F:F,$O309)+INDEX(装备!F:F,$P309)+INDEX(装备!F:F,$Q309)+INDEX(装备!F:F,$R309)+INDEX(装备!F:F,$S309)+INDEX(装备!F:F,$T309)</f>
        <v>0</v>
      </c>
      <c r="Z309" s="8">
        <f>INDEX(装备!G:G,$O309)+INDEX(装备!G:G,$P309)+INDEX(装备!G:G,$Q309)+INDEX(装备!G:G,$R309)+INDEX(装备!G:G,$S309)+INDEX(装备!G:G,$T309)</f>
        <v>83</v>
      </c>
      <c r="AA309" s="8">
        <f>INDEX(装备!H:H,$O309)+INDEX(装备!H:H,$P309)+INDEX(装备!H:H,$Q309)+INDEX(装备!H:H,$R309)+INDEX(装备!H:H,$S309)+INDEX(装备!H:H,$T309)</f>
        <v>0</v>
      </c>
      <c r="AB309" s="8">
        <f>INDEX(装备!I:I,$O309)+INDEX(装备!I:I,$P309)+INDEX(装备!I:I,$Q309)+INDEX(装备!I:I,$R309)+INDEX(装备!I:I,$S309)+INDEX(装备!I:I,$T309)</f>
        <v>0</v>
      </c>
      <c r="AC309" s="8">
        <f>INDEX(装备!J:J,$O309)+INDEX(装备!J:J,$P309)+INDEX(装备!J:J,$Q309)+INDEX(装备!J:J,$R309)+INDEX(装备!J:J,$S309)+INDEX(装备!J:J,$T309)</f>
        <v>15</v>
      </c>
      <c r="AD309" s="8">
        <f>INDEX(装备!K:K,$O309)+INDEX(装备!K:K,$P309)+INDEX(装备!K:K,$Q309)+INDEX(装备!K:K,$R309)+INDEX(装备!K:K,$S309)+INDEX(装备!K:K,$T309)</f>
        <v>27</v>
      </c>
      <c r="AE309" s="8">
        <f>INDEX(装备!L:L,$O309)+INDEX(装备!L:L,$P309)+INDEX(装备!L:L,$Q309)+INDEX(装备!L:L,$R309)+INDEX(装备!L:L,$S309)+INDEX(装备!L:L,$T309)</f>
        <v>0</v>
      </c>
      <c r="AF309" s="8">
        <f>INDEX(装备!M:M,$O309)+INDEX(装备!M:M,$P309)+INDEX(装备!M:M,$Q309)+INDEX(装备!M:M,$R309)+INDEX(装备!M:M,$S309)+INDEX(装备!M:M,$T309)</f>
        <v>200</v>
      </c>
      <c r="AG309" s="8">
        <f>INDEX(装备!N:N,$O309)+INDEX(装备!N:N,$P309)+INDEX(装备!N:N,$Q309)+INDEX(装备!N:N,$R309)+INDEX(装备!N:N,$S309)+INDEX(装备!N:N,$T309)</f>
        <v>75</v>
      </c>
      <c r="AH309" s="8">
        <f>INDEX(装备!O:O,$O309)+INDEX(装备!O:O,$P309)+INDEX(装备!O:O,$Q309)+INDEX(装备!O:O,$R309)+INDEX(装备!O:O,$S309)+INDEX(装备!O:O,$T309)</f>
        <v>0</v>
      </c>
      <c r="AI309" s="8">
        <f>INDEX(装备!P:P,$O309)+INDEX(装备!P:P,$P309)+INDEX(装备!P:P,$Q309)+INDEX(装备!P:P,$R309)+INDEX(装备!P:P,$S309)+INDEX(装备!P:P,$T309)</f>
        <v>0</v>
      </c>
      <c r="AJ309" s="8">
        <f>INDEX(装备!Q:Q,$O309)+INDEX(装备!Q:Q,$P309)+INDEX(装备!Q:Q,$Q309)+INDEX(装备!Q:Q,$R309)+INDEX(装备!Q:Q,$S309)+INDEX(装备!Q:Q,$T309)</f>
        <v>0</v>
      </c>
      <c r="AK309" s="8">
        <f>INDEX(装备!R:R,$O309)+INDEX(装备!R:R,$P309)+INDEX(装备!R:R,$Q309)+INDEX(装备!R:R,$R309)+INDEX(装备!R:R,$S309)+INDEX(装备!R:R,$T309)</f>
        <v>0</v>
      </c>
      <c r="AL309" s="8">
        <f>INDEX(装备!S:S,$O309)+INDEX(装备!S:S,$P309)+INDEX(装备!S:S,$Q309)+INDEX(装备!S:S,$R309)+INDEX(装备!S:S,$S309)+INDEX(装备!S:S,$T309)</f>
        <v>0</v>
      </c>
      <c r="AM309" s="8">
        <f>INDEX(装备!T:T,$O309)+INDEX(装备!T:T,$P309)+INDEX(装备!T:T,$Q309)+INDEX(装备!T:T,$R309)+INDEX(装备!T:T,$S309)+INDEX(装备!T:T,$T309)</f>
        <v>0</v>
      </c>
      <c r="AP309" s="39">
        <f t="shared" si="160"/>
        <v>174</v>
      </c>
      <c r="AQ309" s="39">
        <f t="shared" si="160"/>
        <v>102</v>
      </c>
      <c r="AR309" s="39">
        <f t="shared" si="160"/>
        <v>124</v>
      </c>
      <c r="AS309" s="39">
        <f t="shared" si="160"/>
        <v>560</v>
      </c>
      <c r="AT309" s="39">
        <f t="shared" si="160"/>
        <v>360</v>
      </c>
      <c r="AU309" s="39">
        <f t="shared" si="160"/>
        <v>0</v>
      </c>
      <c r="AV309" s="39">
        <f t="shared" si="160"/>
        <v>52</v>
      </c>
      <c r="AW309" s="39">
        <f t="shared" si="160"/>
        <v>42</v>
      </c>
      <c r="AX309" s="39">
        <f t="shared" si="160"/>
        <v>149</v>
      </c>
      <c r="AY309" s="39">
        <f t="shared" si="160"/>
        <v>0</v>
      </c>
      <c r="AZ309" s="39">
        <f t="shared" si="160"/>
        <v>1590</v>
      </c>
      <c r="BA309" s="39">
        <f t="shared" si="160"/>
        <v>310</v>
      </c>
      <c r="BB309" s="39">
        <f t="shared" si="160"/>
        <v>0</v>
      </c>
      <c r="BC309" s="39">
        <f t="shared" si="160"/>
        <v>5</v>
      </c>
      <c r="BD309" s="39">
        <f t="shared" si="160"/>
        <v>0</v>
      </c>
      <c r="BE309" s="39">
        <f t="shared" si="160"/>
        <v>0</v>
      </c>
      <c r="BF309" s="39">
        <f t="shared" si="160"/>
        <v>0</v>
      </c>
      <c r="BG309" s="39">
        <f t="shared" si="160"/>
        <v>0</v>
      </c>
    </row>
    <row r="310" spans="6:59" s="38" customFormat="1" x14ac:dyDescent="0.15">
      <c r="G310" s="39" t="s">
        <v>328</v>
      </c>
      <c r="H310" s="39" t="s">
        <v>618</v>
      </c>
      <c r="I310" s="39" t="s">
        <v>383</v>
      </c>
      <c r="J310" s="39" t="s">
        <v>368</v>
      </c>
      <c r="K310" s="39" t="s">
        <v>308</v>
      </c>
      <c r="L310" s="39" t="s">
        <v>367</v>
      </c>
      <c r="M310" s="39" t="s">
        <v>327</v>
      </c>
      <c r="O310" s="35">
        <f>MATCH(H310,装备!$B:$B,0)</f>
        <v>118</v>
      </c>
      <c r="P310" s="35">
        <f>MATCH(I310,装备!$B:$B,0)</f>
        <v>99</v>
      </c>
      <c r="Q310" s="35">
        <f>MATCH(J310,装备!$B:$B,0)</f>
        <v>87</v>
      </c>
      <c r="R310" s="35">
        <f>MATCH(K310,装备!$B:$B,0)</f>
        <v>51</v>
      </c>
      <c r="S310" s="35">
        <f>MATCH(L310,装备!$B:$B,0)</f>
        <v>55</v>
      </c>
      <c r="T310" s="35">
        <f>MATCH(M310,装备!$B:$B,0)</f>
        <v>72</v>
      </c>
      <c r="V310" s="8">
        <f>INDEX(装备!C:C,$O310)+INDEX(装备!C:C,$P310)+INDEX(装备!C:C,$Q310)+INDEX(装备!C:C,$R310)+INDEX(装备!C:C,$S310)+INDEX(装备!C:C,$T310)</f>
        <v>65</v>
      </c>
      <c r="W310" s="8">
        <f>INDEX(装备!D:D,$O310)+INDEX(装备!D:D,$P310)+INDEX(装备!D:D,$Q310)+INDEX(装备!D:D,$R310)+INDEX(装备!D:D,$S310)+INDEX(装备!D:D,$T310)</f>
        <v>25</v>
      </c>
      <c r="X310" s="8">
        <f>INDEX(装备!E:E,$O310)+INDEX(装备!E:E,$P310)+INDEX(装备!E:E,$Q310)+INDEX(装备!E:E,$R310)+INDEX(装备!E:E,$S310)+INDEX(装备!E:E,$T310)</f>
        <v>25</v>
      </c>
      <c r="Y310" s="8">
        <f>INDEX(装备!F:F,$O310)+INDEX(装备!F:F,$P310)+INDEX(装备!F:F,$Q310)+INDEX(装备!F:F,$R310)+INDEX(装备!F:F,$S310)+INDEX(装备!F:F,$T310)</f>
        <v>880</v>
      </c>
      <c r="Z310" s="8">
        <f>INDEX(装备!G:G,$O310)+INDEX(装备!G:G,$P310)+INDEX(装备!G:G,$Q310)+INDEX(装备!G:G,$R310)+INDEX(装备!G:G,$S310)+INDEX(装备!G:G,$T310)</f>
        <v>85</v>
      </c>
      <c r="AA310" s="8">
        <f>INDEX(装备!H:H,$O310)+INDEX(装备!H:H,$P310)+INDEX(装备!H:H,$Q310)+INDEX(装备!H:H,$R310)+INDEX(装备!H:H,$S310)+INDEX(装备!H:H,$T310)</f>
        <v>0</v>
      </c>
      <c r="AB310" s="8">
        <f>INDEX(装备!I:I,$O310)+INDEX(装备!I:I,$P310)+INDEX(装备!I:I,$Q310)+INDEX(装备!I:I,$R310)+INDEX(装备!I:I,$S310)+INDEX(装备!I:I,$T310)</f>
        <v>9</v>
      </c>
      <c r="AC310" s="8">
        <f>INDEX(装备!J:J,$O310)+INDEX(装备!J:J,$P310)+INDEX(装备!J:J,$Q310)+INDEX(装备!J:J,$R310)+INDEX(装备!J:J,$S310)+INDEX(装备!J:J,$T310)</f>
        <v>35</v>
      </c>
      <c r="AD310" s="8">
        <f>INDEX(装备!K:K,$O310)+INDEX(装备!K:K,$P310)+INDEX(装备!K:K,$Q310)+INDEX(装备!K:K,$R310)+INDEX(装备!K:K,$S310)+INDEX(装备!K:K,$T310)</f>
        <v>0</v>
      </c>
      <c r="AE310" s="8">
        <f>INDEX(装备!L:L,$O310)+INDEX(装备!L:L,$P310)+INDEX(装备!L:L,$Q310)+INDEX(装备!L:L,$R310)+INDEX(装备!L:L,$S310)+INDEX(装备!L:L,$T310)</f>
        <v>0</v>
      </c>
      <c r="AF310" s="8">
        <f>INDEX(装备!M:M,$O310)+INDEX(装备!M:M,$P310)+INDEX(装备!M:M,$Q310)+INDEX(装备!M:M,$R310)+INDEX(装备!M:M,$S310)+INDEX(装备!M:M,$T310)</f>
        <v>1080</v>
      </c>
      <c r="AG310" s="8">
        <f>INDEX(装备!N:N,$O310)+INDEX(装备!N:N,$P310)+INDEX(装备!N:N,$Q310)+INDEX(装备!N:N,$R310)+INDEX(装备!N:N,$S310)+INDEX(装备!N:N,$T310)</f>
        <v>50</v>
      </c>
      <c r="AH310" s="8">
        <f>INDEX(装备!O:O,$O310)+INDEX(装备!O:O,$P310)+INDEX(装备!O:O,$Q310)+INDEX(装备!O:O,$R310)+INDEX(装备!O:O,$S310)+INDEX(装备!O:O,$T310)</f>
        <v>0</v>
      </c>
      <c r="AI310" s="8">
        <f>INDEX(装备!P:P,$O310)+INDEX(装备!P:P,$P310)+INDEX(装备!P:P,$Q310)+INDEX(装备!P:P,$R310)+INDEX(装备!P:P,$S310)+INDEX(装备!P:P,$T310)</f>
        <v>0</v>
      </c>
      <c r="AJ310" s="8">
        <f>INDEX(装备!Q:Q,$O310)+INDEX(装备!Q:Q,$P310)+INDEX(装备!Q:Q,$Q310)+INDEX(装备!Q:Q,$R310)+INDEX(装备!Q:Q,$S310)+INDEX(装备!Q:Q,$T310)</f>
        <v>0</v>
      </c>
      <c r="AK310" s="8">
        <f>INDEX(装备!R:R,$O310)+INDEX(装备!R:R,$P310)+INDEX(装备!R:R,$Q310)+INDEX(装备!R:R,$R310)+INDEX(装备!R:R,$S310)+INDEX(装备!R:R,$T310)</f>
        <v>15</v>
      </c>
      <c r="AL310" s="8">
        <f>INDEX(装备!S:S,$O310)+INDEX(装备!S:S,$P310)+INDEX(装备!S:S,$Q310)+INDEX(装备!S:S,$R310)+INDEX(装备!S:S,$S310)+INDEX(装备!S:S,$T310)</f>
        <v>0</v>
      </c>
      <c r="AM310" s="8">
        <f>INDEX(装备!T:T,$O310)+INDEX(装备!T:T,$P310)+INDEX(装备!T:T,$Q310)+INDEX(装备!T:T,$R310)+INDEX(装备!T:T,$S310)+INDEX(装备!T:T,$T310)</f>
        <v>0</v>
      </c>
      <c r="AP310" s="39">
        <f t="shared" si="160"/>
        <v>239</v>
      </c>
      <c r="AQ310" s="39">
        <f t="shared" si="160"/>
        <v>127</v>
      </c>
      <c r="AR310" s="39">
        <f t="shared" si="160"/>
        <v>149</v>
      </c>
      <c r="AS310" s="39">
        <f t="shared" si="160"/>
        <v>1440</v>
      </c>
      <c r="AT310" s="39">
        <f t="shared" si="160"/>
        <v>445</v>
      </c>
      <c r="AU310" s="39">
        <f t="shared" si="160"/>
        <v>0</v>
      </c>
      <c r="AV310" s="39">
        <f t="shared" si="160"/>
        <v>61</v>
      </c>
      <c r="AW310" s="39">
        <f t="shared" si="160"/>
        <v>77</v>
      </c>
      <c r="AX310" s="39">
        <f t="shared" si="160"/>
        <v>149</v>
      </c>
      <c r="AY310" s="39">
        <f t="shared" si="160"/>
        <v>0</v>
      </c>
      <c r="AZ310" s="39">
        <f t="shared" si="160"/>
        <v>2670</v>
      </c>
      <c r="BA310" s="39">
        <f t="shared" si="160"/>
        <v>360</v>
      </c>
      <c r="BB310" s="39">
        <f t="shared" si="160"/>
        <v>0</v>
      </c>
      <c r="BC310" s="39">
        <f t="shared" si="160"/>
        <v>5</v>
      </c>
      <c r="BD310" s="39">
        <f t="shared" si="160"/>
        <v>0</v>
      </c>
      <c r="BE310" s="39">
        <f t="shared" si="160"/>
        <v>15</v>
      </c>
      <c r="BF310" s="39">
        <f t="shared" si="160"/>
        <v>0</v>
      </c>
      <c r="BG310" s="39">
        <f t="shared" si="160"/>
        <v>0</v>
      </c>
    </row>
    <row r="311" spans="6:59" s="38" customFormat="1" x14ac:dyDescent="0.15">
      <c r="G311" s="39" t="s">
        <v>333</v>
      </c>
      <c r="H311" s="39" t="s">
        <v>601</v>
      </c>
      <c r="I311" s="39" t="s">
        <v>340</v>
      </c>
      <c r="J311" s="39" t="s">
        <v>313</v>
      </c>
      <c r="K311" s="39" t="s">
        <v>318</v>
      </c>
      <c r="L311" s="39" t="s">
        <v>332</v>
      </c>
      <c r="M311" s="39" t="s">
        <v>327</v>
      </c>
      <c r="O311" s="35">
        <f>MATCH(H311,装备!$B:$B,0)</f>
        <v>119</v>
      </c>
      <c r="P311" s="35">
        <f>MATCH(I311,装备!$B:$B,0)</f>
        <v>104</v>
      </c>
      <c r="Q311" s="35">
        <f>MATCH(J311,装备!$B:$B,0)</f>
        <v>84</v>
      </c>
      <c r="R311" s="35">
        <f>MATCH(K311,装备!$B:$B,0)</f>
        <v>74</v>
      </c>
      <c r="S311" s="35">
        <f>MATCH(L311,装备!$B:$B,0)</f>
        <v>63</v>
      </c>
      <c r="T311" s="35">
        <f>MATCH(M311,装备!$B:$B,0)</f>
        <v>72</v>
      </c>
      <c r="V311" s="8">
        <f>INDEX(装备!C:C,$O311)+INDEX(装备!C:C,$P311)+INDEX(装备!C:C,$Q311)+INDEX(装备!C:C,$R311)+INDEX(装备!C:C,$S311)+INDEX(装备!C:C,$T311)</f>
        <v>35</v>
      </c>
      <c r="W311" s="8">
        <f>INDEX(装备!D:D,$O311)+INDEX(装备!D:D,$P311)+INDEX(装备!D:D,$Q311)+INDEX(装备!D:D,$R311)+INDEX(装备!D:D,$S311)+INDEX(装备!D:D,$T311)</f>
        <v>31</v>
      </c>
      <c r="X311" s="8">
        <f>INDEX(装备!E:E,$O311)+INDEX(装备!E:E,$P311)+INDEX(装备!E:E,$Q311)+INDEX(装备!E:E,$R311)+INDEX(装备!E:E,$S311)+INDEX(装备!E:E,$T311)</f>
        <v>25</v>
      </c>
      <c r="Y311" s="8">
        <f>INDEX(装备!F:F,$O311)+INDEX(装备!F:F,$P311)+INDEX(装备!F:F,$Q311)+INDEX(装备!F:F,$R311)+INDEX(装备!F:F,$S311)+INDEX(装备!F:F,$T311)</f>
        <v>0</v>
      </c>
      <c r="Z311" s="8">
        <f>INDEX(装备!G:G,$O311)+INDEX(装备!G:G,$P311)+INDEX(装备!G:G,$Q311)+INDEX(装备!G:G,$R311)+INDEX(装备!G:G,$S311)+INDEX(装备!G:G,$T311)</f>
        <v>169</v>
      </c>
      <c r="AA311" s="8">
        <f>INDEX(装备!H:H,$O311)+INDEX(装备!H:H,$P311)+INDEX(装备!H:H,$Q311)+INDEX(装备!H:H,$R311)+INDEX(装备!H:H,$S311)+INDEX(装备!H:H,$T311)</f>
        <v>0</v>
      </c>
      <c r="AB311" s="8">
        <f>INDEX(装备!I:I,$O311)+INDEX(装备!I:I,$P311)+INDEX(装备!I:I,$Q311)+INDEX(装备!I:I,$R311)+INDEX(装备!I:I,$S311)+INDEX(装备!I:I,$T311)</f>
        <v>10</v>
      </c>
      <c r="AC311" s="8">
        <f>INDEX(装备!J:J,$O311)+INDEX(装备!J:J,$P311)+INDEX(装备!J:J,$Q311)+INDEX(装备!J:J,$R311)+INDEX(装备!J:J,$S311)+INDEX(装备!J:J,$T311)</f>
        <v>10</v>
      </c>
      <c r="AD311" s="8">
        <f>INDEX(装备!K:K,$O311)+INDEX(装备!K:K,$P311)+INDEX(装备!K:K,$Q311)+INDEX(装备!K:K,$R311)+INDEX(装备!K:K,$S311)+INDEX(装备!K:K,$T311)</f>
        <v>65</v>
      </c>
      <c r="AE311" s="8">
        <f>INDEX(装备!L:L,$O311)+INDEX(装备!L:L,$P311)+INDEX(装备!L:L,$Q311)+INDEX(装备!L:L,$R311)+INDEX(装备!L:L,$S311)+INDEX(装备!L:L,$T311)</f>
        <v>0</v>
      </c>
      <c r="AF311" s="8">
        <f>INDEX(装备!M:M,$O311)+INDEX(装备!M:M,$P311)+INDEX(装备!M:M,$Q311)+INDEX(装备!M:M,$R311)+INDEX(装备!M:M,$S311)+INDEX(装备!M:M,$T311)</f>
        <v>200</v>
      </c>
      <c r="AG311" s="8">
        <f>INDEX(装备!N:N,$O311)+INDEX(装备!N:N,$P311)+INDEX(装备!N:N,$Q311)+INDEX(装备!N:N,$R311)+INDEX(装备!N:N,$S311)+INDEX(装备!N:N,$T311)</f>
        <v>100</v>
      </c>
      <c r="AH311" s="8">
        <f>INDEX(装备!O:O,$O311)+INDEX(装备!O:O,$P311)+INDEX(装备!O:O,$Q311)+INDEX(装备!O:O,$R311)+INDEX(装备!O:O,$S311)+INDEX(装备!O:O,$T311)</f>
        <v>0</v>
      </c>
      <c r="AI311" s="8">
        <f>INDEX(装备!P:P,$O311)+INDEX(装备!P:P,$P311)+INDEX(装备!P:P,$Q311)+INDEX(装备!P:P,$R311)+INDEX(装备!P:P,$S311)+INDEX(装备!P:P,$T311)</f>
        <v>0</v>
      </c>
      <c r="AJ311" s="8">
        <f>INDEX(装备!Q:Q,$O311)+INDEX(装备!Q:Q,$P311)+INDEX(装备!Q:Q,$Q311)+INDEX(装备!Q:Q,$R311)+INDEX(装备!Q:Q,$S311)+INDEX(装备!Q:Q,$T311)</f>
        <v>0</v>
      </c>
      <c r="AK311" s="8">
        <f>INDEX(装备!R:R,$O311)+INDEX(装备!R:R,$P311)+INDEX(装备!R:R,$Q311)+INDEX(装备!R:R,$R311)+INDEX(装备!R:R,$S311)+INDEX(装备!R:R,$T311)</f>
        <v>0</v>
      </c>
      <c r="AL311" s="8">
        <f>INDEX(装备!S:S,$O311)+INDEX(装备!S:S,$P311)+INDEX(装备!S:S,$Q311)+INDEX(装备!S:S,$R311)+INDEX(装备!S:S,$S311)+INDEX(装备!S:S,$T311)</f>
        <v>0</v>
      </c>
      <c r="AM311" s="8">
        <f>INDEX(装备!T:T,$O311)+INDEX(装备!T:T,$P311)+INDEX(装备!T:T,$Q311)+INDEX(装备!T:T,$R311)+INDEX(装备!T:T,$S311)+INDEX(装备!T:T,$T311)</f>
        <v>15</v>
      </c>
      <c r="AP311" s="39">
        <f t="shared" si="160"/>
        <v>274</v>
      </c>
      <c r="AQ311" s="39">
        <f t="shared" si="160"/>
        <v>158</v>
      </c>
      <c r="AR311" s="39">
        <f t="shared" si="160"/>
        <v>174</v>
      </c>
      <c r="AS311" s="39">
        <f t="shared" si="160"/>
        <v>1440</v>
      </c>
      <c r="AT311" s="39">
        <f t="shared" si="160"/>
        <v>614</v>
      </c>
      <c r="AU311" s="39">
        <f t="shared" si="160"/>
        <v>0</v>
      </c>
      <c r="AV311" s="39">
        <f t="shared" si="160"/>
        <v>71</v>
      </c>
      <c r="AW311" s="39">
        <f t="shared" si="160"/>
        <v>87</v>
      </c>
      <c r="AX311" s="39">
        <f t="shared" si="160"/>
        <v>214</v>
      </c>
      <c r="AY311" s="39">
        <f t="shared" si="160"/>
        <v>0</v>
      </c>
      <c r="AZ311" s="39">
        <f t="shared" si="160"/>
        <v>2870</v>
      </c>
      <c r="BA311" s="39">
        <f t="shared" si="160"/>
        <v>460</v>
      </c>
      <c r="BB311" s="39">
        <f t="shared" si="160"/>
        <v>0</v>
      </c>
      <c r="BC311" s="39">
        <f t="shared" si="160"/>
        <v>5</v>
      </c>
      <c r="BD311" s="39">
        <f t="shared" si="160"/>
        <v>0</v>
      </c>
      <c r="BE311" s="39">
        <f t="shared" si="160"/>
        <v>15</v>
      </c>
      <c r="BF311" s="39">
        <f t="shared" si="160"/>
        <v>0</v>
      </c>
      <c r="BG311" s="39">
        <f t="shared" si="160"/>
        <v>15</v>
      </c>
    </row>
    <row r="312" spans="6:59" s="38" customFormat="1" x14ac:dyDescent="0.15">
      <c r="G312" s="39" t="s">
        <v>337</v>
      </c>
      <c r="H312" s="39" t="s">
        <v>600</v>
      </c>
      <c r="I312" s="39" t="s">
        <v>374</v>
      </c>
      <c r="J312" s="39" t="s">
        <v>322</v>
      </c>
      <c r="K312" s="39" t="s">
        <v>305</v>
      </c>
      <c r="L312" s="39" t="s">
        <v>367</v>
      </c>
      <c r="M312" s="39" t="s">
        <v>327</v>
      </c>
      <c r="O312" s="35">
        <f>MATCH(H312,装备!$B:$B,0)</f>
        <v>121</v>
      </c>
      <c r="P312" s="35">
        <f>MATCH(I312,装备!$B:$B,0)</f>
        <v>117</v>
      </c>
      <c r="Q312" s="35">
        <f>MATCH(J312,装备!$B:$B,0)</f>
        <v>106</v>
      </c>
      <c r="R312" s="35">
        <f>MATCH(K312,装备!$B:$B,0)</f>
        <v>79</v>
      </c>
      <c r="S312" s="35">
        <f>MATCH(L312,装备!$B:$B,0)</f>
        <v>55</v>
      </c>
      <c r="T312" s="35">
        <f>MATCH(M312,装备!$B:$B,0)</f>
        <v>72</v>
      </c>
      <c r="V312" s="8">
        <f>INDEX(装备!C:C,$O312)+INDEX(装备!C:C,$P312)+INDEX(装备!C:C,$Q312)+INDEX(装备!C:C,$R312)+INDEX(装备!C:C,$S312)+INDEX(装备!C:C,$T312)</f>
        <v>50</v>
      </c>
      <c r="W312" s="8">
        <f>INDEX(装备!D:D,$O312)+INDEX(装备!D:D,$P312)+INDEX(装备!D:D,$Q312)+INDEX(装备!D:D,$R312)+INDEX(装备!D:D,$S312)+INDEX(装备!D:D,$T312)</f>
        <v>25</v>
      </c>
      <c r="X312" s="8">
        <f>INDEX(装备!E:E,$O312)+INDEX(装备!E:E,$P312)+INDEX(装备!E:E,$Q312)+INDEX(装备!E:E,$R312)+INDEX(装备!E:E,$S312)+INDEX(装备!E:E,$T312)</f>
        <v>25</v>
      </c>
      <c r="Y312" s="8">
        <f>INDEX(装备!F:F,$O312)+INDEX(装备!F:F,$P312)+INDEX(装备!F:F,$Q312)+INDEX(装备!F:F,$R312)+INDEX(装备!F:F,$S312)+INDEX(装备!F:F,$T312)</f>
        <v>280</v>
      </c>
      <c r="Z312" s="8">
        <f>INDEX(装备!G:G,$O312)+INDEX(装备!G:G,$P312)+INDEX(装备!G:G,$Q312)+INDEX(装备!G:G,$R312)+INDEX(装备!G:G,$S312)+INDEX(装备!G:G,$T312)</f>
        <v>228</v>
      </c>
      <c r="AA312" s="8">
        <f>INDEX(装备!H:H,$O312)+INDEX(装备!H:H,$P312)+INDEX(装备!H:H,$Q312)+INDEX(装备!H:H,$R312)+INDEX(装备!H:H,$S312)+INDEX(装备!H:H,$T312)</f>
        <v>0</v>
      </c>
      <c r="AB312" s="8">
        <f>INDEX(装备!I:I,$O312)+INDEX(装备!I:I,$P312)+INDEX(装备!I:I,$Q312)+INDEX(装备!I:I,$R312)+INDEX(装备!I:I,$S312)+INDEX(装备!I:I,$T312)</f>
        <v>19</v>
      </c>
      <c r="AC312" s="8">
        <f>INDEX(装备!J:J,$O312)+INDEX(装备!J:J,$P312)+INDEX(装备!J:J,$Q312)+INDEX(装备!J:J,$R312)+INDEX(装备!J:J,$S312)+INDEX(装备!J:J,$T312)</f>
        <v>0</v>
      </c>
      <c r="AD312" s="8">
        <f>INDEX(装备!K:K,$O312)+INDEX(装备!K:K,$P312)+INDEX(装备!K:K,$Q312)+INDEX(装备!K:K,$R312)+INDEX(装备!K:K,$S312)+INDEX(装备!K:K,$T312)</f>
        <v>55</v>
      </c>
      <c r="AE312" s="8">
        <f>INDEX(装备!L:L,$O312)+INDEX(装备!L:L,$P312)+INDEX(装备!L:L,$Q312)+INDEX(装备!L:L,$R312)+INDEX(装备!L:L,$S312)+INDEX(装备!L:L,$T312)</f>
        <v>0</v>
      </c>
      <c r="AF312" s="8">
        <f>INDEX(装备!M:M,$O312)+INDEX(装备!M:M,$P312)+INDEX(装备!M:M,$Q312)+INDEX(装备!M:M,$R312)+INDEX(装备!M:M,$S312)+INDEX(装备!M:M,$T312)</f>
        <v>240</v>
      </c>
      <c r="AG312" s="8">
        <f>INDEX(装备!N:N,$O312)+INDEX(装备!N:N,$P312)+INDEX(装备!N:N,$Q312)+INDEX(装备!N:N,$R312)+INDEX(装备!N:N,$S312)+INDEX(装备!N:N,$T312)</f>
        <v>0</v>
      </c>
      <c r="AH312" s="8">
        <f>INDEX(装备!O:O,$O312)+INDEX(装备!O:O,$P312)+INDEX(装备!O:O,$Q312)+INDEX(装备!O:O,$R312)+INDEX(装备!O:O,$S312)+INDEX(装备!O:O,$T312)</f>
        <v>0</v>
      </c>
      <c r="AI312" s="8">
        <f>INDEX(装备!P:P,$O312)+INDEX(装备!P:P,$P312)+INDEX(装备!P:P,$Q312)+INDEX(装备!P:P,$R312)+INDEX(装备!P:P,$S312)+INDEX(装备!P:P,$T312)</f>
        <v>30</v>
      </c>
      <c r="AJ312" s="8">
        <f>INDEX(装备!Q:Q,$O312)+INDEX(装备!Q:Q,$P312)+INDEX(装备!Q:Q,$Q312)+INDEX(装备!Q:Q,$R312)+INDEX(装备!Q:Q,$S312)+INDEX(装备!Q:Q,$T312)</f>
        <v>0</v>
      </c>
      <c r="AK312" s="8">
        <f>INDEX(装备!R:R,$O312)+INDEX(装备!R:R,$P312)+INDEX(装备!R:R,$Q312)+INDEX(装备!R:R,$R312)+INDEX(装备!R:R,$S312)+INDEX(装备!R:R,$T312)</f>
        <v>25</v>
      </c>
      <c r="AL312" s="8">
        <f>INDEX(装备!S:S,$O312)+INDEX(装备!S:S,$P312)+INDEX(装备!S:S,$Q312)+INDEX(装备!S:S,$R312)+INDEX(装备!S:S,$S312)+INDEX(装备!S:S,$T312)</f>
        <v>0</v>
      </c>
      <c r="AM312" s="8">
        <f>INDEX(装备!T:T,$O312)+INDEX(装备!T:T,$P312)+INDEX(装备!T:T,$Q312)+INDEX(装备!T:T,$R312)+INDEX(装备!T:T,$S312)+INDEX(装备!T:T,$T312)</f>
        <v>0</v>
      </c>
      <c r="AP312" s="39">
        <f t="shared" si="160"/>
        <v>324</v>
      </c>
      <c r="AQ312" s="39">
        <f t="shared" si="160"/>
        <v>183</v>
      </c>
      <c r="AR312" s="39">
        <f t="shared" si="160"/>
        <v>199</v>
      </c>
      <c r="AS312" s="39">
        <f t="shared" si="160"/>
        <v>1720</v>
      </c>
      <c r="AT312" s="39">
        <f t="shared" si="160"/>
        <v>842</v>
      </c>
      <c r="AU312" s="39">
        <f t="shared" si="160"/>
        <v>0</v>
      </c>
      <c r="AV312" s="39">
        <f t="shared" si="160"/>
        <v>90</v>
      </c>
      <c r="AW312" s="39">
        <f t="shared" si="160"/>
        <v>87</v>
      </c>
      <c r="AX312" s="39">
        <f t="shared" si="160"/>
        <v>269</v>
      </c>
      <c r="AY312" s="39">
        <f t="shared" si="160"/>
        <v>0</v>
      </c>
      <c r="AZ312" s="39">
        <f t="shared" si="160"/>
        <v>3110</v>
      </c>
      <c r="BA312" s="39">
        <f t="shared" si="160"/>
        <v>460</v>
      </c>
      <c r="BB312" s="39">
        <f t="shared" si="160"/>
        <v>0</v>
      </c>
      <c r="BC312" s="39">
        <f t="shared" si="160"/>
        <v>35</v>
      </c>
      <c r="BD312" s="39">
        <f t="shared" si="160"/>
        <v>0</v>
      </c>
      <c r="BE312" s="39">
        <f t="shared" si="160"/>
        <v>40</v>
      </c>
      <c r="BF312" s="39">
        <f t="shared" si="160"/>
        <v>0</v>
      </c>
      <c r="BG312" s="39">
        <f t="shared" si="160"/>
        <v>15</v>
      </c>
    </row>
    <row r="313" spans="6:59" s="38" customFormat="1" x14ac:dyDescent="0.15">
      <c r="F313" s="38" t="s">
        <v>483</v>
      </c>
      <c r="G313" s="39" t="s">
        <v>342</v>
      </c>
      <c r="H313" s="39" t="s">
        <v>659</v>
      </c>
      <c r="I313" s="39" t="s">
        <v>468</v>
      </c>
      <c r="J313" s="39" t="s">
        <v>345</v>
      </c>
      <c r="K313" s="39" t="s">
        <v>365</v>
      </c>
      <c r="L313" s="39" t="s">
        <v>348</v>
      </c>
      <c r="M313" s="39" t="s">
        <v>359</v>
      </c>
      <c r="O313" s="35">
        <f>MATCH(H313,装备!$B:$B,0)</f>
        <v>12</v>
      </c>
      <c r="P313" s="35">
        <f>MATCH(I313,装备!$B:$B,0)</f>
        <v>12</v>
      </c>
      <c r="Q313" s="35">
        <f>MATCH(J313,装备!$B:$B,0)</f>
        <v>5</v>
      </c>
      <c r="R313" s="35">
        <f>MATCH(K313,装备!$B:$B,0)</f>
        <v>8</v>
      </c>
      <c r="S313" s="35">
        <f>MATCH(L313,装备!$B:$B,0)</f>
        <v>9</v>
      </c>
      <c r="T313" s="35">
        <f>MATCH(M313,装备!$B:$B,0)</f>
        <v>7</v>
      </c>
      <c r="V313" s="8">
        <f>INDEX(装备!C:C,$O313)+INDEX(装备!C:C,$P313)+INDEX(装备!C:C,$Q313)+INDEX(装备!C:C,$R313)+INDEX(装备!C:C,$S313)+INDEX(装备!C:C,$T313)</f>
        <v>6</v>
      </c>
      <c r="W313" s="8">
        <f>INDEX(装备!D:D,$O313)+INDEX(装备!D:D,$P313)+INDEX(装备!D:D,$Q313)+INDEX(装备!D:D,$R313)+INDEX(装备!D:D,$S313)+INDEX(装备!D:D,$T313)</f>
        <v>0</v>
      </c>
      <c r="X313" s="8">
        <f>INDEX(装备!E:E,$O313)+INDEX(装备!E:E,$P313)+INDEX(装备!E:E,$Q313)+INDEX(装备!E:E,$R313)+INDEX(装备!E:E,$S313)+INDEX(装备!E:E,$T313)</f>
        <v>0</v>
      </c>
      <c r="Y313" s="8">
        <f>INDEX(装备!F:F,$O313)+INDEX(装备!F:F,$P313)+INDEX(装备!F:F,$Q313)+INDEX(装备!F:F,$R313)+INDEX(装备!F:F,$S313)+INDEX(装备!F:F,$T313)</f>
        <v>0</v>
      </c>
      <c r="Z313" s="8">
        <f>INDEX(装备!G:G,$O313)+INDEX(装备!G:G,$P313)+INDEX(装备!G:G,$Q313)+INDEX(装备!G:G,$R313)+INDEX(装备!G:G,$S313)+INDEX(装备!G:G,$T313)</f>
        <v>6</v>
      </c>
      <c r="AA313" s="8">
        <f>INDEX(装备!H:H,$O313)+INDEX(装备!H:H,$P313)+INDEX(装备!H:H,$Q313)+INDEX(装备!H:H,$R313)+INDEX(装备!H:H,$S313)+INDEX(装备!H:H,$T313)</f>
        <v>0</v>
      </c>
      <c r="AB313" s="8">
        <f>INDEX(装备!I:I,$O313)+INDEX(装备!I:I,$P313)+INDEX(装备!I:I,$Q313)+INDEX(装备!I:I,$R313)+INDEX(装备!I:I,$S313)+INDEX(装备!I:I,$T313)</f>
        <v>2</v>
      </c>
      <c r="AC313" s="8">
        <f>INDEX(装备!J:J,$O313)+INDEX(装备!J:J,$P313)+INDEX(装备!J:J,$Q313)+INDEX(装备!J:J,$R313)+INDEX(装备!J:J,$S313)+INDEX(装备!J:J,$T313)</f>
        <v>0</v>
      </c>
      <c r="AD313" s="8">
        <f>INDEX(装备!K:K,$O313)+INDEX(装备!K:K,$P313)+INDEX(装备!K:K,$Q313)+INDEX(装备!K:K,$R313)+INDEX(装备!K:K,$S313)+INDEX(装备!K:K,$T313)</f>
        <v>0</v>
      </c>
      <c r="AE313" s="8">
        <f>INDEX(装备!L:L,$O313)+INDEX(装备!L:L,$P313)+INDEX(装备!L:L,$Q313)+INDEX(装备!L:L,$R313)+INDEX(装备!L:L,$S313)+INDEX(装备!L:L,$T313)</f>
        <v>0</v>
      </c>
      <c r="AF313" s="8">
        <f>INDEX(装备!M:M,$O313)+INDEX(装备!M:M,$P313)+INDEX(装备!M:M,$Q313)+INDEX(装备!M:M,$R313)+INDEX(装备!M:M,$S313)+INDEX(装备!M:M,$T313)</f>
        <v>95</v>
      </c>
      <c r="AG313" s="8">
        <f>INDEX(装备!N:N,$O313)+INDEX(装备!N:N,$P313)+INDEX(装备!N:N,$Q313)+INDEX(装备!N:N,$R313)+INDEX(装备!N:N,$S313)+INDEX(装备!N:N,$T313)</f>
        <v>15</v>
      </c>
      <c r="AH313" s="8">
        <f>INDEX(装备!O:O,$O313)+INDEX(装备!O:O,$P313)+INDEX(装备!O:O,$Q313)+INDEX(装备!O:O,$R313)+INDEX(装备!O:O,$S313)+INDEX(装备!O:O,$T313)</f>
        <v>0</v>
      </c>
      <c r="AI313" s="8">
        <f>INDEX(装备!P:P,$O313)+INDEX(装备!P:P,$P313)+INDEX(装备!P:P,$Q313)+INDEX(装备!P:P,$R313)+INDEX(装备!P:P,$S313)+INDEX(装备!P:P,$T313)</f>
        <v>0</v>
      </c>
      <c r="AJ313" s="8">
        <f>INDEX(装备!Q:Q,$O313)+INDEX(装备!Q:Q,$P313)+INDEX(装备!Q:Q,$Q313)+INDEX(装备!Q:Q,$R313)+INDEX(装备!Q:Q,$S313)+INDEX(装备!Q:Q,$T313)</f>
        <v>0</v>
      </c>
      <c r="AK313" s="8">
        <f>INDEX(装备!R:R,$O313)+INDEX(装备!R:R,$P313)+INDEX(装备!R:R,$Q313)+INDEX(装备!R:R,$R313)+INDEX(装备!R:R,$S313)+INDEX(装备!R:R,$T313)</f>
        <v>0</v>
      </c>
      <c r="AL313" s="8">
        <f>INDEX(装备!S:S,$O313)+INDEX(装备!S:S,$P313)+INDEX(装备!S:S,$Q313)+INDEX(装备!S:S,$R313)+INDEX(装备!S:S,$S313)+INDEX(装备!S:S,$T313)</f>
        <v>0</v>
      </c>
      <c r="AM313" s="8">
        <f>INDEX(装备!T:T,$O313)+INDEX(装备!T:T,$P313)+INDEX(装备!T:T,$Q313)+INDEX(装备!T:T,$R313)+INDEX(装备!T:T,$S313)+INDEX(装备!T:T,$T313)</f>
        <v>0</v>
      </c>
      <c r="AP313" s="39">
        <f t="shared" ref="AP313:BG313" si="161">V313</f>
        <v>6</v>
      </c>
      <c r="AQ313" s="39">
        <f t="shared" si="161"/>
        <v>0</v>
      </c>
      <c r="AR313" s="39">
        <f t="shared" si="161"/>
        <v>0</v>
      </c>
      <c r="AS313" s="39">
        <f t="shared" si="161"/>
        <v>0</v>
      </c>
      <c r="AT313" s="39">
        <f t="shared" si="161"/>
        <v>6</v>
      </c>
      <c r="AU313" s="39">
        <f t="shared" si="161"/>
        <v>0</v>
      </c>
      <c r="AV313" s="39">
        <f t="shared" si="161"/>
        <v>2</v>
      </c>
      <c r="AW313" s="39">
        <f t="shared" si="161"/>
        <v>0</v>
      </c>
      <c r="AX313" s="39">
        <f t="shared" si="161"/>
        <v>0</v>
      </c>
      <c r="AY313" s="39">
        <f t="shared" si="161"/>
        <v>0</v>
      </c>
      <c r="AZ313" s="39">
        <f t="shared" si="161"/>
        <v>95</v>
      </c>
      <c r="BA313" s="39">
        <f t="shared" si="161"/>
        <v>15</v>
      </c>
      <c r="BB313" s="39">
        <f t="shared" si="161"/>
        <v>0</v>
      </c>
      <c r="BC313" s="39">
        <f t="shared" si="161"/>
        <v>0</v>
      </c>
      <c r="BD313" s="39">
        <f t="shared" si="161"/>
        <v>0</v>
      </c>
      <c r="BE313" s="39">
        <f t="shared" si="161"/>
        <v>0</v>
      </c>
      <c r="BF313" s="39">
        <f t="shared" si="161"/>
        <v>0</v>
      </c>
      <c r="BG313" s="39">
        <f t="shared" si="161"/>
        <v>0</v>
      </c>
    </row>
    <row r="314" spans="6:59" s="38" customFormat="1" x14ac:dyDescent="0.15">
      <c r="G314" s="39" t="s">
        <v>347</v>
      </c>
      <c r="H314" s="39" t="s">
        <v>660</v>
      </c>
      <c r="I314" s="39" t="s">
        <v>422</v>
      </c>
      <c r="J314" s="39" t="s">
        <v>372</v>
      </c>
      <c r="K314" s="39" t="s">
        <v>379</v>
      </c>
      <c r="L314" s="39" t="s">
        <v>349</v>
      </c>
      <c r="M314" s="39" t="s">
        <v>298</v>
      </c>
      <c r="O314" s="35">
        <f>MATCH(H314,装备!$B:$B,0)</f>
        <v>18</v>
      </c>
      <c r="P314" s="35">
        <f>MATCH(I314,装备!$B:$B,0)</f>
        <v>18</v>
      </c>
      <c r="Q314" s="35">
        <f>MATCH(J314,装备!$B:$B,0)</f>
        <v>34</v>
      </c>
      <c r="R314" s="35">
        <f>MATCH(K314,装备!$B:$B,0)</f>
        <v>22</v>
      </c>
      <c r="S314" s="35">
        <f>MATCH(L314,装备!$B:$B,0)</f>
        <v>37</v>
      </c>
      <c r="T314" s="35">
        <f>MATCH(M314,装备!$B:$B,0)</f>
        <v>4</v>
      </c>
      <c r="V314" s="8">
        <f>INDEX(装备!C:C,$O314)+INDEX(装备!C:C,$P314)+INDEX(装备!C:C,$Q314)+INDEX(装备!C:C,$R314)+INDEX(装备!C:C,$S314)+INDEX(装备!C:C,$T314)</f>
        <v>23</v>
      </c>
      <c r="W314" s="8">
        <f>INDEX(装备!D:D,$O314)+INDEX(装备!D:D,$P314)+INDEX(装备!D:D,$Q314)+INDEX(装备!D:D,$R314)+INDEX(装备!D:D,$S314)+INDEX(装备!D:D,$T314)</f>
        <v>11</v>
      </c>
      <c r="X314" s="8">
        <f>INDEX(装备!E:E,$O314)+INDEX(装备!E:E,$P314)+INDEX(装备!E:E,$Q314)+INDEX(装备!E:E,$R314)+INDEX(装备!E:E,$S314)+INDEX(装备!E:E,$T314)</f>
        <v>11</v>
      </c>
      <c r="Y314" s="8">
        <f>INDEX(装备!F:F,$O314)+INDEX(装备!F:F,$P314)+INDEX(装备!F:F,$Q314)+INDEX(装备!F:F,$R314)+INDEX(装备!F:F,$S314)+INDEX(装备!F:F,$T314)</f>
        <v>250</v>
      </c>
      <c r="Z314" s="8">
        <f>INDEX(装备!G:G,$O314)+INDEX(装备!G:G,$P314)+INDEX(装备!G:G,$Q314)+INDEX(装备!G:G,$R314)+INDEX(装备!G:G,$S314)+INDEX(装备!G:G,$T314)</f>
        <v>6</v>
      </c>
      <c r="AA314" s="8">
        <f>INDEX(装备!H:H,$O314)+INDEX(装备!H:H,$P314)+INDEX(装备!H:H,$Q314)+INDEX(装备!H:H,$R314)+INDEX(装备!H:H,$S314)+INDEX(装备!H:H,$T314)</f>
        <v>12</v>
      </c>
      <c r="AB314" s="8">
        <f>INDEX(装备!I:I,$O314)+INDEX(装备!I:I,$P314)+INDEX(装备!I:I,$Q314)+INDEX(装备!I:I,$R314)+INDEX(装备!I:I,$S314)+INDEX(装备!I:I,$T314)</f>
        <v>0</v>
      </c>
      <c r="AC314" s="8">
        <f>INDEX(装备!J:J,$O314)+INDEX(装备!J:J,$P314)+INDEX(装备!J:J,$Q314)+INDEX(装备!J:J,$R314)+INDEX(装备!J:J,$S314)+INDEX(装备!J:J,$T314)</f>
        <v>0</v>
      </c>
      <c r="AD314" s="8">
        <f>INDEX(装备!K:K,$O314)+INDEX(装备!K:K,$P314)+INDEX(装备!K:K,$Q314)+INDEX(装备!K:K,$R314)+INDEX(装备!K:K,$S314)+INDEX(装备!K:K,$T314)</f>
        <v>0</v>
      </c>
      <c r="AE314" s="8">
        <f>INDEX(装备!L:L,$O314)+INDEX(装备!L:L,$P314)+INDEX(装备!L:L,$Q314)+INDEX(装备!L:L,$R314)+INDEX(装备!L:L,$S314)+INDEX(装备!L:L,$T314)</f>
        <v>0</v>
      </c>
      <c r="AF314" s="8">
        <f>INDEX(装备!M:M,$O314)+INDEX(装备!M:M,$P314)+INDEX(装备!M:M,$Q314)+INDEX(装备!M:M,$R314)+INDEX(装备!M:M,$S314)+INDEX(装备!M:M,$T314)</f>
        <v>120</v>
      </c>
      <c r="AG314" s="8">
        <f>INDEX(装备!N:N,$O314)+INDEX(装备!N:N,$P314)+INDEX(装备!N:N,$Q314)+INDEX(装备!N:N,$R314)+INDEX(装备!N:N,$S314)+INDEX(装备!N:N,$T314)</f>
        <v>30</v>
      </c>
      <c r="AH314" s="8">
        <f>INDEX(装备!O:O,$O314)+INDEX(装备!O:O,$P314)+INDEX(装备!O:O,$Q314)+INDEX(装备!O:O,$R314)+INDEX(装备!O:O,$S314)+INDEX(装备!O:O,$T314)</f>
        <v>0</v>
      </c>
      <c r="AI314" s="8">
        <f>INDEX(装备!P:P,$O314)+INDEX(装备!P:P,$P314)+INDEX(装备!P:P,$Q314)+INDEX(装备!P:P,$R314)+INDEX(装备!P:P,$S314)+INDEX(装备!P:P,$T314)</f>
        <v>0</v>
      </c>
      <c r="AJ314" s="8">
        <f>INDEX(装备!Q:Q,$O314)+INDEX(装备!Q:Q,$P314)+INDEX(装备!Q:Q,$Q314)+INDEX(装备!Q:Q,$R314)+INDEX(装备!Q:Q,$S314)+INDEX(装备!Q:Q,$T314)</f>
        <v>0</v>
      </c>
      <c r="AK314" s="8">
        <f>INDEX(装备!R:R,$O314)+INDEX(装备!R:R,$P314)+INDEX(装备!R:R,$Q314)+INDEX(装备!R:R,$R314)+INDEX(装备!R:R,$S314)+INDEX(装备!R:R,$T314)</f>
        <v>0</v>
      </c>
      <c r="AL314" s="8">
        <f>INDEX(装备!S:S,$O314)+INDEX(装备!S:S,$P314)+INDEX(装备!S:S,$Q314)+INDEX(装备!S:S,$R314)+INDEX(装备!S:S,$S314)+INDEX(装备!S:S,$T314)</f>
        <v>0</v>
      </c>
      <c r="AM314" s="8">
        <f>INDEX(装备!T:T,$O314)+INDEX(装备!T:T,$P314)+INDEX(装备!T:T,$Q314)+INDEX(装备!T:T,$R314)+INDEX(装备!T:T,$S314)+INDEX(装备!T:T,$T314)</f>
        <v>0</v>
      </c>
      <c r="AP314" s="39">
        <f t="shared" ref="AP314:BG322" si="162">AP313+V314</f>
        <v>29</v>
      </c>
      <c r="AQ314" s="39">
        <f t="shared" si="162"/>
        <v>11</v>
      </c>
      <c r="AR314" s="39">
        <f t="shared" si="162"/>
        <v>11</v>
      </c>
      <c r="AS314" s="39">
        <f t="shared" si="162"/>
        <v>250</v>
      </c>
      <c r="AT314" s="39">
        <f t="shared" si="162"/>
        <v>12</v>
      </c>
      <c r="AU314" s="39">
        <f t="shared" si="162"/>
        <v>12</v>
      </c>
      <c r="AV314" s="39">
        <f t="shared" si="162"/>
        <v>2</v>
      </c>
      <c r="AW314" s="39">
        <f t="shared" si="162"/>
        <v>0</v>
      </c>
      <c r="AX314" s="39">
        <f t="shared" si="162"/>
        <v>0</v>
      </c>
      <c r="AY314" s="39">
        <f t="shared" si="162"/>
        <v>0</v>
      </c>
      <c r="AZ314" s="39">
        <f t="shared" si="162"/>
        <v>215</v>
      </c>
      <c r="BA314" s="39">
        <f t="shared" si="162"/>
        <v>45</v>
      </c>
      <c r="BB314" s="39">
        <f t="shared" si="162"/>
        <v>0</v>
      </c>
      <c r="BC314" s="39">
        <f t="shared" si="162"/>
        <v>0</v>
      </c>
      <c r="BD314" s="39">
        <f t="shared" si="162"/>
        <v>0</v>
      </c>
      <c r="BE314" s="39">
        <f t="shared" si="162"/>
        <v>0</v>
      </c>
      <c r="BF314" s="39">
        <f t="shared" si="162"/>
        <v>0</v>
      </c>
      <c r="BG314" s="39">
        <f t="shared" si="162"/>
        <v>0</v>
      </c>
    </row>
    <row r="315" spans="6:59" s="38" customFormat="1" x14ac:dyDescent="0.15">
      <c r="G315" s="39" t="s">
        <v>299</v>
      </c>
      <c r="H315" s="39" t="s">
        <v>626</v>
      </c>
      <c r="I315" s="39" t="s">
        <v>306</v>
      </c>
      <c r="J315" s="39" t="s">
        <v>367</v>
      </c>
      <c r="K315" s="39" t="s">
        <v>302</v>
      </c>
      <c r="L315" s="39" t="s">
        <v>422</v>
      </c>
      <c r="M315" s="39" t="s">
        <v>298</v>
      </c>
      <c r="O315" s="35">
        <f>MATCH(H315,装备!$B:$B,0)</f>
        <v>62</v>
      </c>
      <c r="P315" s="35">
        <f>MATCH(I315,装备!$B:$B,0)</f>
        <v>61</v>
      </c>
      <c r="Q315" s="35">
        <f>MATCH(J315,装备!$B:$B,0)</f>
        <v>55</v>
      </c>
      <c r="R315" s="35">
        <f>MATCH(K315,装备!$B:$B,0)</f>
        <v>36</v>
      </c>
      <c r="S315" s="35">
        <f>MATCH(L315,装备!$B:$B,0)</f>
        <v>18</v>
      </c>
      <c r="T315" s="35">
        <f>MATCH(M315,装备!$B:$B,0)</f>
        <v>4</v>
      </c>
      <c r="V315" s="8">
        <f>INDEX(装备!C:C,$O315)+INDEX(装备!C:C,$P315)+INDEX(装备!C:C,$Q315)+INDEX(装备!C:C,$R315)+INDEX(装备!C:C,$S315)+INDEX(装备!C:C,$T315)</f>
        <v>14</v>
      </c>
      <c r="W315" s="8">
        <f>INDEX(装备!D:D,$O315)+INDEX(装备!D:D,$P315)+INDEX(装备!D:D,$Q315)+INDEX(装备!D:D,$R315)+INDEX(装备!D:D,$S315)+INDEX(装备!D:D,$T315)</f>
        <v>11</v>
      </c>
      <c r="X315" s="8">
        <f>INDEX(装备!E:E,$O315)+INDEX(装备!E:E,$P315)+INDEX(装备!E:E,$Q315)+INDEX(装备!E:E,$R315)+INDEX(装备!E:E,$S315)+INDEX(装备!E:E,$T315)</f>
        <v>11</v>
      </c>
      <c r="Y315" s="8">
        <f>INDEX(装备!F:F,$O315)+INDEX(装备!F:F,$P315)+INDEX(装备!F:F,$Q315)+INDEX(装备!F:F,$R315)+INDEX(装备!F:F,$S315)+INDEX(装备!F:F,$T315)</f>
        <v>280</v>
      </c>
      <c r="Z315" s="8">
        <f>INDEX(装备!G:G,$O315)+INDEX(装备!G:G,$P315)+INDEX(装备!G:G,$Q315)+INDEX(装备!G:G,$R315)+INDEX(装备!G:G,$S315)+INDEX(装备!G:G,$T315)</f>
        <v>42</v>
      </c>
      <c r="AA315" s="8">
        <f>INDEX(装备!H:H,$O315)+INDEX(装备!H:H,$P315)+INDEX(装备!H:H,$Q315)+INDEX(装备!H:H,$R315)+INDEX(装备!H:H,$S315)+INDEX(装备!H:H,$T315)</f>
        <v>0</v>
      </c>
      <c r="AB315" s="8">
        <f>INDEX(装备!I:I,$O315)+INDEX(装备!I:I,$P315)+INDEX(装备!I:I,$Q315)+INDEX(装备!I:I,$R315)+INDEX(装备!I:I,$S315)+INDEX(装备!I:I,$T315)</f>
        <v>4</v>
      </c>
      <c r="AC315" s="8">
        <f>INDEX(装备!J:J,$O315)+INDEX(装备!J:J,$P315)+INDEX(装备!J:J,$Q315)+INDEX(装备!J:J,$R315)+INDEX(装备!J:J,$S315)+INDEX(装备!J:J,$T315)</f>
        <v>0</v>
      </c>
      <c r="AD315" s="8">
        <f>INDEX(装备!K:K,$O315)+INDEX(装备!K:K,$P315)+INDEX(装备!K:K,$Q315)+INDEX(装备!K:K,$R315)+INDEX(装备!K:K,$S315)+INDEX(装备!K:K,$T315)</f>
        <v>0</v>
      </c>
      <c r="AE315" s="8">
        <f>INDEX(装备!L:L,$O315)+INDEX(装备!L:L,$P315)+INDEX(装备!L:L,$Q315)+INDEX(装备!L:L,$R315)+INDEX(装备!L:L,$S315)+INDEX(装备!L:L,$T315)</f>
        <v>0</v>
      </c>
      <c r="AF315" s="8">
        <f>INDEX(装备!M:M,$O315)+INDEX(装备!M:M,$P315)+INDEX(装备!M:M,$Q315)+INDEX(装备!M:M,$R315)+INDEX(装备!M:M,$S315)+INDEX(装备!M:M,$T315)</f>
        <v>255</v>
      </c>
      <c r="AG315" s="8">
        <f>INDEX(装备!N:N,$O315)+INDEX(装备!N:N,$P315)+INDEX(装备!N:N,$Q315)+INDEX(装备!N:N,$R315)+INDEX(装备!N:N,$S315)+INDEX(装备!N:N,$T315)</f>
        <v>15</v>
      </c>
      <c r="AH315" s="8">
        <f>INDEX(装备!O:O,$O315)+INDEX(装备!O:O,$P315)+INDEX(装备!O:O,$Q315)+INDEX(装备!O:O,$R315)+INDEX(装备!O:O,$S315)+INDEX(装备!O:O,$T315)</f>
        <v>0</v>
      </c>
      <c r="AI315" s="8">
        <f>INDEX(装备!P:P,$O315)+INDEX(装备!P:P,$P315)+INDEX(装备!P:P,$Q315)+INDEX(装备!P:P,$R315)+INDEX(装备!P:P,$S315)+INDEX(装备!P:P,$T315)</f>
        <v>0</v>
      </c>
      <c r="AJ315" s="8">
        <f>INDEX(装备!Q:Q,$O315)+INDEX(装备!Q:Q,$P315)+INDEX(装备!Q:Q,$Q315)+INDEX(装备!Q:Q,$R315)+INDEX(装备!Q:Q,$S315)+INDEX(装备!Q:Q,$T315)</f>
        <v>0</v>
      </c>
      <c r="AK315" s="8">
        <f>INDEX(装备!R:R,$O315)+INDEX(装备!R:R,$P315)+INDEX(装备!R:R,$Q315)+INDEX(装备!R:R,$R315)+INDEX(装备!R:R,$S315)+INDEX(装备!R:R,$T315)</f>
        <v>0</v>
      </c>
      <c r="AL315" s="8">
        <f>INDEX(装备!S:S,$O315)+INDEX(装备!S:S,$P315)+INDEX(装备!S:S,$Q315)+INDEX(装备!S:S,$R315)+INDEX(装备!S:S,$S315)+INDEX(装备!S:S,$T315)</f>
        <v>0</v>
      </c>
      <c r="AM315" s="8">
        <f>INDEX(装备!T:T,$O315)+INDEX(装备!T:T,$P315)+INDEX(装备!T:T,$Q315)+INDEX(装备!T:T,$R315)+INDEX(装备!T:T,$S315)+INDEX(装备!T:T,$T315)</f>
        <v>0</v>
      </c>
      <c r="AP315" s="39">
        <f t="shared" si="162"/>
        <v>43</v>
      </c>
      <c r="AQ315" s="39">
        <f t="shared" si="162"/>
        <v>22</v>
      </c>
      <c r="AR315" s="39">
        <f t="shared" si="162"/>
        <v>22</v>
      </c>
      <c r="AS315" s="39">
        <f t="shared" si="162"/>
        <v>530</v>
      </c>
      <c r="AT315" s="39">
        <f t="shared" si="162"/>
        <v>54</v>
      </c>
      <c r="AU315" s="39">
        <f t="shared" si="162"/>
        <v>12</v>
      </c>
      <c r="AV315" s="39">
        <f t="shared" si="162"/>
        <v>6</v>
      </c>
      <c r="AW315" s="39">
        <f t="shared" si="162"/>
        <v>0</v>
      </c>
      <c r="AX315" s="39">
        <f t="shared" si="162"/>
        <v>0</v>
      </c>
      <c r="AY315" s="39">
        <f t="shared" si="162"/>
        <v>0</v>
      </c>
      <c r="AZ315" s="39">
        <f t="shared" si="162"/>
        <v>470</v>
      </c>
      <c r="BA315" s="39">
        <f t="shared" si="162"/>
        <v>60</v>
      </c>
      <c r="BB315" s="39">
        <f t="shared" si="162"/>
        <v>0</v>
      </c>
      <c r="BC315" s="39">
        <f t="shared" si="162"/>
        <v>0</v>
      </c>
      <c r="BD315" s="39">
        <f t="shared" si="162"/>
        <v>0</v>
      </c>
      <c r="BE315" s="39">
        <f t="shared" si="162"/>
        <v>0</v>
      </c>
      <c r="BF315" s="39">
        <f t="shared" si="162"/>
        <v>0</v>
      </c>
      <c r="BG315" s="39">
        <f t="shared" si="162"/>
        <v>0</v>
      </c>
    </row>
    <row r="316" spans="6:59" s="38" customFormat="1" x14ac:dyDescent="0.15">
      <c r="G316" s="39" t="s">
        <v>304</v>
      </c>
      <c r="H316" s="39" t="s">
        <v>622</v>
      </c>
      <c r="I316" s="39" t="s">
        <v>363</v>
      </c>
      <c r="J316" s="39" t="s">
        <v>308</v>
      </c>
      <c r="K316" s="39" t="s">
        <v>379</v>
      </c>
      <c r="L316" s="39" t="s">
        <v>450</v>
      </c>
      <c r="M316" s="39" t="s">
        <v>481</v>
      </c>
      <c r="O316" s="35">
        <f>MATCH(H316,装备!$B:$B,0)</f>
        <v>86</v>
      </c>
      <c r="P316" s="35">
        <f>MATCH(I316,装备!$B:$B,0)</f>
        <v>49</v>
      </c>
      <c r="Q316" s="35">
        <f>MATCH(J316,装备!$B:$B,0)</f>
        <v>51</v>
      </c>
      <c r="R316" s="35">
        <f>MATCH(K316,装备!$B:$B,0)</f>
        <v>22</v>
      </c>
      <c r="S316" s="35">
        <f>MATCH(L316,装备!$B:$B,0)</f>
        <v>15</v>
      </c>
      <c r="T316" s="35">
        <f>MATCH(M316,装备!$B:$B,0)</f>
        <v>44</v>
      </c>
      <c r="V316" s="8">
        <f>INDEX(装备!C:C,$O316)+INDEX(装备!C:C,$P316)+INDEX(装备!C:C,$Q316)+INDEX(装备!C:C,$R316)+INDEX(装备!C:C,$S316)+INDEX(装备!C:C,$T316)</f>
        <v>32</v>
      </c>
      <c r="W316" s="8">
        <f>INDEX(装备!D:D,$O316)+INDEX(装备!D:D,$P316)+INDEX(装备!D:D,$Q316)+INDEX(装备!D:D,$R316)+INDEX(装备!D:D,$S316)+INDEX(装备!D:D,$T316)</f>
        <v>18</v>
      </c>
      <c r="X316" s="8">
        <f>INDEX(装备!E:E,$O316)+INDEX(装备!E:E,$P316)+INDEX(装备!E:E,$Q316)+INDEX(装备!E:E,$R316)+INDEX(装备!E:E,$S316)+INDEX(装备!E:E,$T316)</f>
        <v>18</v>
      </c>
      <c r="Y316" s="8">
        <f>INDEX(装备!F:F,$O316)+INDEX(装备!F:F,$P316)+INDEX(装备!F:F,$Q316)+INDEX(装备!F:F,$R316)+INDEX(装备!F:F,$S316)+INDEX(装备!F:F,$T316)</f>
        <v>200</v>
      </c>
      <c r="Z316" s="8">
        <f>INDEX(装备!G:G,$O316)+INDEX(装备!G:G,$P316)+INDEX(装备!G:G,$Q316)+INDEX(装备!G:G,$R316)+INDEX(装备!G:G,$S316)+INDEX(装备!G:G,$T316)</f>
        <v>30</v>
      </c>
      <c r="AA316" s="8">
        <f>INDEX(装备!H:H,$O316)+INDEX(装备!H:H,$P316)+INDEX(装备!H:H,$Q316)+INDEX(装备!H:H,$R316)+INDEX(装备!H:H,$S316)+INDEX(装备!H:H,$T316)</f>
        <v>0</v>
      </c>
      <c r="AB316" s="8">
        <f>INDEX(装备!I:I,$O316)+INDEX(装备!I:I,$P316)+INDEX(装备!I:I,$Q316)+INDEX(装备!I:I,$R316)+INDEX(装备!I:I,$S316)+INDEX(装备!I:I,$T316)</f>
        <v>5</v>
      </c>
      <c r="AC316" s="8">
        <f>INDEX(装备!J:J,$O316)+INDEX(装备!J:J,$P316)+INDEX(装备!J:J,$Q316)+INDEX(装备!J:J,$R316)+INDEX(装备!J:J,$S316)+INDEX(装备!J:J,$T316)</f>
        <v>0</v>
      </c>
      <c r="AD316" s="8">
        <f>INDEX(装备!K:K,$O316)+INDEX(装备!K:K,$P316)+INDEX(装备!K:K,$Q316)+INDEX(装备!K:K,$R316)+INDEX(装备!K:K,$S316)+INDEX(装备!K:K,$T316)</f>
        <v>15</v>
      </c>
      <c r="AE316" s="8">
        <f>INDEX(装备!L:L,$O316)+INDEX(装备!L:L,$P316)+INDEX(装备!L:L,$Q316)+INDEX(装备!L:L,$R316)+INDEX(装备!L:L,$S316)+INDEX(装备!L:L,$T316)</f>
        <v>10</v>
      </c>
      <c r="AF316" s="8">
        <f>INDEX(装备!M:M,$O316)+INDEX(装备!M:M,$P316)+INDEX(装备!M:M,$Q316)+INDEX(装备!M:M,$R316)+INDEX(装备!M:M,$S316)+INDEX(装备!M:M,$T316)</f>
        <v>320</v>
      </c>
      <c r="AG316" s="8">
        <f>INDEX(装备!N:N,$O316)+INDEX(装备!N:N,$P316)+INDEX(装备!N:N,$Q316)+INDEX(装备!N:N,$R316)+INDEX(装备!N:N,$S316)+INDEX(装备!N:N,$T316)</f>
        <v>75</v>
      </c>
      <c r="AH316" s="8">
        <f>INDEX(装备!O:O,$O316)+INDEX(装备!O:O,$P316)+INDEX(装备!O:O,$Q316)+INDEX(装备!O:O,$R316)+INDEX(装备!O:O,$S316)+INDEX(装备!O:O,$T316)</f>
        <v>0</v>
      </c>
      <c r="AI316" s="8">
        <f>INDEX(装备!P:P,$O316)+INDEX(装备!P:P,$P316)+INDEX(装备!P:P,$Q316)+INDEX(装备!P:P,$R316)+INDEX(装备!P:P,$S316)+INDEX(装备!P:P,$T316)</f>
        <v>0</v>
      </c>
      <c r="AJ316" s="8">
        <f>INDEX(装备!Q:Q,$O316)+INDEX(装备!Q:Q,$P316)+INDEX(装备!Q:Q,$Q316)+INDEX(装备!Q:Q,$R316)+INDEX(装备!Q:Q,$S316)+INDEX(装备!Q:Q,$T316)</f>
        <v>0</v>
      </c>
      <c r="AK316" s="8">
        <f>INDEX(装备!R:R,$O316)+INDEX(装备!R:R,$P316)+INDEX(装备!R:R,$Q316)+INDEX(装备!R:R,$R316)+INDEX(装备!R:R,$S316)+INDEX(装备!R:R,$T316)</f>
        <v>15</v>
      </c>
      <c r="AL316" s="8">
        <f>INDEX(装备!S:S,$O316)+INDEX(装备!S:S,$P316)+INDEX(装备!S:S,$Q316)+INDEX(装备!S:S,$R316)+INDEX(装备!S:S,$S316)+INDEX(装备!S:S,$T316)</f>
        <v>0</v>
      </c>
      <c r="AM316" s="8">
        <f>INDEX(装备!T:T,$O316)+INDEX(装备!T:T,$P316)+INDEX(装备!T:T,$Q316)+INDEX(装备!T:T,$R316)+INDEX(装备!T:T,$S316)+INDEX(装备!T:T,$T316)</f>
        <v>0</v>
      </c>
      <c r="AP316" s="39">
        <f t="shared" si="162"/>
        <v>75</v>
      </c>
      <c r="AQ316" s="39">
        <f t="shared" si="162"/>
        <v>40</v>
      </c>
      <c r="AR316" s="39">
        <f t="shared" si="162"/>
        <v>40</v>
      </c>
      <c r="AS316" s="39">
        <f t="shared" si="162"/>
        <v>730</v>
      </c>
      <c r="AT316" s="39">
        <f t="shared" si="162"/>
        <v>84</v>
      </c>
      <c r="AU316" s="39">
        <f t="shared" si="162"/>
        <v>12</v>
      </c>
      <c r="AV316" s="39">
        <f t="shared" si="162"/>
        <v>11</v>
      </c>
      <c r="AW316" s="39">
        <f t="shared" si="162"/>
        <v>0</v>
      </c>
      <c r="AX316" s="39">
        <f t="shared" si="162"/>
        <v>15</v>
      </c>
      <c r="AY316" s="39">
        <f t="shared" si="162"/>
        <v>10</v>
      </c>
      <c r="AZ316" s="39">
        <f t="shared" si="162"/>
        <v>790</v>
      </c>
      <c r="BA316" s="39">
        <f t="shared" si="162"/>
        <v>135</v>
      </c>
      <c r="BB316" s="39">
        <f t="shared" si="162"/>
        <v>0</v>
      </c>
      <c r="BC316" s="39">
        <f t="shared" si="162"/>
        <v>0</v>
      </c>
      <c r="BD316" s="39">
        <f t="shared" si="162"/>
        <v>0</v>
      </c>
      <c r="BE316" s="39">
        <f t="shared" si="162"/>
        <v>15</v>
      </c>
      <c r="BF316" s="39">
        <f t="shared" si="162"/>
        <v>0</v>
      </c>
      <c r="BG316" s="39">
        <f t="shared" si="162"/>
        <v>0</v>
      </c>
    </row>
    <row r="317" spans="6:59" s="38" customFormat="1" x14ac:dyDescent="0.15">
      <c r="G317" s="39" t="s">
        <v>311</v>
      </c>
      <c r="H317" s="39" t="s">
        <v>661</v>
      </c>
      <c r="I317" s="39" t="s">
        <v>312</v>
      </c>
      <c r="J317" s="39" t="s">
        <v>295</v>
      </c>
      <c r="K317" s="39" t="s">
        <v>426</v>
      </c>
      <c r="L317" s="39" t="s">
        <v>367</v>
      </c>
      <c r="M317" s="39" t="s">
        <v>481</v>
      </c>
      <c r="O317" s="35">
        <f>MATCH(H317,装备!$B:$B,0)</f>
        <v>87</v>
      </c>
      <c r="P317" s="35">
        <f>MATCH(I317,装备!$B:$B,0)</f>
        <v>69</v>
      </c>
      <c r="Q317" s="35">
        <f>MATCH(J317,装备!$B:$B,0)</f>
        <v>17</v>
      </c>
      <c r="R317" s="35">
        <f>MATCH(K317,装备!$B:$B,0)</f>
        <v>50</v>
      </c>
      <c r="S317" s="35">
        <f>MATCH(L317,装备!$B:$B,0)</f>
        <v>55</v>
      </c>
      <c r="T317" s="35">
        <f>MATCH(M317,装备!$B:$B,0)</f>
        <v>44</v>
      </c>
      <c r="V317" s="8">
        <f>INDEX(装备!C:C,$O317)+INDEX(装备!C:C,$P317)+INDEX(装备!C:C,$Q317)+INDEX(装备!C:C,$R317)+INDEX(装备!C:C,$S317)+INDEX(装备!C:C,$T317)</f>
        <v>23</v>
      </c>
      <c r="W317" s="8">
        <f>INDEX(装备!D:D,$O317)+INDEX(装备!D:D,$P317)+INDEX(装备!D:D,$Q317)+INDEX(装备!D:D,$R317)+INDEX(装备!D:D,$S317)+INDEX(装备!D:D,$T317)</f>
        <v>15</v>
      </c>
      <c r="X317" s="8">
        <f>INDEX(装备!E:E,$O317)+INDEX(装备!E:E,$P317)+INDEX(装备!E:E,$Q317)+INDEX(装备!E:E,$R317)+INDEX(装备!E:E,$S317)+INDEX(装备!E:E,$T317)</f>
        <v>15</v>
      </c>
      <c r="Y317" s="8">
        <f>INDEX(装备!F:F,$O317)+INDEX(装备!F:F,$P317)+INDEX(装备!F:F,$Q317)+INDEX(装备!F:F,$R317)+INDEX(装备!F:F,$S317)+INDEX(装备!F:F,$T317)</f>
        <v>280</v>
      </c>
      <c r="Z317" s="8">
        <f>INDEX(装备!G:G,$O317)+INDEX(装备!G:G,$P317)+INDEX(装备!G:G,$Q317)+INDEX(装备!G:G,$R317)+INDEX(装备!G:G,$S317)+INDEX(装备!G:G,$T317)</f>
        <v>98</v>
      </c>
      <c r="AA317" s="8">
        <f>INDEX(装备!H:H,$O317)+INDEX(装备!H:H,$P317)+INDEX(装备!H:H,$Q317)+INDEX(装备!H:H,$R317)+INDEX(装备!H:H,$S317)+INDEX(装备!H:H,$T317)</f>
        <v>0</v>
      </c>
      <c r="AB317" s="8">
        <f>INDEX(装备!I:I,$O317)+INDEX(装备!I:I,$P317)+INDEX(装备!I:I,$Q317)+INDEX(装备!I:I,$R317)+INDEX(装备!I:I,$S317)+INDEX(装备!I:I,$T317)</f>
        <v>6</v>
      </c>
      <c r="AC317" s="8">
        <f>INDEX(装备!J:J,$O317)+INDEX(装备!J:J,$P317)+INDEX(装备!J:J,$Q317)+INDEX(装备!J:J,$R317)+INDEX(装备!J:J,$S317)+INDEX(装备!J:J,$T317)</f>
        <v>0</v>
      </c>
      <c r="AD317" s="8">
        <f>INDEX(装备!K:K,$O317)+INDEX(装备!K:K,$P317)+INDEX(装备!K:K,$Q317)+INDEX(装备!K:K,$R317)+INDEX(装备!K:K,$S317)+INDEX(装备!K:K,$T317)</f>
        <v>45</v>
      </c>
      <c r="AE317" s="8">
        <f>INDEX(装备!L:L,$O317)+INDEX(装备!L:L,$P317)+INDEX(装备!L:L,$Q317)+INDEX(装备!L:L,$R317)+INDEX(装备!L:L,$S317)+INDEX(装备!L:L,$T317)</f>
        <v>0</v>
      </c>
      <c r="AF317" s="8">
        <f>INDEX(装备!M:M,$O317)+INDEX(装备!M:M,$P317)+INDEX(装备!M:M,$Q317)+INDEX(装备!M:M,$R317)+INDEX(装备!M:M,$S317)+INDEX(装备!M:M,$T317)</f>
        <v>380</v>
      </c>
      <c r="AG317" s="8">
        <f>INDEX(装备!N:N,$O317)+INDEX(装备!N:N,$P317)+INDEX(装备!N:N,$Q317)+INDEX(装备!N:N,$R317)+INDEX(装备!N:N,$S317)+INDEX(装备!N:N,$T317)</f>
        <v>80</v>
      </c>
      <c r="AH317" s="8">
        <f>INDEX(装备!O:O,$O317)+INDEX(装备!O:O,$P317)+INDEX(装备!O:O,$Q317)+INDEX(装备!O:O,$R317)+INDEX(装备!O:O,$S317)+INDEX(装备!O:O,$T317)</f>
        <v>0</v>
      </c>
      <c r="AI317" s="8">
        <f>INDEX(装备!P:P,$O317)+INDEX(装备!P:P,$P317)+INDEX(装备!P:P,$Q317)+INDEX(装备!P:P,$R317)+INDEX(装备!P:P,$S317)+INDEX(装备!P:P,$T317)</f>
        <v>0</v>
      </c>
      <c r="AJ317" s="8">
        <f>INDEX(装备!Q:Q,$O317)+INDEX(装备!Q:Q,$P317)+INDEX(装备!Q:Q,$Q317)+INDEX(装备!Q:Q,$R317)+INDEX(装备!Q:Q,$S317)+INDEX(装备!Q:Q,$T317)</f>
        <v>0</v>
      </c>
      <c r="AK317" s="8">
        <f>INDEX(装备!R:R,$O317)+INDEX(装备!R:R,$P317)+INDEX(装备!R:R,$Q317)+INDEX(装备!R:R,$R317)+INDEX(装备!R:R,$S317)+INDEX(装备!R:R,$T317)</f>
        <v>0</v>
      </c>
      <c r="AL317" s="8">
        <f>INDEX(装备!S:S,$O317)+INDEX(装备!S:S,$P317)+INDEX(装备!S:S,$Q317)+INDEX(装备!S:S,$R317)+INDEX(装备!S:S,$S317)+INDEX(装备!S:S,$T317)</f>
        <v>0</v>
      </c>
      <c r="AM317" s="8">
        <f>INDEX(装备!T:T,$O317)+INDEX(装备!T:T,$P317)+INDEX(装备!T:T,$Q317)+INDEX(装备!T:T,$R317)+INDEX(装备!T:T,$S317)+INDEX(装备!T:T,$T317)</f>
        <v>0</v>
      </c>
      <c r="AP317" s="39">
        <f t="shared" si="162"/>
        <v>98</v>
      </c>
      <c r="AQ317" s="39">
        <f t="shared" si="162"/>
        <v>55</v>
      </c>
      <c r="AR317" s="39">
        <f t="shared" si="162"/>
        <v>55</v>
      </c>
      <c r="AS317" s="39">
        <f t="shared" si="162"/>
        <v>1010</v>
      </c>
      <c r="AT317" s="39">
        <f t="shared" si="162"/>
        <v>182</v>
      </c>
      <c r="AU317" s="39">
        <f t="shared" si="162"/>
        <v>12</v>
      </c>
      <c r="AV317" s="39">
        <f t="shared" si="162"/>
        <v>17</v>
      </c>
      <c r="AW317" s="39">
        <f t="shared" si="162"/>
        <v>0</v>
      </c>
      <c r="AX317" s="39">
        <f t="shared" si="162"/>
        <v>60</v>
      </c>
      <c r="AY317" s="39">
        <f t="shared" si="162"/>
        <v>10</v>
      </c>
      <c r="AZ317" s="39">
        <f t="shared" si="162"/>
        <v>1170</v>
      </c>
      <c r="BA317" s="39">
        <f t="shared" si="162"/>
        <v>215</v>
      </c>
      <c r="BB317" s="39">
        <f t="shared" si="162"/>
        <v>0</v>
      </c>
      <c r="BC317" s="39">
        <f t="shared" si="162"/>
        <v>0</v>
      </c>
      <c r="BD317" s="39">
        <f t="shared" si="162"/>
        <v>0</v>
      </c>
      <c r="BE317" s="39">
        <f t="shared" si="162"/>
        <v>15</v>
      </c>
      <c r="BF317" s="39">
        <f t="shared" si="162"/>
        <v>0</v>
      </c>
      <c r="BG317" s="39">
        <f t="shared" si="162"/>
        <v>0</v>
      </c>
    </row>
    <row r="318" spans="6:59" s="38" customFormat="1" x14ac:dyDescent="0.15">
      <c r="G318" s="39" t="s">
        <v>316</v>
      </c>
      <c r="H318" s="39" t="s">
        <v>662</v>
      </c>
      <c r="I318" s="39" t="s">
        <v>484</v>
      </c>
      <c r="J318" s="39" t="s">
        <v>314</v>
      </c>
      <c r="K318" s="39" t="s">
        <v>382</v>
      </c>
      <c r="L318" s="39" t="s">
        <v>352</v>
      </c>
      <c r="M318" s="39" t="s">
        <v>481</v>
      </c>
      <c r="O318" s="35">
        <f>MATCH(H318,装备!$B:$B,0)</f>
        <v>94</v>
      </c>
      <c r="P318" s="35">
        <f>MATCH(I318,装备!$B:$B,0)</f>
        <v>93</v>
      </c>
      <c r="Q318" s="35">
        <f>MATCH(J318,装备!$B:$B,0)</f>
        <v>88</v>
      </c>
      <c r="R318" s="35">
        <f>MATCH(K318,装备!$B:$B,0)</f>
        <v>67</v>
      </c>
      <c r="S318" s="35">
        <f>MATCH(L318,装备!$B:$B,0)</f>
        <v>42</v>
      </c>
      <c r="T318" s="35">
        <f>MATCH(M318,装备!$B:$B,0)</f>
        <v>44</v>
      </c>
      <c r="V318" s="8">
        <f>INDEX(装备!C:C,$O318)+INDEX(装备!C:C,$P318)+INDEX(装备!C:C,$Q318)+INDEX(装备!C:C,$R318)+INDEX(装备!C:C,$S318)+INDEX(装备!C:C,$T318)</f>
        <v>30</v>
      </c>
      <c r="W318" s="8">
        <f>INDEX(装备!D:D,$O318)+INDEX(装备!D:D,$P318)+INDEX(装备!D:D,$Q318)+INDEX(装备!D:D,$R318)+INDEX(装备!D:D,$S318)+INDEX(装备!D:D,$T318)</f>
        <v>6</v>
      </c>
      <c r="X318" s="8">
        <f>INDEX(装备!E:E,$O318)+INDEX(装备!E:E,$P318)+INDEX(装备!E:E,$Q318)+INDEX(装备!E:E,$R318)+INDEX(装备!E:E,$S318)+INDEX(装备!E:E,$T318)</f>
        <v>6</v>
      </c>
      <c r="Y318" s="8">
        <f>INDEX(装备!F:F,$O318)+INDEX(装备!F:F,$P318)+INDEX(装备!F:F,$Q318)+INDEX(装备!F:F,$R318)+INDEX(装备!F:F,$S318)+INDEX(装备!F:F,$T318)</f>
        <v>0</v>
      </c>
      <c r="Z318" s="8">
        <f>INDEX(装备!G:G,$O318)+INDEX(装备!G:G,$P318)+INDEX(装备!G:G,$Q318)+INDEX(装备!G:G,$R318)+INDEX(装备!G:G,$S318)+INDEX(装备!G:G,$T318)</f>
        <v>116</v>
      </c>
      <c r="AA318" s="8">
        <f>INDEX(装备!H:H,$O318)+INDEX(装备!H:H,$P318)+INDEX(装备!H:H,$Q318)+INDEX(装备!H:H,$R318)+INDEX(装备!H:H,$S318)+INDEX(装备!H:H,$T318)</f>
        <v>0</v>
      </c>
      <c r="AB318" s="8">
        <f>INDEX(装备!I:I,$O318)+INDEX(装备!I:I,$P318)+INDEX(装备!I:I,$Q318)+INDEX(装备!I:I,$R318)+INDEX(装备!I:I,$S318)+INDEX(装备!I:I,$T318)</f>
        <v>0</v>
      </c>
      <c r="AC318" s="8">
        <f>INDEX(装备!J:J,$O318)+INDEX(装备!J:J,$P318)+INDEX(装备!J:J,$Q318)+INDEX(装备!J:J,$R318)+INDEX(装备!J:J,$S318)+INDEX(装备!J:J,$T318)</f>
        <v>0</v>
      </c>
      <c r="AD318" s="8">
        <f>INDEX(装备!K:K,$O318)+INDEX(装备!K:K,$P318)+INDEX(装备!K:K,$Q318)+INDEX(装备!K:K,$R318)+INDEX(装备!K:K,$S318)+INDEX(装备!K:K,$T318)</f>
        <v>40</v>
      </c>
      <c r="AE318" s="8">
        <f>INDEX(装备!L:L,$O318)+INDEX(装备!L:L,$P318)+INDEX(装备!L:L,$Q318)+INDEX(装备!L:L,$R318)+INDEX(装备!L:L,$S318)+INDEX(装备!L:L,$T318)</f>
        <v>0</v>
      </c>
      <c r="AF318" s="8">
        <f>INDEX(装备!M:M,$O318)+INDEX(装备!M:M,$P318)+INDEX(装备!M:M,$Q318)+INDEX(装备!M:M,$R318)+INDEX(装备!M:M,$S318)+INDEX(装备!M:M,$T318)</f>
        <v>0</v>
      </c>
      <c r="AG318" s="8">
        <f>INDEX(装备!N:N,$O318)+INDEX(装备!N:N,$P318)+INDEX(装备!N:N,$Q318)+INDEX(装备!N:N,$R318)+INDEX(装备!N:N,$S318)+INDEX(装备!N:N,$T318)</f>
        <v>50</v>
      </c>
      <c r="AH318" s="8">
        <f>INDEX(装备!O:O,$O318)+INDEX(装备!O:O,$P318)+INDEX(装备!O:O,$Q318)+INDEX(装备!O:O,$R318)+INDEX(装备!O:O,$S318)+INDEX(装备!O:O,$T318)</f>
        <v>0</v>
      </c>
      <c r="AI318" s="8">
        <f>INDEX(装备!P:P,$O318)+INDEX(装备!P:P,$P318)+INDEX(装备!P:P,$Q318)+INDEX(装备!P:P,$R318)+INDEX(装备!P:P,$S318)+INDEX(装备!P:P,$T318)</f>
        <v>15</v>
      </c>
      <c r="AJ318" s="8">
        <f>INDEX(装备!Q:Q,$O318)+INDEX(装备!Q:Q,$P318)+INDEX(装备!Q:Q,$Q318)+INDEX(装备!Q:Q,$R318)+INDEX(装备!Q:Q,$S318)+INDEX(装备!Q:Q,$T318)</f>
        <v>0</v>
      </c>
      <c r="AK318" s="8">
        <f>INDEX(装备!R:R,$O318)+INDEX(装备!R:R,$P318)+INDEX(装备!R:R,$Q318)+INDEX(装备!R:R,$R318)+INDEX(装备!R:R,$S318)+INDEX(装备!R:R,$T318)</f>
        <v>0</v>
      </c>
      <c r="AL318" s="8">
        <f>INDEX(装备!S:S,$O318)+INDEX(装备!S:S,$P318)+INDEX(装备!S:S,$Q318)+INDEX(装备!S:S,$R318)+INDEX(装备!S:S,$S318)+INDEX(装备!S:S,$T318)</f>
        <v>0</v>
      </c>
      <c r="AM318" s="8">
        <f>INDEX(装备!T:T,$O318)+INDEX(装备!T:T,$P318)+INDEX(装备!T:T,$Q318)+INDEX(装备!T:T,$R318)+INDEX(装备!T:T,$S318)+INDEX(装备!T:T,$T318)</f>
        <v>0</v>
      </c>
      <c r="AP318" s="39">
        <f t="shared" si="162"/>
        <v>128</v>
      </c>
      <c r="AQ318" s="39">
        <f t="shared" si="162"/>
        <v>61</v>
      </c>
      <c r="AR318" s="39">
        <f t="shared" si="162"/>
        <v>61</v>
      </c>
      <c r="AS318" s="39">
        <f t="shared" si="162"/>
        <v>1010</v>
      </c>
      <c r="AT318" s="39">
        <f t="shared" si="162"/>
        <v>298</v>
      </c>
      <c r="AU318" s="39">
        <f t="shared" si="162"/>
        <v>12</v>
      </c>
      <c r="AV318" s="39">
        <f t="shared" si="162"/>
        <v>17</v>
      </c>
      <c r="AW318" s="39">
        <f t="shared" si="162"/>
        <v>0</v>
      </c>
      <c r="AX318" s="39">
        <f t="shared" si="162"/>
        <v>100</v>
      </c>
      <c r="AY318" s="39">
        <f t="shared" si="162"/>
        <v>10</v>
      </c>
      <c r="AZ318" s="39">
        <f t="shared" si="162"/>
        <v>1170</v>
      </c>
      <c r="BA318" s="39">
        <f t="shared" si="162"/>
        <v>265</v>
      </c>
      <c r="BB318" s="39">
        <f t="shared" si="162"/>
        <v>0</v>
      </c>
      <c r="BC318" s="39">
        <f t="shared" si="162"/>
        <v>15</v>
      </c>
      <c r="BD318" s="39">
        <f t="shared" si="162"/>
        <v>0</v>
      </c>
      <c r="BE318" s="39">
        <f t="shared" si="162"/>
        <v>15</v>
      </c>
      <c r="BF318" s="39">
        <f t="shared" si="162"/>
        <v>0</v>
      </c>
      <c r="BG318" s="39">
        <f t="shared" si="162"/>
        <v>0</v>
      </c>
    </row>
    <row r="319" spans="6:59" s="38" customFormat="1" x14ac:dyDescent="0.15">
      <c r="G319" s="39" t="s">
        <v>321</v>
      </c>
      <c r="H319" s="39" t="s">
        <v>617</v>
      </c>
      <c r="I319" s="39" t="s">
        <v>357</v>
      </c>
      <c r="J319" s="39" t="s">
        <v>318</v>
      </c>
      <c r="K319" s="39" t="s">
        <v>356</v>
      </c>
      <c r="L319" s="39" t="s">
        <v>381</v>
      </c>
      <c r="M319" s="39" t="s">
        <v>327</v>
      </c>
      <c r="O319" s="35">
        <f>MATCH(H319,装备!$B:$B,0)</f>
        <v>105</v>
      </c>
      <c r="P319" s="35">
        <f>MATCH(I319,装备!$B:$B,0)</f>
        <v>112</v>
      </c>
      <c r="Q319" s="35">
        <f>MATCH(J319,装备!$B:$B,0)</f>
        <v>74</v>
      </c>
      <c r="R319" s="35">
        <f>MATCH(K319,装备!$B:$B,0)</f>
        <v>85</v>
      </c>
      <c r="S319" s="35">
        <f>MATCH(L319,装备!$B:$B,0)</f>
        <v>54</v>
      </c>
      <c r="T319" s="35">
        <f>MATCH(M319,装备!$B:$B,0)</f>
        <v>72</v>
      </c>
      <c r="V319" s="8">
        <f>INDEX(装备!C:C,$O319)+INDEX(装备!C:C,$P319)+INDEX(装备!C:C,$Q319)+INDEX(装备!C:C,$R319)+INDEX(装备!C:C,$S319)+INDEX(装备!C:C,$T319)</f>
        <v>41</v>
      </c>
      <c r="W319" s="8">
        <f>INDEX(装备!D:D,$O319)+INDEX(装备!D:D,$P319)+INDEX(装备!D:D,$Q319)+INDEX(装备!D:D,$R319)+INDEX(装备!D:D,$S319)+INDEX(装备!D:D,$T319)</f>
        <v>25</v>
      </c>
      <c r="X319" s="8">
        <f>INDEX(装备!E:E,$O319)+INDEX(装备!E:E,$P319)+INDEX(装备!E:E,$Q319)+INDEX(装备!E:E,$R319)+INDEX(装备!E:E,$S319)+INDEX(装备!E:E,$T319)</f>
        <v>41</v>
      </c>
      <c r="Y319" s="8">
        <f>INDEX(装备!F:F,$O319)+INDEX(装备!F:F,$P319)+INDEX(装备!F:F,$Q319)+INDEX(装备!F:F,$R319)+INDEX(装备!F:F,$S319)+INDEX(装备!F:F,$T319)</f>
        <v>0</v>
      </c>
      <c r="Z319" s="8">
        <f>INDEX(装备!G:G,$O319)+INDEX(装备!G:G,$P319)+INDEX(装备!G:G,$Q319)+INDEX(装备!G:G,$R319)+INDEX(装备!G:G,$S319)+INDEX(装备!G:G,$T319)</f>
        <v>124</v>
      </c>
      <c r="AA319" s="8">
        <f>INDEX(装备!H:H,$O319)+INDEX(装备!H:H,$P319)+INDEX(装备!H:H,$Q319)+INDEX(装备!H:H,$R319)+INDEX(装备!H:H,$S319)+INDEX(装备!H:H,$T319)</f>
        <v>0</v>
      </c>
      <c r="AB319" s="8">
        <f>INDEX(装备!I:I,$O319)+INDEX(装备!I:I,$P319)+INDEX(装备!I:I,$Q319)+INDEX(装备!I:I,$R319)+INDEX(装备!I:I,$S319)+INDEX(装备!I:I,$T319)</f>
        <v>15</v>
      </c>
      <c r="AC319" s="8">
        <f>INDEX(装备!J:J,$O319)+INDEX(装备!J:J,$P319)+INDEX(装备!J:J,$Q319)+INDEX(装备!J:J,$R319)+INDEX(装备!J:J,$S319)+INDEX(装备!J:J,$T319)</f>
        <v>12</v>
      </c>
      <c r="AD319" s="8">
        <f>INDEX(装备!K:K,$O319)+INDEX(装备!K:K,$P319)+INDEX(装备!K:K,$Q319)+INDEX(装备!K:K,$R319)+INDEX(装备!K:K,$S319)+INDEX(装备!K:K,$T319)</f>
        <v>77</v>
      </c>
      <c r="AE319" s="8">
        <f>INDEX(装备!L:L,$O319)+INDEX(装备!L:L,$P319)+INDEX(装备!L:L,$Q319)+INDEX(装备!L:L,$R319)+INDEX(装备!L:L,$S319)+INDEX(装备!L:L,$T319)</f>
        <v>0</v>
      </c>
      <c r="AF319" s="8">
        <f>INDEX(装备!M:M,$O319)+INDEX(装备!M:M,$P319)+INDEX(装备!M:M,$Q319)+INDEX(装备!M:M,$R319)+INDEX(装备!M:M,$S319)+INDEX(装备!M:M,$T319)</f>
        <v>180</v>
      </c>
      <c r="AG319" s="8">
        <f>INDEX(装备!N:N,$O319)+INDEX(装备!N:N,$P319)+INDEX(装备!N:N,$Q319)+INDEX(装备!N:N,$R319)+INDEX(装备!N:N,$S319)+INDEX(装备!N:N,$T319)</f>
        <v>0</v>
      </c>
      <c r="AH319" s="8">
        <f>INDEX(装备!O:O,$O319)+INDEX(装备!O:O,$P319)+INDEX(装备!O:O,$Q319)+INDEX(装备!O:O,$R319)+INDEX(装备!O:O,$S319)+INDEX(装备!O:O,$T319)</f>
        <v>0</v>
      </c>
      <c r="AI319" s="8">
        <f>INDEX(装备!P:P,$O319)+INDEX(装备!P:P,$P319)+INDEX(装备!P:P,$Q319)+INDEX(装备!P:P,$R319)+INDEX(装备!P:P,$S319)+INDEX(装备!P:P,$T319)</f>
        <v>15</v>
      </c>
      <c r="AJ319" s="8">
        <f>INDEX(装备!Q:Q,$O319)+INDEX(装备!Q:Q,$P319)+INDEX(装备!Q:Q,$Q319)+INDEX(装备!Q:Q,$R319)+INDEX(装备!Q:Q,$S319)+INDEX(装备!Q:Q,$T319)</f>
        <v>0</v>
      </c>
      <c r="AK319" s="8">
        <f>INDEX(装备!R:R,$O319)+INDEX(装备!R:R,$P319)+INDEX(装备!R:R,$Q319)+INDEX(装备!R:R,$R319)+INDEX(装备!R:R,$S319)+INDEX(装备!R:R,$T319)</f>
        <v>0</v>
      </c>
      <c r="AL319" s="8">
        <f>INDEX(装备!S:S,$O319)+INDEX(装备!S:S,$P319)+INDEX(装备!S:S,$Q319)+INDEX(装备!S:S,$R319)+INDEX(装备!S:S,$S319)+INDEX(装备!S:S,$T319)</f>
        <v>0</v>
      </c>
      <c r="AM319" s="8">
        <f>INDEX(装备!T:T,$O319)+INDEX(装备!T:T,$P319)+INDEX(装备!T:T,$Q319)+INDEX(装备!T:T,$R319)+INDEX(装备!T:T,$S319)+INDEX(装备!T:T,$T319)</f>
        <v>0</v>
      </c>
      <c r="AP319" s="39">
        <f t="shared" si="162"/>
        <v>169</v>
      </c>
      <c r="AQ319" s="39">
        <f t="shared" si="162"/>
        <v>86</v>
      </c>
      <c r="AR319" s="39">
        <f t="shared" si="162"/>
        <v>102</v>
      </c>
      <c r="AS319" s="39">
        <f t="shared" si="162"/>
        <v>1010</v>
      </c>
      <c r="AT319" s="39">
        <f t="shared" si="162"/>
        <v>422</v>
      </c>
      <c r="AU319" s="39">
        <f t="shared" si="162"/>
        <v>12</v>
      </c>
      <c r="AV319" s="39">
        <f t="shared" si="162"/>
        <v>32</v>
      </c>
      <c r="AW319" s="39">
        <f t="shared" si="162"/>
        <v>12</v>
      </c>
      <c r="AX319" s="39">
        <f t="shared" si="162"/>
        <v>177</v>
      </c>
      <c r="AY319" s="39">
        <f t="shared" si="162"/>
        <v>10</v>
      </c>
      <c r="AZ319" s="39">
        <f t="shared" si="162"/>
        <v>1350</v>
      </c>
      <c r="BA319" s="39">
        <f t="shared" si="162"/>
        <v>265</v>
      </c>
      <c r="BB319" s="39">
        <f t="shared" si="162"/>
        <v>0</v>
      </c>
      <c r="BC319" s="39">
        <f t="shared" si="162"/>
        <v>30</v>
      </c>
      <c r="BD319" s="39">
        <f t="shared" si="162"/>
        <v>0</v>
      </c>
      <c r="BE319" s="39">
        <f t="shared" si="162"/>
        <v>15</v>
      </c>
      <c r="BF319" s="39">
        <f t="shared" si="162"/>
        <v>0</v>
      </c>
      <c r="BG319" s="39">
        <f t="shared" si="162"/>
        <v>0</v>
      </c>
    </row>
    <row r="320" spans="6:59" s="38" customFormat="1" x14ac:dyDescent="0.15">
      <c r="G320" s="39" t="s">
        <v>328</v>
      </c>
      <c r="H320" s="39" t="s">
        <v>618</v>
      </c>
      <c r="I320" s="39" t="s">
        <v>322</v>
      </c>
      <c r="J320" s="39" t="s">
        <v>383</v>
      </c>
      <c r="K320" s="39" t="s">
        <v>336</v>
      </c>
      <c r="L320" s="39" t="s">
        <v>314</v>
      </c>
      <c r="M320" s="39" t="s">
        <v>327</v>
      </c>
      <c r="O320" s="35">
        <f>MATCH(H320,装备!$B:$B,0)</f>
        <v>118</v>
      </c>
      <c r="P320" s="35">
        <f>MATCH(I320,装备!$B:$B,0)</f>
        <v>106</v>
      </c>
      <c r="Q320" s="35">
        <f>MATCH(J320,装备!$B:$B,0)</f>
        <v>99</v>
      </c>
      <c r="R320" s="35">
        <f>MATCH(K320,装备!$B:$B,0)</f>
        <v>78</v>
      </c>
      <c r="S320" s="35">
        <f>MATCH(L320,装备!$B:$B,0)</f>
        <v>88</v>
      </c>
      <c r="T320" s="35">
        <f>MATCH(M320,装备!$B:$B,0)</f>
        <v>72</v>
      </c>
      <c r="V320" s="8">
        <f>INDEX(装备!C:C,$O320)+INDEX(装备!C:C,$P320)+INDEX(装备!C:C,$Q320)+INDEX(装备!C:C,$R320)+INDEX(装备!C:C,$S320)+INDEX(装备!C:C,$T320)</f>
        <v>68</v>
      </c>
      <c r="W320" s="8">
        <f>INDEX(装备!D:D,$O320)+INDEX(装备!D:D,$P320)+INDEX(装备!D:D,$Q320)+INDEX(装备!D:D,$R320)+INDEX(装备!D:D,$S320)+INDEX(装备!D:D,$T320)</f>
        <v>25</v>
      </c>
      <c r="X320" s="8">
        <f>INDEX(装备!E:E,$O320)+INDEX(装备!E:E,$P320)+INDEX(装备!E:E,$Q320)+INDEX(装备!E:E,$R320)+INDEX(装备!E:E,$S320)+INDEX(装备!E:E,$T320)</f>
        <v>25</v>
      </c>
      <c r="Y320" s="8">
        <f>INDEX(装备!F:F,$O320)+INDEX(装备!F:F,$P320)+INDEX(装备!F:F,$Q320)+INDEX(装备!F:F,$R320)+INDEX(装备!F:F,$S320)+INDEX(装备!F:F,$T320)</f>
        <v>600</v>
      </c>
      <c r="Z320" s="8">
        <f>INDEX(装备!G:G,$O320)+INDEX(装备!G:G,$P320)+INDEX(装备!G:G,$Q320)+INDEX(装备!G:G,$R320)+INDEX(装备!G:G,$S320)+INDEX(装备!G:G,$T320)</f>
        <v>148</v>
      </c>
      <c r="AA320" s="8">
        <f>INDEX(装备!H:H,$O320)+INDEX(装备!H:H,$P320)+INDEX(装备!H:H,$Q320)+INDEX(装备!H:H,$R320)+INDEX(装备!H:H,$S320)+INDEX(装备!H:H,$T320)</f>
        <v>0</v>
      </c>
      <c r="AB320" s="8">
        <f>INDEX(装备!I:I,$O320)+INDEX(装备!I:I,$P320)+INDEX(装备!I:I,$Q320)+INDEX(装备!I:I,$R320)+INDEX(装备!I:I,$S320)+INDEX(装备!I:I,$T320)</f>
        <v>0</v>
      </c>
      <c r="AC320" s="8">
        <f>INDEX(装备!J:J,$O320)+INDEX(装备!J:J,$P320)+INDEX(装备!J:J,$Q320)+INDEX(装备!J:J,$R320)+INDEX(装备!J:J,$S320)+INDEX(装备!J:J,$T320)</f>
        <v>35</v>
      </c>
      <c r="AD320" s="8">
        <f>INDEX(装备!K:K,$O320)+INDEX(装备!K:K,$P320)+INDEX(装备!K:K,$Q320)+INDEX(装备!K:K,$R320)+INDEX(装备!K:K,$S320)+INDEX(装备!K:K,$T320)</f>
        <v>50</v>
      </c>
      <c r="AE320" s="8">
        <f>INDEX(装备!L:L,$O320)+INDEX(装备!L:L,$P320)+INDEX(装备!L:L,$Q320)+INDEX(装备!L:L,$R320)+INDEX(装备!L:L,$S320)+INDEX(装备!L:L,$T320)</f>
        <v>0</v>
      </c>
      <c r="AF320" s="8">
        <f>INDEX(装备!M:M,$O320)+INDEX(装备!M:M,$P320)+INDEX(装备!M:M,$Q320)+INDEX(装备!M:M,$R320)+INDEX(装备!M:M,$S320)+INDEX(装备!M:M,$T320)</f>
        <v>700</v>
      </c>
      <c r="AG320" s="8">
        <f>INDEX(装备!N:N,$O320)+INDEX(装备!N:N,$P320)+INDEX(装备!N:N,$Q320)+INDEX(装备!N:N,$R320)+INDEX(装备!N:N,$S320)+INDEX(装备!N:N,$T320)</f>
        <v>0</v>
      </c>
      <c r="AH320" s="8">
        <f>INDEX(装备!O:O,$O320)+INDEX(装备!O:O,$P320)+INDEX(装备!O:O,$Q320)+INDEX(装备!O:O,$R320)+INDEX(装备!O:O,$S320)+INDEX(装备!O:O,$T320)</f>
        <v>0</v>
      </c>
      <c r="AI320" s="8">
        <f>INDEX(装备!P:P,$O320)+INDEX(装备!P:P,$P320)+INDEX(装备!P:P,$Q320)+INDEX(装备!P:P,$R320)+INDEX(装备!P:P,$S320)+INDEX(装备!P:P,$T320)</f>
        <v>9</v>
      </c>
      <c r="AJ320" s="8">
        <f>INDEX(装备!Q:Q,$O320)+INDEX(装备!Q:Q,$P320)+INDEX(装备!Q:Q,$Q320)+INDEX(装备!Q:Q,$R320)+INDEX(装备!Q:Q,$S320)+INDEX(装备!Q:Q,$T320)</f>
        <v>0</v>
      </c>
      <c r="AK320" s="8">
        <f>INDEX(装备!R:R,$O320)+INDEX(装备!R:R,$P320)+INDEX(装备!R:R,$Q320)+INDEX(装备!R:R,$R320)+INDEX(装备!R:R,$S320)+INDEX(装备!R:R,$T320)</f>
        <v>0</v>
      </c>
      <c r="AL320" s="8">
        <f>INDEX(装备!S:S,$O320)+INDEX(装备!S:S,$P320)+INDEX(装备!S:S,$Q320)+INDEX(装备!S:S,$R320)+INDEX(装备!S:S,$S320)+INDEX(装备!S:S,$T320)</f>
        <v>0</v>
      </c>
      <c r="AM320" s="8">
        <f>INDEX(装备!T:T,$O320)+INDEX(装备!T:T,$P320)+INDEX(装备!T:T,$Q320)+INDEX(装备!T:T,$R320)+INDEX(装备!T:T,$S320)+INDEX(装备!T:T,$T320)</f>
        <v>0</v>
      </c>
      <c r="AP320" s="39">
        <f t="shared" si="162"/>
        <v>237</v>
      </c>
      <c r="AQ320" s="39">
        <f t="shared" si="162"/>
        <v>111</v>
      </c>
      <c r="AR320" s="39">
        <f t="shared" si="162"/>
        <v>127</v>
      </c>
      <c r="AS320" s="39">
        <f t="shared" si="162"/>
        <v>1610</v>
      </c>
      <c r="AT320" s="39">
        <f t="shared" si="162"/>
        <v>570</v>
      </c>
      <c r="AU320" s="39">
        <f t="shared" si="162"/>
        <v>12</v>
      </c>
      <c r="AV320" s="39">
        <f t="shared" si="162"/>
        <v>32</v>
      </c>
      <c r="AW320" s="39">
        <f t="shared" si="162"/>
        <v>47</v>
      </c>
      <c r="AX320" s="39">
        <f t="shared" si="162"/>
        <v>227</v>
      </c>
      <c r="AY320" s="39">
        <f t="shared" si="162"/>
        <v>10</v>
      </c>
      <c r="AZ320" s="39">
        <f t="shared" si="162"/>
        <v>2050</v>
      </c>
      <c r="BA320" s="39">
        <f t="shared" si="162"/>
        <v>265</v>
      </c>
      <c r="BB320" s="39">
        <f t="shared" si="162"/>
        <v>0</v>
      </c>
      <c r="BC320" s="39">
        <f t="shared" si="162"/>
        <v>39</v>
      </c>
      <c r="BD320" s="39">
        <f t="shared" si="162"/>
        <v>0</v>
      </c>
      <c r="BE320" s="39">
        <f t="shared" si="162"/>
        <v>15</v>
      </c>
      <c r="BF320" s="39">
        <f t="shared" si="162"/>
        <v>0</v>
      </c>
      <c r="BG320" s="39">
        <f t="shared" si="162"/>
        <v>0</v>
      </c>
    </row>
    <row r="321" spans="6:59" s="38" customFormat="1" x14ac:dyDescent="0.15">
      <c r="G321" s="39" t="s">
        <v>333</v>
      </c>
      <c r="H321" s="39" t="s">
        <v>607</v>
      </c>
      <c r="I321" s="39" t="s">
        <v>485</v>
      </c>
      <c r="J321" s="39" t="s">
        <v>486</v>
      </c>
      <c r="K321" s="39" t="s">
        <v>370</v>
      </c>
      <c r="L321" s="39" t="s">
        <v>378</v>
      </c>
      <c r="M321" s="39" t="s">
        <v>327</v>
      </c>
      <c r="O321" s="35">
        <f>MATCH(H321,装备!$B:$B,0)</f>
        <v>122</v>
      </c>
      <c r="P321" s="35">
        <f>MATCH(I321,装备!$B:$B,0)</f>
        <v>96</v>
      </c>
      <c r="Q321" s="35">
        <f>MATCH(J321,装备!$B:$B,0)</f>
        <v>100</v>
      </c>
      <c r="R321" s="35">
        <f>MATCH(K321,装备!$B:$B,0)</f>
        <v>103</v>
      </c>
      <c r="S321" s="35">
        <f>MATCH(L321,装备!$B:$B,0)</f>
        <v>73</v>
      </c>
      <c r="T321" s="35">
        <f>MATCH(M321,装备!$B:$B,0)</f>
        <v>72</v>
      </c>
      <c r="V321" s="8">
        <f>INDEX(装备!C:C,$O321)+INDEX(装备!C:C,$P321)+INDEX(装备!C:C,$Q321)+INDEX(装备!C:C,$R321)+INDEX(装备!C:C,$S321)+INDEX(装备!C:C,$T321)</f>
        <v>117</v>
      </c>
      <c r="W321" s="8">
        <f>INDEX(装备!D:D,$O321)+INDEX(装备!D:D,$P321)+INDEX(装备!D:D,$Q321)+INDEX(装备!D:D,$R321)+INDEX(装备!D:D,$S321)+INDEX(装备!D:D,$T321)</f>
        <v>40</v>
      </c>
      <c r="X321" s="8">
        <f>INDEX(装备!E:E,$O321)+INDEX(装备!E:E,$P321)+INDEX(装备!E:E,$Q321)+INDEX(装备!E:E,$R321)+INDEX(装备!E:E,$S321)+INDEX(装备!E:E,$T321)</f>
        <v>40</v>
      </c>
      <c r="Y321" s="8">
        <f>INDEX(装备!F:F,$O321)+INDEX(装备!F:F,$P321)+INDEX(装备!F:F,$Q321)+INDEX(装备!F:F,$R321)+INDEX(装备!F:F,$S321)+INDEX(装备!F:F,$T321)</f>
        <v>0</v>
      </c>
      <c r="Z321" s="8">
        <f>INDEX(装备!G:G,$O321)+INDEX(装备!G:G,$P321)+INDEX(装备!G:G,$Q321)+INDEX(装备!G:G,$R321)+INDEX(装备!G:G,$S321)+INDEX(装备!G:G,$T321)</f>
        <v>139</v>
      </c>
      <c r="AA321" s="8">
        <f>INDEX(装备!H:H,$O321)+INDEX(装备!H:H,$P321)+INDEX(装备!H:H,$Q321)+INDEX(装备!H:H,$R321)+INDEX(装备!H:H,$S321)+INDEX(装备!H:H,$T321)</f>
        <v>0</v>
      </c>
      <c r="AB321" s="8">
        <f>INDEX(装备!I:I,$O321)+INDEX(装备!I:I,$P321)+INDEX(装备!I:I,$Q321)+INDEX(装备!I:I,$R321)+INDEX(装备!I:I,$S321)+INDEX(装备!I:I,$T321)</f>
        <v>5</v>
      </c>
      <c r="AC321" s="8">
        <f>INDEX(装备!J:J,$O321)+INDEX(装备!J:J,$P321)+INDEX(装备!J:J,$Q321)+INDEX(装备!J:J,$R321)+INDEX(装备!J:J,$S321)+INDEX(装备!J:J,$T321)</f>
        <v>15</v>
      </c>
      <c r="AD321" s="8">
        <f>INDEX(装备!K:K,$O321)+INDEX(装备!K:K,$P321)+INDEX(装备!K:K,$Q321)+INDEX(装备!K:K,$R321)+INDEX(装备!K:K,$S321)+INDEX(装备!K:K,$T321)</f>
        <v>70</v>
      </c>
      <c r="AE321" s="8">
        <f>INDEX(装备!L:L,$O321)+INDEX(装备!L:L,$P321)+INDEX(装备!L:L,$Q321)+INDEX(装备!L:L,$R321)+INDEX(装备!L:L,$S321)+INDEX(装备!L:L,$T321)</f>
        <v>0</v>
      </c>
      <c r="AF321" s="8">
        <f>INDEX(装备!M:M,$O321)+INDEX(装备!M:M,$P321)+INDEX(装备!M:M,$Q321)+INDEX(装备!M:M,$R321)+INDEX(装备!M:M,$S321)+INDEX(装备!M:M,$T321)</f>
        <v>0</v>
      </c>
      <c r="AG321" s="8">
        <f>INDEX(装备!N:N,$O321)+INDEX(装备!N:N,$P321)+INDEX(装备!N:N,$Q321)+INDEX(装备!N:N,$R321)+INDEX(装备!N:N,$S321)+INDEX(装备!N:N,$T321)</f>
        <v>0</v>
      </c>
      <c r="AH321" s="8">
        <f>INDEX(装备!O:O,$O321)+INDEX(装备!O:O,$P321)+INDEX(装备!O:O,$Q321)+INDEX(装备!O:O,$R321)+INDEX(装备!O:O,$S321)+INDEX(装备!O:O,$T321)</f>
        <v>25</v>
      </c>
      <c r="AI321" s="8">
        <f>INDEX(装备!P:P,$O321)+INDEX(装备!P:P,$P321)+INDEX(装备!P:P,$Q321)+INDEX(装备!P:P,$R321)+INDEX(装备!P:P,$S321)+INDEX(装备!P:P,$T321)</f>
        <v>0</v>
      </c>
      <c r="AJ321" s="8">
        <f>INDEX(装备!Q:Q,$O321)+INDEX(装备!Q:Q,$P321)+INDEX(装备!Q:Q,$Q321)+INDEX(装备!Q:Q,$R321)+INDEX(装备!Q:Q,$S321)+INDEX(装备!Q:Q,$T321)</f>
        <v>0</v>
      </c>
      <c r="AK321" s="8">
        <f>INDEX(装备!R:R,$O321)+INDEX(装备!R:R,$P321)+INDEX(装备!R:R,$Q321)+INDEX(装备!R:R,$R321)+INDEX(装备!R:R,$S321)+INDEX(装备!R:R,$T321)</f>
        <v>0</v>
      </c>
      <c r="AL321" s="8">
        <f>INDEX(装备!S:S,$O321)+INDEX(装备!S:S,$P321)+INDEX(装备!S:S,$Q321)+INDEX(装备!S:S,$R321)+INDEX(装备!S:S,$S321)+INDEX(装备!S:S,$T321)</f>
        <v>0</v>
      </c>
      <c r="AM321" s="8">
        <f>INDEX(装备!T:T,$O321)+INDEX(装备!T:T,$P321)+INDEX(装备!T:T,$Q321)+INDEX(装备!T:T,$R321)+INDEX(装备!T:T,$S321)+INDEX(装备!T:T,$T321)</f>
        <v>0</v>
      </c>
      <c r="AP321" s="39">
        <f t="shared" si="162"/>
        <v>354</v>
      </c>
      <c r="AQ321" s="39">
        <f t="shared" si="162"/>
        <v>151</v>
      </c>
      <c r="AR321" s="39">
        <f t="shared" si="162"/>
        <v>167</v>
      </c>
      <c r="AS321" s="39">
        <f t="shared" si="162"/>
        <v>1610</v>
      </c>
      <c r="AT321" s="39">
        <f t="shared" si="162"/>
        <v>709</v>
      </c>
      <c r="AU321" s="39">
        <f t="shared" si="162"/>
        <v>12</v>
      </c>
      <c r="AV321" s="39">
        <f t="shared" si="162"/>
        <v>37</v>
      </c>
      <c r="AW321" s="39">
        <f t="shared" si="162"/>
        <v>62</v>
      </c>
      <c r="AX321" s="39">
        <f t="shared" si="162"/>
        <v>297</v>
      </c>
      <c r="AY321" s="39">
        <f t="shared" si="162"/>
        <v>10</v>
      </c>
      <c r="AZ321" s="39">
        <f t="shared" si="162"/>
        <v>2050</v>
      </c>
      <c r="BA321" s="39">
        <f t="shared" si="162"/>
        <v>265</v>
      </c>
      <c r="BB321" s="39">
        <f t="shared" si="162"/>
        <v>25</v>
      </c>
      <c r="BC321" s="39">
        <f t="shared" si="162"/>
        <v>39</v>
      </c>
      <c r="BD321" s="39">
        <f t="shared" si="162"/>
        <v>0</v>
      </c>
      <c r="BE321" s="39">
        <f t="shared" si="162"/>
        <v>15</v>
      </c>
      <c r="BF321" s="39">
        <f t="shared" si="162"/>
        <v>0</v>
      </c>
      <c r="BG321" s="39">
        <f t="shared" si="162"/>
        <v>0</v>
      </c>
    </row>
    <row r="322" spans="6:59" s="38" customFormat="1" x14ac:dyDescent="0.15">
      <c r="G322" s="39" t="s">
        <v>337</v>
      </c>
      <c r="H322" s="39" t="s">
        <v>601</v>
      </c>
      <c r="I322" s="39" t="s">
        <v>334</v>
      </c>
      <c r="J322" s="39" t="s">
        <v>374</v>
      </c>
      <c r="K322" s="39" t="s">
        <v>323</v>
      </c>
      <c r="L322" s="39" t="s">
        <v>368</v>
      </c>
      <c r="M322" s="39" t="s">
        <v>327</v>
      </c>
      <c r="O322" s="35">
        <f>MATCH(H322,装备!$B:$B,0)</f>
        <v>119</v>
      </c>
      <c r="P322" s="35">
        <f>MATCH(I322,装备!$B:$B,0)</f>
        <v>121</v>
      </c>
      <c r="Q322" s="35">
        <f>MATCH(J322,装备!$B:$B,0)</f>
        <v>117</v>
      </c>
      <c r="R322" s="35">
        <f>MATCH(K322,装备!$B:$B,0)</f>
        <v>105</v>
      </c>
      <c r="S322" s="35">
        <f>MATCH(L322,装备!$B:$B,0)</f>
        <v>87</v>
      </c>
      <c r="T322" s="35">
        <f>MATCH(M322,装备!$B:$B,0)</f>
        <v>72</v>
      </c>
      <c r="V322" s="8">
        <f>INDEX(装备!C:C,$O322)+INDEX(装备!C:C,$P322)+INDEX(装备!C:C,$Q322)+INDEX(装备!C:C,$R322)+INDEX(装备!C:C,$S322)+INDEX(装备!C:C,$T322)</f>
        <v>50</v>
      </c>
      <c r="W322" s="8">
        <f>INDEX(装备!D:D,$O322)+INDEX(装备!D:D,$P322)+INDEX(装备!D:D,$Q322)+INDEX(装备!D:D,$R322)+INDEX(装备!D:D,$S322)+INDEX(装备!D:D,$T322)</f>
        <v>25</v>
      </c>
      <c r="X322" s="8">
        <f>INDEX(装备!E:E,$O322)+INDEX(装备!E:E,$P322)+INDEX(装备!E:E,$Q322)+INDEX(装备!E:E,$R322)+INDEX(装备!E:E,$S322)+INDEX(装备!E:E,$T322)</f>
        <v>25</v>
      </c>
      <c r="Y322" s="8">
        <f>INDEX(装备!F:F,$O322)+INDEX(装备!F:F,$P322)+INDEX(装备!F:F,$Q322)+INDEX(装备!F:F,$R322)+INDEX(装备!F:F,$S322)+INDEX(装备!F:F,$T322)</f>
        <v>0</v>
      </c>
      <c r="Z322" s="8">
        <f>INDEX(装备!G:G,$O322)+INDEX(装备!G:G,$P322)+INDEX(装备!G:G,$Q322)+INDEX(装备!G:G,$R322)+INDEX(装备!G:G,$S322)+INDEX(装备!G:G,$T322)</f>
        <v>296</v>
      </c>
      <c r="AA322" s="8">
        <f>INDEX(装备!H:H,$O322)+INDEX(装备!H:H,$P322)+INDEX(装备!H:H,$Q322)+INDEX(装备!H:H,$R322)+INDEX(装备!H:H,$S322)+INDEX(装备!H:H,$T322)</f>
        <v>0</v>
      </c>
      <c r="AB322" s="8">
        <f>INDEX(装备!I:I,$O322)+INDEX(装备!I:I,$P322)+INDEX(装备!I:I,$Q322)+INDEX(装备!I:I,$R322)+INDEX(装备!I:I,$S322)+INDEX(装备!I:I,$T322)</f>
        <v>30</v>
      </c>
      <c r="AC322" s="8">
        <f>INDEX(装备!J:J,$O322)+INDEX(装备!J:J,$P322)+INDEX(装备!J:J,$Q322)+INDEX(装备!J:J,$R322)+INDEX(装备!J:J,$S322)+INDEX(装备!J:J,$T322)</f>
        <v>0</v>
      </c>
      <c r="AD322" s="8">
        <f>INDEX(装备!K:K,$O322)+INDEX(装备!K:K,$P322)+INDEX(装备!K:K,$Q322)+INDEX(装备!K:K,$R322)+INDEX(装备!K:K,$S322)+INDEX(装备!K:K,$T322)</f>
        <v>85</v>
      </c>
      <c r="AE322" s="8">
        <f>INDEX(装备!L:L,$O322)+INDEX(装备!L:L,$P322)+INDEX(装备!L:L,$Q322)+INDEX(装备!L:L,$R322)+INDEX(装备!L:L,$S322)+INDEX(装备!L:L,$T322)</f>
        <v>0</v>
      </c>
      <c r="AF322" s="8">
        <f>INDEX(装备!M:M,$O322)+INDEX(装备!M:M,$P322)+INDEX(装备!M:M,$Q322)+INDEX(装备!M:M,$R322)+INDEX(装备!M:M,$S322)+INDEX(装备!M:M,$T322)</f>
        <v>140</v>
      </c>
      <c r="AG322" s="8">
        <f>INDEX(装备!N:N,$O322)+INDEX(装备!N:N,$P322)+INDEX(装备!N:N,$Q322)+INDEX(装备!N:N,$R322)+INDEX(装备!N:N,$S322)+INDEX(装备!N:N,$T322)</f>
        <v>50</v>
      </c>
      <c r="AH322" s="8">
        <f>INDEX(装备!O:O,$O322)+INDEX(装备!O:O,$P322)+INDEX(装备!O:O,$Q322)+INDEX(装备!O:O,$R322)+INDEX(装备!O:O,$S322)+INDEX(装备!O:O,$T322)</f>
        <v>0</v>
      </c>
      <c r="AI322" s="8">
        <f>INDEX(装备!P:P,$O322)+INDEX(装备!P:P,$P322)+INDEX(装备!P:P,$Q322)+INDEX(装备!P:P,$R322)+INDEX(装备!P:P,$S322)+INDEX(装备!P:P,$T322)</f>
        <v>35</v>
      </c>
      <c r="AJ322" s="8">
        <f>INDEX(装备!Q:Q,$O322)+INDEX(装备!Q:Q,$P322)+INDEX(装备!Q:Q,$Q322)+INDEX(装备!Q:Q,$R322)+INDEX(装备!Q:Q,$S322)+INDEX(装备!Q:Q,$T322)</f>
        <v>0</v>
      </c>
      <c r="AK322" s="8">
        <f>INDEX(装备!R:R,$O322)+INDEX(装备!R:R,$P322)+INDEX(装备!R:R,$Q322)+INDEX(装备!R:R,$R322)+INDEX(装备!R:R,$S322)+INDEX(装备!R:R,$T322)</f>
        <v>25</v>
      </c>
      <c r="AL322" s="8">
        <f>INDEX(装备!S:S,$O322)+INDEX(装备!S:S,$P322)+INDEX(装备!S:S,$Q322)+INDEX(装备!S:S,$R322)+INDEX(装备!S:S,$S322)+INDEX(装备!S:S,$T322)</f>
        <v>0</v>
      </c>
      <c r="AM322" s="8">
        <f>INDEX(装备!T:T,$O322)+INDEX(装备!T:T,$P322)+INDEX(装备!T:T,$Q322)+INDEX(装备!T:T,$R322)+INDEX(装备!T:T,$S322)+INDEX(装备!T:T,$T322)</f>
        <v>0</v>
      </c>
      <c r="AP322" s="39">
        <f t="shared" si="162"/>
        <v>404</v>
      </c>
      <c r="AQ322" s="39">
        <f t="shared" si="162"/>
        <v>176</v>
      </c>
      <c r="AR322" s="39">
        <f t="shared" si="162"/>
        <v>192</v>
      </c>
      <c r="AS322" s="39">
        <f t="shared" si="162"/>
        <v>1610</v>
      </c>
      <c r="AT322" s="39">
        <f t="shared" si="162"/>
        <v>1005</v>
      </c>
      <c r="AU322" s="39">
        <f t="shared" si="162"/>
        <v>12</v>
      </c>
      <c r="AV322" s="39">
        <f t="shared" si="162"/>
        <v>67</v>
      </c>
      <c r="AW322" s="39">
        <f t="shared" si="162"/>
        <v>62</v>
      </c>
      <c r="AX322" s="39">
        <f t="shared" si="162"/>
        <v>382</v>
      </c>
      <c r="AY322" s="39">
        <f t="shared" si="162"/>
        <v>10</v>
      </c>
      <c r="AZ322" s="39">
        <f t="shared" si="162"/>
        <v>2190</v>
      </c>
      <c r="BA322" s="39">
        <f t="shared" si="162"/>
        <v>315</v>
      </c>
      <c r="BB322" s="39">
        <f t="shared" si="162"/>
        <v>25</v>
      </c>
      <c r="BC322" s="39">
        <f t="shared" si="162"/>
        <v>74</v>
      </c>
      <c r="BD322" s="39">
        <f t="shared" si="162"/>
        <v>0</v>
      </c>
      <c r="BE322" s="39">
        <f t="shared" si="162"/>
        <v>40</v>
      </c>
      <c r="BF322" s="39">
        <f t="shared" si="162"/>
        <v>0</v>
      </c>
      <c r="BG322" s="39">
        <f t="shared" si="162"/>
        <v>0</v>
      </c>
    </row>
    <row r="323" spans="6:59" s="38" customFormat="1" x14ac:dyDescent="0.15">
      <c r="F323" s="38" t="s">
        <v>487</v>
      </c>
      <c r="G323" s="39" t="s">
        <v>342</v>
      </c>
      <c r="H323" s="39" t="s">
        <v>592</v>
      </c>
      <c r="I323" s="39" t="s">
        <v>343</v>
      </c>
      <c r="J323" s="39" t="s">
        <v>468</v>
      </c>
      <c r="K323" s="39" t="s">
        <v>468</v>
      </c>
      <c r="L323" s="39" t="s">
        <v>365</v>
      </c>
      <c r="M323" s="39" t="s">
        <v>359</v>
      </c>
      <c r="O323" s="35">
        <f>MATCH(H323,装备!$B:$B,0)</f>
        <v>2</v>
      </c>
      <c r="P323" s="35">
        <f>MATCH(I323,装备!$B:$B,0)</f>
        <v>2</v>
      </c>
      <c r="Q323" s="35">
        <f>MATCH(J323,装备!$B:$B,0)</f>
        <v>12</v>
      </c>
      <c r="R323" s="35">
        <f>MATCH(K323,装备!$B:$B,0)</f>
        <v>12</v>
      </c>
      <c r="S323" s="35">
        <f>MATCH(L323,装备!$B:$B,0)</f>
        <v>8</v>
      </c>
      <c r="T323" s="35">
        <f>MATCH(M323,装备!$B:$B,0)</f>
        <v>7</v>
      </c>
      <c r="V323" s="8">
        <f>INDEX(装备!C:C,$O323)+INDEX(装备!C:C,$P323)+INDEX(装备!C:C,$Q323)+INDEX(装备!C:C,$R323)+INDEX(装备!C:C,$S323)+INDEX(装备!C:C,$T323)</f>
        <v>8</v>
      </c>
      <c r="W323" s="8">
        <f>INDEX(装备!D:D,$O323)+INDEX(装备!D:D,$P323)+INDEX(装备!D:D,$Q323)+INDEX(装备!D:D,$R323)+INDEX(装备!D:D,$S323)+INDEX(装备!D:D,$T323)</f>
        <v>2</v>
      </c>
      <c r="X323" s="8">
        <f>INDEX(装备!E:E,$O323)+INDEX(装备!E:E,$P323)+INDEX(装备!E:E,$Q323)+INDEX(装备!E:E,$R323)+INDEX(装备!E:E,$S323)+INDEX(装备!E:E,$T323)</f>
        <v>2</v>
      </c>
      <c r="Y323" s="8">
        <f>INDEX(装备!F:F,$O323)+INDEX(装备!F:F,$P323)+INDEX(装备!F:F,$Q323)+INDEX(装备!F:F,$R323)+INDEX(装备!F:F,$S323)+INDEX(装备!F:F,$T323)</f>
        <v>0</v>
      </c>
      <c r="Z323" s="8">
        <f>INDEX(装备!G:G,$O323)+INDEX(装备!G:G,$P323)+INDEX(装备!G:G,$Q323)+INDEX(装备!G:G,$R323)+INDEX(装备!G:G,$S323)+INDEX(装备!G:G,$T323)</f>
        <v>6</v>
      </c>
      <c r="AA323" s="8">
        <f>INDEX(装备!H:H,$O323)+INDEX(装备!H:H,$P323)+INDEX(装备!H:H,$Q323)+INDEX(装备!H:H,$R323)+INDEX(装备!H:H,$S323)+INDEX(装备!H:H,$T323)</f>
        <v>0</v>
      </c>
      <c r="AB323" s="8">
        <f>INDEX(装备!I:I,$O323)+INDEX(装备!I:I,$P323)+INDEX(装备!I:I,$Q323)+INDEX(装备!I:I,$R323)+INDEX(装备!I:I,$S323)+INDEX(装备!I:I,$T323)</f>
        <v>2</v>
      </c>
      <c r="AC323" s="8">
        <f>INDEX(装备!J:J,$O323)+INDEX(装备!J:J,$P323)+INDEX(装备!J:J,$Q323)+INDEX(装备!J:J,$R323)+INDEX(装备!J:J,$S323)+INDEX(装备!J:J,$T323)</f>
        <v>0</v>
      </c>
      <c r="AD323" s="8">
        <f>INDEX(装备!K:K,$O323)+INDEX(装备!K:K,$P323)+INDEX(装备!K:K,$Q323)+INDEX(装备!K:K,$R323)+INDEX(装备!K:K,$S323)+INDEX(装备!K:K,$T323)</f>
        <v>0</v>
      </c>
      <c r="AE323" s="8">
        <f>INDEX(装备!L:L,$O323)+INDEX(装备!L:L,$P323)+INDEX(装备!L:L,$Q323)+INDEX(装备!L:L,$R323)+INDEX(装备!L:L,$S323)+INDEX(装备!L:L,$T323)</f>
        <v>0</v>
      </c>
      <c r="AF323" s="8">
        <f>INDEX(装备!M:M,$O323)+INDEX(装备!M:M,$P323)+INDEX(装备!M:M,$Q323)+INDEX(装备!M:M,$R323)+INDEX(装备!M:M,$S323)+INDEX(装备!M:M,$T323)</f>
        <v>0</v>
      </c>
      <c r="AG323" s="8">
        <f>INDEX(装备!N:N,$O323)+INDEX(装备!N:N,$P323)+INDEX(装备!N:N,$Q323)+INDEX(装备!N:N,$R323)+INDEX(装备!N:N,$S323)+INDEX(装备!N:N,$T323)</f>
        <v>0</v>
      </c>
      <c r="AH323" s="8">
        <f>INDEX(装备!O:O,$O323)+INDEX(装备!O:O,$P323)+INDEX(装备!O:O,$Q323)+INDEX(装备!O:O,$R323)+INDEX(装备!O:O,$S323)+INDEX(装备!O:O,$T323)</f>
        <v>0</v>
      </c>
      <c r="AI323" s="8">
        <f>INDEX(装备!P:P,$O323)+INDEX(装备!P:P,$P323)+INDEX(装备!P:P,$Q323)+INDEX(装备!P:P,$R323)+INDEX(装备!P:P,$S323)+INDEX(装备!P:P,$T323)</f>
        <v>0</v>
      </c>
      <c r="AJ323" s="8">
        <f>INDEX(装备!Q:Q,$O323)+INDEX(装备!Q:Q,$P323)+INDEX(装备!Q:Q,$Q323)+INDEX(装备!Q:Q,$R323)+INDEX(装备!Q:Q,$S323)+INDEX(装备!Q:Q,$T323)</f>
        <v>0</v>
      </c>
      <c r="AK323" s="8">
        <f>INDEX(装备!R:R,$O323)+INDEX(装备!R:R,$P323)+INDEX(装备!R:R,$Q323)+INDEX(装备!R:R,$R323)+INDEX(装备!R:R,$S323)+INDEX(装备!R:R,$T323)</f>
        <v>0</v>
      </c>
      <c r="AL323" s="8">
        <f>INDEX(装备!S:S,$O323)+INDEX(装备!S:S,$P323)+INDEX(装备!S:S,$Q323)+INDEX(装备!S:S,$R323)+INDEX(装备!S:S,$S323)+INDEX(装备!S:S,$T323)</f>
        <v>0</v>
      </c>
      <c r="AM323" s="8">
        <f>INDEX(装备!T:T,$O323)+INDEX(装备!T:T,$P323)+INDEX(装备!T:T,$Q323)+INDEX(装备!T:T,$R323)+INDEX(装备!T:T,$S323)+INDEX(装备!T:T,$T323)</f>
        <v>0</v>
      </c>
      <c r="AP323" s="39">
        <f t="shared" ref="AP323:BG323" si="163">V323</f>
        <v>8</v>
      </c>
      <c r="AQ323" s="39">
        <f t="shared" si="163"/>
        <v>2</v>
      </c>
      <c r="AR323" s="39">
        <f t="shared" si="163"/>
        <v>2</v>
      </c>
      <c r="AS323" s="39">
        <f t="shared" si="163"/>
        <v>0</v>
      </c>
      <c r="AT323" s="39">
        <f t="shared" si="163"/>
        <v>6</v>
      </c>
      <c r="AU323" s="39">
        <f t="shared" si="163"/>
        <v>0</v>
      </c>
      <c r="AV323" s="39">
        <f t="shared" si="163"/>
        <v>2</v>
      </c>
      <c r="AW323" s="39">
        <f t="shared" si="163"/>
        <v>0</v>
      </c>
      <c r="AX323" s="39">
        <f t="shared" si="163"/>
        <v>0</v>
      </c>
      <c r="AY323" s="39">
        <f t="shared" si="163"/>
        <v>0</v>
      </c>
      <c r="AZ323" s="39">
        <f t="shared" si="163"/>
        <v>0</v>
      </c>
      <c r="BA323" s="39">
        <f t="shared" si="163"/>
        <v>0</v>
      </c>
      <c r="BB323" s="39">
        <f t="shared" si="163"/>
        <v>0</v>
      </c>
      <c r="BC323" s="39">
        <f t="shared" si="163"/>
        <v>0</v>
      </c>
      <c r="BD323" s="39">
        <f t="shared" si="163"/>
        <v>0</v>
      </c>
      <c r="BE323" s="39">
        <f t="shared" si="163"/>
        <v>0</v>
      </c>
      <c r="BF323" s="39">
        <f t="shared" si="163"/>
        <v>0</v>
      </c>
      <c r="BG323" s="39">
        <f t="shared" si="163"/>
        <v>0</v>
      </c>
    </row>
    <row r="324" spans="6:59" s="38" customFormat="1" x14ac:dyDescent="0.15">
      <c r="G324" s="39" t="s">
        <v>347</v>
      </c>
      <c r="H324" s="39" t="s">
        <v>660</v>
      </c>
      <c r="I324" s="39" t="s">
        <v>422</v>
      </c>
      <c r="J324" s="39" t="s">
        <v>297</v>
      </c>
      <c r="K324" s="39" t="s">
        <v>377</v>
      </c>
      <c r="L324" s="39" t="s">
        <v>427</v>
      </c>
      <c r="M324" s="39" t="s">
        <v>298</v>
      </c>
      <c r="O324" s="35">
        <f>MATCH(H324,装备!$B:$B,0)</f>
        <v>18</v>
      </c>
      <c r="P324" s="35">
        <f>MATCH(I324,装备!$B:$B,0)</f>
        <v>18</v>
      </c>
      <c r="Q324" s="35">
        <f>MATCH(J324,装备!$B:$B,0)</f>
        <v>25</v>
      </c>
      <c r="R324" s="35">
        <f>MATCH(K324,装备!$B:$B,0)</f>
        <v>3</v>
      </c>
      <c r="S324" s="35">
        <f>MATCH(L324,装备!$B:$B,0)</f>
        <v>35</v>
      </c>
      <c r="T324" s="35">
        <f>MATCH(M324,装备!$B:$B,0)</f>
        <v>4</v>
      </c>
      <c r="V324" s="8">
        <f>INDEX(装备!C:C,$O324)+INDEX(装备!C:C,$P324)+INDEX(装备!C:C,$Q324)+INDEX(装备!C:C,$R324)+INDEX(装备!C:C,$S324)+INDEX(装备!C:C,$T324)</f>
        <v>17</v>
      </c>
      <c r="W324" s="8">
        <f>INDEX(装备!D:D,$O324)+INDEX(装备!D:D,$P324)+INDEX(装备!D:D,$Q324)+INDEX(装备!D:D,$R324)+INDEX(装备!D:D,$S324)+INDEX(装备!D:D,$T324)</f>
        <v>11</v>
      </c>
      <c r="X324" s="8">
        <f>INDEX(装备!E:E,$O324)+INDEX(装备!E:E,$P324)+INDEX(装备!E:E,$Q324)+INDEX(装备!E:E,$R324)+INDEX(装备!E:E,$S324)+INDEX(装备!E:E,$T324)</f>
        <v>11</v>
      </c>
      <c r="Y324" s="8">
        <f>INDEX(装备!F:F,$O324)+INDEX(装备!F:F,$P324)+INDEX(装备!F:F,$Q324)+INDEX(装备!F:F,$R324)+INDEX(装备!F:F,$S324)+INDEX(装备!F:F,$T324)</f>
        <v>200</v>
      </c>
      <c r="Z324" s="8">
        <f>INDEX(装备!G:G,$O324)+INDEX(装备!G:G,$P324)+INDEX(装备!G:G,$Q324)+INDEX(装备!G:G,$R324)+INDEX(装备!G:G,$S324)+INDEX(装备!G:G,$T324)</f>
        <v>15</v>
      </c>
      <c r="AA324" s="8">
        <f>INDEX(装备!H:H,$O324)+INDEX(装备!H:H,$P324)+INDEX(装备!H:H,$Q324)+INDEX(装备!H:H,$R324)+INDEX(装备!H:H,$S324)+INDEX(装备!H:H,$T324)</f>
        <v>18</v>
      </c>
      <c r="AB324" s="8">
        <f>INDEX(装备!I:I,$O324)+INDEX(装备!I:I,$P324)+INDEX(装备!I:I,$Q324)+INDEX(装备!I:I,$R324)+INDEX(装备!I:I,$S324)+INDEX(装备!I:I,$T324)</f>
        <v>0</v>
      </c>
      <c r="AC324" s="8">
        <f>INDEX(装备!J:J,$O324)+INDEX(装备!J:J,$P324)+INDEX(装备!J:J,$Q324)+INDEX(装备!J:J,$R324)+INDEX(装备!J:J,$S324)+INDEX(装备!J:J,$T324)</f>
        <v>0</v>
      </c>
      <c r="AD324" s="8">
        <f>INDEX(装备!K:K,$O324)+INDEX(装备!K:K,$P324)+INDEX(装备!K:K,$Q324)+INDEX(装备!K:K,$R324)+INDEX(装备!K:K,$S324)+INDEX(装备!K:K,$T324)</f>
        <v>7.5</v>
      </c>
      <c r="AE324" s="8">
        <f>INDEX(装备!L:L,$O324)+INDEX(装备!L:L,$P324)+INDEX(装备!L:L,$Q324)+INDEX(装备!L:L,$R324)+INDEX(装备!L:L,$S324)+INDEX(装备!L:L,$T324)</f>
        <v>0</v>
      </c>
      <c r="AF324" s="8">
        <f>INDEX(装备!M:M,$O324)+INDEX(装备!M:M,$P324)+INDEX(装备!M:M,$Q324)+INDEX(装备!M:M,$R324)+INDEX(装备!M:M,$S324)+INDEX(装备!M:M,$T324)</f>
        <v>0</v>
      </c>
      <c r="AG324" s="8">
        <f>INDEX(装备!N:N,$O324)+INDEX(装备!N:N,$P324)+INDEX(装备!N:N,$Q324)+INDEX(装备!N:N,$R324)+INDEX(装备!N:N,$S324)+INDEX(装备!N:N,$T324)</f>
        <v>0</v>
      </c>
      <c r="AH324" s="8">
        <f>INDEX(装备!O:O,$O324)+INDEX(装备!O:O,$P324)+INDEX(装备!O:O,$Q324)+INDEX(装备!O:O,$R324)+INDEX(装备!O:O,$S324)+INDEX(装备!O:O,$T324)</f>
        <v>0</v>
      </c>
      <c r="AI324" s="8">
        <f>INDEX(装备!P:P,$O324)+INDEX(装备!P:P,$P324)+INDEX(装备!P:P,$Q324)+INDEX(装备!P:P,$R324)+INDEX(装备!P:P,$S324)+INDEX(装备!P:P,$T324)</f>
        <v>0</v>
      </c>
      <c r="AJ324" s="8">
        <f>INDEX(装备!Q:Q,$O324)+INDEX(装备!Q:Q,$P324)+INDEX(装备!Q:Q,$Q324)+INDEX(装备!Q:Q,$R324)+INDEX(装备!Q:Q,$S324)+INDEX(装备!Q:Q,$T324)</f>
        <v>0</v>
      </c>
      <c r="AK324" s="8">
        <f>INDEX(装备!R:R,$O324)+INDEX(装备!R:R,$P324)+INDEX(装备!R:R,$Q324)+INDEX(装备!R:R,$R324)+INDEX(装备!R:R,$S324)+INDEX(装备!R:R,$T324)</f>
        <v>0</v>
      </c>
      <c r="AL324" s="8">
        <f>INDEX(装备!S:S,$O324)+INDEX(装备!S:S,$P324)+INDEX(装备!S:S,$Q324)+INDEX(装备!S:S,$R324)+INDEX(装备!S:S,$S324)+INDEX(装备!S:S,$T324)</f>
        <v>0</v>
      </c>
      <c r="AM324" s="8">
        <f>INDEX(装备!T:T,$O324)+INDEX(装备!T:T,$P324)+INDEX(装备!T:T,$Q324)+INDEX(装备!T:T,$R324)+INDEX(装备!T:T,$S324)+INDEX(装备!T:T,$T324)</f>
        <v>0</v>
      </c>
      <c r="AP324" s="39">
        <f t="shared" ref="AP324:BG332" si="164">AP323+V324</f>
        <v>25</v>
      </c>
      <c r="AQ324" s="39">
        <f t="shared" si="164"/>
        <v>13</v>
      </c>
      <c r="AR324" s="39">
        <f t="shared" si="164"/>
        <v>13</v>
      </c>
      <c r="AS324" s="39">
        <f t="shared" si="164"/>
        <v>200</v>
      </c>
      <c r="AT324" s="39">
        <f t="shared" si="164"/>
        <v>21</v>
      </c>
      <c r="AU324" s="39">
        <f t="shared" si="164"/>
        <v>18</v>
      </c>
      <c r="AV324" s="39">
        <f t="shared" si="164"/>
        <v>2</v>
      </c>
      <c r="AW324" s="39">
        <f t="shared" si="164"/>
        <v>0</v>
      </c>
      <c r="AX324" s="39">
        <f t="shared" si="164"/>
        <v>7.5</v>
      </c>
      <c r="AY324" s="39">
        <f t="shared" si="164"/>
        <v>0</v>
      </c>
      <c r="AZ324" s="39">
        <f t="shared" si="164"/>
        <v>0</v>
      </c>
      <c r="BA324" s="39">
        <f t="shared" si="164"/>
        <v>0</v>
      </c>
      <c r="BB324" s="39">
        <f t="shared" si="164"/>
        <v>0</v>
      </c>
      <c r="BC324" s="39">
        <f t="shared" si="164"/>
        <v>0</v>
      </c>
      <c r="BD324" s="39">
        <f t="shared" si="164"/>
        <v>0</v>
      </c>
      <c r="BE324" s="39">
        <f t="shared" si="164"/>
        <v>0</v>
      </c>
      <c r="BF324" s="39">
        <f t="shared" si="164"/>
        <v>0</v>
      </c>
      <c r="BG324" s="39">
        <f t="shared" si="164"/>
        <v>0</v>
      </c>
    </row>
    <row r="325" spans="6:59" s="38" customFormat="1" x14ac:dyDescent="0.15">
      <c r="G325" s="39" t="s">
        <v>299</v>
      </c>
      <c r="H325" s="39" t="s">
        <v>663</v>
      </c>
      <c r="I325" s="39" t="s">
        <v>302</v>
      </c>
      <c r="J325" s="39" t="s">
        <v>362</v>
      </c>
      <c r="K325" s="39" t="s">
        <v>377</v>
      </c>
      <c r="L325" s="39" t="s">
        <v>422</v>
      </c>
      <c r="M325" s="39" t="s">
        <v>298</v>
      </c>
      <c r="O325" s="35">
        <f>MATCH(H325,装备!$B:$B,0)</f>
        <v>49</v>
      </c>
      <c r="P325" s="35">
        <f>MATCH(I325,装备!$B:$B,0)</f>
        <v>36</v>
      </c>
      <c r="Q325" s="35">
        <f>MATCH(J325,装备!$B:$B,0)</f>
        <v>32</v>
      </c>
      <c r="R325" s="35">
        <f>MATCH(K325,装备!$B:$B,0)</f>
        <v>3</v>
      </c>
      <c r="S325" s="35">
        <f>MATCH(L325,装备!$B:$B,0)</f>
        <v>18</v>
      </c>
      <c r="T325" s="35">
        <f>MATCH(M325,装备!$B:$B,0)</f>
        <v>4</v>
      </c>
      <c r="V325" s="8">
        <f>INDEX(装备!C:C,$O325)+INDEX(装备!C:C,$P325)+INDEX(装备!C:C,$Q325)+INDEX(装备!C:C,$R325)+INDEX(装备!C:C,$S325)+INDEX(装备!C:C,$T325)</f>
        <v>14</v>
      </c>
      <c r="W325" s="8">
        <f>INDEX(装备!D:D,$O325)+INDEX(装备!D:D,$P325)+INDEX(装备!D:D,$Q325)+INDEX(装备!D:D,$R325)+INDEX(装备!D:D,$S325)+INDEX(装备!D:D,$T325)</f>
        <v>11</v>
      </c>
      <c r="X325" s="8">
        <f>INDEX(装备!E:E,$O325)+INDEX(装备!E:E,$P325)+INDEX(装备!E:E,$Q325)+INDEX(装备!E:E,$R325)+INDEX(装备!E:E,$S325)+INDEX(装备!E:E,$T325)</f>
        <v>11</v>
      </c>
      <c r="Y325" s="8">
        <f>INDEX(装备!F:F,$O325)+INDEX(装备!F:F,$P325)+INDEX(装备!F:F,$Q325)+INDEX(装备!F:F,$R325)+INDEX(装备!F:F,$S325)+INDEX(装备!F:F,$T325)</f>
        <v>0</v>
      </c>
      <c r="Z325" s="8">
        <f>INDEX(装备!G:G,$O325)+INDEX(装备!G:G,$P325)+INDEX(装备!G:G,$Q325)+INDEX(装备!G:G,$R325)+INDEX(装备!G:G,$S325)+INDEX(装备!G:G,$T325)</f>
        <v>22</v>
      </c>
      <c r="AA325" s="8">
        <f>INDEX(装备!H:H,$O325)+INDEX(装备!H:H,$P325)+INDEX(装备!H:H,$Q325)+INDEX(装备!H:H,$R325)+INDEX(装备!H:H,$S325)+INDEX(装备!H:H,$T325)</f>
        <v>0</v>
      </c>
      <c r="AB325" s="8">
        <f>INDEX(装备!I:I,$O325)+INDEX(装备!I:I,$P325)+INDEX(装备!I:I,$Q325)+INDEX(装备!I:I,$R325)+INDEX(装备!I:I,$S325)+INDEX(装备!I:I,$T325)</f>
        <v>5</v>
      </c>
      <c r="AC325" s="8">
        <f>INDEX(装备!J:J,$O325)+INDEX(装备!J:J,$P325)+INDEX(装备!J:J,$Q325)+INDEX(装备!J:J,$R325)+INDEX(装备!J:J,$S325)+INDEX(装备!J:J,$T325)</f>
        <v>0</v>
      </c>
      <c r="AD325" s="8">
        <f>INDEX(装备!K:K,$O325)+INDEX(装备!K:K,$P325)+INDEX(装备!K:K,$Q325)+INDEX(装备!K:K,$R325)+INDEX(装备!K:K,$S325)+INDEX(装备!K:K,$T325)</f>
        <v>0</v>
      </c>
      <c r="AE325" s="8">
        <f>INDEX(装备!L:L,$O325)+INDEX(装备!L:L,$P325)+INDEX(装备!L:L,$Q325)+INDEX(装备!L:L,$R325)+INDEX(装备!L:L,$S325)+INDEX(装备!L:L,$T325)</f>
        <v>0</v>
      </c>
      <c r="AF325" s="8">
        <f>INDEX(装备!M:M,$O325)+INDEX(装备!M:M,$P325)+INDEX(装备!M:M,$Q325)+INDEX(装备!M:M,$R325)+INDEX(装备!M:M,$S325)+INDEX(装备!M:M,$T325)</f>
        <v>305</v>
      </c>
      <c r="AG325" s="8">
        <f>INDEX(装备!N:N,$O325)+INDEX(装备!N:N,$P325)+INDEX(装备!N:N,$Q325)+INDEX(装备!N:N,$R325)+INDEX(装备!N:N,$S325)+INDEX(装备!N:N,$T325)</f>
        <v>90</v>
      </c>
      <c r="AH325" s="8">
        <f>INDEX(装备!O:O,$O325)+INDEX(装备!O:O,$P325)+INDEX(装备!O:O,$Q325)+INDEX(装备!O:O,$R325)+INDEX(装备!O:O,$S325)+INDEX(装备!O:O,$T325)</f>
        <v>0</v>
      </c>
      <c r="AI325" s="8">
        <f>INDEX(装备!P:P,$O325)+INDEX(装备!P:P,$P325)+INDEX(装备!P:P,$Q325)+INDEX(装备!P:P,$R325)+INDEX(装备!P:P,$S325)+INDEX(装备!P:P,$T325)</f>
        <v>0</v>
      </c>
      <c r="AJ325" s="8">
        <f>INDEX(装备!Q:Q,$O325)+INDEX(装备!Q:Q,$P325)+INDEX(装备!Q:Q,$Q325)+INDEX(装备!Q:Q,$R325)+INDEX(装备!Q:Q,$S325)+INDEX(装备!Q:Q,$T325)</f>
        <v>0</v>
      </c>
      <c r="AK325" s="8">
        <f>INDEX(装备!R:R,$O325)+INDEX(装备!R:R,$P325)+INDEX(装备!R:R,$Q325)+INDEX(装备!R:R,$R325)+INDEX(装备!R:R,$S325)+INDEX(装备!R:R,$T325)</f>
        <v>0</v>
      </c>
      <c r="AL325" s="8">
        <f>INDEX(装备!S:S,$O325)+INDEX(装备!S:S,$P325)+INDEX(装备!S:S,$Q325)+INDEX(装备!S:S,$R325)+INDEX(装备!S:S,$S325)+INDEX(装备!S:S,$T325)</f>
        <v>0</v>
      </c>
      <c r="AM325" s="8">
        <f>INDEX(装备!T:T,$O325)+INDEX(装备!T:T,$P325)+INDEX(装备!T:T,$Q325)+INDEX(装备!T:T,$R325)+INDEX(装备!T:T,$S325)+INDEX(装备!T:T,$T325)</f>
        <v>0</v>
      </c>
      <c r="AP325" s="39">
        <f t="shared" si="164"/>
        <v>39</v>
      </c>
      <c r="AQ325" s="39">
        <f t="shared" si="164"/>
        <v>24</v>
      </c>
      <c r="AR325" s="39">
        <f t="shared" si="164"/>
        <v>24</v>
      </c>
      <c r="AS325" s="39">
        <f t="shared" si="164"/>
        <v>200</v>
      </c>
      <c r="AT325" s="39">
        <f t="shared" si="164"/>
        <v>43</v>
      </c>
      <c r="AU325" s="39">
        <f t="shared" si="164"/>
        <v>18</v>
      </c>
      <c r="AV325" s="39">
        <f t="shared" si="164"/>
        <v>7</v>
      </c>
      <c r="AW325" s="39">
        <f t="shared" si="164"/>
        <v>0</v>
      </c>
      <c r="AX325" s="39">
        <f t="shared" si="164"/>
        <v>7.5</v>
      </c>
      <c r="AY325" s="39">
        <f t="shared" si="164"/>
        <v>0</v>
      </c>
      <c r="AZ325" s="39">
        <f t="shared" si="164"/>
        <v>305</v>
      </c>
      <c r="BA325" s="39">
        <f t="shared" si="164"/>
        <v>90</v>
      </c>
      <c r="BB325" s="39">
        <f t="shared" si="164"/>
        <v>0</v>
      </c>
      <c r="BC325" s="39">
        <f t="shared" si="164"/>
        <v>0</v>
      </c>
      <c r="BD325" s="39">
        <f t="shared" si="164"/>
        <v>0</v>
      </c>
      <c r="BE325" s="39">
        <f t="shared" si="164"/>
        <v>0</v>
      </c>
      <c r="BF325" s="39">
        <f t="shared" si="164"/>
        <v>0</v>
      </c>
      <c r="BG325" s="39">
        <f t="shared" si="164"/>
        <v>0</v>
      </c>
    </row>
    <row r="326" spans="6:59" s="38" customFormat="1" x14ac:dyDescent="0.15">
      <c r="G326" s="39" t="s">
        <v>304</v>
      </c>
      <c r="H326" s="39" t="s">
        <v>664</v>
      </c>
      <c r="I326" s="39" t="s">
        <v>367</v>
      </c>
      <c r="J326" s="39" t="s">
        <v>382</v>
      </c>
      <c r="K326" s="39" t="s">
        <v>303</v>
      </c>
      <c r="L326" s="39" t="s">
        <v>295</v>
      </c>
      <c r="M326" s="39" t="s">
        <v>481</v>
      </c>
      <c r="O326" s="35">
        <f>MATCH(H326,装备!$B:$B,0)</f>
        <v>73</v>
      </c>
      <c r="P326" s="35">
        <f>MATCH(I326,装备!$B:$B,0)</f>
        <v>55</v>
      </c>
      <c r="Q326" s="35">
        <f>MATCH(J326,装备!$B:$B,0)</f>
        <v>67</v>
      </c>
      <c r="R326" s="35">
        <f>MATCH(K326,装备!$B:$B,0)</f>
        <v>30</v>
      </c>
      <c r="S326" s="35">
        <f>MATCH(L326,装备!$B:$B,0)</f>
        <v>17</v>
      </c>
      <c r="T326" s="35">
        <f>MATCH(M326,装备!$B:$B,0)</f>
        <v>44</v>
      </c>
      <c r="V326" s="8">
        <f>INDEX(装备!C:C,$O326)+INDEX(装备!C:C,$P326)+INDEX(装备!C:C,$Q326)+INDEX(装备!C:C,$R326)+INDEX(装备!C:C,$S326)+INDEX(装备!C:C,$T326)</f>
        <v>52</v>
      </c>
      <c r="W326" s="8">
        <f>INDEX(装备!D:D,$O326)+INDEX(装备!D:D,$P326)+INDEX(装备!D:D,$Q326)+INDEX(装备!D:D,$R326)+INDEX(装备!D:D,$S326)+INDEX(装备!D:D,$T326)</f>
        <v>6</v>
      </c>
      <c r="X326" s="8">
        <f>INDEX(装备!E:E,$O326)+INDEX(装备!E:E,$P326)+INDEX(装备!E:E,$Q326)+INDEX(装备!E:E,$R326)+INDEX(装备!E:E,$S326)+INDEX(装备!E:E,$T326)</f>
        <v>6</v>
      </c>
      <c r="Y326" s="8">
        <f>INDEX(装备!F:F,$O326)+INDEX(装备!F:F,$P326)+INDEX(装备!F:F,$Q326)+INDEX(装备!F:F,$R326)+INDEX(装备!F:F,$S326)+INDEX(装备!F:F,$T326)</f>
        <v>280</v>
      </c>
      <c r="Z326" s="8">
        <f>INDEX(装备!G:G,$O326)+INDEX(装备!G:G,$P326)+INDEX(装备!G:G,$Q326)+INDEX(装备!G:G,$R326)+INDEX(装备!G:G,$S326)+INDEX(装备!G:G,$T326)</f>
        <v>19</v>
      </c>
      <c r="AA326" s="8">
        <f>INDEX(装备!H:H,$O326)+INDEX(装备!H:H,$P326)+INDEX(装备!H:H,$Q326)+INDEX(装备!H:H,$R326)+INDEX(装备!H:H,$S326)+INDEX(装备!H:H,$T326)</f>
        <v>0</v>
      </c>
      <c r="AB326" s="8">
        <f>INDEX(装备!I:I,$O326)+INDEX(装备!I:I,$P326)+INDEX(装备!I:I,$Q326)+INDEX(装备!I:I,$R326)+INDEX(装备!I:I,$S326)+INDEX(装备!I:I,$T326)</f>
        <v>11</v>
      </c>
      <c r="AC326" s="8">
        <f>INDEX(装备!J:J,$O326)+INDEX(装备!J:J,$P326)+INDEX(装备!J:J,$Q326)+INDEX(装备!J:J,$R326)+INDEX(装备!J:J,$S326)+INDEX(装备!J:J,$T326)</f>
        <v>0</v>
      </c>
      <c r="AD326" s="8">
        <f>INDEX(装备!K:K,$O326)+INDEX(装备!K:K,$P326)+INDEX(装备!K:K,$Q326)+INDEX(装备!K:K,$R326)+INDEX(装备!K:K,$S326)+INDEX(装备!K:K,$T326)</f>
        <v>25</v>
      </c>
      <c r="AE326" s="8">
        <f>INDEX(装备!L:L,$O326)+INDEX(装备!L:L,$P326)+INDEX(装备!L:L,$Q326)+INDEX(装备!L:L,$R326)+INDEX(装备!L:L,$S326)+INDEX(装备!L:L,$T326)</f>
        <v>0</v>
      </c>
      <c r="AF326" s="8">
        <f>INDEX(装备!M:M,$O326)+INDEX(装备!M:M,$P326)+INDEX(装备!M:M,$Q326)+INDEX(装备!M:M,$R326)+INDEX(装备!M:M,$S326)+INDEX(装备!M:M,$T326)</f>
        <v>240</v>
      </c>
      <c r="AG326" s="8">
        <f>INDEX(装备!N:N,$O326)+INDEX(装备!N:N,$P326)+INDEX(装备!N:N,$Q326)+INDEX(装备!N:N,$R326)+INDEX(装备!N:N,$S326)+INDEX(装备!N:N,$T326)</f>
        <v>30</v>
      </c>
      <c r="AH326" s="8">
        <f>INDEX(装备!O:O,$O326)+INDEX(装备!O:O,$P326)+INDEX(装备!O:O,$Q326)+INDEX(装备!O:O,$R326)+INDEX(装备!O:O,$S326)+INDEX(装备!O:O,$T326)</f>
        <v>0</v>
      </c>
      <c r="AI326" s="8">
        <f>INDEX(装备!P:P,$O326)+INDEX(装备!P:P,$P326)+INDEX(装备!P:P,$Q326)+INDEX(装备!P:P,$R326)+INDEX(装备!P:P,$S326)+INDEX(装备!P:P,$T326)</f>
        <v>0</v>
      </c>
      <c r="AJ326" s="8">
        <f>INDEX(装备!Q:Q,$O326)+INDEX(装备!Q:Q,$P326)+INDEX(装备!Q:Q,$Q326)+INDEX(装备!Q:Q,$R326)+INDEX(装备!Q:Q,$S326)+INDEX(装备!Q:Q,$T326)</f>
        <v>0</v>
      </c>
      <c r="AK326" s="8">
        <f>INDEX(装备!R:R,$O326)+INDEX(装备!R:R,$P326)+INDEX(装备!R:R,$Q326)+INDEX(装备!R:R,$R326)+INDEX(装备!R:R,$S326)+INDEX(装备!R:R,$T326)</f>
        <v>15</v>
      </c>
      <c r="AL326" s="8">
        <f>INDEX(装备!S:S,$O326)+INDEX(装备!S:S,$P326)+INDEX(装备!S:S,$Q326)+INDEX(装备!S:S,$R326)+INDEX(装备!S:S,$S326)+INDEX(装备!S:S,$T326)</f>
        <v>0</v>
      </c>
      <c r="AM326" s="8">
        <f>INDEX(装备!T:T,$O326)+INDEX(装备!T:T,$P326)+INDEX(装备!T:T,$Q326)+INDEX(装备!T:T,$R326)+INDEX(装备!T:T,$S326)+INDEX(装备!T:T,$T326)</f>
        <v>0</v>
      </c>
      <c r="AP326" s="39">
        <f t="shared" si="164"/>
        <v>91</v>
      </c>
      <c r="AQ326" s="39">
        <f t="shared" si="164"/>
        <v>30</v>
      </c>
      <c r="AR326" s="39">
        <f t="shared" si="164"/>
        <v>30</v>
      </c>
      <c r="AS326" s="39">
        <f t="shared" si="164"/>
        <v>480</v>
      </c>
      <c r="AT326" s="39">
        <f t="shared" si="164"/>
        <v>62</v>
      </c>
      <c r="AU326" s="39">
        <f t="shared" si="164"/>
        <v>18</v>
      </c>
      <c r="AV326" s="39">
        <f t="shared" si="164"/>
        <v>18</v>
      </c>
      <c r="AW326" s="39">
        <f t="shared" si="164"/>
        <v>0</v>
      </c>
      <c r="AX326" s="39">
        <f t="shared" si="164"/>
        <v>32.5</v>
      </c>
      <c r="AY326" s="39">
        <f t="shared" si="164"/>
        <v>0</v>
      </c>
      <c r="AZ326" s="39">
        <f t="shared" si="164"/>
        <v>545</v>
      </c>
      <c r="BA326" s="39">
        <f t="shared" si="164"/>
        <v>120</v>
      </c>
      <c r="BB326" s="39">
        <f t="shared" si="164"/>
        <v>0</v>
      </c>
      <c r="BC326" s="39">
        <f t="shared" si="164"/>
        <v>0</v>
      </c>
      <c r="BD326" s="39">
        <f t="shared" si="164"/>
        <v>0</v>
      </c>
      <c r="BE326" s="39">
        <f t="shared" si="164"/>
        <v>15</v>
      </c>
      <c r="BF326" s="39">
        <f t="shared" si="164"/>
        <v>0</v>
      </c>
      <c r="BG326" s="39">
        <f t="shared" si="164"/>
        <v>0</v>
      </c>
    </row>
    <row r="327" spans="6:59" s="38" customFormat="1" x14ac:dyDescent="0.15">
      <c r="G327" s="39" t="s">
        <v>311</v>
      </c>
      <c r="H327" s="39" t="s">
        <v>661</v>
      </c>
      <c r="I327" s="39" t="s">
        <v>356</v>
      </c>
      <c r="J327" s="39" t="s">
        <v>376</v>
      </c>
      <c r="K327" s="39" t="s">
        <v>431</v>
      </c>
      <c r="L327" s="39" t="s">
        <v>379</v>
      </c>
      <c r="M327" s="39" t="s">
        <v>481</v>
      </c>
      <c r="O327" s="35">
        <f>MATCH(H327,装备!$B:$B,0)</f>
        <v>87</v>
      </c>
      <c r="P327" s="35">
        <f>MATCH(I327,装备!$B:$B,0)</f>
        <v>85</v>
      </c>
      <c r="Q327" s="35">
        <f>MATCH(J327,装备!$B:$B,0)</f>
        <v>53</v>
      </c>
      <c r="R327" s="35">
        <f>MATCH(K327,装备!$B:$B,0)</f>
        <v>39</v>
      </c>
      <c r="S327" s="35">
        <f>MATCH(L327,装备!$B:$B,0)</f>
        <v>22</v>
      </c>
      <c r="T327" s="35">
        <f>MATCH(M327,装备!$B:$B,0)</f>
        <v>44</v>
      </c>
      <c r="V327" s="8">
        <f>INDEX(装备!C:C,$O327)+INDEX(装备!C:C,$P327)+INDEX(装备!C:C,$Q327)+INDEX(装备!C:C,$R327)+INDEX(装备!C:C,$S327)+INDEX(装备!C:C,$T327)</f>
        <v>42</v>
      </c>
      <c r="W327" s="8">
        <f>INDEX(装备!D:D,$O327)+INDEX(装备!D:D,$P327)+INDEX(装备!D:D,$Q327)+INDEX(装备!D:D,$R327)+INDEX(装备!D:D,$S327)+INDEX(装备!D:D,$T327)</f>
        <v>6</v>
      </c>
      <c r="X327" s="8">
        <f>INDEX(装备!E:E,$O327)+INDEX(装备!E:E,$P327)+INDEX(装备!E:E,$Q327)+INDEX(装备!E:E,$R327)+INDEX(装备!E:E,$S327)+INDEX(装备!E:E,$T327)</f>
        <v>22</v>
      </c>
      <c r="Y327" s="8">
        <f>INDEX(装备!F:F,$O327)+INDEX(装备!F:F,$P327)+INDEX(装备!F:F,$Q327)+INDEX(装备!F:F,$R327)+INDEX(装备!F:F,$S327)+INDEX(装备!F:F,$T327)</f>
        <v>0</v>
      </c>
      <c r="Z327" s="8">
        <f>INDEX(装备!G:G,$O327)+INDEX(装备!G:G,$P327)+INDEX(装备!G:G,$Q327)+INDEX(装备!G:G,$R327)+INDEX(装备!G:G,$S327)+INDEX(装备!G:G,$T327)</f>
        <v>77</v>
      </c>
      <c r="AA327" s="8">
        <f>INDEX(装备!H:H,$O327)+INDEX(装备!H:H,$P327)+INDEX(装备!H:H,$Q327)+INDEX(装备!H:H,$R327)+INDEX(装备!H:H,$S327)+INDEX(装备!H:H,$T327)</f>
        <v>0</v>
      </c>
      <c r="AB327" s="8">
        <f>INDEX(装备!I:I,$O327)+INDEX(装备!I:I,$P327)+INDEX(装备!I:I,$Q327)+INDEX(装备!I:I,$R327)+INDEX(装备!I:I,$S327)+INDEX(装备!I:I,$T327)</f>
        <v>5</v>
      </c>
      <c r="AC327" s="8">
        <f>INDEX(装备!J:J,$O327)+INDEX(装备!J:J,$P327)+INDEX(装备!J:J,$Q327)+INDEX(装备!J:J,$R327)+INDEX(装备!J:J,$S327)+INDEX(装备!J:J,$T327)</f>
        <v>0</v>
      </c>
      <c r="AD327" s="8">
        <f>INDEX(装备!K:K,$O327)+INDEX(装备!K:K,$P327)+INDEX(装备!K:K,$Q327)+INDEX(装备!K:K,$R327)+INDEX(装备!K:K,$S327)+INDEX(装备!K:K,$T327)</f>
        <v>42</v>
      </c>
      <c r="AE327" s="8">
        <f>INDEX(装备!L:L,$O327)+INDEX(装备!L:L,$P327)+INDEX(装备!L:L,$Q327)+INDEX(装备!L:L,$R327)+INDEX(装备!L:L,$S327)+INDEX(装备!L:L,$T327)</f>
        <v>0</v>
      </c>
      <c r="AF327" s="8">
        <f>INDEX(装备!M:M,$O327)+INDEX(装备!M:M,$P327)+INDEX(装备!M:M,$Q327)+INDEX(装备!M:M,$R327)+INDEX(装备!M:M,$S327)+INDEX(装备!M:M,$T327)</f>
        <v>210</v>
      </c>
      <c r="AG327" s="8">
        <f>INDEX(装备!N:N,$O327)+INDEX(装备!N:N,$P327)+INDEX(装备!N:N,$Q327)+INDEX(装备!N:N,$R327)+INDEX(装备!N:N,$S327)+INDEX(装备!N:N,$T327)</f>
        <v>140</v>
      </c>
      <c r="AH327" s="8">
        <f>INDEX(装备!O:O,$O327)+INDEX(装备!O:O,$P327)+INDEX(装备!O:O,$Q327)+INDEX(装备!O:O,$R327)+INDEX(装备!O:O,$S327)+INDEX(装备!O:O,$T327)</f>
        <v>0</v>
      </c>
      <c r="AI327" s="8">
        <f>INDEX(装备!P:P,$O327)+INDEX(装备!P:P,$P327)+INDEX(装备!P:P,$Q327)+INDEX(装备!P:P,$R327)+INDEX(装备!P:P,$S327)+INDEX(装备!P:P,$T327)</f>
        <v>0</v>
      </c>
      <c r="AJ327" s="8">
        <f>INDEX(装备!Q:Q,$O327)+INDEX(装备!Q:Q,$P327)+INDEX(装备!Q:Q,$Q327)+INDEX(装备!Q:Q,$R327)+INDEX(装备!Q:Q,$S327)+INDEX(装备!Q:Q,$T327)</f>
        <v>0</v>
      </c>
      <c r="AK327" s="8">
        <f>INDEX(装备!R:R,$O327)+INDEX(装备!R:R,$P327)+INDEX(装备!R:R,$Q327)+INDEX(装备!R:R,$R327)+INDEX(装备!R:R,$S327)+INDEX(装备!R:R,$T327)</f>
        <v>16</v>
      </c>
      <c r="AL327" s="8">
        <f>INDEX(装备!S:S,$O327)+INDEX(装备!S:S,$P327)+INDEX(装备!S:S,$Q327)+INDEX(装备!S:S,$R327)+INDEX(装备!S:S,$S327)+INDEX(装备!S:S,$T327)</f>
        <v>0</v>
      </c>
      <c r="AM327" s="8">
        <f>INDEX(装备!T:T,$O327)+INDEX(装备!T:T,$P327)+INDEX(装备!T:T,$Q327)+INDEX(装备!T:T,$R327)+INDEX(装备!T:T,$S327)+INDEX(装备!T:T,$T327)</f>
        <v>0</v>
      </c>
      <c r="AP327" s="39">
        <f t="shared" si="164"/>
        <v>133</v>
      </c>
      <c r="AQ327" s="39">
        <f t="shared" si="164"/>
        <v>36</v>
      </c>
      <c r="AR327" s="39">
        <f t="shared" si="164"/>
        <v>52</v>
      </c>
      <c r="AS327" s="39">
        <f t="shared" si="164"/>
        <v>480</v>
      </c>
      <c r="AT327" s="39">
        <f t="shared" si="164"/>
        <v>139</v>
      </c>
      <c r="AU327" s="39">
        <f t="shared" si="164"/>
        <v>18</v>
      </c>
      <c r="AV327" s="39">
        <f t="shared" si="164"/>
        <v>23</v>
      </c>
      <c r="AW327" s="39">
        <f t="shared" si="164"/>
        <v>0</v>
      </c>
      <c r="AX327" s="39">
        <f t="shared" si="164"/>
        <v>74.5</v>
      </c>
      <c r="AY327" s="39">
        <f t="shared" si="164"/>
        <v>0</v>
      </c>
      <c r="AZ327" s="39">
        <f t="shared" si="164"/>
        <v>755</v>
      </c>
      <c r="BA327" s="39">
        <f t="shared" si="164"/>
        <v>260</v>
      </c>
      <c r="BB327" s="39">
        <f t="shared" si="164"/>
        <v>0</v>
      </c>
      <c r="BC327" s="39">
        <f t="shared" si="164"/>
        <v>0</v>
      </c>
      <c r="BD327" s="39">
        <f t="shared" si="164"/>
        <v>0</v>
      </c>
      <c r="BE327" s="39">
        <f t="shared" si="164"/>
        <v>31</v>
      </c>
      <c r="BF327" s="39">
        <f t="shared" si="164"/>
        <v>0</v>
      </c>
      <c r="BG327" s="39">
        <f t="shared" si="164"/>
        <v>0</v>
      </c>
    </row>
    <row r="328" spans="6:59" s="38" customFormat="1" x14ac:dyDescent="0.15">
      <c r="G328" s="39" t="s">
        <v>316</v>
      </c>
      <c r="H328" s="39" t="s">
        <v>617</v>
      </c>
      <c r="I328" s="39" t="s">
        <v>312</v>
      </c>
      <c r="J328" s="39" t="s">
        <v>300</v>
      </c>
      <c r="K328" s="39" t="s">
        <v>300</v>
      </c>
      <c r="L328" s="39" t="s">
        <v>427</v>
      </c>
      <c r="M328" s="39" t="s">
        <v>481</v>
      </c>
      <c r="O328" s="35">
        <f>MATCH(H328,装备!$B:$B,0)</f>
        <v>105</v>
      </c>
      <c r="P328" s="35">
        <f>MATCH(I328,装备!$B:$B,0)</f>
        <v>69</v>
      </c>
      <c r="Q328" s="35">
        <f>MATCH(J328,装备!$B:$B,0)</f>
        <v>57</v>
      </c>
      <c r="R328" s="35">
        <f>MATCH(K328,装备!$B:$B,0)</f>
        <v>57</v>
      </c>
      <c r="S328" s="35">
        <f>MATCH(L328,装备!$B:$B,0)</f>
        <v>35</v>
      </c>
      <c r="T328" s="35">
        <f>MATCH(M328,装备!$B:$B,0)</f>
        <v>44</v>
      </c>
      <c r="V328" s="8">
        <f>INDEX(装备!C:C,$O328)+INDEX(装备!C:C,$P328)+INDEX(装备!C:C,$Q328)+INDEX(装备!C:C,$R328)+INDEX(装备!C:C,$S328)+INDEX(装备!C:C,$T328)</f>
        <v>14</v>
      </c>
      <c r="W328" s="8">
        <f>INDEX(装备!D:D,$O328)+INDEX(装备!D:D,$P328)+INDEX(装备!D:D,$Q328)+INDEX(装备!D:D,$R328)+INDEX(装备!D:D,$S328)+INDEX(装备!D:D,$T328)</f>
        <v>6</v>
      </c>
      <c r="X328" s="8">
        <f>INDEX(装备!E:E,$O328)+INDEX(装备!E:E,$P328)+INDEX(装备!E:E,$Q328)+INDEX(装备!E:E,$R328)+INDEX(装备!E:E,$S328)+INDEX(装备!E:E,$T328)</f>
        <v>6</v>
      </c>
      <c r="Y328" s="8">
        <f>INDEX(装备!F:F,$O328)+INDEX(装备!F:F,$P328)+INDEX(装备!F:F,$Q328)+INDEX(装备!F:F,$R328)+INDEX(装备!F:F,$S328)+INDEX(装备!F:F,$T328)</f>
        <v>200</v>
      </c>
      <c r="Z328" s="8">
        <f>INDEX(装备!G:G,$O328)+INDEX(装备!G:G,$P328)+INDEX(装备!G:G,$Q328)+INDEX(装备!G:G,$R328)+INDEX(装备!G:G,$S328)+INDEX(装备!G:G,$T328)</f>
        <v>78</v>
      </c>
      <c r="AA328" s="8">
        <f>INDEX(装备!H:H,$O328)+INDEX(装备!H:H,$P328)+INDEX(装备!H:H,$Q328)+INDEX(装备!H:H,$R328)+INDEX(装备!H:H,$S328)+INDEX(装备!H:H,$T328)</f>
        <v>18</v>
      </c>
      <c r="AB328" s="8">
        <f>INDEX(装备!I:I,$O328)+INDEX(装备!I:I,$P328)+INDEX(装备!I:I,$Q328)+INDEX(装备!I:I,$R328)+INDEX(装备!I:I,$S328)+INDEX(装备!I:I,$T328)</f>
        <v>15</v>
      </c>
      <c r="AC328" s="8">
        <f>INDEX(装备!J:J,$O328)+INDEX(装备!J:J,$P328)+INDEX(装备!J:J,$Q328)+INDEX(装备!J:J,$R328)+INDEX(装备!J:J,$S328)+INDEX(装备!J:J,$T328)</f>
        <v>0</v>
      </c>
      <c r="AD328" s="8">
        <f>INDEX(装备!K:K,$O328)+INDEX(装备!K:K,$P328)+INDEX(装备!K:K,$Q328)+INDEX(装备!K:K,$R328)+INDEX(装备!K:K,$S328)+INDEX(装备!K:K,$T328)</f>
        <v>80</v>
      </c>
      <c r="AE328" s="8">
        <f>INDEX(装备!L:L,$O328)+INDEX(装备!L:L,$P328)+INDEX(装备!L:L,$Q328)+INDEX(装备!L:L,$R328)+INDEX(装备!L:L,$S328)+INDEX(装备!L:L,$T328)</f>
        <v>0</v>
      </c>
      <c r="AF328" s="8">
        <f>INDEX(装备!M:M,$O328)+INDEX(装备!M:M,$P328)+INDEX(装备!M:M,$Q328)+INDEX(装备!M:M,$R328)+INDEX(装备!M:M,$S328)+INDEX(装备!M:M,$T328)</f>
        <v>0</v>
      </c>
      <c r="AG328" s="8">
        <f>INDEX(装备!N:N,$O328)+INDEX(装备!N:N,$P328)+INDEX(装备!N:N,$Q328)+INDEX(装备!N:N,$R328)+INDEX(装备!N:N,$S328)+INDEX(装备!N:N,$T328)</f>
        <v>0</v>
      </c>
      <c r="AH328" s="8">
        <f>INDEX(装备!O:O,$O328)+INDEX(装备!O:O,$P328)+INDEX(装备!O:O,$Q328)+INDEX(装备!O:O,$R328)+INDEX(装备!O:O,$S328)+INDEX(装备!O:O,$T328)</f>
        <v>0</v>
      </c>
      <c r="AI328" s="8">
        <f>INDEX(装备!P:P,$O328)+INDEX(装备!P:P,$P328)+INDEX(装备!P:P,$Q328)+INDEX(装备!P:P,$R328)+INDEX(装备!P:P,$S328)+INDEX(装备!P:P,$T328)</f>
        <v>5</v>
      </c>
      <c r="AJ328" s="8">
        <f>INDEX(装备!Q:Q,$O328)+INDEX(装备!Q:Q,$P328)+INDEX(装备!Q:Q,$Q328)+INDEX(装备!Q:Q,$R328)+INDEX(装备!Q:Q,$S328)+INDEX(装备!Q:Q,$T328)</f>
        <v>0</v>
      </c>
      <c r="AK328" s="8">
        <f>INDEX(装备!R:R,$O328)+INDEX(装备!R:R,$P328)+INDEX(装备!R:R,$Q328)+INDEX(装备!R:R,$R328)+INDEX(装备!R:R,$S328)+INDEX(装备!R:R,$T328)</f>
        <v>0</v>
      </c>
      <c r="AL328" s="8">
        <f>INDEX(装备!S:S,$O328)+INDEX(装备!S:S,$P328)+INDEX(装备!S:S,$Q328)+INDEX(装备!S:S,$R328)+INDEX(装备!S:S,$S328)+INDEX(装备!S:S,$T328)</f>
        <v>0</v>
      </c>
      <c r="AM328" s="8">
        <f>INDEX(装备!T:T,$O328)+INDEX(装备!T:T,$P328)+INDEX(装备!T:T,$Q328)+INDEX(装备!T:T,$R328)+INDEX(装备!T:T,$S328)+INDEX(装备!T:T,$T328)</f>
        <v>0</v>
      </c>
      <c r="AP328" s="39">
        <f t="shared" si="164"/>
        <v>147</v>
      </c>
      <c r="AQ328" s="39">
        <f t="shared" si="164"/>
        <v>42</v>
      </c>
      <c r="AR328" s="39">
        <f t="shared" si="164"/>
        <v>58</v>
      </c>
      <c r="AS328" s="39">
        <f t="shared" si="164"/>
        <v>680</v>
      </c>
      <c r="AT328" s="39">
        <f t="shared" si="164"/>
        <v>217</v>
      </c>
      <c r="AU328" s="39">
        <f t="shared" si="164"/>
        <v>36</v>
      </c>
      <c r="AV328" s="39">
        <f t="shared" si="164"/>
        <v>38</v>
      </c>
      <c r="AW328" s="39">
        <f t="shared" si="164"/>
        <v>0</v>
      </c>
      <c r="AX328" s="39">
        <f t="shared" si="164"/>
        <v>154.5</v>
      </c>
      <c r="AY328" s="39">
        <f t="shared" si="164"/>
        <v>0</v>
      </c>
      <c r="AZ328" s="39">
        <f t="shared" si="164"/>
        <v>755</v>
      </c>
      <c r="BA328" s="39">
        <f t="shared" si="164"/>
        <v>260</v>
      </c>
      <c r="BB328" s="39">
        <f t="shared" si="164"/>
        <v>0</v>
      </c>
      <c r="BC328" s="39">
        <f t="shared" si="164"/>
        <v>5</v>
      </c>
      <c r="BD328" s="39">
        <f t="shared" si="164"/>
        <v>0</v>
      </c>
      <c r="BE328" s="39">
        <f t="shared" si="164"/>
        <v>31</v>
      </c>
      <c r="BF328" s="39">
        <f t="shared" si="164"/>
        <v>0</v>
      </c>
      <c r="BG328" s="39">
        <f t="shared" si="164"/>
        <v>0</v>
      </c>
    </row>
    <row r="329" spans="6:59" s="38" customFormat="1" x14ac:dyDescent="0.15">
      <c r="G329" s="39" t="s">
        <v>321</v>
      </c>
      <c r="H329" s="39" t="s">
        <v>611</v>
      </c>
      <c r="I329" s="39" t="s">
        <v>313</v>
      </c>
      <c r="J329" s="39" t="s">
        <v>314</v>
      </c>
      <c r="K329" s="39" t="s">
        <v>372</v>
      </c>
      <c r="L329" s="39" t="s">
        <v>369</v>
      </c>
      <c r="M329" s="39" t="s">
        <v>327</v>
      </c>
      <c r="O329" s="35">
        <f>MATCH(H329,装备!$B:$B,0)</f>
        <v>112</v>
      </c>
      <c r="P329" s="35">
        <f>MATCH(I329,装备!$B:$B,0)</f>
        <v>84</v>
      </c>
      <c r="Q329" s="35">
        <f>MATCH(J329,装备!$B:$B,0)</f>
        <v>88</v>
      </c>
      <c r="R329" s="35">
        <f>MATCH(K329,装备!$B:$B,0)</f>
        <v>34</v>
      </c>
      <c r="S329" s="35">
        <f>MATCH(L329,装备!$B:$B,0)</f>
        <v>58</v>
      </c>
      <c r="T329" s="35">
        <f>MATCH(M329,装备!$B:$B,0)</f>
        <v>72</v>
      </c>
      <c r="V329" s="8">
        <f>INDEX(装备!C:C,$O329)+INDEX(装备!C:C,$P329)+INDEX(装备!C:C,$Q329)+INDEX(装备!C:C,$R329)+INDEX(装备!C:C,$S329)+INDEX(装备!C:C,$T329)</f>
        <v>45</v>
      </c>
      <c r="W329" s="8">
        <f>INDEX(装备!D:D,$O329)+INDEX(装备!D:D,$P329)+INDEX(装备!D:D,$Q329)+INDEX(装备!D:D,$R329)+INDEX(装备!D:D,$S329)+INDEX(装备!D:D,$T329)</f>
        <v>25</v>
      </c>
      <c r="X329" s="8">
        <f>INDEX(装备!E:E,$O329)+INDEX(装备!E:E,$P329)+INDEX(装备!E:E,$Q329)+INDEX(装备!E:E,$R329)+INDEX(装备!E:E,$S329)+INDEX(装备!E:E,$T329)</f>
        <v>25</v>
      </c>
      <c r="Y329" s="8">
        <f>INDEX(装备!F:F,$O329)+INDEX(装备!F:F,$P329)+INDEX(装备!F:F,$Q329)+INDEX(装备!F:F,$R329)+INDEX(装备!F:F,$S329)+INDEX(装备!F:F,$T329)</f>
        <v>250</v>
      </c>
      <c r="Z329" s="8">
        <f>INDEX(装备!G:G,$O329)+INDEX(装备!G:G,$P329)+INDEX(装备!G:G,$Q329)+INDEX(装备!G:G,$R329)+INDEX(装备!G:G,$S329)+INDEX(装备!G:G,$T329)</f>
        <v>172</v>
      </c>
      <c r="AA329" s="8">
        <f>INDEX(装备!H:H,$O329)+INDEX(装备!H:H,$P329)+INDEX(装备!H:H,$Q329)+INDEX(装备!H:H,$R329)+INDEX(装备!H:H,$S329)+INDEX(装备!H:H,$T329)</f>
        <v>0</v>
      </c>
      <c r="AB329" s="8">
        <f>INDEX(装备!I:I,$O329)+INDEX(装备!I:I,$P329)+INDEX(装备!I:I,$Q329)+INDEX(装备!I:I,$R329)+INDEX(装备!I:I,$S329)+INDEX(装备!I:I,$T329)</f>
        <v>0</v>
      </c>
      <c r="AC329" s="8">
        <f>INDEX(装备!J:J,$O329)+INDEX(装备!J:J,$P329)+INDEX(装备!J:J,$Q329)+INDEX(装备!J:J,$R329)+INDEX(装备!J:J,$S329)+INDEX(装备!J:J,$T329)</f>
        <v>10</v>
      </c>
      <c r="AD329" s="8">
        <f>INDEX(装备!K:K,$O329)+INDEX(装备!K:K,$P329)+INDEX(装备!K:K,$Q329)+INDEX(装备!K:K,$R329)+INDEX(装备!K:K,$S329)+INDEX(装备!K:K,$T329)</f>
        <v>15</v>
      </c>
      <c r="AE329" s="8">
        <f>INDEX(装备!L:L,$O329)+INDEX(装备!L:L,$P329)+INDEX(装备!L:L,$Q329)+INDEX(装备!L:L,$R329)+INDEX(装备!L:L,$S329)+INDEX(装备!L:L,$T329)</f>
        <v>0</v>
      </c>
      <c r="AF329" s="8">
        <f>INDEX(装备!M:M,$O329)+INDEX(装备!M:M,$P329)+INDEX(装备!M:M,$Q329)+INDEX(装备!M:M,$R329)+INDEX(装备!M:M,$S329)+INDEX(装备!M:M,$T329)</f>
        <v>0</v>
      </c>
      <c r="AG329" s="8">
        <f>INDEX(装备!N:N,$O329)+INDEX(装备!N:N,$P329)+INDEX(装备!N:N,$Q329)+INDEX(装备!N:N,$R329)+INDEX(装备!N:N,$S329)+INDEX(装备!N:N,$T329)</f>
        <v>0</v>
      </c>
      <c r="AH329" s="8">
        <f>INDEX(装备!O:O,$O329)+INDEX(装备!O:O,$P329)+INDEX(装备!O:O,$Q329)+INDEX(装备!O:O,$R329)+INDEX(装备!O:O,$S329)+INDEX(装备!O:O,$T329)</f>
        <v>0</v>
      </c>
      <c r="AI329" s="8">
        <f>INDEX(装备!P:P,$O329)+INDEX(装备!P:P,$P329)+INDEX(装备!P:P,$Q329)+INDEX(装备!P:P,$R329)+INDEX(装备!P:P,$S329)+INDEX(装备!P:P,$T329)</f>
        <v>19</v>
      </c>
      <c r="AJ329" s="8">
        <f>INDEX(装备!Q:Q,$O329)+INDEX(装备!Q:Q,$P329)+INDEX(装备!Q:Q,$Q329)+INDEX(装备!Q:Q,$R329)+INDEX(装备!Q:Q,$S329)+INDEX(装备!Q:Q,$T329)</f>
        <v>0</v>
      </c>
      <c r="AK329" s="8">
        <f>INDEX(装备!R:R,$O329)+INDEX(装备!R:R,$P329)+INDEX(装备!R:R,$Q329)+INDEX(装备!R:R,$R329)+INDEX(装备!R:R,$S329)+INDEX(装备!R:R,$T329)</f>
        <v>0</v>
      </c>
      <c r="AL329" s="8">
        <f>INDEX(装备!S:S,$O329)+INDEX(装备!S:S,$P329)+INDEX(装备!S:S,$Q329)+INDEX(装备!S:S,$R329)+INDEX(装备!S:S,$S329)+INDEX(装备!S:S,$T329)</f>
        <v>0</v>
      </c>
      <c r="AM329" s="8">
        <f>INDEX(装备!T:T,$O329)+INDEX(装备!T:T,$P329)+INDEX(装备!T:T,$Q329)+INDEX(装备!T:T,$R329)+INDEX(装备!T:T,$S329)+INDEX(装备!T:T,$T329)</f>
        <v>0</v>
      </c>
      <c r="AP329" s="39">
        <f t="shared" si="164"/>
        <v>192</v>
      </c>
      <c r="AQ329" s="39">
        <f t="shared" si="164"/>
        <v>67</v>
      </c>
      <c r="AR329" s="39">
        <f t="shared" si="164"/>
        <v>83</v>
      </c>
      <c r="AS329" s="39">
        <f t="shared" si="164"/>
        <v>930</v>
      </c>
      <c r="AT329" s="39">
        <f t="shared" si="164"/>
        <v>389</v>
      </c>
      <c r="AU329" s="39">
        <f t="shared" si="164"/>
        <v>36</v>
      </c>
      <c r="AV329" s="39">
        <f t="shared" si="164"/>
        <v>38</v>
      </c>
      <c r="AW329" s="39">
        <f t="shared" si="164"/>
        <v>10</v>
      </c>
      <c r="AX329" s="39">
        <f t="shared" si="164"/>
        <v>169.5</v>
      </c>
      <c r="AY329" s="39">
        <f t="shared" si="164"/>
        <v>0</v>
      </c>
      <c r="AZ329" s="39">
        <f t="shared" si="164"/>
        <v>755</v>
      </c>
      <c r="BA329" s="39">
        <f t="shared" si="164"/>
        <v>260</v>
      </c>
      <c r="BB329" s="39">
        <f t="shared" si="164"/>
        <v>0</v>
      </c>
      <c r="BC329" s="39">
        <f t="shared" si="164"/>
        <v>24</v>
      </c>
      <c r="BD329" s="39">
        <f t="shared" si="164"/>
        <v>0</v>
      </c>
      <c r="BE329" s="39">
        <f t="shared" si="164"/>
        <v>31</v>
      </c>
      <c r="BF329" s="39">
        <f t="shared" si="164"/>
        <v>0</v>
      </c>
      <c r="BG329" s="39">
        <f t="shared" si="164"/>
        <v>0</v>
      </c>
    </row>
    <row r="330" spans="6:59" s="38" customFormat="1" x14ac:dyDescent="0.15">
      <c r="G330" s="39" t="s">
        <v>328</v>
      </c>
      <c r="H330" s="39" t="s">
        <v>618</v>
      </c>
      <c r="I330" s="39" t="s">
        <v>322</v>
      </c>
      <c r="J330" s="39" t="s">
        <v>378</v>
      </c>
      <c r="K330" s="39" t="s">
        <v>352</v>
      </c>
      <c r="L330" s="39" t="s">
        <v>422</v>
      </c>
      <c r="M330" s="39" t="s">
        <v>327</v>
      </c>
      <c r="O330" s="35">
        <f>MATCH(H330,装备!$B:$B,0)</f>
        <v>118</v>
      </c>
      <c r="P330" s="35">
        <f>MATCH(I330,装备!$B:$B,0)</f>
        <v>106</v>
      </c>
      <c r="Q330" s="35">
        <f>MATCH(J330,装备!$B:$B,0)</f>
        <v>73</v>
      </c>
      <c r="R330" s="35">
        <f>MATCH(K330,装备!$B:$B,0)</f>
        <v>42</v>
      </c>
      <c r="S330" s="35">
        <f>MATCH(L330,装备!$B:$B,0)</f>
        <v>18</v>
      </c>
      <c r="T330" s="35">
        <f>MATCH(M330,装备!$B:$B,0)</f>
        <v>72</v>
      </c>
      <c r="V330" s="8">
        <f>INDEX(装备!C:C,$O330)+INDEX(装备!C:C,$P330)+INDEX(装备!C:C,$Q330)+INDEX(装备!C:C,$R330)+INDEX(装备!C:C,$S330)+INDEX(装备!C:C,$T330)</f>
        <v>93</v>
      </c>
      <c r="W330" s="8">
        <f>INDEX(装备!D:D,$O330)+INDEX(装备!D:D,$P330)+INDEX(装备!D:D,$Q330)+INDEX(装备!D:D,$R330)+INDEX(装备!D:D,$S330)+INDEX(装备!D:D,$T330)</f>
        <v>28</v>
      </c>
      <c r="X330" s="8">
        <f>INDEX(装备!E:E,$O330)+INDEX(装备!E:E,$P330)+INDEX(装备!E:E,$Q330)+INDEX(装备!E:E,$R330)+INDEX(装备!E:E,$S330)+INDEX(装备!E:E,$T330)</f>
        <v>28</v>
      </c>
      <c r="Y330" s="8">
        <f>INDEX(装备!F:F,$O330)+INDEX(装备!F:F,$P330)+INDEX(装备!F:F,$Q330)+INDEX(装备!F:F,$R330)+INDEX(装备!F:F,$S330)+INDEX(装备!F:F,$T330)</f>
        <v>600</v>
      </c>
      <c r="Z330" s="8">
        <f>INDEX(装备!G:G,$O330)+INDEX(装备!G:G,$P330)+INDEX(装备!G:G,$Q330)+INDEX(装备!G:G,$R330)+INDEX(装备!G:G,$S330)+INDEX(装备!G:G,$T330)</f>
        <v>60</v>
      </c>
      <c r="AA330" s="8">
        <f>INDEX(装备!H:H,$O330)+INDEX(装备!H:H,$P330)+INDEX(装备!H:H,$Q330)+INDEX(装备!H:H,$R330)+INDEX(装备!H:H,$S330)+INDEX(装备!H:H,$T330)</f>
        <v>0</v>
      </c>
      <c r="AB330" s="8">
        <f>INDEX(装备!I:I,$O330)+INDEX(装备!I:I,$P330)+INDEX(装备!I:I,$Q330)+INDEX(装备!I:I,$R330)+INDEX(装备!I:I,$S330)+INDEX(装备!I:I,$T330)</f>
        <v>5</v>
      </c>
      <c r="AC330" s="8">
        <f>INDEX(装备!J:J,$O330)+INDEX(装备!J:J,$P330)+INDEX(装备!J:J,$Q330)+INDEX(装备!J:J,$R330)+INDEX(装备!J:J,$S330)+INDEX(装备!J:J,$T330)</f>
        <v>0</v>
      </c>
      <c r="AD330" s="8">
        <f>INDEX(装备!K:K,$O330)+INDEX(装备!K:K,$P330)+INDEX(装备!K:K,$Q330)+INDEX(装备!K:K,$R330)+INDEX(装备!K:K,$S330)+INDEX(装备!K:K,$T330)</f>
        <v>50</v>
      </c>
      <c r="AE330" s="8">
        <f>INDEX(装备!L:L,$O330)+INDEX(装备!L:L,$P330)+INDEX(装备!L:L,$Q330)+INDEX(装备!L:L,$R330)+INDEX(装备!L:L,$S330)+INDEX(装备!L:L,$T330)</f>
        <v>0</v>
      </c>
      <c r="AF330" s="8">
        <f>INDEX(装备!M:M,$O330)+INDEX(装备!M:M,$P330)+INDEX(装备!M:M,$Q330)+INDEX(装备!M:M,$R330)+INDEX(装备!M:M,$S330)+INDEX(装备!M:M,$T330)</f>
        <v>600</v>
      </c>
      <c r="AG330" s="8">
        <f>INDEX(装备!N:N,$O330)+INDEX(装备!N:N,$P330)+INDEX(装备!N:N,$Q330)+INDEX(装备!N:N,$R330)+INDEX(装备!N:N,$S330)+INDEX(装备!N:N,$T330)</f>
        <v>50</v>
      </c>
      <c r="AH330" s="8">
        <f>INDEX(装备!O:O,$O330)+INDEX(装备!O:O,$P330)+INDEX(装备!O:O,$Q330)+INDEX(装备!O:O,$R330)+INDEX(装备!O:O,$S330)+INDEX(装备!O:O,$T330)</f>
        <v>0</v>
      </c>
      <c r="AI330" s="8">
        <f>INDEX(装备!P:P,$O330)+INDEX(装备!P:P,$P330)+INDEX(装备!P:P,$Q330)+INDEX(装备!P:P,$R330)+INDEX(装备!P:P,$S330)+INDEX(装备!P:P,$T330)</f>
        <v>6</v>
      </c>
      <c r="AJ330" s="8">
        <f>INDEX(装备!Q:Q,$O330)+INDEX(装备!Q:Q,$P330)+INDEX(装备!Q:Q,$Q330)+INDEX(装备!Q:Q,$R330)+INDEX(装备!Q:Q,$S330)+INDEX(装备!Q:Q,$T330)</f>
        <v>0</v>
      </c>
      <c r="AK330" s="8">
        <f>INDEX(装备!R:R,$O330)+INDEX(装备!R:R,$P330)+INDEX(装备!R:R,$Q330)+INDEX(装备!R:R,$R330)+INDEX(装备!R:R,$S330)+INDEX(装备!R:R,$T330)</f>
        <v>0</v>
      </c>
      <c r="AL330" s="8">
        <f>INDEX(装备!S:S,$O330)+INDEX(装备!S:S,$P330)+INDEX(装备!S:S,$Q330)+INDEX(装备!S:S,$R330)+INDEX(装备!S:S,$S330)+INDEX(装备!S:S,$T330)</f>
        <v>0</v>
      </c>
      <c r="AM330" s="8">
        <f>INDEX(装备!T:T,$O330)+INDEX(装备!T:T,$P330)+INDEX(装备!T:T,$Q330)+INDEX(装备!T:T,$R330)+INDEX(装备!T:T,$S330)+INDEX(装备!T:T,$T330)</f>
        <v>0</v>
      </c>
      <c r="AP330" s="39">
        <f t="shared" si="164"/>
        <v>285</v>
      </c>
      <c r="AQ330" s="39">
        <f t="shared" si="164"/>
        <v>95</v>
      </c>
      <c r="AR330" s="39">
        <f t="shared" si="164"/>
        <v>111</v>
      </c>
      <c r="AS330" s="39">
        <f t="shared" si="164"/>
        <v>1530</v>
      </c>
      <c r="AT330" s="39">
        <f t="shared" si="164"/>
        <v>449</v>
      </c>
      <c r="AU330" s="39">
        <f t="shared" si="164"/>
        <v>36</v>
      </c>
      <c r="AV330" s="39">
        <f t="shared" si="164"/>
        <v>43</v>
      </c>
      <c r="AW330" s="39">
        <f t="shared" si="164"/>
        <v>10</v>
      </c>
      <c r="AX330" s="39">
        <f t="shared" si="164"/>
        <v>219.5</v>
      </c>
      <c r="AY330" s="39">
        <f t="shared" si="164"/>
        <v>0</v>
      </c>
      <c r="AZ330" s="39">
        <f t="shared" si="164"/>
        <v>1355</v>
      </c>
      <c r="BA330" s="39">
        <f t="shared" si="164"/>
        <v>310</v>
      </c>
      <c r="BB330" s="39">
        <f t="shared" si="164"/>
        <v>0</v>
      </c>
      <c r="BC330" s="39">
        <f t="shared" si="164"/>
        <v>30</v>
      </c>
      <c r="BD330" s="39">
        <f t="shared" si="164"/>
        <v>0</v>
      </c>
      <c r="BE330" s="39">
        <f t="shared" si="164"/>
        <v>31</v>
      </c>
      <c r="BF330" s="39">
        <f t="shared" si="164"/>
        <v>0</v>
      </c>
      <c r="BG330" s="39">
        <f t="shared" si="164"/>
        <v>0</v>
      </c>
    </row>
    <row r="331" spans="6:59" s="38" customFormat="1" x14ac:dyDescent="0.15">
      <c r="G331" s="39" t="s">
        <v>333</v>
      </c>
      <c r="H331" s="39" t="s">
        <v>607</v>
      </c>
      <c r="I331" s="39" t="s">
        <v>486</v>
      </c>
      <c r="J331" s="39" t="s">
        <v>336</v>
      </c>
      <c r="K331" s="39" t="s">
        <v>325</v>
      </c>
      <c r="L331" s="39" t="s">
        <v>367</v>
      </c>
      <c r="M331" s="39" t="s">
        <v>327</v>
      </c>
      <c r="O331" s="35">
        <f>MATCH(H331,装备!$B:$B,0)</f>
        <v>122</v>
      </c>
      <c r="P331" s="35">
        <f>MATCH(I331,装备!$B:$B,0)</f>
        <v>100</v>
      </c>
      <c r="Q331" s="35">
        <f>MATCH(J331,装备!$B:$B,0)</f>
        <v>78</v>
      </c>
      <c r="R331" s="35">
        <f>MATCH(K331,装备!$B:$B,0)</f>
        <v>52</v>
      </c>
      <c r="S331" s="35">
        <f>MATCH(L331,装备!$B:$B,0)</f>
        <v>55</v>
      </c>
      <c r="T331" s="35">
        <f>MATCH(M331,装备!$B:$B,0)</f>
        <v>72</v>
      </c>
      <c r="V331" s="8">
        <f>INDEX(装备!C:C,$O331)+INDEX(装备!C:C,$P331)+INDEX(装备!C:C,$Q331)+INDEX(装备!C:C,$R331)+INDEX(装备!C:C,$S331)+INDEX(装备!C:C,$T331)</f>
        <v>58</v>
      </c>
      <c r="W331" s="8">
        <f>INDEX(装备!D:D,$O331)+INDEX(装备!D:D,$P331)+INDEX(装备!D:D,$Q331)+INDEX(装备!D:D,$R331)+INDEX(装备!D:D,$S331)+INDEX(装备!D:D,$T331)</f>
        <v>25</v>
      </c>
      <c r="X331" s="8">
        <f>INDEX(装备!E:E,$O331)+INDEX(装备!E:E,$P331)+INDEX(装备!E:E,$Q331)+INDEX(装备!E:E,$R331)+INDEX(装备!E:E,$S331)+INDEX(装备!E:E,$T331)</f>
        <v>25</v>
      </c>
      <c r="Y331" s="8">
        <f>INDEX(装备!F:F,$O331)+INDEX(装备!F:F,$P331)+INDEX(装备!F:F,$Q331)+INDEX(装备!F:F,$R331)+INDEX(装备!F:F,$S331)+INDEX(装备!F:F,$T331)</f>
        <v>280</v>
      </c>
      <c r="Z331" s="8">
        <f>INDEX(装备!G:G,$O331)+INDEX(装备!G:G,$P331)+INDEX(装备!G:G,$Q331)+INDEX(装备!G:G,$R331)+INDEX(装备!G:G,$S331)+INDEX(装备!G:G,$T331)</f>
        <v>160</v>
      </c>
      <c r="AA331" s="8">
        <f>INDEX(装备!H:H,$O331)+INDEX(装备!H:H,$P331)+INDEX(装备!H:H,$Q331)+INDEX(装备!H:H,$R331)+INDEX(装备!H:H,$S331)+INDEX(装备!H:H,$T331)</f>
        <v>0</v>
      </c>
      <c r="AB331" s="8">
        <f>INDEX(装备!I:I,$O331)+INDEX(装备!I:I,$P331)+INDEX(装备!I:I,$Q331)+INDEX(装备!I:I,$R331)+INDEX(装备!I:I,$S331)+INDEX(装备!I:I,$T331)</f>
        <v>4</v>
      </c>
      <c r="AC331" s="8">
        <f>INDEX(装备!J:J,$O331)+INDEX(装备!J:J,$P331)+INDEX(装备!J:J,$Q331)+INDEX(装备!J:J,$R331)+INDEX(装备!J:J,$S331)+INDEX(装备!J:J,$T331)</f>
        <v>0</v>
      </c>
      <c r="AD331" s="8">
        <f>INDEX(装备!K:K,$O331)+INDEX(装备!K:K,$P331)+INDEX(装备!K:K,$Q331)+INDEX(装备!K:K,$R331)+INDEX(装备!K:K,$S331)+INDEX(装备!K:K,$T331)</f>
        <v>90</v>
      </c>
      <c r="AE331" s="8">
        <f>INDEX(装备!L:L,$O331)+INDEX(装备!L:L,$P331)+INDEX(装备!L:L,$Q331)+INDEX(装备!L:L,$R331)+INDEX(装备!L:L,$S331)+INDEX(装备!L:L,$T331)</f>
        <v>0</v>
      </c>
      <c r="AF331" s="8">
        <f>INDEX(装备!M:M,$O331)+INDEX(装备!M:M,$P331)+INDEX(装备!M:M,$Q331)+INDEX(装备!M:M,$R331)+INDEX(装备!M:M,$S331)+INDEX(装备!M:M,$T331)</f>
        <v>240</v>
      </c>
      <c r="AG331" s="8">
        <f>INDEX(装备!N:N,$O331)+INDEX(装备!N:N,$P331)+INDEX(装备!N:N,$Q331)+INDEX(装备!N:N,$R331)+INDEX(装备!N:N,$S331)+INDEX(装备!N:N,$T331)</f>
        <v>0</v>
      </c>
      <c r="AH331" s="8">
        <f>INDEX(装备!O:O,$O331)+INDEX(装备!O:O,$P331)+INDEX(装备!O:O,$Q331)+INDEX(装备!O:O,$R331)+INDEX(装备!O:O,$S331)+INDEX(装备!O:O,$T331)</f>
        <v>25</v>
      </c>
      <c r="AI331" s="8">
        <f>INDEX(装备!P:P,$O331)+INDEX(装备!P:P,$P331)+INDEX(装备!P:P,$Q331)+INDEX(装备!P:P,$R331)+INDEX(装备!P:P,$S331)+INDEX(装备!P:P,$T331)</f>
        <v>0</v>
      </c>
      <c r="AJ331" s="8">
        <f>INDEX(装备!Q:Q,$O331)+INDEX(装备!Q:Q,$P331)+INDEX(装备!Q:Q,$Q331)+INDEX(装备!Q:Q,$R331)+INDEX(装备!Q:Q,$S331)+INDEX(装备!Q:Q,$T331)</f>
        <v>0</v>
      </c>
      <c r="AK331" s="8">
        <f>INDEX(装备!R:R,$O331)+INDEX(装备!R:R,$P331)+INDEX(装备!R:R,$Q331)+INDEX(装备!R:R,$R331)+INDEX(装备!R:R,$S331)+INDEX(装备!R:R,$T331)</f>
        <v>20</v>
      </c>
      <c r="AL331" s="8">
        <f>INDEX(装备!S:S,$O331)+INDEX(装备!S:S,$P331)+INDEX(装备!S:S,$Q331)+INDEX(装备!S:S,$R331)+INDEX(装备!S:S,$S331)+INDEX(装备!S:S,$T331)</f>
        <v>0</v>
      </c>
      <c r="AM331" s="8">
        <f>INDEX(装备!T:T,$O331)+INDEX(装备!T:T,$P331)+INDEX(装备!T:T,$Q331)+INDEX(装备!T:T,$R331)+INDEX(装备!T:T,$S331)+INDEX(装备!T:T,$T331)</f>
        <v>0</v>
      </c>
      <c r="AP331" s="39">
        <f t="shared" si="164"/>
        <v>343</v>
      </c>
      <c r="AQ331" s="39">
        <f t="shared" si="164"/>
        <v>120</v>
      </c>
      <c r="AR331" s="39">
        <f t="shared" si="164"/>
        <v>136</v>
      </c>
      <c r="AS331" s="39">
        <f t="shared" si="164"/>
        <v>1810</v>
      </c>
      <c r="AT331" s="39">
        <f t="shared" si="164"/>
        <v>609</v>
      </c>
      <c r="AU331" s="39">
        <f t="shared" si="164"/>
        <v>36</v>
      </c>
      <c r="AV331" s="39">
        <f t="shared" si="164"/>
        <v>47</v>
      </c>
      <c r="AW331" s="39">
        <f t="shared" si="164"/>
        <v>10</v>
      </c>
      <c r="AX331" s="39">
        <f t="shared" si="164"/>
        <v>309.5</v>
      </c>
      <c r="AY331" s="39">
        <f t="shared" si="164"/>
        <v>0</v>
      </c>
      <c r="AZ331" s="39">
        <f t="shared" si="164"/>
        <v>1595</v>
      </c>
      <c r="BA331" s="39">
        <f t="shared" si="164"/>
        <v>310</v>
      </c>
      <c r="BB331" s="39">
        <f t="shared" si="164"/>
        <v>25</v>
      </c>
      <c r="BC331" s="39">
        <f t="shared" si="164"/>
        <v>30</v>
      </c>
      <c r="BD331" s="39">
        <f t="shared" si="164"/>
        <v>0</v>
      </c>
      <c r="BE331" s="39">
        <f t="shared" si="164"/>
        <v>51</v>
      </c>
      <c r="BF331" s="39">
        <f t="shared" si="164"/>
        <v>0</v>
      </c>
      <c r="BG331" s="39">
        <f t="shared" si="164"/>
        <v>0</v>
      </c>
    </row>
    <row r="332" spans="6:59" s="38" customFormat="1" x14ac:dyDescent="0.15">
      <c r="G332" s="39" t="s">
        <v>337</v>
      </c>
      <c r="H332" s="39" t="s">
        <v>630</v>
      </c>
      <c r="I332" s="39" t="s">
        <v>334</v>
      </c>
      <c r="J332" s="39" t="s">
        <v>482</v>
      </c>
      <c r="K332" s="39" t="s">
        <v>313</v>
      </c>
      <c r="L332" s="39" t="s">
        <v>368</v>
      </c>
      <c r="M332" s="39" t="s">
        <v>327</v>
      </c>
      <c r="O332" s="35">
        <f>MATCH(H332,装备!$B:$B,0)</f>
        <v>117</v>
      </c>
      <c r="P332" s="35">
        <f>MATCH(I332,装备!$B:$B,0)</f>
        <v>121</v>
      </c>
      <c r="Q332" s="35">
        <f>MATCH(J332,装备!$B:$B,0)</f>
        <v>70</v>
      </c>
      <c r="R332" s="35">
        <f>MATCH(K332,装备!$B:$B,0)</f>
        <v>84</v>
      </c>
      <c r="S332" s="35">
        <f>MATCH(L332,装备!$B:$B,0)</f>
        <v>87</v>
      </c>
      <c r="T332" s="35">
        <f>MATCH(M332,装备!$B:$B,0)</f>
        <v>72</v>
      </c>
      <c r="V332" s="8">
        <f>INDEX(装备!C:C,$O332)+INDEX(装备!C:C,$P332)+INDEX(装备!C:C,$Q332)+INDEX(装备!C:C,$R332)+INDEX(装备!C:C,$S332)+INDEX(装备!C:C,$T332)</f>
        <v>60</v>
      </c>
      <c r="W332" s="8">
        <f>INDEX(装备!D:D,$O332)+INDEX(装备!D:D,$P332)+INDEX(装备!D:D,$Q332)+INDEX(装备!D:D,$R332)+INDEX(装备!D:D,$S332)+INDEX(装备!D:D,$T332)</f>
        <v>35</v>
      </c>
      <c r="X332" s="8">
        <f>INDEX(装备!E:E,$O332)+INDEX(装备!E:E,$P332)+INDEX(装备!E:E,$Q332)+INDEX(装备!E:E,$R332)+INDEX(装备!E:E,$S332)+INDEX(装备!E:E,$T332)</f>
        <v>25</v>
      </c>
      <c r="Y332" s="8">
        <f>INDEX(装备!F:F,$O332)+INDEX(装备!F:F,$P332)+INDEX(装备!F:F,$Q332)+INDEX(装备!F:F,$R332)+INDEX(装备!F:F,$S332)+INDEX(装备!F:F,$T332)</f>
        <v>0</v>
      </c>
      <c r="Z332" s="8">
        <f>INDEX(装备!G:G,$O332)+INDEX(装备!G:G,$P332)+INDEX(装备!G:G,$Q332)+INDEX(装备!G:G,$R332)+INDEX(装备!G:G,$S332)+INDEX(装备!G:G,$T332)</f>
        <v>261</v>
      </c>
      <c r="AA332" s="8">
        <f>INDEX(装备!H:H,$O332)+INDEX(装备!H:H,$P332)+INDEX(装备!H:H,$Q332)+INDEX(装备!H:H,$R332)+INDEX(装备!H:H,$S332)+INDEX(装备!H:H,$T332)</f>
        <v>0</v>
      </c>
      <c r="AB332" s="8">
        <f>INDEX(装备!I:I,$O332)+INDEX(装备!I:I,$P332)+INDEX(装备!I:I,$Q332)+INDEX(装备!I:I,$R332)+INDEX(装备!I:I,$S332)+INDEX(装备!I:I,$T332)</f>
        <v>20</v>
      </c>
      <c r="AC332" s="8">
        <f>INDEX(装备!J:J,$O332)+INDEX(装备!J:J,$P332)+INDEX(装备!J:J,$Q332)+INDEX(装备!J:J,$R332)+INDEX(装备!J:J,$S332)+INDEX(装备!J:J,$T332)</f>
        <v>15</v>
      </c>
      <c r="AD332" s="8">
        <f>INDEX(装备!K:K,$O332)+INDEX(装备!K:K,$P332)+INDEX(装备!K:K,$Q332)+INDEX(装备!K:K,$R332)+INDEX(装备!K:K,$S332)+INDEX(装备!K:K,$T332)</f>
        <v>0</v>
      </c>
      <c r="AE332" s="8">
        <f>INDEX(装备!L:L,$O332)+INDEX(装备!L:L,$P332)+INDEX(装备!L:L,$Q332)+INDEX(装备!L:L,$R332)+INDEX(装备!L:L,$S332)+INDEX(装备!L:L,$T332)</f>
        <v>0</v>
      </c>
      <c r="AF332" s="8">
        <f>INDEX(装备!M:M,$O332)+INDEX(装备!M:M,$P332)+INDEX(装备!M:M,$Q332)+INDEX(装备!M:M,$R332)+INDEX(装备!M:M,$S332)+INDEX(装备!M:M,$T332)</f>
        <v>140</v>
      </c>
      <c r="AG332" s="8">
        <f>INDEX(装备!N:N,$O332)+INDEX(装备!N:N,$P332)+INDEX(装备!N:N,$Q332)+INDEX(装备!N:N,$R332)+INDEX(装备!N:N,$S332)+INDEX(装备!N:N,$T332)</f>
        <v>50</v>
      </c>
      <c r="AH332" s="8">
        <f>INDEX(装备!O:O,$O332)+INDEX(装备!O:O,$P332)+INDEX(装备!O:O,$Q332)+INDEX(装备!O:O,$R332)+INDEX(装备!O:O,$S332)+INDEX(装备!O:O,$T332)</f>
        <v>0</v>
      </c>
      <c r="AI332" s="8">
        <f>INDEX(装备!P:P,$O332)+INDEX(装备!P:P,$P332)+INDEX(装备!P:P,$Q332)+INDEX(装备!P:P,$R332)+INDEX(装备!P:P,$S332)+INDEX(装备!P:P,$T332)</f>
        <v>30</v>
      </c>
      <c r="AJ332" s="8">
        <f>INDEX(装备!Q:Q,$O332)+INDEX(装备!Q:Q,$P332)+INDEX(装备!Q:Q,$Q332)+INDEX(装备!Q:Q,$R332)+INDEX(装备!Q:Q,$S332)+INDEX(装备!Q:Q,$T332)</f>
        <v>0</v>
      </c>
      <c r="AK332" s="8">
        <f>INDEX(装备!R:R,$O332)+INDEX(装备!R:R,$P332)+INDEX(装备!R:R,$Q332)+INDEX(装备!R:R,$R332)+INDEX(装备!R:R,$S332)+INDEX(装备!R:R,$T332)</f>
        <v>25</v>
      </c>
      <c r="AL332" s="8">
        <f>INDEX(装备!S:S,$O332)+INDEX(装备!S:S,$P332)+INDEX(装备!S:S,$Q332)+INDEX(装备!S:S,$R332)+INDEX(装备!S:S,$S332)+INDEX(装备!S:S,$T332)</f>
        <v>0</v>
      </c>
      <c r="AM332" s="8">
        <f>INDEX(装备!T:T,$O332)+INDEX(装备!T:T,$P332)+INDEX(装备!T:T,$Q332)+INDEX(装备!T:T,$R332)+INDEX(装备!T:T,$S332)+INDEX(装备!T:T,$T332)</f>
        <v>0</v>
      </c>
      <c r="AP332" s="39">
        <f t="shared" si="164"/>
        <v>403</v>
      </c>
      <c r="AQ332" s="39">
        <f t="shared" si="164"/>
        <v>155</v>
      </c>
      <c r="AR332" s="39">
        <f t="shared" si="164"/>
        <v>161</v>
      </c>
      <c r="AS332" s="39">
        <f t="shared" si="164"/>
        <v>1810</v>
      </c>
      <c r="AT332" s="39">
        <f t="shared" si="164"/>
        <v>870</v>
      </c>
      <c r="AU332" s="39">
        <f t="shared" si="164"/>
        <v>36</v>
      </c>
      <c r="AV332" s="39">
        <f t="shared" si="164"/>
        <v>67</v>
      </c>
      <c r="AW332" s="39">
        <f t="shared" si="164"/>
        <v>25</v>
      </c>
      <c r="AX332" s="39">
        <f t="shared" si="164"/>
        <v>309.5</v>
      </c>
      <c r="AY332" s="39">
        <f t="shared" si="164"/>
        <v>0</v>
      </c>
      <c r="AZ332" s="39">
        <f t="shared" si="164"/>
        <v>1735</v>
      </c>
      <c r="BA332" s="39">
        <f t="shared" si="164"/>
        <v>360</v>
      </c>
      <c r="BB332" s="39">
        <f t="shared" si="164"/>
        <v>25</v>
      </c>
      <c r="BC332" s="39">
        <f t="shared" si="164"/>
        <v>60</v>
      </c>
      <c r="BD332" s="39">
        <f t="shared" si="164"/>
        <v>0</v>
      </c>
      <c r="BE332" s="39">
        <f t="shared" si="164"/>
        <v>76</v>
      </c>
      <c r="BF332" s="39">
        <f t="shared" si="164"/>
        <v>0</v>
      </c>
      <c r="BG332" s="39">
        <f t="shared" si="164"/>
        <v>0</v>
      </c>
    </row>
    <row r="333" spans="6:59" s="38" customFormat="1" x14ac:dyDescent="0.15">
      <c r="F333" s="38" t="s">
        <v>488</v>
      </c>
      <c r="G333" s="39" t="s">
        <v>342</v>
      </c>
      <c r="H333" s="39" t="s">
        <v>592</v>
      </c>
      <c r="I333" s="39" t="s">
        <v>343</v>
      </c>
      <c r="J333" s="39" t="s">
        <v>385</v>
      </c>
      <c r="K333" s="39" t="s">
        <v>385</v>
      </c>
      <c r="L333" s="39" t="s">
        <v>348</v>
      </c>
      <c r="M333" s="39" t="s">
        <v>345</v>
      </c>
      <c r="O333" s="35">
        <f>MATCH(H333,装备!$B:$B,0)</f>
        <v>2</v>
      </c>
      <c r="P333" s="35">
        <f>MATCH(I333,装备!$B:$B,0)</f>
        <v>2</v>
      </c>
      <c r="Q333" s="35">
        <f>MATCH(J333,装备!$B:$B,0)</f>
        <v>10</v>
      </c>
      <c r="R333" s="35">
        <f>MATCH(K333,装备!$B:$B,0)</f>
        <v>10</v>
      </c>
      <c r="S333" s="35">
        <f>MATCH(L333,装备!$B:$B,0)</f>
        <v>9</v>
      </c>
      <c r="T333" s="35">
        <f>MATCH(M333,装备!$B:$B,0)</f>
        <v>5</v>
      </c>
      <c r="V333" s="8">
        <f>INDEX(装备!C:C,$O333)+INDEX(装备!C:C,$P333)+INDEX(装备!C:C,$Q333)+INDEX(装备!C:C,$R333)+INDEX(装备!C:C,$S333)+INDEX(装备!C:C,$T333)</f>
        <v>6</v>
      </c>
      <c r="W333" s="8">
        <f>INDEX(装备!D:D,$O333)+INDEX(装备!D:D,$P333)+INDEX(装备!D:D,$Q333)+INDEX(装备!D:D,$R333)+INDEX(装备!D:D,$S333)+INDEX(装备!D:D,$T333)</f>
        <v>6</v>
      </c>
      <c r="X333" s="8">
        <f>INDEX(装备!E:E,$O333)+INDEX(装备!E:E,$P333)+INDEX(装备!E:E,$Q333)+INDEX(装备!E:E,$R333)+INDEX(装备!E:E,$S333)+INDEX(装备!E:E,$T333)</f>
        <v>6</v>
      </c>
      <c r="Y333" s="8">
        <f>INDEX(装备!F:F,$O333)+INDEX(装备!F:F,$P333)+INDEX(装备!F:F,$Q333)+INDEX(装备!F:F,$R333)+INDEX(装备!F:F,$S333)+INDEX(装备!F:F,$T333)</f>
        <v>0</v>
      </c>
      <c r="Z333" s="8">
        <f>INDEX(装备!G:G,$O333)+INDEX(装备!G:G,$P333)+INDEX(装备!G:G,$Q333)+INDEX(装备!G:G,$R333)+INDEX(装备!G:G,$S333)+INDEX(装备!G:G,$T333)</f>
        <v>0</v>
      </c>
      <c r="AA333" s="8">
        <f>INDEX(装备!H:H,$O333)+INDEX(装备!H:H,$P333)+INDEX(装备!H:H,$Q333)+INDEX(装备!H:H,$R333)+INDEX(装备!H:H,$S333)+INDEX(装备!H:H,$T333)</f>
        <v>0</v>
      </c>
      <c r="AB333" s="8">
        <f>INDEX(装备!I:I,$O333)+INDEX(装备!I:I,$P333)+INDEX(装备!I:I,$Q333)+INDEX(装备!I:I,$R333)+INDEX(装备!I:I,$S333)+INDEX(装备!I:I,$T333)</f>
        <v>0</v>
      </c>
      <c r="AC333" s="8">
        <f>INDEX(装备!J:J,$O333)+INDEX(装备!J:J,$P333)+INDEX(装备!J:J,$Q333)+INDEX(装备!J:J,$R333)+INDEX(装备!J:J,$S333)+INDEX(装备!J:J,$T333)</f>
        <v>0</v>
      </c>
      <c r="AD333" s="8">
        <f>INDEX(装备!K:K,$O333)+INDEX(装备!K:K,$P333)+INDEX(装备!K:K,$Q333)+INDEX(装备!K:K,$R333)+INDEX(装备!K:K,$S333)+INDEX(装备!K:K,$T333)</f>
        <v>0</v>
      </c>
      <c r="AE333" s="8">
        <f>INDEX(装备!L:L,$O333)+INDEX(装备!L:L,$P333)+INDEX(装备!L:L,$Q333)+INDEX(装备!L:L,$R333)+INDEX(装备!L:L,$S333)+INDEX(装备!L:L,$T333)</f>
        <v>0</v>
      </c>
      <c r="AF333" s="8">
        <f>INDEX(装备!M:M,$O333)+INDEX(装备!M:M,$P333)+INDEX(装备!M:M,$Q333)+INDEX(装备!M:M,$R333)+INDEX(装备!M:M,$S333)+INDEX(装备!M:M,$T333)</f>
        <v>95</v>
      </c>
      <c r="AG333" s="8">
        <f>INDEX(装备!N:N,$O333)+INDEX(装备!N:N,$P333)+INDEX(装备!N:N,$Q333)+INDEX(装备!N:N,$R333)+INDEX(装备!N:N,$S333)+INDEX(装备!N:N,$T333)</f>
        <v>15</v>
      </c>
      <c r="AH333" s="8">
        <f>INDEX(装备!O:O,$O333)+INDEX(装备!O:O,$P333)+INDEX(装备!O:O,$Q333)+INDEX(装备!O:O,$R333)+INDEX(装备!O:O,$S333)+INDEX(装备!O:O,$T333)</f>
        <v>0</v>
      </c>
      <c r="AI333" s="8">
        <f>INDEX(装备!P:P,$O333)+INDEX(装备!P:P,$P333)+INDEX(装备!P:P,$Q333)+INDEX(装备!P:P,$R333)+INDEX(装备!P:P,$S333)+INDEX(装备!P:P,$T333)</f>
        <v>0</v>
      </c>
      <c r="AJ333" s="8">
        <f>INDEX(装备!Q:Q,$O333)+INDEX(装备!Q:Q,$P333)+INDEX(装备!Q:Q,$Q333)+INDEX(装备!Q:Q,$R333)+INDEX(装备!Q:Q,$S333)+INDEX(装备!Q:Q,$T333)</f>
        <v>0</v>
      </c>
      <c r="AK333" s="8">
        <f>INDEX(装备!R:R,$O333)+INDEX(装备!R:R,$P333)+INDEX(装备!R:R,$Q333)+INDEX(装备!R:R,$R333)+INDEX(装备!R:R,$S333)+INDEX(装备!R:R,$T333)</f>
        <v>0</v>
      </c>
      <c r="AL333" s="8">
        <f>INDEX(装备!S:S,$O333)+INDEX(装备!S:S,$P333)+INDEX(装备!S:S,$Q333)+INDEX(装备!S:S,$R333)+INDEX(装备!S:S,$S333)+INDEX(装备!S:S,$T333)</f>
        <v>0</v>
      </c>
      <c r="AM333" s="8">
        <f>INDEX(装备!T:T,$O333)+INDEX(装备!T:T,$P333)+INDEX(装备!T:T,$Q333)+INDEX(装备!T:T,$R333)+INDEX(装备!T:T,$S333)+INDEX(装备!T:T,$T333)</f>
        <v>0</v>
      </c>
      <c r="AP333" s="39">
        <f t="shared" ref="AP333:BG333" si="165">V333</f>
        <v>6</v>
      </c>
      <c r="AQ333" s="39">
        <f t="shared" si="165"/>
        <v>6</v>
      </c>
      <c r="AR333" s="39">
        <f t="shared" si="165"/>
        <v>6</v>
      </c>
      <c r="AS333" s="39">
        <f t="shared" si="165"/>
        <v>0</v>
      </c>
      <c r="AT333" s="39">
        <f t="shared" si="165"/>
        <v>0</v>
      </c>
      <c r="AU333" s="39">
        <f t="shared" si="165"/>
        <v>0</v>
      </c>
      <c r="AV333" s="39">
        <f t="shared" si="165"/>
        <v>0</v>
      </c>
      <c r="AW333" s="39">
        <f t="shared" si="165"/>
        <v>0</v>
      </c>
      <c r="AX333" s="39">
        <f t="shared" si="165"/>
        <v>0</v>
      </c>
      <c r="AY333" s="39">
        <f t="shared" si="165"/>
        <v>0</v>
      </c>
      <c r="AZ333" s="39">
        <f t="shared" si="165"/>
        <v>95</v>
      </c>
      <c r="BA333" s="39">
        <f t="shared" si="165"/>
        <v>15</v>
      </c>
      <c r="BB333" s="39">
        <f t="shared" si="165"/>
        <v>0</v>
      </c>
      <c r="BC333" s="39">
        <f t="shared" si="165"/>
        <v>0</v>
      </c>
      <c r="BD333" s="39">
        <f t="shared" si="165"/>
        <v>0</v>
      </c>
      <c r="BE333" s="39">
        <f t="shared" si="165"/>
        <v>0</v>
      </c>
      <c r="BF333" s="39">
        <f t="shared" si="165"/>
        <v>0</v>
      </c>
      <c r="BG333" s="39">
        <f t="shared" si="165"/>
        <v>0</v>
      </c>
    </row>
    <row r="334" spans="6:59" s="38" customFormat="1" x14ac:dyDescent="0.15">
      <c r="G334" s="39" t="s">
        <v>347</v>
      </c>
      <c r="H334" s="39" t="s">
        <v>660</v>
      </c>
      <c r="I334" s="39" t="s">
        <v>422</v>
      </c>
      <c r="J334" s="39" t="s">
        <v>372</v>
      </c>
      <c r="K334" s="39" t="s">
        <v>359</v>
      </c>
      <c r="L334" s="39" t="s">
        <v>349</v>
      </c>
      <c r="M334" s="39" t="s">
        <v>298</v>
      </c>
      <c r="O334" s="35">
        <f>MATCH(H334,装备!$B:$B,0)</f>
        <v>18</v>
      </c>
      <c r="P334" s="35">
        <f>MATCH(I334,装备!$B:$B,0)</f>
        <v>18</v>
      </c>
      <c r="Q334" s="35">
        <f>MATCH(J334,装备!$B:$B,0)</f>
        <v>34</v>
      </c>
      <c r="R334" s="35">
        <f>MATCH(K334,装备!$B:$B,0)</f>
        <v>7</v>
      </c>
      <c r="S334" s="35">
        <f>MATCH(L334,装备!$B:$B,0)</f>
        <v>37</v>
      </c>
      <c r="T334" s="35">
        <f>MATCH(M334,装备!$B:$B,0)</f>
        <v>4</v>
      </c>
      <c r="V334" s="8">
        <f>INDEX(装备!C:C,$O334)+INDEX(装备!C:C,$P334)+INDEX(装备!C:C,$Q334)+INDEX(装备!C:C,$R334)+INDEX(装备!C:C,$S334)+INDEX(装备!C:C,$T334)</f>
        <v>17</v>
      </c>
      <c r="W334" s="8">
        <f>INDEX(装备!D:D,$O334)+INDEX(装备!D:D,$P334)+INDEX(装备!D:D,$Q334)+INDEX(装备!D:D,$R334)+INDEX(装备!D:D,$S334)+INDEX(装备!D:D,$T334)</f>
        <v>11</v>
      </c>
      <c r="X334" s="8">
        <f>INDEX(装备!E:E,$O334)+INDEX(装备!E:E,$P334)+INDEX(装备!E:E,$Q334)+INDEX(装备!E:E,$R334)+INDEX(装备!E:E,$S334)+INDEX(装备!E:E,$T334)</f>
        <v>11</v>
      </c>
      <c r="Y334" s="8">
        <f>INDEX(装备!F:F,$O334)+INDEX(装备!F:F,$P334)+INDEX(装备!F:F,$Q334)+INDEX(装备!F:F,$R334)+INDEX(装备!F:F,$S334)+INDEX(装备!F:F,$T334)</f>
        <v>250</v>
      </c>
      <c r="Z334" s="8">
        <f>INDEX(装备!G:G,$O334)+INDEX(装备!G:G,$P334)+INDEX(装备!G:G,$Q334)+INDEX(装备!G:G,$R334)+INDEX(装备!G:G,$S334)+INDEX(装备!G:G,$T334)</f>
        <v>6</v>
      </c>
      <c r="AA334" s="8">
        <f>INDEX(装备!H:H,$O334)+INDEX(装备!H:H,$P334)+INDEX(装备!H:H,$Q334)+INDEX(装备!H:H,$R334)+INDEX(装备!H:H,$S334)+INDEX(装备!H:H,$T334)</f>
        <v>12</v>
      </c>
      <c r="AB334" s="8">
        <f>INDEX(装备!I:I,$O334)+INDEX(装备!I:I,$P334)+INDEX(装备!I:I,$Q334)+INDEX(装备!I:I,$R334)+INDEX(装备!I:I,$S334)+INDEX(装备!I:I,$T334)</f>
        <v>2</v>
      </c>
      <c r="AC334" s="8">
        <f>INDEX(装备!J:J,$O334)+INDEX(装备!J:J,$P334)+INDEX(装备!J:J,$Q334)+INDEX(装备!J:J,$R334)+INDEX(装备!J:J,$S334)+INDEX(装备!J:J,$T334)</f>
        <v>0</v>
      </c>
      <c r="AD334" s="8">
        <f>INDEX(装备!K:K,$O334)+INDEX(装备!K:K,$P334)+INDEX(装备!K:K,$Q334)+INDEX(装备!K:K,$R334)+INDEX(装备!K:K,$S334)+INDEX(装备!K:K,$T334)</f>
        <v>0</v>
      </c>
      <c r="AE334" s="8">
        <f>INDEX(装备!L:L,$O334)+INDEX(装备!L:L,$P334)+INDEX(装备!L:L,$Q334)+INDEX(装备!L:L,$R334)+INDEX(装备!L:L,$S334)+INDEX(装备!L:L,$T334)</f>
        <v>0</v>
      </c>
      <c r="AF334" s="8">
        <f>INDEX(装备!M:M,$O334)+INDEX(装备!M:M,$P334)+INDEX(装备!M:M,$Q334)+INDEX(装备!M:M,$R334)+INDEX(装备!M:M,$S334)+INDEX(装备!M:M,$T334)</f>
        <v>120</v>
      </c>
      <c r="AG334" s="8">
        <f>INDEX(装备!N:N,$O334)+INDEX(装备!N:N,$P334)+INDEX(装备!N:N,$Q334)+INDEX(装备!N:N,$R334)+INDEX(装备!N:N,$S334)+INDEX(装备!N:N,$T334)</f>
        <v>30</v>
      </c>
      <c r="AH334" s="8">
        <f>INDEX(装备!O:O,$O334)+INDEX(装备!O:O,$P334)+INDEX(装备!O:O,$Q334)+INDEX(装备!O:O,$R334)+INDEX(装备!O:O,$S334)+INDEX(装备!O:O,$T334)</f>
        <v>0</v>
      </c>
      <c r="AI334" s="8">
        <f>INDEX(装备!P:P,$O334)+INDEX(装备!P:P,$P334)+INDEX(装备!P:P,$Q334)+INDEX(装备!P:P,$R334)+INDEX(装备!P:P,$S334)+INDEX(装备!P:P,$T334)</f>
        <v>0</v>
      </c>
      <c r="AJ334" s="8">
        <f>INDEX(装备!Q:Q,$O334)+INDEX(装备!Q:Q,$P334)+INDEX(装备!Q:Q,$Q334)+INDEX(装备!Q:Q,$R334)+INDEX(装备!Q:Q,$S334)+INDEX(装备!Q:Q,$T334)</f>
        <v>0</v>
      </c>
      <c r="AK334" s="8">
        <f>INDEX(装备!R:R,$O334)+INDEX(装备!R:R,$P334)+INDEX(装备!R:R,$Q334)+INDEX(装备!R:R,$R334)+INDEX(装备!R:R,$S334)+INDEX(装备!R:R,$T334)</f>
        <v>0</v>
      </c>
      <c r="AL334" s="8">
        <f>INDEX(装备!S:S,$O334)+INDEX(装备!S:S,$P334)+INDEX(装备!S:S,$Q334)+INDEX(装备!S:S,$R334)+INDEX(装备!S:S,$S334)+INDEX(装备!S:S,$T334)</f>
        <v>0</v>
      </c>
      <c r="AM334" s="8">
        <f>INDEX(装备!T:T,$O334)+INDEX(装备!T:T,$P334)+INDEX(装备!T:T,$Q334)+INDEX(装备!T:T,$R334)+INDEX(装备!T:T,$S334)+INDEX(装备!T:T,$T334)</f>
        <v>0</v>
      </c>
      <c r="AP334" s="39">
        <f t="shared" ref="AP334:BG342" si="166">AP333+V334</f>
        <v>23</v>
      </c>
      <c r="AQ334" s="39">
        <f t="shared" si="166"/>
        <v>17</v>
      </c>
      <c r="AR334" s="39">
        <f t="shared" si="166"/>
        <v>17</v>
      </c>
      <c r="AS334" s="39">
        <f t="shared" si="166"/>
        <v>250</v>
      </c>
      <c r="AT334" s="39">
        <f t="shared" si="166"/>
        <v>6</v>
      </c>
      <c r="AU334" s="39">
        <f t="shared" si="166"/>
        <v>12</v>
      </c>
      <c r="AV334" s="39">
        <f t="shared" si="166"/>
        <v>2</v>
      </c>
      <c r="AW334" s="39">
        <f t="shared" si="166"/>
        <v>0</v>
      </c>
      <c r="AX334" s="39">
        <f t="shared" si="166"/>
        <v>0</v>
      </c>
      <c r="AY334" s="39">
        <f t="shared" si="166"/>
        <v>0</v>
      </c>
      <c r="AZ334" s="39">
        <f t="shared" si="166"/>
        <v>215</v>
      </c>
      <c r="BA334" s="39">
        <f t="shared" si="166"/>
        <v>45</v>
      </c>
      <c r="BB334" s="39">
        <f t="shared" si="166"/>
        <v>0</v>
      </c>
      <c r="BC334" s="39">
        <f t="shared" si="166"/>
        <v>0</v>
      </c>
      <c r="BD334" s="39">
        <f t="shared" si="166"/>
        <v>0</v>
      </c>
      <c r="BE334" s="39">
        <f t="shared" si="166"/>
        <v>0</v>
      </c>
      <c r="BF334" s="39">
        <f t="shared" si="166"/>
        <v>0</v>
      </c>
      <c r="BG334" s="39">
        <f t="shared" si="166"/>
        <v>0</v>
      </c>
    </row>
    <row r="335" spans="6:59" s="38" customFormat="1" x14ac:dyDescent="0.15">
      <c r="G335" s="39" t="s">
        <v>299</v>
      </c>
      <c r="H335" s="39" t="s">
        <v>665</v>
      </c>
      <c r="I335" s="39" t="s">
        <v>367</v>
      </c>
      <c r="J335" s="39" t="s">
        <v>363</v>
      </c>
      <c r="K335" s="39" t="s">
        <v>369</v>
      </c>
      <c r="L335" s="39" t="s">
        <v>379</v>
      </c>
      <c r="M335" s="39" t="s">
        <v>298</v>
      </c>
      <c r="O335" s="35">
        <f>MATCH(H335,装备!$B:$B,0)</f>
        <v>63</v>
      </c>
      <c r="P335" s="35">
        <f>MATCH(I335,装备!$B:$B,0)</f>
        <v>55</v>
      </c>
      <c r="Q335" s="35">
        <f>MATCH(J335,装备!$B:$B,0)</f>
        <v>49</v>
      </c>
      <c r="R335" s="35">
        <f>MATCH(K335,装备!$B:$B,0)</f>
        <v>58</v>
      </c>
      <c r="S335" s="35">
        <f>MATCH(L335,装备!$B:$B,0)</f>
        <v>22</v>
      </c>
      <c r="T335" s="35">
        <f>MATCH(M335,装备!$B:$B,0)</f>
        <v>4</v>
      </c>
      <c r="V335" s="8">
        <f>INDEX(装备!C:C,$O335)+INDEX(装备!C:C,$P335)+INDEX(装备!C:C,$Q335)+INDEX(装备!C:C,$R335)+INDEX(装备!C:C,$S335)+INDEX(装备!C:C,$T335)</f>
        <v>21</v>
      </c>
      <c r="W335" s="8">
        <f>INDEX(装备!D:D,$O335)+INDEX(装备!D:D,$P335)+INDEX(装备!D:D,$Q335)+INDEX(装备!D:D,$R335)+INDEX(装备!D:D,$S335)+INDEX(装备!D:D,$T335)</f>
        <v>5</v>
      </c>
      <c r="X335" s="8">
        <f>INDEX(装备!E:E,$O335)+INDEX(装备!E:E,$P335)+INDEX(装备!E:E,$Q335)+INDEX(装备!E:E,$R335)+INDEX(装备!E:E,$S335)+INDEX(装备!E:E,$T335)</f>
        <v>5</v>
      </c>
      <c r="Y335" s="8">
        <f>INDEX(装备!F:F,$O335)+INDEX(装备!F:F,$P335)+INDEX(装备!F:F,$Q335)+INDEX(装备!F:F,$R335)+INDEX(装备!F:F,$S335)+INDEX(装备!F:F,$T335)</f>
        <v>280</v>
      </c>
      <c r="Z335" s="8">
        <f>INDEX(装备!G:G,$O335)+INDEX(装备!G:G,$P335)+INDEX(装备!G:G,$Q335)+INDEX(装备!G:G,$R335)+INDEX(装备!G:G,$S335)+INDEX(装备!G:G,$T335)</f>
        <v>10</v>
      </c>
      <c r="AA335" s="8">
        <f>INDEX(装备!H:H,$O335)+INDEX(装备!H:H,$P335)+INDEX(装备!H:H,$Q335)+INDEX(装备!H:H,$R335)+INDEX(装备!H:H,$S335)+INDEX(装备!H:H,$T335)</f>
        <v>0</v>
      </c>
      <c r="AB335" s="8">
        <f>INDEX(装备!I:I,$O335)+INDEX(装备!I:I,$P335)+INDEX(装备!I:I,$Q335)+INDEX(装备!I:I,$R335)+INDEX(装备!I:I,$S335)+INDEX(装备!I:I,$T335)</f>
        <v>14</v>
      </c>
      <c r="AC335" s="8">
        <f>INDEX(装备!J:J,$O335)+INDEX(装备!J:J,$P335)+INDEX(装备!J:J,$Q335)+INDEX(装备!J:J,$R335)+INDEX(装备!J:J,$S335)+INDEX(装备!J:J,$T335)</f>
        <v>0</v>
      </c>
      <c r="AD335" s="8">
        <f>INDEX(装备!K:K,$O335)+INDEX(装备!K:K,$P335)+INDEX(装备!K:K,$Q335)+INDEX(装备!K:K,$R335)+INDEX(装备!K:K,$S335)+INDEX(装备!K:K,$T335)</f>
        <v>0</v>
      </c>
      <c r="AE335" s="8">
        <f>INDEX(装备!L:L,$O335)+INDEX(装备!L:L,$P335)+INDEX(装备!L:L,$Q335)+INDEX(装备!L:L,$R335)+INDEX(装备!L:L,$S335)+INDEX(装备!L:L,$T335)</f>
        <v>0</v>
      </c>
      <c r="AF335" s="8">
        <f>INDEX(装备!M:M,$O335)+INDEX(装备!M:M,$P335)+INDEX(装备!M:M,$Q335)+INDEX(装备!M:M,$R335)+INDEX(装备!M:M,$S335)+INDEX(装备!M:M,$T335)</f>
        <v>440</v>
      </c>
      <c r="AG335" s="8">
        <f>INDEX(装备!N:N,$O335)+INDEX(装备!N:N,$P335)+INDEX(装备!N:N,$Q335)+INDEX(装备!N:N,$R335)+INDEX(装备!N:N,$S335)+INDEX(装备!N:N,$T335)</f>
        <v>75</v>
      </c>
      <c r="AH335" s="8">
        <f>INDEX(装备!O:O,$O335)+INDEX(装备!O:O,$P335)+INDEX(装备!O:O,$Q335)+INDEX(装备!O:O,$R335)+INDEX(装备!O:O,$S335)+INDEX(装备!O:O,$T335)</f>
        <v>0</v>
      </c>
      <c r="AI335" s="8">
        <f>INDEX(装备!P:P,$O335)+INDEX(装备!P:P,$P335)+INDEX(装备!P:P,$Q335)+INDEX(装备!P:P,$R335)+INDEX(装备!P:P,$S335)+INDEX(装备!P:P,$T335)</f>
        <v>0</v>
      </c>
      <c r="AJ335" s="8">
        <f>INDEX(装备!Q:Q,$O335)+INDEX(装备!Q:Q,$P335)+INDEX(装备!Q:Q,$Q335)+INDEX(装备!Q:Q,$R335)+INDEX(装备!Q:Q,$S335)+INDEX(装备!Q:Q,$T335)</f>
        <v>0</v>
      </c>
      <c r="AK335" s="8">
        <f>INDEX(装备!R:R,$O335)+INDEX(装备!R:R,$P335)+INDEX(装备!R:R,$Q335)+INDEX(装备!R:R,$R335)+INDEX(装备!R:R,$S335)+INDEX(装备!R:R,$T335)</f>
        <v>0</v>
      </c>
      <c r="AL335" s="8">
        <f>INDEX(装备!S:S,$O335)+INDEX(装备!S:S,$P335)+INDEX(装备!S:S,$Q335)+INDEX(装备!S:S,$R335)+INDEX(装备!S:S,$S335)+INDEX(装备!S:S,$T335)</f>
        <v>0</v>
      </c>
      <c r="AM335" s="8">
        <f>INDEX(装备!T:T,$O335)+INDEX(装备!T:T,$P335)+INDEX(装备!T:T,$Q335)+INDEX(装备!T:T,$R335)+INDEX(装备!T:T,$S335)+INDEX(装备!T:T,$T335)</f>
        <v>0</v>
      </c>
      <c r="AP335" s="39">
        <f t="shared" si="166"/>
        <v>44</v>
      </c>
      <c r="AQ335" s="39">
        <f t="shared" si="166"/>
        <v>22</v>
      </c>
      <c r="AR335" s="39">
        <f t="shared" si="166"/>
        <v>22</v>
      </c>
      <c r="AS335" s="39">
        <f t="shared" si="166"/>
        <v>530</v>
      </c>
      <c r="AT335" s="39">
        <f t="shared" si="166"/>
        <v>16</v>
      </c>
      <c r="AU335" s="39">
        <f t="shared" si="166"/>
        <v>12</v>
      </c>
      <c r="AV335" s="39">
        <f t="shared" si="166"/>
        <v>16</v>
      </c>
      <c r="AW335" s="39">
        <f t="shared" si="166"/>
        <v>0</v>
      </c>
      <c r="AX335" s="39">
        <f t="shared" si="166"/>
        <v>0</v>
      </c>
      <c r="AY335" s="39">
        <f t="shared" si="166"/>
        <v>0</v>
      </c>
      <c r="AZ335" s="39">
        <f t="shared" si="166"/>
        <v>655</v>
      </c>
      <c r="BA335" s="39">
        <f t="shared" si="166"/>
        <v>120</v>
      </c>
      <c r="BB335" s="39">
        <f t="shared" si="166"/>
        <v>0</v>
      </c>
      <c r="BC335" s="39">
        <f t="shared" si="166"/>
        <v>0</v>
      </c>
      <c r="BD335" s="39">
        <f t="shared" si="166"/>
        <v>0</v>
      </c>
      <c r="BE335" s="39">
        <f t="shared" si="166"/>
        <v>0</v>
      </c>
      <c r="BF335" s="39">
        <f t="shared" si="166"/>
        <v>0</v>
      </c>
      <c r="BG335" s="39">
        <f t="shared" si="166"/>
        <v>0</v>
      </c>
    </row>
    <row r="336" spans="6:59" s="38" customFormat="1" x14ac:dyDescent="0.15">
      <c r="G336" s="39" t="s">
        <v>304</v>
      </c>
      <c r="H336" s="39" t="s">
        <v>666</v>
      </c>
      <c r="I336" s="39" t="s">
        <v>381</v>
      </c>
      <c r="J336" s="39" t="s">
        <v>426</v>
      </c>
      <c r="K336" s="39" t="s">
        <v>382</v>
      </c>
      <c r="L336" s="39" t="s">
        <v>309</v>
      </c>
      <c r="M336" s="39" t="s">
        <v>481</v>
      </c>
      <c r="O336" s="35">
        <f>MATCH(H336,装备!$B:$B,0)</f>
        <v>70</v>
      </c>
      <c r="P336" s="35">
        <f>MATCH(I336,装备!$B:$B,0)</f>
        <v>54</v>
      </c>
      <c r="Q336" s="35">
        <f>MATCH(J336,装备!$B:$B,0)</f>
        <v>50</v>
      </c>
      <c r="R336" s="35">
        <f>MATCH(K336,装备!$B:$B,0)</f>
        <v>67</v>
      </c>
      <c r="S336" s="35">
        <f>MATCH(L336,装备!$B:$B,0)</f>
        <v>26</v>
      </c>
      <c r="T336" s="35">
        <f>MATCH(M336,装备!$B:$B,0)</f>
        <v>44</v>
      </c>
      <c r="V336" s="8">
        <f>INDEX(装备!C:C,$O336)+INDEX(装备!C:C,$P336)+INDEX(装备!C:C,$Q336)+INDEX(装备!C:C,$R336)+INDEX(装备!C:C,$S336)+INDEX(装备!C:C,$T336)</f>
        <v>39</v>
      </c>
      <c r="W336" s="8">
        <f>INDEX(装备!D:D,$O336)+INDEX(装备!D:D,$P336)+INDEX(装备!D:D,$Q336)+INDEX(装备!D:D,$R336)+INDEX(装备!D:D,$S336)+INDEX(装备!D:D,$T336)</f>
        <v>25</v>
      </c>
      <c r="X336" s="8">
        <f>INDEX(装备!E:E,$O336)+INDEX(装备!E:E,$P336)+INDEX(装备!E:E,$Q336)+INDEX(装备!E:E,$R336)+INDEX(装备!E:E,$S336)+INDEX(装备!E:E,$T336)</f>
        <v>15</v>
      </c>
      <c r="Y336" s="8">
        <f>INDEX(装备!F:F,$O336)+INDEX(装备!F:F,$P336)+INDEX(装备!F:F,$Q336)+INDEX(装备!F:F,$R336)+INDEX(装备!F:F,$S336)+INDEX(装备!F:F,$T336)</f>
        <v>0</v>
      </c>
      <c r="Z336" s="8">
        <f>INDEX(装备!G:G,$O336)+INDEX(装备!G:G,$P336)+INDEX(装备!G:G,$Q336)+INDEX(装备!G:G,$R336)+INDEX(装备!G:G,$S336)+INDEX(装备!G:G,$T336)</f>
        <v>35</v>
      </c>
      <c r="AA336" s="8">
        <f>INDEX(装备!H:H,$O336)+INDEX(装备!H:H,$P336)+INDEX(装备!H:H,$Q336)+INDEX(装备!H:H,$R336)+INDEX(装备!H:H,$S336)+INDEX(装备!H:H,$T336)</f>
        <v>0</v>
      </c>
      <c r="AB336" s="8">
        <f>INDEX(装备!I:I,$O336)+INDEX(装备!I:I,$P336)+INDEX(装备!I:I,$Q336)+INDEX(装备!I:I,$R336)+INDEX(装备!I:I,$S336)+INDEX(装备!I:I,$T336)</f>
        <v>10</v>
      </c>
      <c r="AC336" s="8">
        <f>INDEX(装备!J:J,$O336)+INDEX(装备!J:J,$P336)+INDEX(装备!J:J,$Q336)+INDEX(装备!J:J,$R336)+INDEX(装备!J:J,$S336)+INDEX(装备!J:J,$T336)</f>
        <v>17</v>
      </c>
      <c r="AD336" s="8">
        <f>INDEX(装备!K:K,$O336)+INDEX(装备!K:K,$P336)+INDEX(装备!K:K,$Q336)+INDEX(装备!K:K,$R336)+INDEX(装备!K:K,$S336)+INDEX(装备!K:K,$T336)</f>
        <v>15</v>
      </c>
      <c r="AE336" s="8">
        <f>INDEX(装备!L:L,$O336)+INDEX(装备!L:L,$P336)+INDEX(装备!L:L,$Q336)+INDEX(装备!L:L,$R336)+INDEX(装备!L:L,$S336)+INDEX(装备!L:L,$T336)</f>
        <v>0</v>
      </c>
      <c r="AF336" s="8">
        <f>INDEX(装备!M:M,$O336)+INDEX(装备!M:M,$P336)+INDEX(装备!M:M,$Q336)+INDEX(装备!M:M,$R336)+INDEX(装备!M:M,$S336)+INDEX(装备!M:M,$T336)</f>
        <v>180</v>
      </c>
      <c r="AG336" s="8">
        <f>INDEX(装备!N:N,$O336)+INDEX(装备!N:N,$P336)+INDEX(装备!N:N,$Q336)+INDEX(装备!N:N,$R336)+INDEX(装备!N:N,$S336)+INDEX(装备!N:N,$T336)</f>
        <v>0</v>
      </c>
      <c r="AH336" s="8">
        <f>INDEX(装备!O:O,$O336)+INDEX(装备!O:O,$P336)+INDEX(装备!O:O,$Q336)+INDEX(装备!O:O,$R336)+INDEX(装备!O:O,$S336)+INDEX(装备!O:O,$T336)</f>
        <v>0</v>
      </c>
      <c r="AI336" s="8">
        <f>INDEX(装备!P:P,$O336)+INDEX(装备!P:P,$P336)+INDEX(装备!P:P,$Q336)+INDEX(装备!P:P,$R336)+INDEX(装备!P:P,$S336)+INDEX(装备!P:P,$T336)</f>
        <v>0</v>
      </c>
      <c r="AJ336" s="8">
        <f>INDEX(装备!Q:Q,$O336)+INDEX(装备!Q:Q,$P336)+INDEX(装备!Q:Q,$Q336)+INDEX(装备!Q:Q,$R336)+INDEX(装备!Q:Q,$S336)+INDEX(装备!Q:Q,$T336)</f>
        <v>0</v>
      </c>
      <c r="AK336" s="8">
        <f>INDEX(装备!R:R,$O336)+INDEX(装备!R:R,$P336)+INDEX(装备!R:R,$Q336)+INDEX(装备!R:R,$R336)+INDEX(装备!R:R,$S336)+INDEX(装备!R:R,$T336)</f>
        <v>0</v>
      </c>
      <c r="AL336" s="8">
        <f>INDEX(装备!S:S,$O336)+INDEX(装备!S:S,$P336)+INDEX(装备!S:S,$Q336)+INDEX(装备!S:S,$R336)+INDEX(装备!S:S,$S336)+INDEX(装备!S:S,$T336)</f>
        <v>0</v>
      </c>
      <c r="AM336" s="8">
        <f>INDEX(装备!T:T,$O336)+INDEX(装备!T:T,$P336)+INDEX(装备!T:T,$Q336)+INDEX(装备!T:T,$R336)+INDEX(装备!T:T,$S336)+INDEX(装备!T:T,$T336)</f>
        <v>0</v>
      </c>
      <c r="AP336" s="39">
        <f t="shared" si="166"/>
        <v>83</v>
      </c>
      <c r="AQ336" s="39">
        <f t="shared" si="166"/>
        <v>47</v>
      </c>
      <c r="AR336" s="39">
        <f t="shared" si="166"/>
        <v>37</v>
      </c>
      <c r="AS336" s="39">
        <f t="shared" si="166"/>
        <v>530</v>
      </c>
      <c r="AT336" s="39">
        <f t="shared" si="166"/>
        <v>51</v>
      </c>
      <c r="AU336" s="39">
        <f t="shared" si="166"/>
        <v>12</v>
      </c>
      <c r="AV336" s="39">
        <f t="shared" si="166"/>
        <v>26</v>
      </c>
      <c r="AW336" s="39">
        <f t="shared" si="166"/>
        <v>17</v>
      </c>
      <c r="AX336" s="39">
        <f t="shared" si="166"/>
        <v>15</v>
      </c>
      <c r="AY336" s="39">
        <f t="shared" si="166"/>
        <v>0</v>
      </c>
      <c r="AZ336" s="39">
        <f t="shared" si="166"/>
        <v>835</v>
      </c>
      <c r="BA336" s="39">
        <f t="shared" si="166"/>
        <v>120</v>
      </c>
      <c r="BB336" s="39">
        <f t="shared" si="166"/>
        <v>0</v>
      </c>
      <c r="BC336" s="39">
        <f t="shared" si="166"/>
        <v>0</v>
      </c>
      <c r="BD336" s="39">
        <f t="shared" si="166"/>
        <v>0</v>
      </c>
      <c r="BE336" s="39">
        <f t="shared" si="166"/>
        <v>0</v>
      </c>
      <c r="BF336" s="39">
        <f t="shared" si="166"/>
        <v>0</v>
      </c>
      <c r="BG336" s="39">
        <f t="shared" si="166"/>
        <v>0</v>
      </c>
    </row>
    <row r="337" spans="6:59" s="38" customFormat="1" x14ac:dyDescent="0.15">
      <c r="G337" s="39" t="s">
        <v>311</v>
      </c>
      <c r="H337" s="39" t="s">
        <v>610</v>
      </c>
      <c r="I337" s="39" t="s">
        <v>313</v>
      </c>
      <c r="J337" s="39" t="s">
        <v>308</v>
      </c>
      <c r="K337" s="39" t="s">
        <v>367</v>
      </c>
      <c r="L337" s="39" t="s">
        <v>379</v>
      </c>
      <c r="M337" s="39" t="s">
        <v>481</v>
      </c>
      <c r="O337" s="35">
        <f>MATCH(H337,装备!$B:$B,0)</f>
        <v>85</v>
      </c>
      <c r="P337" s="35">
        <f>MATCH(I337,装备!$B:$B,0)</f>
        <v>84</v>
      </c>
      <c r="Q337" s="35">
        <f>MATCH(J337,装备!$B:$B,0)</f>
        <v>51</v>
      </c>
      <c r="R337" s="35">
        <f>MATCH(K337,装备!$B:$B,0)</f>
        <v>55</v>
      </c>
      <c r="S337" s="35">
        <f>MATCH(L337,装备!$B:$B,0)</f>
        <v>22</v>
      </c>
      <c r="T337" s="35">
        <f>MATCH(M337,装备!$B:$B,0)</f>
        <v>44</v>
      </c>
      <c r="V337" s="8">
        <f>INDEX(装备!C:C,$O337)+INDEX(装备!C:C,$P337)+INDEX(装备!C:C,$Q337)+INDEX(装备!C:C,$R337)+INDEX(装备!C:C,$S337)+INDEX(装备!C:C,$T337)</f>
        <v>46</v>
      </c>
      <c r="W337" s="8">
        <f>INDEX(装备!D:D,$O337)+INDEX(装备!D:D,$P337)+INDEX(装备!D:D,$Q337)+INDEX(装备!D:D,$R337)+INDEX(装备!D:D,$S337)+INDEX(装备!D:D,$T337)</f>
        <v>6</v>
      </c>
      <c r="X337" s="8">
        <f>INDEX(装备!E:E,$O337)+INDEX(装备!E:E,$P337)+INDEX(装备!E:E,$Q337)+INDEX(装备!E:E,$R337)+INDEX(装备!E:E,$S337)+INDEX(装备!E:E,$T337)</f>
        <v>22</v>
      </c>
      <c r="Y337" s="8">
        <f>INDEX(装备!F:F,$O337)+INDEX(装备!F:F,$P337)+INDEX(装备!F:F,$Q337)+INDEX(装备!F:F,$R337)+INDEX(装备!F:F,$S337)+INDEX(装备!F:F,$T337)</f>
        <v>280</v>
      </c>
      <c r="Z337" s="8">
        <f>INDEX(装备!G:G,$O337)+INDEX(装备!G:G,$P337)+INDEX(装备!G:G,$Q337)+INDEX(装备!G:G,$R337)+INDEX(装备!G:G,$S337)+INDEX(装备!G:G,$T337)</f>
        <v>56</v>
      </c>
      <c r="AA337" s="8">
        <f>INDEX(装备!H:H,$O337)+INDEX(装备!H:H,$P337)+INDEX(装备!H:H,$Q337)+INDEX(装备!H:H,$R337)+INDEX(装备!H:H,$S337)+INDEX(装备!H:H,$T337)</f>
        <v>0</v>
      </c>
      <c r="AB337" s="8">
        <f>INDEX(装备!I:I,$O337)+INDEX(装备!I:I,$P337)+INDEX(装备!I:I,$Q337)+INDEX(装备!I:I,$R337)+INDEX(装备!I:I,$S337)+INDEX(装备!I:I,$T337)</f>
        <v>9</v>
      </c>
      <c r="AC337" s="8">
        <f>INDEX(装备!J:J,$O337)+INDEX(装备!J:J,$P337)+INDEX(装备!J:J,$Q337)+INDEX(装备!J:J,$R337)+INDEX(装备!J:J,$S337)+INDEX(装备!J:J,$T337)</f>
        <v>10</v>
      </c>
      <c r="AD337" s="8">
        <f>INDEX(装备!K:K,$O337)+INDEX(装备!K:K,$P337)+INDEX(装备!K:K,$Q337)+INDEX(装备!K:K,$R337)+INDEX(装备!K:K,$S337)+INDEX(装备!K:K,$T337)</f>
        <v>27</v>
      </c>
      <c r="AE337" s="8">
        <f>INDEX(装备!L:L,$O337)+INDEX(装备!L:L,$P337)+INDEX(装备!L:L,$Q337)+INDEX(装备!L:L,$R337)+INDEX(装备!L:L,$S337)+INDEX(装备!L:L,$T337)</f>
        <v>0</v>
      </c>
      <c r="AF337" s="8">
        <f>INDEX(装备!M:M,$O337)+INDEX(装备!M:M,$P337)+INDEX(装备!M:M,$Q337)+INDEX(装备!M:M,$R337)+INDEX(装备!M:M,$S337)+INDEX(装备!M:M,$T337)</f>
        <v>240</v>
      </c>
      <c r="AG337" s="8">
        <f>INDEX(装备!N:N,$O337)+INDEX(装备!N:N,$P337)+INDEX(装备!N:N,$Q337)+INDEX(装备!N:N,$R337)+INDEX(装备!N:N,$S337)+INDEX(装备!N:N,$T337)</f>
        <v>0</v>
      </c>
      <c r="AH337" s="8">
        <f>INDEX(装备!O:O,$O337)+INDEX(装备!O:O,$P337)+INDEX(装备!O:O,$Q337)+INDEX(装备!O:O,$R337)+INDEX(装备!O:O,$S337)+INDEX(装备!O:O,$T337)</f>
        <v>0</v>
      </c>
      <c r="AI337" s="8">
        <f>INDEX(装备!P:P,$O337)+INDEX(装备!P:P,$P337)+INDEX(装备!P:P,$Q337)+INDEX(装备!P:P,$R337)+INDEX(装备!P:P,$S337)+INDEX(装备!P:P,$T337)</f>
        <v>0</v>
      </c>
      <c r="AJ337" s="8">
        <f>INDEX(装备!Q:Q,$O337)+INDEX(装备!Q:Q,$P337)+INDEX(装备!Q:Q,$Q337)+INDEX(装备!Q:Q,$R337)+INDEX(装备!Q:Q,$S337)+INDEX(装备!Q:Q,$T337)</f>
        <v>0</v>
      </c>
      <c r="AK337" s="8">
        <f>INDEX(装备!R:R,$O337)+INDEX(装备!R:R,$P337)+INDEX(装备!R:R,$Q337)+INDEX(装备!R:R,$R337)+INDEX(装备!R:R,$S337)+INDEX(装备!R:R,$T337)</f>
        <v>15</v>
      </c>
      <c r="AL337" s="8">
        <f>INDEX(装备!S:S,$O337)+INDEX(装备!S:S,$P337)+INDEX(装备!S:S,$Q337)+INDEX(装备!S:S,$R337)+INDEX(装备!S:S,$S337)+INDEX(装备!S:S,$T337)</f>
        <v>0</v>
      </c>
      <c r="AM337" s="8">
        <f>INDEX(装备!T:T,$O337)+INDEX(装备!T:T,$P337)+INDEX(装备!T:T,$Q337)+INDEX(装备!T:T,$R337)+INDEX(装备!T:T,$S337)+INDEX(装备!T:T,$T337)</f>
        <v>0</v>
      </c>
      <c r="AP337" s="39">
        <f t="shared" si="166"/>
        <v>129</v>
      </c>
      <c r="AQ337" s="39">
        <f t="shared" si="166"/>
        <v>53</v>
      </c>
      <c r="AR337" s="39">
        <f t="shared" si="166"/>
        <v>59</v>
      </c>
      <c r="AS337" s="39">
        <f t="shared" si="166"/>
        <v>810</v>
      </c>
      <c r="AT337" s="39">
        <f t="shared" si="166"/>
        <v>107</v>
      </c>
      <c r="AU337" s="39">
        <f t="shared" si="166"/>
        <v>12</v>
      </c>
      <c r="AV337" s="39">
        <f t="shared" si="166"/>
        <v>35</v>
      </c>
      <c r="AW337" s="39">
        <f t="shared" si="166"/>
        <v>27</v>
      </c>
      <c r="AX337" s="39">
        <f t="shared" si="166"/>
        <v>42</v>
      </c>
      <c r="AY337" s="39">
        <f t="shared" si="166"/>
        <v>0</v>
      </c>
      <c r="AZ337" s="39">
        <f t="shared" si="166"/>
        <v>1075</v>
      </c>
      <c r="BA337" s="39">
        <f t="shared" si="166"/>
        <v>120</v>
      </c>
      <c r="BB337" s="39">
        <f t="shared" si="166"/>
        <v>0</v>
      </c>
      <c r="BC337" s="39">
        <f t="shared" si="166"/>
        <v>0</v>
      </c>
      <c r="BD337" s="39">
        <f t="shared" si="166"/>
        <v>0</v>
      </c>
      <c r="BE337" s="39">
        <f t="shared" si="166"/>
        <v>15</v>
      </c>
      <c r="BF337" s="39">
        <f t="shared" si="166"/>
        <v>0</v>
      </c>
      <c r="BG337" s="39">
        <f t="shared" si="166"/>
        <v>0</v>
      </c>
    </row>
    <row r="338" spans="6:59" s="38" customFormat="1" x14ac:dyDescent="0.15">
      <c r="G338" s="39" t="s">
        <v>316</v>
      </c>
      <c r="H338" s="39" t="s">
        <v>617</v>
      </c>
      <c r="I338" s="39" t="s">
        <v>368</v>
      </c>
      <c r="J338" s="39" t="s">
        <v>372</v>
      </c>
      <c r="K338" s="39" t="s">
        <v>427</v>
      </c>
      <c r="L338" s="39" t="s">
        <v>422</v>
      </c>
      <c r="M338" s="39" t="s">
        <v>481</v>
      </c>
      <c r="O338" s="35">
        <f>MATCH(H338,装备!$B:$B,0)</f>
        <v>105</v>
      </c>
      <c r="P338" s="35">
        <f>MATCH(I338,装备!$B:$B,0)</f>
        <v>87</v>
      </c>
      <c r="Q338" s="35">
        <f>MATCH(J338,装备!$B:$B,0)</f>
        <v>34</v>
      </c>
      <c r="R338" s="35">
        <f>MATCH(K338,装备!$B:$B,0)</f>
        <v>35</v>
      </c>
      <c r="S338" s="35">
        <f>MATCH(L338,装备!$B:$B,0)</f>
        <v>18</v>
      </c>
      <c r="T338" s="35">
        <f>MATCH(M338,装备!$B:$B,0)</f>
        <v>44</v>
      </c>
      <c r="V338" s="8">
        <f>INDEX(装备!C:C,$O338)+INDEX(装备!C:C,$P338)+INDEX(装备!C:C,$Q338)+INDEX(装备!C:C,$R338)+INDEX(装备!C:C,$S338)+INDEX(装备!C:C,$T338)</f>
        <v>20</v>
      </c>
      <c r="W338" s="8">
        <f>INDEX(装备!D:D,$O338)+INDEX(装备!D:D,$P338)+INDEX(装备!D:D,$Q338)+INDEX(装备!D:D,$R338)+INDEX(装备!D:D,$S338)+INDEX(装备!D:D,$T338)</f>
        <v>9</v>
      </c>
      <c r="X338" s="8">
        <f>INDEX(装备!E:E,$O338)+INDEX(装备!E:E,$P338)+INDEX(装备!E:E,$Q338)+INDEX(装备!E:E,$R338)+INDEX(装备!E:E,$S338)+INDEX(装备!E:E,$T338)</f>
        <v>9</v>
      </c>
      <c r="Y338" s="8">
        <f>INDEX(装备!F:F,$O338)+INDEX(装备!F:F,$P338)+INDEX(装备!F:F,$Q338)+INDEX(装备!F:F,$R338)+INDEX(装备!F:F,$S338)+INDEX(装备!F:F,$T338)</f>
        <v>450</v>
      </c>
      <c r="Z338" s="8">
        <f>INDEX(装备!G:G,$O338)+INDEX(装备!G:G,$P338)+INDEX(装备!G:G,$Q338)+INDEX(装备!G:G,$R338)+INDEX(装备!G:G,$S338)+INDEX(装备!G:G,$T338)</f>
        <v>68</v>
      </c>
      <c r="AA338" s="8">
        <f>INDEX(装备!H:H,$O338)+INDEX(装备!H:H,$P338)+INDEX(装备!H:H,$Q338)+INDEX(装备!H:H,$R338)+INDEX(装备!H:H,$S338)+INDEX(装备!H:H,$T338)</f>
        <v>18</v>
      </c>
      <c r="AB338" s="8">
        <f>INDEX(装备!I:I,$O338)+INDEX(装备!I:I,$P338)+INDEX(装备!I:I,$Q338)+INDEX(装备!I:I,$R338)+INDEX(装备!I:I,$S338)+INDEX(装备!I:I,$T338)</f>
        <v>15</v>
      </c>
      <c r="AC338" s="8">
        <f>INDEX(装备!J:J,$O338)+INDEX(装备!J:J,$P338)+INDEX(装备!J:J,$Q338)+INDEX(装备!J:J,$R338)+INDEX(装备!J:J,$S338)+INDEX(装备!J:J,$T338)</f>
        <v>0</v>
      </c>
      <c r="AD338" s="8">
        <f>INDEX(装备!K:K,$O338)+INDEX(装备!K:K,$P338)+INDEX(装备!K:K,$Q338)+INDEX(装备!K:K,$R338)+INDEX(装备!K:K,$S338)+INDEX(装备!K:K,$T338)</f>
        <v>50</v>
      </c>
      <c r="AE338" s="8">
        <f>INDEX(装备!L:L,$O338)+INDEX(装备!L:L,$P338)+INDEX(装备!L:L,$Q338)+INDEX(装备!L:L,$R338)+INDEX(装备!L:L,$S338)+INDEX(装备!L:L,$T338)</f>
        <v>0</v>
      </c>
      <c r="AF338" s="8">
        <f>INDEX(装备!M:M,$O338)+INDEX(装备!M:M,$P338)+INDEX(装备!M:M,$Q338)+INDEX(装备!M:M,$R338)+INDEX(装备!M:M,$S338)+INDEX(装备!M:M,$T338)</f>
        <v>140</v>
      </c>
      <c r="AG338" s="8">
        <f>INDEX(装备!N:N,$O338)+INDEX(装备!N:N,$P338)+INDEX(装备!N:N,$Q338)+INDEX(装备!N:N,$R338)+INDEX(装备!N:N,$S338)+INDEX(装备!N:N,$T338)</f>
        <v>50</v>
      </c>
      <c r="AH338" s="8">
        <f>INDEX(装备!O:O,$O338)+INDEX(装备!O:O,$P338)+INDEX(装备!O:O,$Q338)+INDEX(装备!O:O,$R338)+INDEX(装备!O:O,$S338)+INDEX(装备!O:O,$T338)</f>
        <v>0</v>
      </c>
      <c r="AI338" s="8">
        <f>INDEX(装备!P:P,$O338)+INDEX(装备!P:P,$P338)+INDEX(装备!P:P,$Q338)+INDEX(装备!P:P,$R338)+INDEX(装备!P:P,$S338)+INDEX(装备!P:P,$T338)</f>
        <v>5</v>
      </c>
      <c r="AJ338" s="8">
        <f>INDEX(装备!Q:Q,$O338)+INDEX(装备!Q:Q,$P338)+INDEX(装备!Q:Q,$Q338)+INDEX(装备!Q:Q,$R338)+INDEX(装备!Q:Q,$S338)+INDEX(装备!Q:Q,$T338)</f>
        <v>0</v>
      </c>
      <c r="AK338" s="8">
        <f>INDEX(装备!R:R,$O338)+INDEX(装备!R:R,$P338)+INDEX(装备!R:R,$Q338)+INDEX(装备!R:R,$R338)+INDEX(装备!R:R,$S338)+INDEX(装备!R:R,$T338)</f>
        <v>0</v>
      </c>
      <c r="AL338" s="8">
        <f>INDEX(装备!S:S,$O338)+INDEX(装备!S:S,$P338)+INDEX(装备!S:S,$Q338)+INDEX(装备!S:S,$R338)+INDEX(装备!S:S,$S338)+INDEX(装备!S:S,$T338)</f>
        <v>0</v>
      </c>
      <c r="AM338" s="8">
        <f>INDEX(装备!T:T,$O338)+INDEX(装备!T:T,$P338)+INDEX(装备!T:T,$Q338)+INDEX(装备!T:T,$R338)+INDEX(装备!T:T,$S338)+INDEX(装备!T:T,$T338)</f>
        <v>0</v>
      </c>
      <c r="AP338" s="39">
        <f t="shared" si="166"/>
        <v>149</v>
      </c>
      <c r="AQ338" s="39">
        <f t="shared" si="166"/>
        <v>62</v>
      </c>
      <c r="AR338" s="39">
        <f t="shared" si="166"/>
        <v>68</v>
      </c>
      <c r="AS338" s="39">
        <f t="shared" si="166"/>
        <v>1260</v>
      </c>
      <c r="AT338" s="39">
        <f t="shared" si="166"/>
        <v>175</v>
      </c>
      <c r="AU338" s="39">
        <f t="shared" si="166"/>
        <v>30</v>
      </c>
      <c r="AV338" s="39">
        <f t="shared" si="166"/>
        <v>50</v>
      </c>
      <c r="AW338" s="39">
        <f t="shared" si="166"/>
        <v>27</v>
      </c>
      <c r="AX338" s="39">
        <f t="shared" si="166"/>
        <v>92</v>
      </c>
      <c r="AY338" s="39">
        <f t="shared" si="166"/>
        <v>0</v>
      </c>
      <c r="AZ338" s="39">
        <f t="shared" si="166"/>
        <v>1215</v>
      </c>
      <c r="BA338" s="39">
        <f t="shared" si="166"/>
        <v>170</v>
      </c>
      <c r="BB338" s="39">
        <f t="shared" si="166"/>
        <v>0</v>
      </c>
      <c r="BC338" s="39">
        <f t="shared" si="166"/>
        <v>5</v>
      </c>
      <c r="BD338" s="39">
        <f t="shared" si="166"/>
        <v>0</v>
      </c>
      <c r="BE338" s="39">
        <f t="shared" si="166"/>
        <v>15</v>
      </c>
      <c r="BF338" s="39">
        <f t="shared" si="166"/>
        <v>0</v>
      </c>
      <c r="BG338" s="39">
        <f t="shared" si="166"/>
        <v>0</v>
      </c>
    </row>
    <row r="339" spans="6:59" s="38" customFormat="1" x14ac:dyDescent="0.15">
      <c r="G339" s="39" t="s">
        <v>321</v>
      </c>
      <c r="H339" s="39" t="s">
        <v>635</v>
      </c>
      <c r="I339" s="39" t="s">
        <v>313</v>
      </c>
      <c r="J339" s="39" t="s">
        <v>332</v>
      </c>
      <c r="K339" s="39" t="s">
        <v>363</v>
      </c>
      <c r="L339" s="39" t="s">
        <v>379</v>
      </c>
      <c r="M339" s="39" t="s">
        <v>327</v>
      </c>
      <c r="O339" s="35">
        <f>MATCH(H339,装备!$B:$B,0)</f>
        <v>104</v>
      </c>
      <c r="P339" s="35">
        <f>MATCH(I339,装备!$B:$B,0)</f>
        <v>84</v>
      </c>
      <c r="Q339" s="35">
        <f>MATCH(J339,装备!$B:$B,0)</f>
        <v>63</v>
      </c>
      <c r="R339" s="35">
        <f>MATCH(K339,装备!$B:$B,0)</f>
        <v>49</v>
      </c>
      <c r="S339" s="35">
        <f>MATCH(L339,装备!$B:$B,0)</f>
        <v>22</v>
      </c>
      <c r="T339" s="35">
        <f>MATCH(M339,装备!$B:$B,0)</f>
        <v>72</v>
      </c>
      <c r="V339" s="8">
        <f>INDEX(装备!C:C,$O339)+INDEX(装备!C:C,$P339)+INDEX(装备!C:C,$Q339)+INDEX(装备!C:C,$R339)+INDEX(装备!C:C,$S339)+INDEX(装备!C:C,$T339)</f>
        <v>41</v>
      </c>
      <c r="W339" s="8">
        <f>INDEX(装备!D:D,$O339)+INDEX(装备!D:D,$P339)+INDEX(装备!D:D,$Q339)+INDEX(装备!D:D,$R339)+INDEX(装备!D:D,$S339)+INDEX(装备!D:D,$T339)</f>
        <v>31</v>
      </c>
      <c r="X339" s="8">
        <f>INDEX(装备!E:E,$O339)+INDEX(装备!E:E,$P339)+INDEX(装备!E:E,$Q339)+INDEX(装备!E:E,$R339)+INDEX(装备!E:E,$S339)+INDEX(装备!E:E,$T339)</f>
        <v>25</v>
      </c>
      <c r="Y339" s="8">
        <f>INDEX(装备!F:F,$O339)+INDEX(装备!F:F,$P339)+INDEX(装备!F:F,$Q339)+INDEX(装备!F:F,$R339)+INDEX(装备!F:F,$S339)+INDEX(装备!F:F,$T339)</f>
        <v>0</v>
      </c>
      <c r="Z339" s="8">
        <f>INDEX(装备!G:G,$O339)+INDEX(装备!G:G,$P339)+INDEX(装备!G:G,$Q339)+INDEX(装备!G:G,$R339)+INDEX(装备!G:G,$S339)+INDEX(装备!G:G,$T339)</f>
        <v>74</v>
      </c>
      <c r="AA339" s="8">
        <f>INDEX(装备!H:H,$O339)+INDEX(装备!H:H,$P339)+INDEX(装备!H:H,$Q339)+INDEX(装备!H:H,$R339)+INDEX(装备!H:H,$S339)+INDEX(装备!H:H,$T339)</f>
        <v>0</v>
      </c>
      <c r="AB339" s="8">
        <f>INDEX(装备!I:I,$O339)+INDEX(装备!I:I,$P339)+INDEX(装备!I:I,$Q339)+INDEX(装备!I:I,$R339)+INDEX(装备!I:I,$S339)+INDEX(装备!I:I,$T339)</f>
        <v>10</v>
      </c>
      <c r="AC339" s="8">
        <f>INDEX(装备!J:J,$O339)+INDEX(装备!J:J,$P339)+INDEX(装备!J:J,$Q339)+INDEX(装备!J:J,$R339)+INDEX(装备!J:J,$S339)+INDEX(装备!J:J,$T339)</f>
        <v>10</v>
      </c>
      <c r="AD339" s="8">
        <f>INDEX(装备!K:K,$O339)+INDEX(装备!K:K,$P339)+INDEX(装备!K:K,$Q339)+INDEX(装备!K:K,$R339)+INDEX(装备!K:K,$S339)+INDEX(装备!K:K,$T339)</f>
        <v>0</v>
      </c>
      <c r="AE339" s="8">
        <f>INDEX(装备!L:L,$O339)+INDEX(装备!L:L,$P339)+INDEX(装备!L:L,$Q339)+INDEX(装备!L:L,$R339)+INDEX(装备!L:L,$S339)+INDEX(装备!L:L,$T339)</f>
        <v>0</v>
      </c>
      <c r="AF339" s="8">
        <f>INDEX(装备!M:M,$O339)+INDEX(装备!M:M,$P339)+INDEX(装备!M:M,$Q339)+INDEX(装备!M:M,$R339)+INDEX(装备!M:M,$S339)+INDEX(装备!M:M,$T339)</f>
        <v>400</v>
      </c>
      <c r="AG339" s="8">
        <f>INDEX(装备!N:N,$O339)+INDEX(装备!N:N,$P339)+INDEX(装备!N:N,$Q339)+INDEX(装备!N:N,$R339)+INDEX(装备!N:N,$S339)+INDEX(装备!N:N,$T339)</f>
        <v>175</v>
      </c>
      <c r="AH339" s="8">
        <f>INDEX(装备!O:O,$O339)+INDEX(装备!O:O,$P339)+INDEX(装备!O:O,$Q339)+INDEX(装备!O:O,$R339)+INDEX(装备!O:O,$S339)+INDEX(装备!O:O,$T339)</f>
        <v>0</v>
      </c>
      <c r="AI339" s="8">
        <f>INDEX(装备!P:P,$O339)+INDEX(装备!P:P,$P339)+INDEX(装备!P:P,$Q339)+INDEX(装备!P:P,$R339)+INDEX(装备!P:P,$S339)+INDEX(装备!P:P,$T339)</f>
        <v>0</v>
      </c>
      <c r="AJ339" s="8">
        <f>INDEX(装备!Q:Q,$O339)+INDEX(装备!Q:Q,$P339)+INDEX(装备!Q:Q,$Q339)+INDEX(装备!Q:Q,$R339)+INDEX(装备!Q:Q,$S339)+INDEX(装备!Q:Q,$T339)</f>
        <v>0</v>
      </c>
      <c r="AK339" s="8">
        <f>INDEX(装备!R:R,$O339)+INDEX(装备!R:R,$P339)+INDEX(装备!R:R,$Q339)+INDEX(装备!R:R,$R339)+INDEX(装备!R:R,$S339)+INDEX(装备!R:R,$T339)</f>
        <v>0</v>
      </c>
      <c r="AL339" s="8">
        <f>INDEX(装备!S:S,$O339)+INDEX(装备!S:S,$P339)+INDEX(装备!S:S,$Q339)+INDEX(装备!S:S,$R339)+INDEX(装备!S:S,$S339)+INDEX(装备!S:S,$T339)</f>
        <v>0</v>
      </c>
      <c r="AM339" s="8">
        <f>INDEX(装备!T:T,$O339)+INDEX(装备!T:T,$P339)+INDEX(装备!T:T,$Q339)+INDEX(装备!T:T,$R339)+INDEX(装备!T:T,$S339)+INDEX(装备!T:T,$T339)</f>
        <v>15</v>
      </c>
      <c r="AP339" s="39">
        <f t="shared" si="166"/>
        <v>190</v>
      </c>
      <c r="AQ339" s="39">
        <f t="shared" si="166"/>
        <v>93</v>
      </c>
      <c r="AR339" s="39">
        <f t="shared" si="166"/>
        <v>93</v>
      </c>
      <c r="AS339" s="39">
        <f t="shared" si="166"/>
        <v>1260</v>
      </c>
      <c r="AT339" s="39">
        <f t="shared" si="166"/>
        <v>249</v>
      </c>
      <c r="AU339" s="39">
        <f t="shared" si="166"/>
        <v>30</v>
      </c>
      <c r="AV339" s="39">
        <f t="shared" si="166"/>
        <v>60</v>
      </c>
      <c r="AW339" s="39">
        <f t="shared" si="166"/>
        <v>37</v>
      </c>
      <c r="AX339" s="39">
        <f t="shared" si="166"/>
        <v>92</v>
      </c>
      <c r="AY339" s="39">
        <f t="shared" si="166"/>
        <v>0</v>
      </c>
      <c r="AZ339" s="39">
        <f t="shared" si="166"/>
        <v>1615</v>
      </c>
      <c r="BA339" s="39">
        <f t="shared" si="166"/>
        <v>345</v>
      </c>
      <c r="BB339" s="39">
        <f t="shared" si="166"/>
        <v>0</v>
      </c>
      <c r="BC339" s="39">
        <f t="shared" si="166"/>
        <v>5</v>
      </c>
      <c r="BD339" s="39">
        <f t="shared" si="166"/>
        <v>0</v>
      </c>
      <c r="BE339" s="39">
        <f t="shared" si="166"/>
        <v>15</v>
      </c>
      <c r="BF339" s="39">
        <f t="shared" si="166"/>
        <v>0</v>
      </c>
      <c r="BG339" s="39">
        <f t="shared" si="166"/>
        <v>15</v>
      </c>
    </row>
    <row r="340" spans="6:59" s="38" customFormat="1" x14ac:dyDescent="0.15">
      <c r="G340" s="39" t="s">
        <v>328</v>
      </c>
      <c r="H340" s="39" t="s">
        <v>625</v>
      </c>
      <c r="I340" s="39" t="s">
        <v>383</v>
      </c>
      <c r="J340" s="39" t="s">
        <v>332</v>
      </c>
      <c r="K340" s="39" t="s">
        <v>382</v>
      </c>
      <c r="L340" s="39" t="s">
        <v>422</v>
      </c>
      <c r="M340" s="39" t="s">
        <v>327</v>
      </c>
      <c r="O340" s="35">
        <f>MATCH(H340,装备!$B:$B,0)</f>
        <v>115</v>
      </c>
      <c r="P340" s="35">
        <f>MATCH(I340,装备!$B:$B,0)</f>
        <v>99</v>
      </c>
      <c r="Q340" s="35">
        <f>MATCH(J340,装备!$B:$B,0)</f>
        <v>63</v>
      </c>
      <c r="R340" s="35">
        <f>MATCH(K340,装备!$B:$B,0)</f>
        <v>67</v>
      </c>
      <c r="S340" s="35">
        <f>MATCH(L340,装备!$B:$B,0)</f>
        <v>18</v>
      </c>
      <c r="T340" s="35">
        <f>MATCH(M340,装备!$B:$B,0)</f>
        <v>72</v>
      </c>
      <c r="V340" s="8">
        <f>INDEX(装备!C:C,$O340)+INDEX(装备!C:C,$P340)+INDEX(装备!C:C,$Q340)+INDEX(装备!C:C,$R340)+INDEX(装备!C:C,$S340)+INDEX(装备!C:C,$T340)</f>
        <v>47</v>
      </c>
      <c r="W340" s="8">
        <f>INDEX(装备!D:D,$O340)+INDEX(装备!D:D,$P340)+INDEX(装备!D:D,$Q340)+INDEX(装备!D:D,$R340)+INDEX(装备!D:D,$S340)+INDEX(装备!D:D,$T340)</f>
        <v>58</v>
      </c>
      <c r="X340" s="8">
        <f>INDEX(装备!E:E,$O340)+INDEX(装备!E:E,$P340)+INDEX(装备!E:E,$Q340)+INDEX(装备!E:E,$R340)+INDEX(装备!E:E,$S340)+INDEX(装备!E:E,$T340)</f>
        <v>28</v>
      </c>
      <c r="Y340" s="8">
        <f>INDEX(装备!F:F,$O340)+INDEX(装备!F:F,$P340)+INDEX(装备!F:F,$Q340)+INDEX(装备!F:F,$R340)+INDEX(装备!F:F,$S340)+INDEX(装备!F:F,$T340)</f>
        <v>0</v>
      </c>
      <c r="Z340" s="8">
        <f>INDEX(装备!G:G,$O340)+INDEX(装备!G:G,$P340)+INDEX(装备!G:G,$Q340)+INDEX(装备!G:G,$R340)+INDEX(装备!G:G,$S340)+INDEX(装备!G:G,$T340)</f>
        <v>13</v>
      </c>
      <c r="AA340" s="8">
        <f>INDEX(装备!H:H,$O340)+INDEX(装备!H:H,$P340)+INDEX(装备!H:H,$Q340)+INDEX(装备!H:H,$R340)+INDEX(装备!H:H,$S340)+INDEX(装备!H:H,$T340)</f>
        <v>0</v>
      </c>
      <c r="AB340" s="8">
        <f>INDEX(装备!I:I,$O340)+INDEX(装备!I:I,$P340)+INDEX(装备!I:I,$Q340)+INDEX(装备!I:I,$R340)+INDEX(装备!I:I,$S340)+INDEX(装备!I:I,$T340)</f>
        <v>50</v>
      </c>
      <c r="AC340" s="8">
        <f>INDEX(装备!J:J,$O340)+INDEX(装备!J:J,$P340)+INDEX(装备!J:J,$Q340)+INDEX(装备!J:J,$R340)+INDEX(装备!J:J,$S340)+INDEX(装备!J:J,$T340)</f>
        <v>35</v>
      </c>
      <c r="AD340" s="8">
        <f>INDEX(装备!K:K,$O340)+INDEX(装备!K:K,$P340)+INDEX(装备!K:K,$Q340)+INDEX(装备!K:K,$R340)+INDEX(装备!K:K,$S340)+INDEX(装备!K:K,$T340)</f>
        <v>0</v>
      </c>
      <c r="AE340" s="8">
        <f>INDEX(装备!L:L,$O340)+INDEX(装备!L:L,$P340)+INDEX(装备!L:L,$Q340)+INDEX(装备!L:L,$R340)+INDEX(装备!L:L,$S340)+INDEX(装备!L:L,$T340)</f>
        <v>0</v>
      </c>
      <c r="AF340" s="8">
        <f>INDEX(装备!M:M,$O340)+INDEX(装备!M:M,$P340)+INDEX(装备!M:M,$Q340)+INDEX(装备!M:M,$R340)+INDEX(装备!M:M,$S340)+INDEX(装备!M:M,$T340)</f>
        <v>100</v>
      </c>
      <c r="AG340" s="8">
        <f>INDEX(装备!N:N,$O340)+INDEX(装备!N:N,$P340)+INDEX(装备!N:N,$Q340)+INDEX(装备!N:N,$R340)+INDEX(装备!N:N,$S340)+INDEX(装备!N:N,$T340)</f>
        <v>0</v>
      </c>
      <c r="AH340" s="8">
        <f>INDEX(装备!O:O,$O340)+INDEX(装备!O:O,$P340)+INDEX(装备!O:O,$Q340)+INDEX(装备!O:O,$R340)+INDEX(装备!O:O,$S340)+INDEX(装备!O:O,$T340)</f>
        <v>0</v>
      </c>
      <c r="AI340" s="8">
        <f>INDEX(装备!P:P,$O340)+INDEX(装备!P:P,$P340)+INDEX(装备!P:P,$Q340)+INDEX(装备!P:P,$R340)+INDEX(装备!P:P,$S340)+INDEX(装备!P:P,$T340)</f>
        <v>0</v>
      </c>
      <c r="AJ340" s="8">
        <f>INDEX(装备!Q:Q,$O340)+INDEX(装备!Q:Q,$P340)+INDEX(装备!Q:Q,$Q340)+INDEX(装备!Q:Q,$R340)+INDEX(装备!Q:Q,$S340)+INDEX(装备!Q:Q,$T340)</f>
        <v>0</v>
      </c>
      <c r="AK340" s="8">
        <f>INDEX(装备!R:R,$O340)+INDEX(装备!R:R,$P340)+INDEX(装备!R:R,$Q340)+INDEX(装备!R:R,$R340)+INDEX(装备!R:R,$S340)+INDEX(装备!R:R,$T340)</f>
        <v>0</v>
      </c>
      <c r="AL340" s="8">
        <f>INDEX(装备!S:S,$O340)+INDEX(装备!S:S,$P340)+INDEX(装备!S:S,$Q340)+INDEX(装备!S:S,$R340)+INDEX(装备!S:S,$S340)+INDEX(装备!S:S,$T340)</f>
        <v>0</v>
      </c>
      <c r="AM340" s="8">
        <f>INDEX(装备!T:T,$O340)+INDEX(装备!T:T,$P340)+INDEX(装备!T:T,$Q340)+INDEX(装备!T:T,$R340)+INDEX(装备!T:T,$S340)+INDEX(装备!T:T,$T340)</f>
        <v>0</v>
      </c>
      <c r="AP340" s="39">
        <f t="shared" si="166"/>
        <v>237</v>
      </c>
      <c r="AQ340" s="39">
        <f t="shared" si="166"/>
        <v>151</v>
      </c>
      <c r="AR340" s="39">
        <f t="shared" si="166"/>
        <v>121</v>
      </c>
      <c r="AS340" s="39">
        <f t="shared" si="166"/>
        <v>1260</v>
      </c>
      <c r="AT340" s="39">
        <f t="shared" si="166"/>
        <v>262</v>
      </c>
      <c r="AU340" s="39">
        <f t="shared" si="166"/>
        <v>30</v>
      </c>
      <c r="AV340" s="39">
        <f t="shared" si="166"/>
        <v>110</v>
      </c>
      <c r="AW340" s="39">
        <f t="shared" si="166"/>
        <v>72</v>
      </c>
      <c r="AX340" s="39">
        <f t="shared" si="166"/>
        <v>92</v>
      </c>
      <c r="AY340" s="39">
        <f t="shared" si="166"/>
        <v>0</v>
      </c>
      <c r="AZ340" s="39">
        <f t="shared" si="166"/>
        <v>1715</v>
      </c>
      <c r="BA340" s="39">
        <f t="shared" si="166"/>
        <v>345</v>
      </c>
      <c r="BB340" s="39">
        <f t="shared" si="166"/>
        <v>0</v>
      </c>
      <c r="BC340" s="39">
        <f t="shared" si="166"/>
        <v>5</v>
      </c>
      <c r="BD340" s="39">
        <f t="shared" si="166"/>
        <v>0</v>
      </c>
      <c r="BE340" s="39">
        <f t="shared" si="166"/>
        <v>15</v>
      </c>
      <c r="BF340" s="39">
        <f t="shared" si="166"/>
        <v>0</v>
      </c>
      <c r="BG340" s="39">
        <f t="shared" si="166"/>
        <v>15</v>
      </c>
    </row>
    <row r="341" spans="6:59" s="38" customFormat="1" x14ac:dyDescent="0.15">
      <c r="G341" s="39" t="s">
        <v>333</v>
      </c>
      <c r="H341" s="39" t="s">
        <v>618</v>
      </c>
      <c r="I341" s="39" t="s">
        <v>334</v>
      </c>
      <c r="J341" s="39" t="s">
        <v>356</v>
      </c>
      <c r="K341" s="39" t="s">
        <v>367</v>
      </c>
      <c r="L341" s="39" t="s">
        <v>379</v>
      </c>
      <c r="M341" s="39" t="s">
        <v>327</v>
      </c>
      <c r="O341" s="35">
        <f>MATCH(H341,装备!$B:$B,0)</f>
        <v>118</v>
      </c>
      <c r="P341" s="35">
        <f>MATCH(I341,装备!$B:$B,0)</f>
        <v>121</v>
      </c>
      <c r="Q341" s="35">
        <f>MATCH(J341,装备!$B:$B,0)</f>
        <v>85</v>
      </c>
      <c r="R341" s="35">
        <f>MATCH(K341,装备!$B:$B,0)</f>
        <v>55</v>
      </c>
      <c r="S341" s="35">
        <f>MATCH(L341,装备!$B:$B,0)</f>
        <v>22</v>
      </c>
      <c r="T341" s="35">
        <f>MATCH(M341,装备!$B:$B,0)</f>
        <v>72</v>
      </c>
      <c r="V341" s="8">
        <f>INDEX(装备!C:C,$O341)+INDEX(装备!C:C,$P341)+INDEX(装备!C:C,$Q341)+INDEX(装备!C:C,$R341)+INDEX(装备!C:C,$S341)+INDEX(装备!C:C,$T341)</f>
        <v>112</v>
      </c>
      <c r="W341" s="8">
        <f>INDEX(装备!D:D,$O341)+INDEX(装备!D:D,$P341)+INDEX(装备!D:D,$Q341)+INDEX(装备!D:D,$R341)+INDEX(装备!D:D,$S341)+INDEX(装备!D:D,$T341)</f>
        <v>25</v>
      </c>
      <c r="X341" s="8">
        <f>INDEX(装备!E:E,$O341)+INDEX(装备!E:E,$P341)+INDEX(装备!E:E,$Q341)+INDEX(装备!E:E,$R341)+INDEX(装备!E:E,$S341)+INDEX(装备!E:E,$T341)</f>
        <v>41</v>
      </c>
      <c r="Y341" s="8">
        <f>INDEX(装备!F:F,$O341)+INDEX(装备!F:F,$P341)+INDEX(装备!F:F,$Q341)+INDEX(装备!F:F,$R341)+INDEX(装备!F:F,$S341)+INDEX(装备!F:F,$T341)</f>
        <v>880</v>
      </c>
      <c r="Z341" s="8">
        <f>INDEX(装备!G:G,$O341)+INDEX(装备!G:G,$P341)+INDEX(装备!G:G,$Q341)+INDEX(装备!G:G,$R341)+INDEX(装备!G:G,$S341)+INDEX(装备!G:G,$T341)</f>
        <v>62</v>
      </c>
      <c r="AA341" s="8">
        <f>INDEX(装备!H:H,$O341)+INDEX(装备!H:H,$P341)+INDEX(装备!H:H,$Q341)+INDEX(装备!H:H,$R341)+INDEX(装备!H:H,$S341)+INDEX(装备!H:H,$T341)</f>
        <v>0</v>
      </c>
      <c r="AB341" s="8">
        <f>INDEX(装备!I:I,$O341)+INDEX(装备!I:I,$P341)+INDEX(装备!I:I,$Q341)+INDEX(装备!I:I,$R341)+INDEX(装备!I:I,$S341)+INDEX(装备!I:I,$T341)</f>
        <v>19</v>
      </c>
      <c r="AC341" s="8">
        <f>INDEX(装备!J:J,$O341)+INDEX(装备!J:J,$P341)+INDEX(装备!J:J,$Q341)+INDEX(装备!J:J,$R341)+INDEX(装备!J:J,$S341)+INDEX(装备!J:J,$T341)</f>
        <v>0</v>
      </c>
      <c r="AD341" s="8">
        <f>INDEX(装备!K:K,$O341)+INDEX(装备!K:K,$P341)+INDEX(装备!K:K,$Q341)+INDEX(装备!K:K,$R341)+INDEX(装备!K:K,$S341)+INDEX(装备!K:K,$T341)</f>
        <v>12</v>
      </c>
      <c r="AE341" s="8">
        <f>INDEX(装备!L:L,$O341)+INDEX(装备!L:L,$P341)+INDEX(装备!L:L,$Q341)+INDEX(装备!L:L,$R341)+INDEX(装备!L:L,$S341)+INDEX(装备!L:L,$T341)</f>
        <v>0</v>
      </c>
      <c r="AF341" s="8">
        <f>INDEX(装备!M:M,$O341)+INDEX(装备!M:M,$P341)+INDEX(装备!M:M,$Q341)+INDEX(装备!M:M,$R341)+INDEX(装备!M:M,$S341)+INDEX(装备!M:M,$T341)</f>
        <v>840</v>
      </c>
      <c r="AG341" s="8">
        <f>INDEX(装备!N:N,$O341)+INDEX(装备!N:N,$P341)+INDEX(装备!N:N,$Q341)+INDEX(装备!N:N,$R341)+INDEX(装备!N:N,$S341)+INDEX(装备!N:N,$T341)</f>
        <v>0</v>
      </c>
      <c r="AH341" s="8">
        <f>INDEX(装备!O:O,$O341)+INDEX(装备!O:O,$P341)+INDEX(装备!O:O,$Q341)+INDEX(装备!O:O,$R341)+INDEX(装备!O:O,$S341)+INDEX(装备!O:O,$T341)</f>
        <v>0</v>
      </c>
      <c r="AI341" s="8">
        <f>INDEX(装备!P:P,$O341)+INDEX(装备!P:P,$P341)+INDEX(装备!P:P,$Q341)+INDEX(装备!P:P,$R341)+INDEX(装备!P:P,$S341)+INDEX(装备!P:P,$T341)</f>
        <v>0</v>
      </c>
      <c r="AJ341" s="8">
        <f>INDEX(装备!Q:Q,$O341)+INDEX(装备!Q:Q,$P341)+INDEX(装备!Q:Q,$Q341)+INDEX(装备!Q:Q,$R341)+INDEX(装备!Q:Q,$S341)+INDEX(装备!Q:Q,$T341)</f>
        <v>0</v>
      </c>
      <c r="AK341" s="8">
        <f>INDEX(装备!R:R,$O341)+INDEX(装备!R:R,$P341)+INDEX(装备!R:R,$Q341)+INDEX(装备!R:R,$R341)+INDEX(装备!R:R,$S341)+INDEX(装备!R:R,$T341)</f>
        <v>25</v>
      </c>
      <c r="AL341" s="8">
        <f>INDEX(装备!S:S,$O341)+INDEX(装备!S:S,$P341)+INDEX(装备!S:S,$Q341)+INDEX(装备!S:S,$R341)+INDEX(装备!S:S,$S341)+INDEX(装备!S:S,$T341)</f>
        <v>0</v>
      </c>
      <c r="AM341" s="8">
        <f>INDEX(装备!T:T,$O341)+INDEX(装备!T:T,$P341)+INDEX(装备!T:T,$Q341)+INDEX(装备!T:T,$R341)+INDEX(装备!T:T,$S341)+INDEX(装备!T:T,$T341)</f>
        <v>0</v>
      </c>
      <c r="AP341" s="39">
        <f t="shared" si="166"/>
        <v>349</v>
      </c>
      <c r="AQ341" s="39">
        <f t="shared" si="166"/>
        <v>176</v>
      </c>
      <c r="AR341" s="39">
        <f t="shared" si="166"/>
        <v>162</v>
      </c>
      <c r="AS341" s="39">
        <f t="shared" si="166"/>
        <v>2140</v>
      </c>
      <c r="AT341" s="39">
        <f t="shared" si="166"/>
        <v>324</v>
      </c>
      <c r="AU341" s="39">
        <f t="shared" si="166"/>
        <v>30</v>
      </c>
      <c r="AV341" s="39">
        <f t="shared" si="166"/>
        <v>129</v>
      </c>
      <c r="AW341" s="39">
        <f t="shared" si="166"/>
        <v>72</v>
      </c>
      <c r="AX341" s="39">
        <f t="shared" si="166"/>
        <v>104</v>
      </c>
      <c r="AY341" s="39">
        <f t="shared" si="166"/>
        <v>0</v>
      </c>
      <c r="AZ341" s="39">
        <f t="shared" si="166"/>
        <v>2555</v>
      </c>
      <c r="BA341" s="39">
        <f t="shared" si="166"/>
        <v>345</v>
      </c>
      <c r="BB341" s="39">
        <f t="shared" si="166"/>
        <v>0</v>
      </c>
      <c r="BC341" s="39">
        <f t="shared" si="166"/>
        <v>5</v>
      </c>
      <c r="BD341" s="39">
        <f t="shared" si="166"/>
        <v>0</v>
      </c>
      <c r="BE341" s="39">
        <f t="shared" si="166"/>
        <v>40</v>
      </c>
      <c r="BF341" s="39">
        <f t="shared" si="166"/>
        <v>0</v>
      </c>
      <c r="BG341" s="39">
        <f t="shared" si="166"/>
        <v>15</v>
      </c>
    </row>
    <row r="342" spans="6:59" s="38" customFormat="1" x14ac:dyDescent="0.15">
      <c r="G342" s="39" t="s">
        <v>337</v>
      </c>
      <c r="H342" s="39" t="s">
        <v>618</v>
      </c>
      <c r="I342" s="39" t="s">
        <v>374</v>
      </c>
      <c r="J342" s="39" t="s">
        <v>383</v>
      </c>
      <c r="K342" s="39" t="s">
        <v>313</v>
      </c>
      <c r="L342" s="39" t="s">
        <v>482</v>
      </c>
      <c r="M342" s="39" t="s">
        <v>327</v>
      </c>
      <c r="O342" s="35">
        <f>MATCH(H342,装备!$B:$B,0)</f>
        <v>118</v>
      </c>
      <c r="P342" s="35">
        <f>MATCH(I342,装备!$B:$B,0)</f>
        <v>117</v>
      </c>
      <c r="Q342" s="35">
        <f>MATCH(J342,装备!$B:$B,0)</f>
        <v>99</v>
      </c>
      <c r="R342" s="35">
        <f>MATCH(K342,装备!$B:$B,0)</f>
        <v>84</v>
      </c>
      <c r="S342" s="35">
        <f>MATCH(L342,装备!$B:$B,0)</f>
        <v>70</v>
      </c>
      <c r="T342" s="35">
        <f>MATCH(M342,装备!$B:$B,0)</f>
        <v>72</v>
      </c>
      <c r="V342" s="8">
        <f>INDEX(装备!C:C,$O342)+INDEX(装备!C:C,$P342)+INDEX(装备!C:C,$Q342)+INDEX(装备!C:C,$R342)+INDEX(装备!C:C,$S342)+INDEX(装备!C:C,$T342)</f>
        <v>75</v>
      </c>
      <c r="W342" s="8">
        <f>INDEX(装备!D:D,$O342)+INDEX(装备!D:D,$P342)+INDEX(装备!D:D,$Q342)+INDEX(装备!D:D,$R342)+INDEX(装备!D:D,$S342)+INDEX(装备!D:D,$T342)</f>
        <v>35</v>
      </c>
      <c r="X342" s="8">
        <f>INDEX(装备!E:E,$O342)+INDEX(装备!E:E,$P342)+INDEX(装备!E:E,$Q342)+INDEX(装备!E:E,$R342)+INDEX(装备!E:E,$S342)+INDEX(装备!E:E,$T342)</f>
        <v>25</v>
      </c>
      <c r="Y342" s="8">
        <f>INDEX(装备!F:F,$O342)+INDEX(装备!F:F,$P342)+INDEX(装备!F:F,$Q342)+INDEX(装备!F:F,$R342)+INDEX(装备!F:F,$S342)+INDEX(装备!F:F,$T342)</f>
        <v>600</v>
      </c>
      <c r="Z342" s="8">
        <f>INDEX(装备!G:G,$O342)+INDEX(装备!G:G,$P342)+INDEX(装备!G:G,$Q342)+INDEX(装备!G:G,$R342)+INDEX(装备!G:G,$S342)+INDEX(装备!G:G,$T342)</f>
        <v>146</v>
      </c>
      <c r="AA342" s="8">
        <f>INDEX(装备!H:H,$O342)+INDEX(装备!H:H,$P342)+INDEX(装备!H:H,$Q342)+INDEX(装备!H:H,$R342)+INDEX(装备!H:H,$S342)+INDEX(装备!H:H,$T342)</f>
        <v>0</v>
      </c>
      <c r="AB342" s="8">
        <f>INDEX(装备!I:I,$O342)+INDEX(装备!I:I,$P342)+INDEX(装备!I:I,$Q342)+INDEX(装备!I:I,$R342)+INDEX(装备!I:I,$S342)+INDEX(装备!I:I,$T342)</f>
        <v>5</v>
      </c>
      <c r="AC342" s="8">
        <f>INDEX(装备!J:J,$O342)+INDEX(装备!J:J,$P342)+INDEX(装备!J:J,$Q342)+INDEX(装备!J:J,$R342)+INDEX(装备!J:J,$S342)+INDEX(装备!J:J,$T342)</f>
        <v>50</v>
      </c>
      <c r="AD342" s="8">
        <f>INDEX(装备!K:K,$O342)+INDEX(装备!K:K,$P342)+INDEX(装备!K:K,$Q342)+INDEX(装备!K:K,$R342)+INDEX(装备!K:K,$S342)+INDEX(装备!K:K,$T342)</f>
        <v>0</v>
      </c>
      <c r="AE342" s="8">
        <f>INDEX(装备!L:L,$O342)+INDEX(装备!L:L,$P342)+INDEX(装备!L:L,$Q342)+INDEX(装备!L:L,$R342)+INDEX(装备!L:L,$S342)+INDEX(装备!L:L,$T342)</f>
        <v>0</v>
      </c>
      <c r="AF342" s="8">
        <f>INDEX(装备!M:M,$O342)+INDEX(装备!M:M,$P342)+INDEX(装备!M:M,$Q342)+INDEX(装备!M:M,$R342)+INDEX(装备!M:M,$S342)+INDEX(装备!M:M,$T342)</f>
        <v>700</v>
      </c>
      <c r="AG342" s="8">
        <f>INDEX(装备!N:N,$O342)+INDEX(装备!N:N,$P342)+INDEX(装备!N:N,$Q342)+INDEX(装备!N:N,$R342)+INDEX(装备!N:N,$S342)+INDEX(装备!N:N,$T342)</f>
        <v>0</v>
      </c>
      <c r="AH342" s="8">
        <f>INDEX(装备!O:O,$O342)+INDEX(装备!O:O,$P342)+INDEX(装备!O:O,$Q342)+INDEX(装备!O:O,$R342)+INDEX(装备!O:O,$S342)+INDEX(装备!O:O,$T342)</f>
        <v>0</v>
      </c>
      <c r="AI342" s="8">
        <f>INDEX(装备!P:P,$O342)+INDEX(装备!P:P,$P342)+INDEX(装备!P:P,$Q342)+INDEX(装备!P:P,$R342)+INDEX(装备!P:P,$S342)+INDEX(装备!P:P,$T342)</f>
        <v>30</v>
      </c>
      <c r="AJ342" s="8">
        <f>INDEX(装备!Q:Q,$O342)+INDEX(装备!Q:Q,$P342)+INDEX(装备!Q:Q,$Q342)+INDEX(装备!Q:Q,$R342)+INDEX(装备!Q:Q,$S342)+INDEX(装备!Q:Q,$T342)</f>
        <v>0</v>
      </c>
      <c r="AK342" s="8">
        <f>INDEX(装备!R:R,$O342)+INDEX(装备!R:R,$P342)+INDEX(装备!R:R,$Q342)+INDEX(装备!R:R,$R342)+INDEX(装备!R:R,$S342)+INDEX(装备!R:R,$T342)</f>
        <v>0</v>
      </c>
      <c r="AL342" s="8">
        <f>INDEX(装备!S:S,$O342)+INDEX(装备!S:S,$P342)+INDEX(装备!S:S,$Q342)+INDEX(装备!S:S,$R342)+INDEX(装备!S:S,$S342)+INDEX(装备!S:S,$T342)</f>
        <v>0</v>
      </c>
      <c r="AM342" s="8">
        <f>INDEX(装备!T:T,$O342)+INDEX(装备!T:T,$P342)+INDEX(装备!T:T,$Q342)+INDEX(装备!T:T,$R342)+INDEX(装备!T:T,$S342)+INDEX(装备!T:T,$T342)</f>
        <v>0</v>
      </c>
      <c r="AP342" s="39">
        <f t="shared" si="166"/>
        <v>424</v>
      </c>
      <c r="AQ342" s="39">
        <f t="shared" si="166"/>
        <v>211</v>
      </c>
      <c r="AR342" s="39">
        <f t="shared" si="166"/>
        <v>187</v>
      </c>
      <c r="AS342" s="39">
        <f t="shared" si="166"/>
        <v>2740</v>
      </c>
      <c r="AT342" s="39">
        <f t="shared" si="166"/>
        <v>470</v>
      </c>
      <c r="AU342" s="39">
        <f t="shared" si="166"/>
        <v>30</v>
      </c>
      <c r="AV342" s="39">
        <f t="shared" si="166"/>
        <v>134</v>
      </c>
      <c r="AW342" s="39">
        <f t="shared" si="166"/>
        <v>122</v>
      </c>
      <c r="AX342" s="39">
        <f t="shared" si="166"/>
        <v>104</v>
      </c>
      <c r="AY342" s="39">
        <f t="shared" si="166"/>
        <v>0</v>
      </c>
      <c r="AZ342" s="39">
        <f t="shared" si="166"/>
        <v>3255</v>
      </c>
      <c r="BA342" s="39">
        <f t="shared" si="166"/>
        <v>345</v>
      </c>
      <c r="BB342" s="39">
        <f t="shared" si="166"/>
        <v>0</v>
      </c>
      <c r="BC342" s="39">
        <f t="shared" si="166"/>
        <v>35</v>
      </c>
      <c r="BD342" s="39">
        <f t="shared" si="166"/>
        <v>0</v>
      </c>
      <c r="BE342" s="39">
        <f t="shared" si="166"/>
        <v>40</v>
      </c>
      <c r="BF342" s="39">
        <f t="shared" si="166"/>
        <v>0</v>
      </c>
      <c r="BG342" s="39">
        <f t="shared" si="166"/>
        <v>15</v>
      </c>
    </row>
    <row r="343" spans="6:59" s="38" customFormat="1" x14ac:dyDescent="0.15">
      <c r="F343" s="38" t="s">
        <v>489</v>
      </c>
      <c r="G343" s="39" t="s">
        <v>342</v>
      </c>
      <c r="H343" s="39" t="s">
        <v>592</v>
      </c>
      <c r="I343" s="39" t="s">
        <v>343</v>
      </c>
      <c r="J343" s="39" t="s">
        <v>468</v>
      </c>
      <c r="K343" s="39" t="s">
        <v>468</v>
      </c>
      <c r="L343" s="39" t="s">
        <v>365</v>
      </c>
      <c r="M343" s="39" t="s">
        <v>359</v>
      </c>
      <c r="O343" s="35">
        <f>MATCH(H343,装备!$B:$B,0)</f>
        <v>2</v>
      </c>
      <c r="P343" s="35">
        <f>MATCH(I343,装备!$B:$B,0)</f>
        <v>2</v>
      </c>
      <c r="Q343" s="35">
        <f>MATCH(J343,装备!$B:$B,0)</f>
        <v>12</v>
      </c>
      <c r="R343" s="35">
        <f>MATCH(K343,装备!$B:$B,0)</f>
        <v>12</v>
      </c>
      <c r="S343" s="35">
        <f>MATCH(L343,装备!$B:$B,0)</f>
        <v>8</v>
      </c>
      <c r="T343" s="35">
        <f>MATCH(M343,装备!$B:$B,0)</f>
        <v>7</v>
      </c>
      <c r="V343" s="8">
        <f>INDEX(装备!C:C,$O343)+INDEX(装备!C:C,$P343)+INDEX(装备!C:C,$Q343)+INDEX(装备!C:C,$R343)+INDEX(装备!C:C,$S343)+INDEX(装备!C:C,$T343)</f>
        <v>8</v>
      </c>
      <c r="W343" s="8">
        <f>INDEX(装备!D:D,$O343)+INDEX(装备!D:D,$P343)+INDEX(装备!D:D,$Q343)+INDEX(装备!D:D,$R343)+INDEX(装备!D:D,$S343)+INDEX(装备!D:D,$T343)</f>
        <v>2</v>
      </c>
      <c r="X343" s="8">
        <f>INDEX(装备!E:E,$O343)+INDEX(装备!E:E,$P343)+INDEX(装备!E:E,$Q343)+INDEX(装备!E:E,$R343)+INDEX(装备!E:E,$S343)+INDEX(装备!E:E,$T343)</f>
        <v>2</v>
      </c>
      <c r="Y343" s="8">
        <f>INDEX(装备!F:F,$O343)+INDEX(装备!F:F,$P343)+INDEX(装备!F:F,$Q343)+INDEX(装备!F:F,$R343)+INDEX(装备!F:F,$S343)+INDEX(装备!F:F,$T343)</f>
        <v>0</v>
      </c>
      <c r="Z343" s="8">
        <f>INDEX(装备!G:G,$O343)+INDEX(装备!G:G,$P343)+INDEX(装备!G:G,$Q343)+INDEX(装备!G:G,$R343)+INDEX(装备!G:G,$S343)+INDEX(装备!G:G,$T343)</f>
        <v>6</v>
      </c>
      <c r="AA343" s="8">
        <f>INDEX(装备!H:H,$O343)+INDEX(装备!H:H,$P343)+INDEX(装备!H:H,$Q343)+INDEX(装备!H:H,$R343)+INDEX(装备!H:H,$S343)+INDEX(装备!H:H,$T343)</f>
        <v>0</v>
      </c>
      <c r="AB343" s="8">
        <f>INDEX(装备!I:I,$O343)+INDEX(装备!I:I,$P343)+INDEX(装备!I:I,$Q343)+INDEX(装备!I:I,$R343)+INDEX(装备!I:I,$S343)+INDEX(装备!I:I,$T343)</f>
        <v>2</v>
      </c>
      <c r="AC343" s="8">
        <f>INDEX(装备!J:J,$O343)+INDEX(装备!J:J,$P343)+INDEX(装备!J:J,$Q343)+INDEX(装备!J:J,$R343)+INDEX(装备!J:J,$S343)+INDEX(装备!J:J,$T343)</f>
        <v>0</v>
      </c>
      <c r="AD343" s="8">
        <f>INDEX(装备!K:K,$O343)+INDEX(装备!K:K,$P343)+INDEX(装备!K:K,$Q343)+INDEX(装备!K:K,$R343)+INDEX(装备!K:K,$S343)+INDEX(装备!K:K,$T343)</f>
        <v>0</v>
      </c>
      <c r="AE343" s="8">
        <f>INDEX(装备!L:L,$O343)+INDEX(装备!L:L,$P343)+INDEX(装备!L:L,$Q343)+INDEX(装备!L:L,$R343)+INDEX(装备!L:L,$S343)+INDEX(装备!L:L,$T343)</f>
        <v>0</v>
      </c>
      <c r="AF343" s="8">
        <f>INDEX(装备!M:M,$O343)+INDEX(装备!M:M,$P343)+INDEX(装备!M:M,$Q343)+INDEX(装备!M:M,$R343)+INDEX(装备!M:M,$S343)+INDEX(装备!M:M,$T343)</f>
        <v>0</v>
      </c>
      <c r="AG343" s="8">
        <f>INDEX(装备!N:N,$O343)+INDEX(装备!N:N,$P343)+INDEX(装备!N:N,$Q343)+INDEX(装备!N:N,$R343)+INDEX(装备!N:N,$S343)+INDEX(装备!N:N,$T343)</f>
        <v>0</v>
      </c>
      <c r="AH343" s="8">
        <f>INDEX(装备!O:O,$O343)+INDEX(装备!O:O,$P343)+INDEX(装备!O:O,$Q343)+INDEX(装备!O:O,$R343)+INDEX(装备!O:O,$S343)+INDEX(装备!O:O,$T343)</f>
        <v>0</v>
      </c>
      <c r="AI343" s="8">
        <f>INDEX(装备!P:P,$O343)+INDEX(装备!P:P,$P343)+INDEX(装备!P:P,$Q343)+INDEX(装备!P:P,$R343)+INDEX(装备!P:P,$S343)+INDEX(装备!P:P,$T343)</f>
        <v>0</v>
      </c>
      <c r="AJ343" s="8">
        <f>INDEX(装备!Q:Q,$O343)+INDEX(装备!Q:Q,$P343)+INDEX(装备!Q:Q,$Q343)+INDEX(装备!Q:Q,$R343)+INDEX(装备!Q:Q,$S343)+INDEX(装备!Q:Q,$T343)</f>
        <v>0</v>
      </c>
      <c r="AK343" s="8">
        <f>INDEX(装备!R:R,$O343)+INDEX(装备!R:R,$P343)+INDEX(装备!R:R,$Q343)+INDEX(装备!R:R,$R343)+INDEX(装备!R:R,$S343)+INDEX(装备!R:R,$T343)</f>
        <v>0</v>
      </c>
      <c r="AL343" s="8">
        <f>INDEX(装备!S:S,$O343)+INDEX(装备!S:S,$P343)+INDEX(装备!S:S,$Q343)+INDEX(装备!S:S,$R343)+INDEX(装备!S:S,$S343)+INDEX(装备!S:S,$T343)</f>
        <v>0</v>
      </c>
      <c r="AM343" s="8">
        <f>INDEX(装备!T:T,$O343)+INDEX(装备!T:T,$P343)+INDEX(装备!T:T,$Q343)+INDEX(装备!T:T,$R343)+INDEX(装备!T:T,$S343)+INDEX(装备!T:T,$T343)</f>
        <v>0</v>
      </c>
      <c r="AP343" s="39">
        <f t="shared" ref="AP343:BG343" si="167">V343</f>
        <v>8</v>
      </c>
      <c r="AQ343" s="39">
        <f t="shared" si="167"/>
        <v>2</v>
      </c>
      <c r="AR343" s="39">
        <f t="shared" si="167"/>
        <v>2</v>
      </c>
      <c r="AS343" s="39">
        <f t="shared" si="167"/>
        <v>0</v>
      </c>
      <c r="AT343" s="39">
        <f t="shared" si="167"/>
        <v>6</v>
      </c>
      <c r="AU343" s="39">
        <f t="shared" si="167"/>
        <v>0</v>
      </c>
      <c r="AV343" s="39">
        <f t="shared" si="167"/>
        <v>2</v>
      </c>
      <c r="AW343" s="39">
        <f t="shared" si="167"/>
        <v>0</v>
      </c>
      <c r="AX343" s="39">
        <f t="shared" si="167"/>
        <v>0</v>
      </c>
      <c r="AY343" s="39">
        <f t="shared" si="167"/>
        <v>0</v>
      </c>
      <c r="AZ343" s="39">
        <f t="shared" si="167"/>
        <v>0</v>
      </c>
      <c r="BA343" s="39">
        <f t="shared" si="167"/>
        <v>0</v>
      </c>
      <c r="BB343" s="39">
        <f t="shared" si="167"/>
        <v>0</v>
      </c>
      <c r="BC343" s="39">
        <f t="shared" si="167"/>
        <v>0</v>
      </c>
      <c r="BD343" s="39">
        <f t="shared" si="167"/>
        <v>0</v>
      </c>
      <c r="BE343" s="39">
        <f t="shared" si="167"/>
        <v>0</v>
      </c>
      <c r="BF343" s="39">
        <f t="shared" si="167"/>
        <v>0</v>
      </c>
      <c r="BG343" s="39">
        <f t="shared" si="167"/>
        <v>0</v>
      </c>
    </row>
    <row r="344" spans="6:59" s="38" customFormat="1" x14ac:dyDescent="0.15">
      <c r="G344" s="39" t="s">
        <v>347</v>
      </c>
      <c r="H344" s="39" t="s">
        <v>660</v>
      </c>
      <c r="I344" s="39" t="s">
        <v>422</v>
      </c>
      <c r="J344" s="39" t="s">
        <v>379</v>
      </c>
      <c r="K344" s="39" t="s">
        <v>385</v>
      </c>
      <c r="L344" s="39" t="s">
        <v>295</v>
      </c>
      <c r="M344" s="39" t="s">
        <v>298</v>
      </c>
      <c r="O344" s="35">
        <f>MATCH(H344,装备!$B:$B,0)</f>
        <v>18</v>
      </c>
      <c r="P344" s="35">
        <f>MATCH(I344,装备!$B:$B,0)</f>
        <v>18</v>
      </c>
      <c r="Q344" s="35">
        <f>MATCH(J344,装备!$B:$B,0)</f>
        <v>22</v>
      </c>
      <c r="R344" s="35">
        <f>MATCH(K344,装备!$B:$B,0)</f>
        <v>10</v>
      </c>
      <c r="S344" s="35">
        <f>MATCH(L344,装备!$B:$B,0)</f>
        <v>17</v>
      </c>
      <c r="T344" s="35">
        <f>MATCH(M344,装备!$B:$B,0)</f>
        <v>4</v>
      </c>
      <c r="V344" s="8">
        <f>INDEX(装备!C:C,$O344)+INDEX(装备!C:C,$P344)+INDEX(装备!C:C,$Q344)+INDEX(装备!C:C,$R344)+INDEX(装备!C:C,$S344)+INDEX(装备!C:C,$T344)</f>
        <v>25</v>
      </c>
      <c r="W344" s="8">
        <f>INDEX(装备!D:D,$O344)+INDEX(装备!D:D,$P344)+INDEX(装备!D:D,$Q344)+INDEX(装备!D:D,$R344)+INDEX(装备!D:D,$S344)+INDEX(装备!D:D,$T344)</f>
        <v>13</v>
      </c>
      <c r="X344" s="8">
        <f>INDEX(装备!E:E,$O344)+INDEX(装备!E:E,$P344)+INDEX(装备!E:E,$Q344)+INDEX(装备!E:E,$R344)+INDEX(装备!E:E,$S344)+INDEX(装备!E:E,$T344)</f>
        <v>13</v>
      </c>
      <c r="Y344" s="8">
        <f>INDEX(装备!F:F,$O344)+INDEX(装备!F:F,$P344)+INDEX(装备!F:F,$Q344)+INDEX(装备!F:F,$R344)+INDEX(装备!F:F,$S344)+INDEX(装备!F:F,$T344)</f>
        <v>0</v>
      </c>
      <c r="Z344" s="8">
        <f>INDEX(装备!G:G,$O344)+INDEX(装备!G:G,$P344)+INDEX(装备!G:G,$Q344)+INDEX(装备!G:G,$R344)+INDEX(装备!G:G,$S344)+INDEX(装备!G:G,$T344)</f>
        <v>6</v>
      </c>
      <c r="AA344" s="8">
        <f>INDEX(装备!H:H,$O344)+INDEX(装备!H:H,$P344)+INDEX(装备!H:H,$Q344)+INDEX(装备!H:H,$R344)+INDEX(装备!H:H,$S344)+INDEX(装备!H:H,$T344)</f>
        <v>0</v>
      </c>
      <c r="AB344" s="8">
        <f>INDEX(装备!I:I,$O344)+INDEX(装备!I:I,$P344)+INDEX(装备!I:I,$Q344)+INDEX(装备!I:I,$R344)+INDEX(装备!I:I,$S344)+INDEX(装备!I:I,$T344)</f>
        <v>2</v>
      </c>
      <c r="AC344" s="8">
        <f>INDEX(装备!J:J,$O344)+INDEX(装备!J:J,$P344)+INDEX(装备!J:J,$Q344)+INDEX(装备!J:J,$R344)+INDEX(装备!J:J,$S344)+INDEX(装备!J:J,$T344)</f>
        <v>0</v>
      </c>
      <c r="AD344" s="8">
        <f>INDEX(装备!K:K,$O344)+INDEX(装备!K:K,$P344)+INDEX(装备!K:K,$Q344)+INDEX(装备!K:K,$R344)+INDEX(装备!K:K,$S344)+INDEX(装备!K:K,$T344)</f>
        <v>0</v>
      </c>
      <c r="AE344" s="8">
        <f>INDEX(装备!L:L,$O344)+INDEX(装备!L:L,$P344)+INDEX(装备!L:L,$Q344)+INDEX(装备!L:L,$R344)+INDEX(装备!L:L,$S344)+INDEX(装备!L:L,$T344)</f>
        <v>0</v>
      </c>
      <c r="AF344" s="8">
        <f>INDEX(装备!M:M,$O344)+INDEX(装备!M:M,$P344)+INDEX(装备!M:M,$Q344)+INDEX(装备!M:M,$R344)+INDEX(装备!M:M,$S344)+INDEX(装备!M:M,$T344)</f>
        <v>0</v>
      </c>
      <c r="AG344" s="8">
        <f>INDEX(装备!N:N,$O344)+INDEX(装备!N:N,$P344)+INDEX(装备!N:N,$Q344)+INDEX(装备!N:N,$R344)+INDEX(装备!N:N,$S344)+INDEX(装备!N:N,$T344)</f>
        <v>30</v>
      </c>
      <c r="AH344" s="8">
        <f>INDEX(装备!O:O,$O344)+INDEX(装备!O:O,$P344)+INDEX(装备!O:O,$Q344)+INDEX(装备!O:O,$R344)+INDEX(装备!O:O,$S344)+INDEX(装备!O:O,$T344)</f>
        <v>0</v>
      </c>
      <c r="AI344" s="8">
        <f>INDEX(装备!P:P,$O344)+INDEX(装备!P:P,$P344)+INDEX(装备!P:P,$Q344)+INDEX(装备!P:P,$R344)+INDEX(装备!P:P,$S344)+INDEX(装备!P:P,$T344)</f>
        <v>0</v>
      </c>
      <c r="AJ344" s="8">
        <f>INDEX(装备!Q:Q,$O344)+INDEX(装备!Q:Q,$P344)+INDEX(装备!Q:Q,$Q344)+INDEX(装备!Q:Q,$R344)+INDEX(装备!Q:Q,$S344)+INDEX(装备!Q:Q,$T344)</f>
        <v>0</v>
      </c>
      <c r="AK344" s="8">
        <f>INDEX(装备!R:R,$O344)+INDEX(装备!R:R,$P344)+INDEX(装备!R:R,$Q344)+INDEX(装备!R:R,$R344)+INDEX(装备!R:R,$S344)+INDEX(装备!R:R,$T344)</f>
        <v>0</v>
      </c>
      <c r="AL344" s="8">
        <f>INDEX(装备!S:S,$O344)+INDEX(装备!S:S,$P344)+INDEX(装备!S:S,$Q344)+INDEX(装备!S:S,$R344)+INDEX(装备!S:S,$S344)+INDEX(装备!S:S,$T344)</f>
        <v>0</v>
      </c>
      <c r="AM344" s="8">
        <f>INDEX(装备!T:T,$O344)+INDEX(装备!T:T,$P344)+INDEX(装备!T:T,$Q344)+INDEX(装备!T:T,$R344)+INDEX(装备!T:T,$S344)+INDEX(装备!T:T,$T344)</f>
        <v>0</v>
      </c>
      <c r="AP344" s="39">
        <f t="shared" ref="AP344:BG352" si="168">AP343+V344</f>
        <v>33</v>
      </c>
      <c r="AQ344" s="39">
        <f t="shared" si="168"/>
        <v>15</v>
      </c>
      <c r="AR344" s="39">
        <f t="shared" si="168"/>
        <v>15</v>
      </c>
      <c r="AS344" s="39">
        <f t="shared" si="168"/>
        <v>0</v>
      </c>
      <c r="AT344" s="39">
        <f t="shared" si="168"/>
        <v>12</v>
      </c>
      <c r="AU344" s="39">
        <f t="shared" si="168"/>
        <v>0</v>
      </c>
      <c r="AV344" s="39">
        <f t="shared" si="168"/>
        <v>4</v>
      </c>
      <c r="AW344" s="39">
        <f t="shared" si="168"/>
        <v>0</v>
      </c>
      <c r="AX344" s="39">
        <f t="shared" si="168"/>
        <v>0</v>
      </c>
      <c r="AY344" s="39">
        <f t="shared" si="168"/>
        <v>0</v>
      </c>
      <c r="AZ344" s="39">
        <f t="shared" si="168"/>
        <v>0</v>
      </c>
      <c r="BA344" s="39">
        <f t="shared" si="168"/>
        <v>30</v>
      </c>
      <c r="BB344" s="39">
        <f t="shared" si="168"/>
        <v>0</v>
      </c>
      <c r="BC344" s="39">
        <f t="shared" si="168"/>
        <v>0</v>
      </c>
      <c r="BD344" s="39">
        <f t="shared" si="168"/>
        <v>0</v>
      </c>
      <c r="BE344" s="39">
        <f t="shared" si="168"/>
        <v>0</v>
      </c>
      <c r="BF344" s="39">
        <f t="shared" si="168"/>
        <v>0</v>
      </c>
      <c r="BG344" s="39">
        <f t="shared" si="168"/>
        <v>0</v>
      </c>
    </row>
    <row r="345" spans="6:59" s="38" customFormat="1" x14ac:dyDescent="0.15">
      <c r="G345" s="39" t="s">
        <v>299</v>
      </c>
      <c r="H345" s="39" t="s">
        <v>619</v>
      </c>
      <c r="I345" s="39" t="s">
        <v>367</v>
      </c>
      <c r="J345" s="39" t="s">
        <v>309</v>
      </c>
      <c r="K345" s="39" t="s">
        <v>379</v>
      </c>
      <c r="L345" s="39" t="s">
        <v>315</v>
      </c>
      <c r="M345" s="39" t="s">
        <v>298</v>
      </c>
      <c r="O345" s="35">
        <f>MATCH(H345,装备!$B:$B,0)</f>
        <v>67</v>
      </c>
      <c r="P345" s="35">
        <f>MATCH(I345,装备!$B:$B,0)</f>
        <v>55</v>
      </c>
      <c r="Q345" s="35">
        <f>MATCH(J345,装备!$B:$B,0)</f>
        <v>26</v>
      </c>
      <c r="R345" s="35">
        <f>MATCH(K345,装备!$B:$B,0)</f>
        <v>22</v>
      </c>
      <c r="S345" s="35">
        <f>MATCH(L345,装备!$B:$B,0)</f>
        <v>23</v>
      </c>
      <c r="T345" s="35">
        <f>MATCH(M345,装备!$B:$B,0)</f>
        <v>4</v>
      </c>
      <c r="V345" s="8">
        <f>INDEX(装备!C:C,$O345)+INDEX(装备!C:C,$P345)+INDEX(装备!C:C,$Q345)+INDEX(装备!C:C,$R345)+INDEX(装备!C:C,$S345)+INDEX(装备!C:C,$T345)</f>
        <v>27</v>
      </c>
      <c r="W345" s="8">
        <f>INDEX(装备!D:D,$O345)+INDEX(装备!D:D,$P345)+INDEX(装备!D:D,$Q345)+INDEX(装备!D:D,$R345)+INDEX(装备!D:D,$S345)+INDEX(装备!D:D,$T345)</f>
        <v>5</v>
      </c>
      <c r="X345" s="8">
        <f>INDEX(装备!E:E,$O345)+INDEX(装备!E:E,$P345)+INDEX(装备!E:E,$Q345)+INDEX(装备!E:E,$R345)+INDEX(装备!E:E,$S345)+INDEX(装备!E:E,$T345)</f>
        <v>11</v>
      </c>
      <c r="Y345" s="8">
        <f>INDEX(装备!F:F,$O345)+INDEX(装备!F:F,$P345)+INDEX(装备!F:F,$Q345)+INDEX(装备!F:F,$R345)+INDEX(装备!F:F,$S345)+INDEX(装备!F:F,$T345)</f>
        <v>280</v>
      </c>
      <c r="Z345" s="8">
        <f>INDEX(装备!G:G,$O345)+INDEX(装备!G:G,$P345)+INDEX(装备!G:G,$Q345)+INDEX(装备!G:G,$R345)+INDEX(装备!G:G,$S345)+INDEX(装备!G:G,$T345)</f>
        <v>10</v>
      </c>
      <c r="AA345" s="8">
        <f>INDEX(装备!H:H,$O345)+INDEX(装备!H:H,$P345)+INDEX(装备!H:H,$Q345)+INDEX(装备!H:H,$R345)+INDEX(装备!H:H,$S345)+INDEX(装备!H:H,$T345)</f>
        <v>0</v>
      </c>
      <c r="AB345" s="8">
        <f>INDEX(装备!I:I,$O345)+INDEX(装备!I:I,$P345)+INDEX(装备!I:I,$Q345)+INDEX(装备!I:I,$R345)+INDEX(装备!I:I,$S345)+INDEX(装备!I:I,$T345)</f>
        <v>9</v>
      </c>
      <c r="AC345" s="8">
        <f>INDEX(装备!J:J,$O345)+INDEX(装备!J:J,$P345)+INDEX(装备!J:J,$Q345)+INDEX(装备!J:J,$R345)+INDEX(装备!J:J,$S345)+INDEX(装备!J:J,$T345)</f>
        <v>0</v>
      </c>
      <c r="AD345" s="8">
        <f>INDEX(装备!K:K,$O345)+INDEX(装备!K:K,$P345)+INDEX(装备!K:K,$Q345)+INDEX(装备!K:K,$R345)+INDEX(装备!K:K,$S345)+INDEX(装备!K:K,$T345)</f>
        <v>0</v>
      </c>
      <c r="AE345" s="8">
        <f>INDEX(装备!L:L,$O345)+INDEX(装备!L:L,$P345)+INDEX(装备!L:L,$Q345)+INDEX(装备!L:L,$R345)+INDEX(装备!L:L,$S345)+INDEX(装备!L:L,$T345)</f>
        <v>0</v>
      </c>
      <c r="AF345" s="8">
        <f>INDEX(装备!M:M,$O345)+INDEX(装备!M:M,$P345)+INDEX(装备!M:M,$Q345)+INDEX(装备!M:M,$R345)+INDEX(装备!M:M,$S345)+INDEX(装备!M:M,$T345)</f>
        <v>240</v>
      </c>
      <c r="AG345" s="8">
        <f>INDEX(装备!N:N,$O345)+INDEX(装备!N:N,$P345)+INDEX(装备!N:N,$Q345)+INDEX(装备!N:N,$R345)+INDEX(装备!N:N,$S345)+INDEX(装备!N:N,$T345)</f>
        <v>0</v>
      </c>
      <c r="AH345" s="8">
        <f>INDEX(装备!O:O,$O345)+INDEX(装备!O:O,$P345)+INDEX(装备!O:O,$Q345)+INDEX(装备!O:O,$R345)+INDEX(装备!O:O,$S345)+INDEX(装备!O:O,$T345)</f>
        <v>0</v>
      </c>
      <c r="AI345" s="8">
        <f>INDEX(装备!P:P,$O345)+INDEX(装备!P:P,$P345)+INDEX(装备!P:P,$Q345)+INDEX(装备!P:P,$R345)+INDEX(装备!P:P,$S345)+INDEX(装备!P:P,$T345)</f>
        <v>0</v>
      </c>
      <c r="AJ345" s="8">
        <f>INDEX(装备!Q:Q,$O345)+INDEX(装备!Q:Q,$P345)+INDEX(装备!Q:Q,$Q345)+INDEX(装备!Q:Q,$R345)+INDEX(装备!Q:Q,$S345)+INDEX(装备!Q:Q,$T345)</f>
        <v>0</v>
      </c>
      <c r="AK345" s="8">
        <f>INDEX(装备!R:R,$O345)+INDEX(装备!R:R,$P345)+INDEX(装备!R:R,$Q345)+INDEX(装备!R:R,$R345)+INDEX(装备!R:R,$S345)+INDEX(装备!R:R,$T345)</f>
        <v>0</v>
      </c>
      <c r="AL345" s="8">
        <f>INDEX(装备!S:S,$O345)+INDEX(装备!S:S,$P345)+INDEX(装备!S:S,$Q345)+INDEX(装备!S:S,$R345)+INDEX(装备!S:S,$S345)+INDEX(装备!S:S,$T345)</f>
        <v>0</v>
      </c>
      <c r="AM345" s="8">
        <f>INDEX(装备!T:T,$O345)+INDEX(装备!T:T,$P345)+INDEX(装备!T:T,$Q345)+INDEX(装备!T:T,$R345)+INDEX(装备!T:T,$S345)+INDEX(装备!T:T,$T345)</f>
        <v>0</v>
      </c>
      <c r="AP345" s="39">
        <f t="shared" si="168"/>
        <v>60</v>
      </c>
      <c r="AQ345" s="39">
        <f t="shared" si="168"/>
        <v>20</v>
      </c>
      <c r="AR345" s="39">
        <f t="shared" si="168"/>
        <v>26</v>
      </c>
      <c r="AS345" s="39">
        <f t="shared" si="168"/>
        <v>280</v>
      </c>
      <c r="AT345" s="39">
        <f t="shared" si="168"/>
        <v>22</v>
      </c>
      <c r="AU345" s="39">
        <f t="shared" si="168"/>
        <v>0</v>
      </c>
      <c r="AV345" s="39">
        <f t="shared" si="168"/>
        <v>13</v>
      </c>
      <c r="AW345" s="39">
        <f t="shared" si="168"/>
        <v>0</v>
      </c>
      <c r="AX345" s="39">
        <f t="shared" si="168"/>
        <v>0</v>
      </c>
      <c r="AY345" s="39">
        <f t="shared" si="168"/>
        <v>0</v>
      </c>
      <c r="AZ345" s="39">
        <f t="shared" si="168"/>
        <v>240</v>
      </c>
      <c r="BA345" s="39">
        <f t="shared" si="168"/>
        <v>30</v>
      </c>
      <c r="BB345" s="39">
        <f t="shared" si="168"/>
        <v>0</v>
      </c>
      <c r="BC345" s="39">
        <f t="shared" si="168"/>
        <v>0</v>
      </c>
      <c r="BD345" s="39">
        <f t="shared" si="168"/>
        <v>0</v>
      </c>
      <c r="BE345" s="39">
        <f t="shared" si="168"/>
        <v>0</v>
      </c>
      <c r="BF345" s="39">
        <f t="shared" si="168"/>
        <v>0</v>
      </c>
      <c r="BG345" s="39">
        <f t="shared" si="168"/>
        <v>0</v>
      </c>
    </row>
    <row r="346" spans="6:59" s="38" customFormat="1" x14ac:dyDescent="0.15">
      <c r="G346" s="39" t="s">
        <v>304</v>
      </c>
      <c r="H346" s="39" t="s">
        <v>610</v>
      </c>
      <c r="I346" s="39" t="s">
        <v>352</v>
      </c>
      <c r="J346" s="39" t="s">
        <v>325</v>
      </c>
      <c r="K346" s="39" t="s">
        <v>303</v>
      </c>
      <c r="L346" s="39" t="s">
        <v>429</v>
      </c>
      <c r="M346" s="39" t="s">
        <v>481</v>
      </c>
      <c r="O346" s="35">
        <f>MATCH(H346,装备!$B:$B,0)</f>
        <v>85</v>
      </c>
      <c r="P346" s="35">
        <f>MATCH(I346,装备!$B:$B,0)</f>
        <v>42</v>
      </c>
      <c r="Q346" s="35">
        <f>MATCH(J346,装备!$B:$B,0)</f>
        <v>52</v>
      </c>
      <c r="R346" s="35">
        <f>MATCH(K346,装备!$B:$B,0)</f>
        <v>30</v>
      </c>
      <c r="S346" s="35">
        <f>MATCH(L346,装备!$B:$B,0)</f>
        <v>27</v>
      </c>
      <c r="T346" s="35">
        <f>MATCH(M346,装备!$B:$B,0)</f>
        <v>44</v>
      </c>
      <c r="V346" s="8">
        <f>INDEX(装备!C:C,$O346)+INDEX(装备!C:C,$P346)+INDEX(装备!C:C,$Q346)+INDEX(装备!C:C,$R346)+INDEX(装备!C:C,$S346)+INDEX(装备!C:C,$T346)</f>
        <v>30</v>
      </c>
      <c r="W346" s="8">
        <f>INDEX(装备!D:D,$O346)+INDEX(装备!D:D,$P346)+INDEX(装备!D:D,$Q346)+INDEX(装备!D:D,$R346)+INDEX(装备!D:D,$S346)+INDEX(装备!D:D,$T346)</f>
        <v>6</v>
      </c>
      <c r="X346" s="8">
        <f>INDEX(装备!E:E,$O346)+INDEX(装备!E:E,$P346)+INDEX(装备!E:E,$Q346)+INDEX(装备!E:E,$R346)+INDEX(装备!E:E,$S346)+INDEX(装备!E:E,$T346)</f>
        <v>22</v>
      </c>
      <c r="Y346" s="8">
        <f>INDEX(装备!F:F,$O346)+INDEX(装备!F:F,$P346)+INDEX(装备!F:F,$Q346)+INDEX(装备!F:F,$R346)+INDEX(装备!F:F,$S346)+INDEX(装备!F:F,$T346)</f>
        <v>0</v>
      </c>
      <c r="Z346" s="8">
        <f>INDEX(装备!G:G,$O346)+INDEX(装备!G:G,$P346)+INDEX(装备!G:G,$Q346)+INDEX(装备!G:G,$R346)+INDEX(装备!G:G,$S346)+INDEX(装备!G:G,$T346)</f>
        <v>12</v>
      </c>
      <c r="AA346" s="8">
        <f>INDEX(装备!H:H,$O346)+INDEX(装备!H:H,$P346)+INDEX(装备!H:H,$Q346)+INDEX(装备!H:H,$R346)+INDEX(装备!H:H,$S346)+INDEX(装备!H:H,$T346)</f>
        <v>0</v>
      </c>
      <c r="AB346" s="8">
        <f>INDEX(装备!I:I,$O346)+INDEX(装备!I:I,$P346)+INDEX(装备!I:I,$Q346)+INDEX(装备!I:I,$R346)+INDEX(装备!I:I,$S346)+INDEX(装备!I:I,$T346)</f>
        <v>0</v>
      </c>
      <c r="AC346" s="8">
        <f>INDEX(装备!J:J,$O346)+INDEX(装备!J:J,$P346)+INDEX(装备!J:J,$Q346)+INDEX(装备!J:J,$R346)+INDEX(装备!J:J,$S346)+INDEX(装备!J:J,$T346)</f>
        <v>5</v>
      </c>
      <c r="AD346" s="8">
        <f>INDEX(装备!K:K,$O346)+INDEX(装备!K:K,$P346)+INDEX(装备!K:K,$Q346)+INDEX(装备!K:K,$R346)+INDEX(装备!K:K,$S346)+INDEX(装备!K:K,$T346)</f>
        <v>47</v>
      </c>
      <c r="AE346" s="8">
        <f>INDEX(装备!L:L,$O346)+INDEX(装备!L:L,$P346)+INDEX(装备!L:L,$Q346)+INDEX(装备!L:L,$R346)+INDEX(装备!L:L,$S346)+INDEX(装备!L:L,$T346)</f>
        <v>0</v>
      </c>
      <c r="AF346" s="8">
        <f>INDEX(装备!M:M,$O346)+INDEX(装备!M:M,$P346)+INDEX(装备!M:M,$Q346)+INDEX(装备!M:M,$R346)+INDEX(装备!M:M,$S346)+INDEX(装备!M:M,$T346)</f>
        <v>0</v>
      </c>
      <c r="AG346" s="8">
        <f>INDEX(装备!N:N,$O346)+INDEX(装备!N:N,$P346)+INDEX(装备!N:N,$Q346)+INDEX(装备!N:N,$R346)+INDEX(装备!N:N,$S346)+INDEX(装备!N:N,$T346)</f>
        <v>50</v>
      </c>
      <c r="AH346" s="8">
        <f>INDEX(装备!O:O,$O346)+INDEX(装备!O:O,$P346)+INDEX(装备!O:O,$Q346)+INDEX(装备!O:O,$R346)+INDEX(装备!O:O,$S346)+INDEX(装备!O:O,$T346)</f>
        <v>0</v>
      </c>
      <c r="AI346" s="8">
        <f>INDEX(装备!P:P,$O346)+INDEX(装备!P:P,$P346)+INDEX(装备!P:P,$Q346)+INDEX(装备!P:P,$R346)+INDEX(装备!P:P,$S346)+INDEX(装备!P:P,$T346)</f>
        <v>6</v>
      </c>
      <c r="AJ346" s="8">
        <f>INDEX(装备!Q:Q,$O346)+INDEX(装备!Q:Q,$P346)+INDEX(装备!Q:Q,$Q346)+INDEX(装备!Q:Q,$R346)+INDEX(装备!Q:Q,$S346)+INDEX(装备!Q:Q,$T346)</f>
        <v>0</v>
      </c>
      <c r="AK346" s="8">
        <f>INDEX(装备!R:R,$O346)+INDEX(装备!R:R,$P346)+INDEX(装备!R:R,$Q346)+INDEX(装备!R:R,$R346)+INDEX(装备!R:R,$S346)+INDEX(装备!R:R,$T346)</f>
        <v>35</v>
      </c>
      <c r="AL346" s="8">
        <f>INDEX(装备!S:S,$O346)+INDEX(装备!S:S,$P346)+INDEX(装备!S:S,$Q346)+INDEX(装备!S:S,$R346)+INDEX(装备!S:S,$S346)+INDEX(装备!S:S,$T346)</f>
        <v>0</v>
      </c>
      <c r="AM346" s="8">
        <f>INDEX(装备!T:T,$O346)+INDEX(装备!T:T,$P346)+INDEX(装备!T:T,$Q346)+INDEX(装备!T:T,$R346)+INDEX(装备!T:T,$S346)+INDEX(装备!T:T,$T346)</f>
        <v>0</v>
      </c>
      <c r="AP346" s="39">
        <f t="shared" si="168"/>
        <v>90</v>
      </c>
      <c r="AQ346" s="39">
        <f t="shared" si="168"/>
        <v>26</v>
      </c>
      <c r="AR346" s="39">
        <f t="shared" si="168"/>
        <v>48</v>
      </c>
      <c r="AS346" s="39">
        <f t="shared" si="168"/>
        <v>280</v>
      </c>
      <c r="AT346" s="39">
        <f t="shared" si="168"/>
        <v>34</v>
      </c>
      <c r="AU346" s="39">
        <f t="shared" si="168"/>
        <v>0</v>
      </c>
      <c r="AV346" s="39">
        <f t="shared" si="168"/>
        <v>13</v>
      </c>
      <c r="AW346" s="39">
        <f t="shared" si="168"/>
        <v>5</v>
      </c>
      <c r="AX346" s="39">
        <f t="shared" si="168"/>
        <v>47</v>
      </c>
      <c r="AY346" s="39">
        <f t="shared" si="168"/>
        <v>0</v>
      </c>
      <c r="AZ346" s="39">
        <f t="shared" si="168"/>
        <v>240</v>
      </c>
      <c r="BA346" s="39">
        <f t="shared" si="168"/>
        <v>80</v>
      </c>
      <c r="BB346" s="39">
        <f t="shared" si="168"/>
        <v>0</v>
      </c>
      <c r="BC346" s="39">
        <f t="shared" si="168"/>
        <v>6</v>
      </c>
      <c r="BD346" s="39">
        <f t="shared" si="168"/>
        <v>0</v>
      </c>
      <c r="BE346" s="39">
        <f t="shared" si="168"/>
        <v>35</v>
      </c>
      <c r="BF346" s="39">
        <f t="shared" si="168"/>
        <v>0</v>
      </c>
      <c r="BG346" s="39">
        <f t="shared" si="168"/>
        <v>0</v>
      </c>
    </row>
    <row r="347" spans="6:59" s="38" customFormat="1" x14ac:dyDescent="0.15">
      <c r="G347" s="39" t="s">
        <v>311</v>
      </c>
      <c r="H347" s="39" t="s">
        <v>664</v>
      </c>
      <c r="I347" s="39" t="s">
        <v>482</v>
      </c>
      <c r="J347" s="39" t="s">
        <v>680</v>
      </c>
      <c r="K347" s="39" t="s">
        <v>381</v>
      </c>
      <c r="L347" s="39" t="s">
        <v>379</v>
      </c>
      <c r="M347" s="39" t="s">
        <v>380</v>
      </c>
      <c r="O347" s="35">
        <f>MATCH(H347,装备!$B:$B,0)</f>
        <v>73</v>
      </c>
      <c r="P347" s="35">
        <f>MATCH(I347,装备!$B:$B,0)</f>
        <v>70</v>
      </c>
      <c r="Q347" s="35">
        <f>MATCH(J347,装备!$B:$B,0)</f>
        <v>53</v>
      </c>
      <c r="R347" s="35">
        <f>MATCH(K347,装备!$B:$B,0)</f>
        <v>54</v>
      </c>
      <c r="S347" s="35">
        <f>MATCH(L347,装备!$B:$B,0)</f>
        <v>22</v>
      </c>
      <c r="T347" s="35">
        <f>MATCH(M347,装备!$B:$B,0)</f>
        <v>43</v>
      </c>
      <c r="V347" s="8">
        <f>INDEX(装备!C:C,$O347)+INDEX(装备!C:C,$P347)+INDEX(装备!C:C,$Q347)+INDEX(装备!C:C,$R347)+INDEX(装备!C:C,$S347)+INDEX(装备!C:C,$T347)</f>
        <v>37</v>
      </c>
      <c r="W347" s="8">
        <f>INDEX(装备!D:D,$O347)+INDEX(装备!D:D,$P347)+INDEX(装备!D:D,$Q347)+INDEX(装备!D:D,$R347)+INDEX(装备!D:D,$S347)+INDEX(装备!D:D,$T347)</f>
        <v>19</v>
      </c>
      <c r="X347" s="8">
        <f>INDEX(装备!E:E,$O347)+INDEX(装备!E:E,$P347)+INDEX(装备!E:E,$Q347)+INDEX(装备!E:E,$R347)+INDEX(装备!E:E,$S347)+INDEX(装备!E:E,$T347)</f>
        <v>9</v>
      </c>
      <c r="Y347" s="8">
        <f>INDEX(装备!F:F,$O347)+INDEX(装备!F:F,$P347)+INDEX(装备!F:F,$Q347)+INDEX(装备!F:F,$R347)+INDEX(装备!F:F,$S347)+INDEX(装备!F:F,$T347)</f>
        <v>0</v>
      </c>
      <c r="Z347" s="8">
        <f>INDEX(装备!G:G,$O347)+INDEX(装备!G:G,$P347)+INDEX(装备!G:G,$Q347)+INDEX(装备!G:G,$R347)+INDEX(装备!G:G,$S347)+INDEX(装备!G:G,$T347)</f>
        <v>55</v>
      </c>
      <c r="AA347" s="8">
        <f>INDEX(装备!H:H,$O347)+INDEX(装备!H:H,$P347)+INDEX(装备!H:H,$Q347)+INDEX(装备!H:H,$R347)+INDEX(装备!H:H,$S347)+INDEX(装备!H:H,$T347)</f>
        <v>0</v>
      </c>
      <c r="AB347" s="8">
        <f>INDEX(装备!I:I,$O347)+INDEX(装备!I:I,$P347)+INDEX(装备!I:I,$Q347)+INDEX(装备!I:I,$R347)+INDEX(装备!I:I,$S347)+INDEX(装备!I:I,$T347)</f>
        <v>15</v>
      </c>
      <c r="AC347" s="8">
        <f>INDEX(装备!J:J,$O347)+INDEX(装备!J:J,$P347)+INDEX(装备!J:J,$Q347)+INDEX(装备!J:J,$R347)+INDEX(装备!J:J,$S347)+INDEX(装备!J:J,$T347)</f>
        <v>17</v>
      </c>
      <c r="AD347" s="8">
        <f>INDEX(装备!K:K,$O347)+INDEX(装备!K:K,$P347)+INDEX(装备!K:K,$Q347)+INDEX(装备!K:K,$R347)+INDEX(装备!K:K,$S347)+INDEX(装备!K:K,$T347)</f>
        <v>25</v>
      </c>
      <c r="AE347" s="8">
        <f>INDEX(装备!L:L,$O347)+INDEX(装备!L:L,$P347)+INDEX(装备!L:L,$Q347)+INDEX(装备!L:L,$R347)+INDEX(装备!L:L,$S347)+INDEX(装备!L:L,$T347)</f>
        <v>0</v>
      </c>
      <c r="AF347" s="8">
        <f>INDEX(装备!M:M,$O347)+INDEX(装备!M:M,$P347)+INDEX(装备!M:M,$Q347)+INDEX(装备!M:M,$R347)+INDEX(装备!M:M,$S347)+INDEX(装备!M:M,$T347)</f>
        <v>180</v>
      </c>
      <c r="AG347" s="8">
        <f>INDEX(装备!N:N,$O347)+INDEX(装备!N:N,$P347)+INDEX(装备!N:N,$Q347)+INDEX(装备!N:N,$R347)+INDEX(装备!N:N,$S347)+INDEX(装备!N:N,$T347)</f>
        <v>40</v>
      </c>
      <c r="AH347" s="8">
        <f>INDEX(装备!O:O,$O347)+INDEX(装备!O:O,$P347)+INDEX(装备!O:O,$Q347)+INDEX(装备!O:O,$R347)+INDEX(装备!O:O,$S347)+INDEX(装备!O:O,$T347)</f>
        <v>0</v>
      </c>
      <c r="AI347" s="8">
        <f>INDEX(装备!P:P,$O347)+INDEX(装备!P:P,$P347)+INDEX(装备!P:P,$Q347)+INDEX(装备!P:P,$R347)+INDEX(装备!P:P,$S347)+INDEX(装备!P:P,$T347)</f>
        <v>0</v>
      </c>
      <c r="AJ347" s="8">
        <f>INDEX(装备!Q:Q,$O347)+INDEX(装备!Q:Q,$P347)+INDEX(装备!Q:Q,$Q347)+INDEX(装备!Q:Q,$R347)+INDEX(装备!Q:Q,$S347)+INDEX(装备!Q:Q,$T347)</f>
        <v>0</v>
      </c>
      <c r="AK347" s="8">
        <f>INDEX(装备!R:R,$O347)+INDEX(装备!R:R,$P347)+INDEX(装备!R:R,$Q347)+INDEX(装备!R:R,$R347)+INDEX(装备!R:R,$S347)+INDEX(装备!R:R,$T347)</f>
        <v>16</v>
      </c>
      <c r="AL347" s="8">
        <f>INDEX(装备!S:S,$O347)+INDEX(装备!S:S,$P347)+INDEX(装备!S:S,$Q347)+INDEX(装备!S:S,$R347)+INDEX(装备!S:S,$S347)+INDEX(装备!S:S,$T347)</f>
        <v>0</v>
      </c>
      <c r="AM347" s="8">
        <f>INDEX(装备!T:T,$O347)+INDEX(装备!T:T,$P347)+INDEX(装备!T:T,$Q347)+INDEX(装备!T:T,$R347)+INDEX(装备!T:T,$S347)+INDEX(装备!T:T,$T347)</f>
        <v>0</v>
      </c>
      <c r="AP347" s="39">
        <f t="shared" si="168"/>
        <v>127</v>
      </c>
      <c r="AQ347" s="39">
        <f t="shared" si="168"/>
        <v>45</v>
      </c>
      <c r="AR347" s="39">
        <f t="shared" si="168"/>
        <v>57</v>
      </c>
      <c r="AS347" s="39">
        <f t="shared" si="168"/>
        <v>280</v>
      </c>
      <c r="AT347" s="39">
        <f t="shared" si="168"/>
        <v>89</v>
      </c>
      <c r="AU347" s="39">
        <f t="shared" si="168"/>
        <v>0</v>
      </c>
      <c r="AV347" s="39">
        <f t="shared" si="168"/>
        <v>28</v>
      </c>
      <c r="AW347" s="39">
        <f t="shared" si="168"/>
        <v>22</v>
      </c>
      <c r="AX347" s="39">
        <f t="shared" si="168"/>
        <v>72</v>
      </c>
      <c r="AY347" s="39">
        <f t="shared" si="168"/>
        <v>0</v>
      </c>
      <c r="AZ347" s="39">
        <f t="shared" si="168"/>
        <v>420</v>
      </c>
      <c r="BA347" s="39">
        <f t="shared" si="168"/>
        <v>120</v>
      </c>
      <c r="BB347" s="39">
        <f t="shared" si="168"/>
        <v>0</v>
      </c>
      <c r="BC347" s="39">
        <f t="shared" si="168"/>
        <v>6</v>
      </c>
      <c r="BD347" s="39">
        <f t="shared" si="168"/>
        <v>0</v>
      </c>
      <c r="BE347" s="39">
        <f t="shared" si="168"/>
        <v>51</v>
      </c>
      <c r="BF347" s="39">
        <f t="shared" si="168"/>
        <v>0</v>
      </c>
      <c r="BG347" s="39">
        <f t="shared" si="168"/>
        <v>0</v>
      </c>
    </row>
    <row r="348" spans="6:59" s="38" customFormat="1" x14ac:dyDescent="0.15">
      <c r="G348" s="39" t="s">
        <v>316</v>
      </c>
      <c r="H348" s="39" t="s">
        <v>624</v>
      </c>
      <c r="I348" s="39" t="s">
        <v>318</v>
      </c>
      <c r="J348" s="39" t="s">
        <v>306</v>
      </c>
      <c r="K348" s="39" t="s">
        <v>382</v>
      </c>
      <c r="L348" s="39" t="s">
        <v>422</v>
      </c>
      <c r="M348" s="39" t="s">
        <v>481</v>
      </c>
      <c r="O348" s="35">
        <f>MATCH(H348,装备!$B:$B,0)</f>
        <v>99</v>
      </c>
      <c r="P348" s="35">
        <f>MATCH(I348,装备!$B:$B,0)</f>
        <v>74</v>
      </c>
      <c r="Q348" s="35">
        <f>MATCH(J348,装备!$B:$B,0)</f>
        <v>61</v>
      </c>
      <c r="R348" s="35">
        <f>MATCH(K348,装备!$B:$B,0)</f>
        <v>67</v>
      </c>
      <c r="S348" s="35">
        <f>MATCH(L348,装备!$B:$B,0)</f>
        <v>18</v>
      </c>
      <c r="T348" s="35">
        <f>MATCH(M348,装备!$B:$B,0)</f>
        <v>44</v>
      </c>
      <c r="V348" s="8">
        <f>INDEX(装备!C:C,$O348)+INDEX(装备!C:C,$P348)+INDEX(装备!C:C,$Q348)+INDEX(装备!C:C,$R348)+INDEX(装备!C:C,$S348)+INDEX(装备!C:C,$T348)</f>
        <v>36</v>
      </c>
      <c r="W348" s="8">
        <f>INDEX(装备!D:D,$O348)+INDEX(装备!D:D,$P348)+INDEX(装备!D:D,$Q348)+INDEX(装备!D:D,$R348)+INDEX(装备!D:D,$S348)+INDEX(装备!D:D,$T348)</f>
        <v>9</v>
      </c>
      <c r="X348" s="8">
        <f>INDEX(装备!E:E,$O348)+INDEX(装备!E:E,$P348)+INDEX(装备!E:E,$Q348)+INDEX(装备!E:E,$R348)+INDEX(装备!E:E,$S348)+INDEX(装备!E:E,$T348)</f>
        <v>9</v>
      </c>
      <c r="Y348" s="8">
        <f>INDEX(装备!F:F,$O348)+INDEX(装备!F:F,$P348)+INDEX(装备!F:F,$Q348)+INDEX(装备!F:F,$R348)+INDEX(装备!F:F,$S348)+INDEX(装备!F:F,$T348)</f>
        <v>0</v>
      </c>
      <c r="Z348" s="8">
        <f>INDEX(装备!G:G,$O348)+INDEX(装备!G:G,$P348)+INDEX(装备!G:G,$Q348)+INDEX(装备!G:G,$R348)+INDEX(装备!G:G,$S348)+INDEX(装备!G:G,$T348)</f>
        <v>55</v>
      </c>
      <c r="AA348" s="8">
        <f>INDEX(装备!H:H,$O348)+INDEX(装备!H:H,$P348)+INDEX(装备!H:H,$Q348)+INDEX(装备!H:H,$R348)+INDEX(装备!H:H,$S348)+INDEX(装备!H:H,$T348)</f>
        <v>0</v>
      </c>
      <c r="AB348" s="8">
        <f>INDEX(装备!I:I,$O348)+INDEX(装备!I:I,$P348)+INDEX(装备!I:I,$Q348)+INDEX(装备!I:I,$R348)+INDEX(装备!I:I,$S348)+INDEX(装备!I:I,$T348)</f>
        <v>0</v>
      </c>
      <c r="AC348" s="8">
        <f>INDEX(装备!J:J,$O348)+INDEX(装备!J:J,$P348)+INDEX(装备!J:J,$Q348)+INDEX(装备!J:J,$R348)+INDEX(装备!J:J,$S348)+INDEX(装备!J:J,$T348)</f>
        <v>35</v>
      </c>
      <c r="AD348" s="8">
        <f>INDEX(装备!K:K,$O348)+INDEX(装备!K:K,$P348)+INDEX(装备!K:K,$Q348)+INDEX(装备!K:K,$R348)+INDEX(装备!K:K,$S348)+INDEX(装备!K:K,$T348)</f>
        <v>30</v>
      </c>
      <c r="AE348" s="8">
        <f>INDEX(装备!L:L,$O348)+INDEX(装备!L:L,$P348)+INDEX(装备!L:L,$Q348)+INDEX(装备!L:L,$R348)+INDEX(装备!L:L,$S348)+INDEX(装备!L:L,$T348)</f>
        <v>0</v>
      </c>
      <c r="AF348" s="8">
        <f>INDEX(装备!M:M,$O348)+INDEX(装备!M:M,$P348)+INDEX(装备!M:M,$Q348)+INDEX(装备!M:M,$R348)+INDEX(装备!M:M,$S348)+INDEX(装备!M:M,$T348)</f>
        <v>100</v>
      </c>
      <c r="AG348" s="8">
        <f>INDEX(装备!N:N,$O348)+INDEX(装备!N:N,$P348)+INDEX(装备!N:N,$Q348)+INDEX(装备!N:N,$R348)+INDEX(装备!N:N,$S348)+INDEX(装备!N:N,$T348)</f>
        <v>0</v>
      </c>
      <c r="AH348" s="8">
        <f>INDEX(装备!O:O,$O348)+INDEX(装备!O:O,$P348)+INDEX(装备!O:O,$Q348)+INDEX(装备!O:O,$R348)+INDEX(装备!O:O,$S348)+INDEX(装备!O:O,$T348)</f>
        <v>0</v>
      </c>
      <c r="AI348" s="8">
        <f>INDEX(装备!P:P,$O348)+INDEX(装备!P:P,$P348)+INDEX(装备!P:P,$Q348)+INDEX(装备!P:P,$R348)+INDEX(装备!P:P,$S348)+INDEX(装备!P:P,$T348)</f>
        <v>0</v>
      </c>
      <c r="AJ348" s="8">
        <f>INDEX(装备!Q:Q,$O348)+INDEX(装备!Q:Q,$P348)+INDEX(装备!Q:Q,$Q348)+INDEX(装备!Q:Q,$R348)+INDEX(装备!Q:Q,$S348)+INDEX(装备!Q:Q,$T348)</f>
        <v>0</v>
      </c>
      <c r="AK348" s="8">
        <f>INDEX(装备!R:R,$O348)+INDEX(装备!R:R,$P348)+INDEX(装备!R:R,$Q348)+INDEX(装备!R:R,$R348)+INDEX(装备!R:R,$S348)+INDEX(装备!R:R,$T348)</f>
        <v>0</v>
      </c>
      <c r="AL348" s="8">
        <f>INDEX(装备!S:S,$O348)+INDEX(装备!S:S,$P348)+INDEX(装备!S:S,$Q348)+INDEX(装备!S:S,$R348)+INDEX(装备!S:S,$S348)+INDEX(装备!S:S,$T348)</f>
        <v>0</v>
      </c>
      <c r="AM348" s="8">
        <f>INDEX(装备!T:T,$O348)+INDEX(装备!T:T,$P348)+INDEX(装备!T:T,$Q348)+INDEX(装备!T:T,$R348)+INDEX(装备!T:T,$S348)+INDEX(装备!T:T,$T348)</f>
        <v>0</v>
      </c>
      <c r="AP348" s="39">
        <f t="shared" si="168"/>
        <v>163</v>
      </c>
      <c r="AQ348" s="39">
        <f t="shared" si="168"/>
        <v>54</v>
      </c>
      <c r="AR348" s="39">
        <f t="shared" si="168"/>
        <v>66</v>
      </c>
      <c r="AS348" s="39">
        <f t="shared" si="168"/>
        <v>280</v>
      </c>
      <c r="AT348" s="39">
        <f t="shared" si="168"/>
        <v>144</v>
      </c>
      <c r="AU348" s="39">
        <f t="shared" si="168"/>
        <v>0</v>
      </c>
      <c r="AV348" s="39">
        <f t="shared" si="168"/>
        <v>28</v>
      </c>
      <c r="AW348" s="39">
        <f t="shared" si="168"/>
        <v>57</v>
      </c>
      <c r="AX348" s="39">
        <f t="shared" si="168"/>
        <v>102</v>
      </c>
      <c r="AY348" s="39">
        <f t="shared" si="168"/>
        <v>0</v>
      </c>
      <c r="AZ348" s="39">
        <f t="shared" si="168"/>
        <v>520</v>
      </c>
      <c r="BA348" s="39">
        <f t="shared" si="168"/>
        <v>120</v>
      </c>
      <c r="BB348" s="39">
        <f t="shared" si="168"/>
        <v>0</v>
      </c>
      <c r="BC348" s="39">
        <f t="shared" si="168"/>
        <v>6</v>
      </c>
      <c r="BD348" s="39">
        <f t="shared" si="168"/>
        <v>0</v>
      </c>
      <c r="BE348" s="39">
        <f t="shared" si="168"/>
        <v>51</v>
      </c>
      <c r="BF348" s="39">
        <f t="shared" si="168"/>
        <v>0</v>
      </c>
      <c r="BG348" s="39">
        <f t="shared" si="168"/>
        <v>0</v>
      </c>
    </row>
    <row r="349" spans="6:59" s="38" customFormat="1" x14ac:dyDescent="0.15">
      <c r="G349" s="39" t="s">
        <v>321</v>
      </c>
      <c r="H349" s="39" t="s">
        <v>598</v>
      </c>
      <c r="I349" s="39" t="s">
        <v>356</v>
      </c>
      <c r="J349" s="39" t="s">
        <v>312</v>
      </c>
      <c r="K349" s="39" t="s">
        <v>426</v>
      </c>
      <c r="L349" s="39" t="s">
        <v>422</v>
      </c>
      <c r="M349" s="39" t="s">
        <v>327</v>
      </c>
      <c r="O349" s="35">
        <f>MATCH(H349,装备!$B:$B,0)</f>
        <v>106</v>
      </c>
      <c r="P349" s="35">
        <f>MATCH(I349,装备!$B:$B,0)</f>
        <v>85</v>
      </c>
      <c r="Q349" s="35">
        <f>MATCH(J349,装备!$B:$B,0)</f>
        <v>69</v>
      </c>
      <c r="R349" s="35">
        <f>MATCH(K349,装备!$B:$B,0)</f>
        <v>50</v>
      </c>
      <c r="S349" s="35">
        <f>MATCH(L349,装备!$B:$B,0)</f>
        <v>18</v>
      </c>
      <c r="T349" s="35">
        <f>MATCH(M349,装备!$B:$B,0)</f>
        <v>72</v>
      </c>
      <c r="V349" s="8">
        <f>INDEX(装备!C:C,$O349)+INDEX(装备!C:C,$P349)+INDEX(装备!C:C,$Q349)+INDEX(装备!C:C,$R349)+INDEX(装备!C:C,$S349)+INDEX(装备!C:C,$T349)</f>
        <v>56</v>
      </c>
      <c r="W349" s="8">
        <f>INDEX(装备!D:D,$O349)+INDEX(装备!D:D,$P349)+INDEX(装备!D:D,$Q349)+INDEX(装备!D:D,$R349)+INDEX(装备!D:D,$S349)+INDEX(装备!D:D,$T349)</f>
        <v>37</v>
      </c>
      <c r="X349" s="8">
        <f>INDEX(装备!E:E,$O349)+INDEX(装备!E:E,$P349)+INDEX(装备!E:E,$Q349)+INDEX(装备!E:E,$R349)+INDEX(装备!E:E,$S349)+INDEX(装备!E:E,$T349)</f>
        <v>53</v>
      </c>
      <c r="Y349" s="8">
        <f>INDEX(装备!F:F,$O349)+INDEX(装备!F:F,$P349)+INDEX(装备!F:F,$Q349)+INDEX(装备!F:F,$R349)+INDEX(装备!F:F,$S349)+INDEX(装备!F:F,$T349)</f>
        <v>0</v>
      </c>
      <c r="Z349" s="8">
        <f>INDEX(装备!G:G,$O349)+INDEX(装备!G:G,$P349)+INDEX(装备!G:G,$Q349)+INDEX(装备!G:G,$R349)+INDEX(装备!G:G,$S349)+INDEX(装备!G:G,$T349)</f>
        <v>96</v>
      </c>
      <c r="AA349" s="8">
        <f>INDEX(装备!H:H,$O349)+INDEX(装备!H:H,$P349)+INDEX(装备!H:H,$Q349)+INDEX(装备!H:H,$R349)+INDEX(装备!H:H,$S349)+INDEX(装备!H:H,$T349)</f>
        <v>0</v>
      </c>
      <c r="AB349" s="8">
        <f>INDEX(装备!I:I,$O349)+INDEX(装备!I:I,$P349)+INDEX(装备!I:I,$Q349)+INDEX(装备!I:I,$R349)+INDEX(装备!I:I,$S349)+INDEX(装备!I:I,$T349)</f>
        <v>0</v>
      </c>
      <c r="AC349" s="8">
        <f>INDEX(装备!J:J,$O349)+INDEX(装备!J:J,$P349)+INDEX(装备!J:J,$Q349)+INDEX(装备!J:J,$R349)+INDEX(装备!J:J,$S349)+INDEX(装备!J:J,$T349)</f>
        <v>0</v>
      </c>
      <c r="AD349" s="8">
        <f>INDEX(装备!K:K,$O349)+INDEX(装备!K:K,$P349)+INDEX(装备!K:K,$Q349)+INDEX(装备!K:K,$R349)+INDEX(装备!K:K,$S349)+INDEX(装备!K:K,$T349)</f>
        <v>82</v>
      </c>
      <c r="AE349" s="8">
        <f>INDEX(装备!L:L,$O349)+INDEX(装备!L:L,$P349)+INDEX(装备!L:L,$Q349)+INDEX(装备!L:L,$R349)+INDEX(装备!L:L,$S349)+INDEX(装备!L:L,$T349)</f>
        <v>0</v>
      </c>
      <c r="AF349" s="8">
        <f>INDEX(装备!M:M,$O349)+INDEX(装备!M:M,$P349)+INDEX(装备!M:M,$Q349)+INDEX(装备!M:M,$R349)+INDEX(装备!M:M,$S349)+INDEX(装备!M:M,$T349)</f>
        <v>0</v>
      </c>
      <c r="AG349" s="8">
        <f>INDEX(装备!N:N,$O349)+INDEX(装备!N:N,$P349)+INDEX(装备!N:N,$Q349)+INDEX(装备!N:N,$R349)+INDEX(装备!N:N,$S349)+INDEX(装备!N:N,$T349)</f>
        <v>0</v>
      </c>
      <c r="AH349" s="8">
        <f>INDEX(装备!O:O,$O349)+INDEX(装备!O:O,$P349)+INDEX(装备!O:O,$Q349)+INDEX(装备!O:O,$R349)+INDEX(装备!O:O,$S349)+INDEX(装备!O:O,$T349)</f>
        <v>0</v>
      </c>
      <c r="AI349" s="8">
        <f>INDEX(装备!P:P,$O349)+INDEX(装备!P:P,$P349)+INDEX(装备!P:P,$Q349)+INDEX(装备!P:P,$R349)+INDEX(装备!P:P,$S349)+INDEX(装备!P:P,$T349)</f>
        <v>0</v>
      </c>
      <c r="AJ349" s="8">
        <f>INDEX(装备!Q:Q,$O349)+INDEX(装备!Q:Q,$P349)+INDEX(装备!Q:Q,$Q349)+INDEX(装备!Q:Q,$R349)+INDEX(装备!Q:Q,$S349)+INDEX(装备!Q:Q,$T349)</f>
        <v>0</v>
      </c>
      <c r="AK349" s="8">
        <f>INDEX(装备!R:R,$O349)+INDEX(装备!R:R,$P349)+INDEX(装备!R:R,$Q349)+INDEX(装备!R:R,$R349)+INDEX(装备!R:R,$S349)+INDEX(装备!R:R,$T349)</f>
        <v>0</v>
      </c>
      <c r="AL349" s="8">
        <f>INDEX(装备!S:S,$O349)+INDEX(装备!S:S,$P349)+INDEX(装备!S:S,$Q349)+INDEX(装备!S:S,$R349)+INDEX(装备!S:S,$S349)+INDEX(装备!S:S,$T349)</f>
        <v>0</v>
      </c>
      <c r="AM349" s="8">
        <f>INDEX(装备!T:T,$O349)+INDEX(装备!T:T,$P349)+INDEX(装备!T:T,$Q349)+INDEX(装备!T:T,$R349)+INDEX(装备!T:T,$S349)+INDEX(装备!T:T,$T349)</f>
        <v>0</v>
      </c>
      <c r="AP349" s="39">
        <f t="shared" si="168"/>
        <v>219</v>
      </c>
      <c r="AQ349" s="39">
        <f t="shared" si="168"/>
        <v>91</v>
      </c>
      <c r="AR349" s="39">
        <f t="shared" si="168"/>
        <v>119</v>
      </c>
      <c r="AS349" s="39">
        <f t="shared" si="168"/>
        <v>280</v>
      </c>
      <c r="AT349" s="39">
        <f t="shared" si="168"/>
        <v>240</v>
      </c>
      <c r="AU349" s="39">
        <f t="shared" si="168"/>
        <v>0</v>
      </c>
      <c r="AV349" s="39">
        <f t="shared" si="168"/>
        <v>28</v>
      </c>
      <c r="AW349" s="39">
        <f t="shared" si="168"/>
        <v>57</v>
      </c>
      <c r="AX349" s="39">
        <f t="shared" si="168"/>
        <v>184</v>
      </c>
      <c r="AY349" s="39">
        <f t="shared" si="168"/>
        <v>0</v>
      </c>
      <c r="AZ349" s="39">
        <f t="shared" si="168"/>
        <v>520</v>
      </c>
      <c r="BA349" s="39">
        <f t="shared" si="168"/>
        <v>120</v>
      </c>
      <c r="BB349" s="39">
        <f t="shared" si="168"/>
        <v>0</v>
      </c>
      <c r="BC349" s="39">
        <f t="shared" si="168"/>
        <v>6</v>
      </c>
      <c r="BD349" s="39">
        <f t="shared" si="168"/>
        <v>0</v>
      </c>
      <c r="BE349" s="39">
        <f t="shared" si="168"/>
        <v>51</v>
      </c>
      <c r="BF349" s="39">
        <f t="shared" si="168"/>
        <v>0</v>
      </c>
      <c r="BG349" s="39">
        <f t="shared" si="168"/>
        <v>0</v>
      </c>
    </row>
    <row r="350" spans="6:59" s="38" customFormat="1" x14ac:dyDescent="0.15">
      <c r="G350" s="39" t="s">
        <v>328</v>
      </c>
      <c r="H350" s="39" t="s">
        <v>618</v>
      </c>
      <c r="I350" s="39" t="s">
        <v>324</v>
      </c>
      <c r="J350" s="39" t="s">
        <v>331</v>
      </c>
      <c r="K350" s="39" t="s">
        <v>300</v>
      </c>
      <c r="L350" s="39" t="s">
        <v>367</v>
      </c>
      <c r="M350" s="39" t="s">
        <v>327</v>
      </c>
      <c r="O350" s="35">
        <f>MATCH(H350,装备!$B:$B,0)</f>
        <v>118</v>
      </c>
      <c r="P350" s="35">
        <f>MATCH(I350,装备!$B:$B,0)</f>
        <v>94</v>
      </c>
      <c r="Q350" s="35">
        <f>MATCH(J350,装备!$B:$B,0)</f>
        <v>62</v>
      </c>
      <c r="R350" s="35">
        <f>MATCH(K350,装备!$B:$B,0)</f>
        <v>57</v>
      </c>
      <c r="S350" s="35">
        <f>MATCH(L350,装备!$B:$B,0)</f>
        <v>55</v>
      </c>
      <c r="T350" s="35">
        <f>MATCH(M350,装备!$B:$B,0)</f>
        <v>72</v>
      </c>
      <c r="V350" s="8">
        <f>INDEX(装备!C:C,$O350)+INDEX(装备!C:C,$P350)+INDEX(装备!C:C,$Q350)+INDEX(装备!C:C,$R350)+INDEX(装备!C:C,$S350)+INDEX(装备!C:C,$T350)</f>
        <v>65</v>
      </c>
      <c r="W350" s="8">
        <f>INDEX(装备!D:D,$O350)+INDEX(装备!D:D,$P350)+INDEX(装备!D:D,$Q350)+INDEX(装备!D:D,$R350)+INDEX(装备!D:D,$S350)+INDEX(装备!D:D,$T350)</f>
        <v>25</v>
      </c>
      <c r="X350" s="8">
        <f>INDEX(装备!E:E,$O350)+INDEX(装备!E:E,$P350)+INDEX(装备!E:E,$Q350)+INDEX(装备!E:E,$R350)+INDEX(装备!E:E,$S350)+INDEX(装备!E:E,$T350)</f>
        <v>25</v>
      </c>
      <c r="Y350" s="8">
        <f>INDEX(装备!F:F,$O350)+INDEX(装备!F:F,$P350)+INDEX(装备!F:F,$Q350)+INDEX(装备!F:F,$R350)+INDEX(装备!F:F,$S350)+INDEX(装备!F:F,$T350)</f>
        <v>880</v>
      </c>
      <c r="Z350" s="8">
        <f>INDEX(装备!G:G,$O350)+INDEX(装备!G:G,$P350)+INDEX(装备!G:G,$Q350)+INDEX(装备!G:G,$R350)+INDEX(装备!G:G,$S350)+INDEX(装备!G:G,$T350)</f>
        <v>91</v>
      </c>
      <c r="AA350" s="8">
        <f>INDEX(装备!H:H,$O350)+INDEX(装备!H:H,$P350)+INDEX(装备!H:H,$Q350)+INDEX(装备!H:H,$R350)+INDEX(装备!H:H,$S350)+INDEX(装备!H:H,$T350)</f>
        <v>0</v>
      </c>
      <c r="AB350" s="8">
        <f>INDEX(装备!I:I,$O350)+INDEX(装备!I:I,$P350)+INDEX(装备!I:I,$Q350)+INDEX(装备!I:I,$R350)+INDEX(装备!I:I,$S350)+INDEX(装备!I:I,$T350)</f>
        <v>4</v>
      </c>
      <c r="AC350" s="8">
        <f>INDEX(装备!J:J,$O350)+INDEX(装备!J:J,$P350)+INDEX(装备!J:J,$Q350)+INDEX(装备!J:J,$R350)+INDEX(装备!J:J,$S350)+INDEX(装备!J:J,$T350)</f>
        <v>0</v>
      </c>
      <c r="AD350" s="8">
        <f>INDEX(装备!K:K,$O350)+INDEX(装备!K:K,$P350)+INDEX(装备!K:K,$Q350)+INDEX(装备!K:K,$R350)+INDEX(装备!K:K,$S350)+INDEX(装备!K:K,$T350)</f>
        <v>0</v>
      </c>
      <c r="AE350" s="8">
        <f>INDEX(装备!L:L,$O350)+INDEX(装备!L:L,$P350)+INDEX(装备!L:L,$Q350)+INDEX(装备!L:L,$R350)+INDEX(装备!L:L,$S350)+INDEX(装备!L:L,$T350)</f>
        <v>0</v>
      </c>
      <c r="AF350" s="8">
        <f>INDEX(装备!M:M,$O350)+INDEX(装备!M:M,$P350)+INDEX(装备!M:M,$Q350)+INDEX(装备!M:M,$R350)+INDEX(装备!M:M,$S350)+INDEX(装备!M:M,$T350)</f>
        <v>840</v>
      </c>
      <c r="AG350" s="8">
        <f>INDEX(装备!N:N,$O350)+INDEX(装备!N:N,$P350)+INDEX(装备!N:N,$Q350)+INDEX(装备!N:N,$R350)+INDEX(装备!N:N,$S350)+INDEX(装备!N:N,$T350)</f>
        <v>0</v>
      </c>
      <c r="AH350" s="8">
        <f>INDEX(装备!O:O,$O350)+INDEX(装备!O:O,$P350)+INDEX(装备!O:O,$Q350)+INDEX(装备!O:O,$R350)+INDEX(装备!O:O,$S350)+INDEX(装备!O:O,$T350)</f>
        <v>0</v>
      </c>
      <c r="AI350" s="8">
        <f>INDEX(装备!P:P,$O350)+INDEX(装备!P:P,$P350)+INDEX(装备!P:P,$Q350)+INDEX(装备!P:P,$R350)+INDEX(装备!P:P,$S350)+INDEX(装备!P:P,$T350)</f>
        <v>0</v>
      </c>
      <c r="AJ350" s="8">
        <f>INDEX(装备!Q:Q,$O350)+INDEX(装备!Q:Q,$P350)+INDEX(装备!Q:Q,$Q350)+INDEX(装备!Q:Q,$R350)+INDEX(装备!Q:Q,$S350)+INDEX(装备!Q:Q,$T350)</f>
        <v>0</v>
      </c>
      <c r="AK350" s="8">
        <f>INDEX(装备!R:R,$O350)+INDEX(装备!R:R,$P350)+INDEX(装备!R:R,$Q350)+INDEX(装备!R:R,$R350)+INDEX(装备!R:R,$S350)+INDEX(装备!R:R,$T350)</f>
        <v>0</v>
      </c>
      <c r="AL350" s="8">
        <f>INDEX(装备!S:S,$O350)+INDEX(装备!S:S,$P350)+INDEX(装备!S:S,$Q350)+INDEX(装备!S:S,$R350)+INDEX(装备!S:S,$S350)+INDEX(装备!S:S,$T350)</f>
        <v>0</v>
      </c>
      <c r="AM350" s="8">
        <f>INDEX(装备!T:T,$O350)+INDEX(装备!T:T,$P350)+INDEX(装备!T:T,$Q350)+INDEX(装备!T:T,$R350)+INDEX(装备!T:T,$S350)+INDEX(装备!T:T,$T350)</f>
        <v>0</v>
      </c>
      <c r="AP350" s="39">
        <f t="shared" si="168"/>
        <v>284</v>
      </c>
      <c r="AQ350" s="39">
        <f t="shared" si="168"/>
        <v>116</v>
      </c>
      <c r="AR350" s="39">
        <f t="shared" si="168"/>
        <v>144</v>
      </c>
      <c r="AS350" s="39">
        <f t="shared" si="168"/>
        <v>1160</v>
      </c>
      <c r="AT350" s="39">
        <f t="shared" si="168"/>
        <v>331</v>
      </c>
      <c r="AU350" s="39">
        <f t="shared" si="168"/>
        <v>0</v>
      </c>
      <c r="AV350" s="39">
        <f t="shared" si="168"/>
        <v>32</v>
      </c>
      <c r="AW350" s="39">
        <f t="shared" si="168"/>
        <v>57</v>
      </c>
      <c r="AX350" s="39">
        <f t="shared" si="168"/>
        <v>184</v>
      </c>
      <c r="AY350" s="39">
        <f t="shared" si="168"/>
        <v>0</v>
      </c>
      <c r="AZ350" s="39">
        <f t="shared" si="168"/>
        <v>1360</v>
      </c>
      <c r="BA350" s="39">
        <f t="shared" si="168"/>
        <v>120</v>
      </c>
      <c r="BB350" s="39">
        <f t="shared" si="168"/>
        <v>0</v>
      </c>
      <c r="BC350" s="39">
        <f t="shared" si="168"/>
        <v>6</v>
      </c>
      <c r="BD350" s="39">
        <f t="shared" si="168"/>
        <v>0</v>
      </c>
      <c r="BE350" s="39">
        <f t="shared" si="168"/>
        <v>51</v>
      </c>
      <c r="BF350" s="39">
        <f t="shared" si="168"/>
        <v>0</v>
      </c>
      <c r="BG350" s="39">
        <f t="shared" si="168"/>
        <v>0</v>
      </c>
    </row>
    <row r="351" spans="6:59" s="38" customFormat="1" x14ac:dyDescent="0.15">
      <c r="G351" s="39" t="s">
        <v>333</v>
      </c>
      <c r="H351" s="39" t="s">
        <v>600</v>
      </c>
      <c r="I351" s="39" t="s">
        <v>357</v>
      </c>
      <c r="J351" s="39" t="s">
        <v>313</v>
      </c>
      <c r="K351" s="39" t="s">
        <v>363</v>
      </c>
      <c r="L351" s="39" t="s">
        <v>363</v>
      </c>
      <c r="M351" s="39" t="s">
        <v>327</v>
      </c>
      <c r="O351" s="35">
        <f>MATCH(H351,装备!$B:$B,0)</f>
        <v>121</v>
      </c>
      <c r="P351" s="35">
        <f>MATCH(I351,装备!$B:$B,0)</f>
        <v>112</v>
      </c>
      <c r="Q351" s="35">
        <f>MATCH(J351,装备!$B:$B,0)</f>
        <v>84</v>
      </c>
      <c r="R351" s="35">
        <f>MATCH(K351,装备!$B:$B,0)</f>
        <v>49</v>
      </c>
      <c r="S351" s="35">
        <f>MATCH(L351,装备!$B:$B,0)</f>
        <v>49</v>
      </c>
      <c r="T351" s="35">
        <f>MATCH(M351,装备!$B:$B,0)</f>
        <v>72</v>
      </c>
      <c r="V351" s="8">
        <f>INDEX(装备!C:C,$O351)+INDEX(装备!C:C,$P351)+INDEX(装备!C:C,$Q351)+INDEX(装备!C:C,$R351)+INDEX(装备!C:C,$S351)+INDEX(装备!C:C,$T351)</f>
        <v>60</v>
      </c>
      <c r="W351" s="8">
        <f>INDEX(装备!D:D,$O351)+INDEX(装备!D:D,$P351)+INDEX(装备!D:D,$Q351)+INDEX(装备!D:D,$R351)+INDEX(装备!D:D,$S351)+INDEX(装备!D:D,$T351)</f>
        <v>25</v>
      </c>
      <c r="X351" s="8">
        <f>INDEX(装备!E:E,$O351)+INDEX(装备!E:E,$P351)+INDEX(装备!E:E,$Q351)+INDEX(装备!E:E,$R351)+INDEX(装备!E:E,$S351)+INDEX(装备!E:E,$T351)</f>
        <v>25</v>
      </c>
      <c r="Y351" s="8">
        <f>INDEX(装备!F:F,$O351)+INDEX(装备!F:F,$P351)+INDEX(装备!F:F,$Q351)+INDEX(装备!F:F,$R351)+INDEX(装备!F:F,$S351)+INDEX(装备!F:F,$T351)</f>
        <v>0</v>
      </c>
      <c r="Z351" s="8">
        <f>INDEX(装备!G:G,$O351)+INDEX(装备!G:G,$P351)+INDEX(装备!G:G,$Q351)+INDEX(装备!G:G,$R351)+INDEX(装备!G:G,$S351)+INDEX(装备!G:G,$T351)</f>
        <v>182</v>
      </c>
      <c r="AA351" s="8">
        <f>INDEX(装备!H:H,$O351)+INDEX(装备!H:H,$P351)+INDEX(装备!H:H,$Q351)+INDEX(装备!H:H,$R351)+INDEX(装备!H:H,$S351)+INDEX(装备!H:H,$T351)</f>
        <v>0</v>
      </c>
      <c r="AB351" s="8">
        <f>INDEX(装备!I:I,$O351)+INDEX(装备!I:I,$P351)+INDEX(装备!I:I,$Q351)+INDEX(装备!I:I,$R351)+INDEX(装备!I:I,$S351)+INDEX(装备!I:I,$T351)</f>
        <v>15</v>
      </c>
      <c r="AC351" s="8">
        <f>INDEX(装备!J:J,$O351)+INDEX(装备!J:J,$P351)+INDEX(装备!J:J,$Q351)+INDEX(装备!J:J,$R351)+INDEX(装备!J:J,$S351)+INDEX(装备!J:J,$T351)</f>
        <v>10</v>
      </c>
      <c r="AD351" s="8">
        <f>INDEX(装备!K:K,$O351)+INDEX(装备!K:K,$P351)+INDEX(装备!K:K,$Q351)+INDEX(装备!K:K,$R351)+INDEX(装备!K:K,$S351)+INDEX(装备!K:K,$T351)</f>
        <v>15</v>
      </c>
      <c r="AE351" s="8">
        <f>INDEX(装备!L:L,$O351)+INDEX(装备!L:L,$P351)+INDEX(装备!L:L,$Q351)+INDEX(装备!L:L,$R351)+INDEX(装备!L:L,$S351)+INDEX(装备!L:L,$T351)</f>
        <v>0</v>
      </c>
      <c r="AF351" s="8">
        <f>INDEX(装备!M:M,$O351)+INDEX(装备!M:M,$P351)+INDEX(装备!M:M,$Q351)+INDEX(装备!M:M,$R351)+INDEX(装备!M:M,$S351)+INDEX(装备!M:M,$T351)</f>
        <v>400</v>
      </c>
      <c r="AG351" s="8">
        <f>INDEX(装备!N:N,$O351)+INDEX(装备!N:N,$P351)+INDEX(装备!N:N,$Q351)+INDEX(装备!N:N,$R351)+INDEX(装备!N:N,$S351)+INDEX(装备!N:N,$T351)</f>
        <v>150</v>
      </c>
      <c r="AH351" s="8">
        <f>INDEX(装备!O:O,$O351)+INDEX(装备!O:O,$P351)+INDEX(装备!O:O,$Q351)+INDEX(装备!O:O,$R351)+INDEX(装备!O:O,$S351)+INDEX(装备!O:O,$T351)</f>
        <v>0</v>
      </c>
      <c r="AI351" s="8">
        <f>INDEX(装备!P:P,$O351)+INDEX(装备!P:P,$P351)+INDEX(装备!P:P,$Q351)+INDEX(装备!P:P,$R351)+INDEX(装备!P:P,$S351)+INDEX(装备!P:P,$T351)</f>
        <v>10</v>
      </c>
      <c r="AJ351" s="8">
        <f>INDEX(装备!Q:Q,$O351)+INDEX(装备!Q:Q,$P351)+INDEX(装备!Q:Q,$Q351)+INDEX(装备!Q:Q,$R351)+INDEX(装备!Q:Q,$S351)+INDEX(装备!Q:Q,$T351)</f>
        <v>0</v>
      </c>
      <c r="AK351" s="8">
        <f>INDEX(装备!R:R,$O351)+INDEX(装备!R:R,$P351)+INDEX(装备!R:R,$Q351)+INDEX(装备!R:R,$R351)+INDEX(装备!R:R,$S351)+INDEX(装备!R:R,$T351)</f>
        <v>25</v>
      </c>
      <c r="AL351" s="8">
        <f>INDEX(装备!S:S,$O351)+INDEX(装备!S:S,$P351)+INDEX(装备!S:S,$Q351)+INDEX(装备!S:S,$R351)+INDEX(装备!S:S,$S351)+INDEX(装备!S:S,$T351)</f>
        <v>0</v>
      </c>
      <c r="AM351" s="8">
        <f>INDEX(装备!T:T,$O351)+INDEX(装备!T:T,$P351)+INDEX(装备!T:T,$Q351)+INDEX(装备!T:T,$R351)+INDEX(装备!T:T,$S351)+INDEX(装备!T:T,$T351)</f>
        <v>0</v>
      </c>
      <c r="AP351" s="39">
        <f t="shared" si="168"/>
        <v>344</v>
      </c>
      <c r="AQ351" s="39">
        <f t="shared" si="168"/>
        <v>141</v>
      </c>
      <c r="AR351" s="39">
        <f t="shared" si="168"/>
        <v>169</v>
      </c>
      <c r="AS351" s="39">
        <f t="shared" si="168"/>
        <v>1160</v>
      </c>
      <c r="AT351" s="39">
        <f t="shared" si="168"/>
        <v>513</v>
      </c>
      <c r="AU351" s="39">
        <f t="shared" si="168"/>
        <v>0</v>
      </c>
      <c r="AV351" s="39">
        <f t="shared" si="168"/>
        <v>47</v>
      </c>
      <c r="AW351" s="39">
        <f t="shared" si="168"/>
        <v>67</v>
      </c>
      <c r="AX351" s="39">
        <f t="shared" si="168"/>
        <v>199</v>
      </c>
      <c r="AY351" s="39">
        <f t="shared" si="168"/>
        <v>0</v>
      </c>
      <c r="AZ351" s="39">
        <f t="shared" si="168"/>
        <v>1760</v>
      </c>
      <c r="BA351" s="39">
        <f t="shared" si="168"/>
        <v>270</v>
      </c>
      <c r="BB351" s="39">
        <f t="shared" si="168"/>
        <v>0</v>
      </c>
      <c r="BC351" s="39">
        <f t="shared" si="168"/>
        <v>16</v>
      </c>
      <c r="BD351" s="39">
        <f t="shared" si="168"/>
        <v>0</v>
      </c>
      <c r="BE351" s="39">
        <f t="shared" si="168"/>
        <v>76</v>
      </c>
      <c r="BF351" s="39">
        <f t="shared" si="168"/>
        <v>0</v>
      </c>
      <c r="BG351" s="39">
        <f t="shared" si="168"/>
        <v>0</v>
      </c>
    </row>
    <row r="352" spans="6:59" s="38" customFormat="1" x14ac:dyDescent="0.15">
      <c r="G352" s="39" t="s">
        <v>337</v>
      </c>
      <c r="H352" s="39" t="s">
        <v>601</v>
      </c>
      <c r="I352" s="39" t="s">
        <v>323</v>
      </c>
      <c r="J352" s="39" t="s">
        <v>368</v>
      </c>
      <c r="K352" s="39" t="s">
        <v>368</v>
      </c>
      <c r="L352" s="39" t="s">
        <v>314</v>
      </c>
      <c r="M352" s="39" t="s">
        <v>327</v>
      </c>
      <c r="O352" s="35">
        <f>MATCH(H352,装备!$B:$B,0)</f>
        <v>119</v>
      </c>
      <c r="P352" s="35">
        <f>MATCH(I352,装备!$B:$B,0)</f>
        <v>105</v>
      </c>
      <c r="Q352" s="35">
        <f>MATCH(J352,装备!$B:$B,0)</f>
        <v>87</v>
      </c>
      <c r="R352" s="35">
        <f>MATCH(K352,装备!$B:$B,0)</f>
        <v>87</v>
      </c>
      <c r="S352" s="35">
        <f>MATCH(L352,装备!$B:$B,0)</f>
        <v>88</v>
      </c>
      <c r="T352" s="35">
        <f>MATCH(M352,装备!$B:$B,0)</f>
        <v>72</v>
      </c>
      <c r="V352" s="8">
        <f>INDEX(装备!C:C,$O352)+INDEX(装备!C:C,$P352)+INDEX(装备!C:C,$Q352)+INDEX(装备!C:C,$R352)+INDEX(装备!C:C,$S352)+INDEX(装备!C:C,$T352)</f>
        <v>25</v>
      </c>
      <c r="W352" s="8">
        <f>INDEX(装备!D:D,$O352)+INDEX(装备!D:D,$P352)+INDEX(装备!D:D,$Q352)+INDEX(装备!D:D,$R352)+INDEX(装备!D:D,$S352)+INDEX(装备!D:D,$T352)</f>
        <v>25</v>
      </c>
      <c r="X352" s="8">
        <f>INDEX(装备!E:E,$O352)+INDEX(装备!E:E,$P352)+INDEX(装备!E:E,$Q352)+INDEX(装备!E:E,$R352)+INDEX(装备!E:E,$S352)+INDEX(装备!E:E,$T352)</f>
        <v>25</v>
      </c>
      <c r="Y352" s="8">
        <f>INDEX(装备!F:F,$O352)+INDEX(装备!F:F,$P352)+INDEX(装备!F:F,$Q352)+INDEX(装备!F:F,$R352)+INDEX(装备!F:F,$S352)+INDEX(装备!F:F,$T352)</f>
        <v>0</v>
      </c>
      <c r="Z352" s="8">
        <f>INDEX(装备!G:G,$O352)+INDEX(装备!G:G,$P352)+INDEX(装备!G:G,$Q352)+INDEX(装备!G:G,$R352)+INDEX(装备!G:G,$S352)+INDEX(装备!G:G,$T352)</f>
        <v>271</v>
      </c>
      <c r="AA352" s="8">
        <f>INDEX(装备!H:H,$O352)+INDEX(装备!H:H,$P352)+INDEX(装备!H:H,$Q352)+INDEX(装备!H:H,$R352)+INDEX(装备!H:H,$S352)+INDEX(装备!H:H,$T352)</f>
        <v>0</v>
      </c>
      <c r="AB352" s="8">
        <f>INDEX(装备!I:I,$O352)+INDEX(装备!I:I,$P352)+INDEX(装备!I:I,$Q352)+INDEX(装备!I:I,$R352)+INDEX(装备!I:I,$S352)+INDEX(装备!I:I,$T352)</f>
        <v>15</v>
      </c>
      <c r="AC352" s="8">
        <f>INDEX(装备!J:J,$O352)+INDEX(装备!J:J,$P352)+INDEX(装备!J:J,$Q352)+INDEX(装备!J:J,$R352)+INDEX(装备!J:J,$S352)+INDEX(装备!J:J,$T352)</f>
        <v>0</v>
      </c>
      <c r="AD352" s="8">
        <f>INDEX(装备!K:K,$O352)+INDEX(装备!K:K,$P352)+INDEX(装备!K:K,$Q352)+INDEX(装备!K:K,$R352)+INDEX(装备!K:K,$S352)+INDEX(装备!K:K,$T352)</f>
        <v>85</v>
      </c>
      <c r="AE352" s="8">
        <f>INDEX(装备!L:L,$O352)+INDEX(装备!L:L,$P352)+INDEX(装备!L:L,$Q352)+INDEX(装备!L:L,$R352)+INDEX(装备!L:L,$S352)+INDEX(装备!L:L,$T352)</f>
        <v>0</v>
      </c>
      <c r="AF352" s="8">
        <f>INDEX(装备!M:M,$O352)+INDEX(装备!M:M,$P352)+INDEX(装备!M:M,$Q352)+INDEX(装备!M:M,$R352)+INDEX(装备!M:M,$S352)+INDEX(装备!M:M,$T352)</f>
        <v>280</v>
      </c>
      <c r="AG352" s="8">
        <f>INDEX(装备!N:N,$O352)+INDEX(装备!N:N,$P352)+INDEX(装备!N:N,$Q352)+INDEX(装备!N:N,$R352)+INDEX(装备!N:N,$S352)+INDEX(装备!N:N,$T352)</f>
        <v>100</v>
      </c>
      <c r="AH352" s="8">
        <f>INDEX(装备!O:O,$O352)+INDEX(装备!O:O,$P352)+INDEX(装备!O:O,$Q352)+INDEX(装备!O:O,$R352)+INDEX(装备!O:O,$S352)+INDEX(装备!O:O,$T352)</f>
        <v>0</v>
      </c>
      <c r="AI352" s="8">
        <f>INDEX(装备!P:P,$O352)+INDEX(装备!P:P,$P352)+INDEX(装备!P:P,$Q352)+INDEX(装备!P:P,$R352)+INDEX(装备!P:P,$S352)+INDEX(装备!P:P,$T352)</f>
        <v>14</v>
      </c>
      <c r="AJ352" s="8">
        <f>INDEX(装备!Q:Q,$O352)+INDEX(装备!Q:Q,$P352)+INDEX(装备!Q:Q,$Q352)+INDEX(装备!Q:Q,$R352)+INDEX(装备!Q:Q,$S352)+INDEX(装备!Q:Q,$T352)</f>
        <v>0</v>
      </c>
      <c r="AK352" s="8">
        <f>INDEX(装备!R:R,$O352)+INDEX(装备!R:R,$P352)+INDEX(装备!R:R,$Q352)+INDEX(装备!R:R,$R352)+INDEX(装备!R:R,$S352)+INDEX(装备!R:R,$T352)</f>
        <v>0</v>
      </c>
      <c r="AL352" s="8">
        <f>INDEX(装备!S:S,$O352)+INDEX(装备!S:S,$P352)+INDEX(装备!S:S,$Q352)+INDEX(装备!S:S,$R352)+INDEX(装备!S:S,$S352)+INDEX(装备!S:S,$T352)</f>
        <v>0</v>
      </c>
      <c r="AM352" s="8">
        <f>INDEX(装备!T:T,$O352)+INDEX(装备!T:T,$P352)+INDEX(装备!T:T,$Q352)+INDEX(装备!T:T,$R352)+INDEX(装备!T:T,$S352)+INDEX(装备!T:T,$T352)</f>
        <v>0</v>
      </c>
      <c r="AP352" s="39">
        <f t="shared" si="168"/>
        <v>369</v>
      </c>
      <c r="AQ352" s="39">
        <f t="shared" si="168"/>
        <v>166</v>
      </c>
      <c r="AR352" s="39">
        <f t="shared" si="168"/>
        <v>194</v>
      </c>
      <c r="AS352" s="39">
        <f t="shared" si="168"/>
        <v>1160</v>
      </c>
      <c r="AT352" s="39">
        <f t="shared" si="168"/>
        <v>784</v>
      </c>
      <c r="AU352" s="39">
        <f t="shared" si="168"/>
        <v>0</v>
      </c>
      <c r="AV352" s="39">
        <f t="shared" si="168"/>
        <v>62</v>
      </c>
      <c r="AW352" s="39">
        <f t="shared" si="168"/>
        <v>67</v>
      </c>
      <c r="AX352" s="39">
        <f t="shared" si="168"/>
        <v>284</v>
      </c>
      <c r="AY352" s="39">
        <f t="shared" si="168"/>
        <v>0</v>
      </c>
      <c r="AZ352" s="39">
        <f t="shared" si="168"/>
        <v>2040</v>
      </c>
      <c r="BA352" s="39">
        <f t="shared" si="168"/>
        <v>370</v>
      </c>
      <c r="BB352" s="39">
        <f t="shared" si="168"/>
        <v>0</v>
      </c>
      <c r="BC352" s="39">
        <f t="shared" si="168"/>
        <v>30</v>
      </c>
      <c r="BD352" s="39">
        <f t="shared" si="168"/>
        <v>0</v>
      </c>
      <c r="BE352" s="39">
        <f t="shared" si="168"/>
        <v>76</v>
      </c>
      <c r="BF352" s="39">
        <f t="shared" si="168"/>
        <v>0</v>
      </c>
      <c r="BG352" s="39">
        <f t="shared" si="168"/>
        <v>0</v>
      </c>
    </row>
    <row r="353" spans="6:59" s="38" customFormat="1" x14ac:dyDescent="0.15">
      <c r="F353" s="38" t="s">
        <v>490</v>
      </c>
      <c r="G353" s="39" t="s">
        <v>342</v>
      </c>
      <c r="H353" s="39" t="s">
        <v>592</v>
      </c>
      <c r="I353" s="39" t="s">
        <v>343</v>
      </c>
      <c r="J353" s="39" t="s">
        <v>343</v>
      </c>
      <c r="K353" s="39" t="s">
        <v>385</v>
      </c>
      <c r="L353" s="39" t="s">
        <v>346</v>
      </c>
      <c r="M353" s="39" t="s">
        <v>345</v>
      </c>
      <c r="O353" s="35">
        <f>MATCH(H353,装备!$B:$B,0)</f>
        <v>2</v>
      </c>
      <c r="P353" s="35">
        <f>MATCH(I353,装备!$B:$B,0)</f>
        <v>2</v>
      </c>
      <c r="Q353" s="35">
        <f>MATCH(J353,装备!$B:$B,0)</f>
        <v>2</v>
      </c>
      <c r="R353" s="35">
        <f>MATCH(K353,装备!$B:$B,0)</f>
        <v>10</v>
      </c>
      <c r="S353" s="35">
        <f>MATCH(L353,装备!$B:$B,0)</f>
        <v>6</v>
      </c>
      <c r="T353" s="35">
        <f>MATCH(M353,装备!$B:$B,0)</f>
        <v>5</v>
      </c>
      <c r="V353" s="8">
        <f>INDEX(装备!C:C,$O353)+INDEX(装备!C:C,$P353)+INDEX(装备!C:C,$Q353)+INDEX(装备!C:C,$R353)+INDEX(装备!C:C,$S353)+INDEX(装备!C:C,$T353)</f>
        <v>5</v>
      </c>
      <c r="W353" s="8">
        <f>INDEX(装备!D:D,$O353)+INDEX(装备!D:D,$P353)+INDEX(装备!D:D,$Q353)+INDEX(装备!D:D,$R353)+INDEX(装备!D:D,$S353)+INDEX(装备!D:D,$T353)</f>
        <v>5</v>
      </c>
      <c r="X353" s="8">
        <f>INDEX(装备!E:E,$O353)+INDEX(装备!E:E,$P353)+INDEX(装备!E:E,$Q353)+INDEX(装备!E:E,$R353)+INDEX(装备!E:E,$S353)+INDEX(装备!E:E,$T353)</f>
        <v>5</v>
      </c>
      <c r="Y353" s="8">
        <f>INDEX(装备!F:F,$O353)+INDEX(装备!F:F,$P353)+INDEX(装备!F:F,$Q353)+INDEX(装备!F:F,$R353)+INDEX(装备!F:F,$S353)+INDEX(装备!F:F,$T353)</f>
        <v>0</v>
      </c>
      <c r="Z353" s="8">
        <f>INDEX(装备!G:G,$O353)+INDEX(装备!G:G,$P353)+INDEX(装备!G:G,$Q353)+INDEX(装备!G:G,$R353)+INDEX(装备!G:G,$S353)+INDEX(装备!G:G,$T353)</f>
        <v>0</v>
      </c>
      <c r="AA353" s="8">
        <f>INDEX(装备!H:H,$O353)+INDEX(装备!H:H,$P353)+INDEX(装备!H:H,$Q353)+INDEX(装备!H:H,$R353)+INDEX(装备!H:H,$S353)+INDEX(装备!H:H,$T353)</f>
        <v>0</v>
      </c>
      <c r="AB353" s="8">
        <f>INDEX(装备!I:I,$O353)+INDEX(装备!I:I,$P353)+INDEX(装备!I:I,$Q353)+INDEX(装备!I:I,$R353)+INDEX(装备!I:I,$S353)+INDEX(装备!I:I,$T353)</f>
        <v>0</v>
      </c>
      <c r="AC353" s="8">
        <f>INDEX(装备!J:J,$O353)+INDEX(装备!J:J,$P353)+INDEX(装备!J:J,$Q353)+INDEX(装备!J:J,$R353)+INDEX(装备!J:J,$S353)+INDEX(装备!J:J,$T353)</f>
        <v>0</v>
      </c>
      <c r="AD353" s="8">
        <f>INDEX(装备!K:K,$O353)+INDEX(装备!K:K,$P353)+INDEX(装备!K:K,$Q353)+INDEX(装备!K:K,$R353)+INDEX(装备!K:K,$S353)+INDEX(装备!K:K,$T353)</f>
        <v>0</v>
      </c>
      <c r="AE353" s="8">
        <f>INDEX(装备!L:L,$O353)+INDEX(装备!L:L,$P353)+INDEX(装备!L:L,$Q353)+INDEX(装备!L:L,$R353)+INDEX(装备!L:L,$S353)+INDEX(装备!L:L,$T353)</f>
        <v>0</v>
      </c>
      <c r="AF353" s="8">
        <f>INDEX(装备!M:M,$O353)+INDEX(装备!M:M,$P353)+INDEX(装备!M:M,$Q353)+INDEX(装备!M:M,$R353)+INDEX(装备!M:M,$S353)+INDEX(装备!M:M,$T353)</f>
        <v>80</v>
      </c>
      <c r="AG353" s="8">
        <f>INDEX(装备!N:N,$O353)+INDEX(装备!N:N,$P353)+INDEX(装备!N:N,$Q353)+INDEX(装备!N:N,$R353)+INDEX(装备!N:N,$S353)+INDEX(装备!N:N,$T353)</f>
        <v>30</v>
      </c>
      <c r="AH353" s="8">
        <f>INDEX(装备!O:O,$O353)+INDEX(装备!O:O,$P353)+INDEX(装备!O:O,$Q353)+INDEX(装备!O:O,$R353)+INDEX(装备!O:O,$S353)+INDEX(装备!O:O,$T353)</f>
        <v>0</v>
      </c>
      <c r="AI353" s="8">
        <f>INDEX(装备!P:P,$O353)+INDEX(装备!P:P,$P353)+INDEX(装备!P:P,$Q353)+INDEX(装备!P:P,$R353)+INDEX(装备!P:P,$S353)+INDEX(装备!P:P,$T353)</f>
        <v>0</v>
      </c>
      <c r="AJ353" s="8">
        <f>INDEX(装备!Q:Q,$O353)+INDEX(装备!Q:Q,$P353)+INDEX(装备!Q:Q,$Q353)+INDEX(装备!Q:Q,$R353)+INDEX(装备!Q:Q,$S353)+INDEX(装备!Q:Q,$T353)</f>
        <v>0</v>
      </c>
      <c r="AK353" s="8">
        <f>INDEX(装备!R:R,$O353)+INDEX(装备!R:R,$P353)+INDEX(装备!R:R,$Q353)+INDEX(装备!R:R,$R353)+INDEX(装备!R:R,$S353)+INDEX(装备!R:R,$T353)</f>
        <v>0</v>
      </c>
      <c r="AL353" s="8">
        <f>INDEX(装备!S:S,$O353)+INDEX(装备!S:S,$P353)+INDEX(装备!S:S,$Q353)+INDEX(装备!S:S,$R353)+INDEX(装备!S:S,$S353)+INDEX(装备!S:S,$T353)</f>
        <v>0</v>
      </c>
      <c r="AM353" s="8">
        <f>INDEX(装备!T:T,$O353)+INDEX(装备!T:T,$P353)+INDEX(装备!T:T,$Q353)+INDEX(装备!T:T,$R353)+INDEX(装备!T:T,$S353)+INDEX(装备!T:T,$T353)</f>
        <v>0</v>
      </c>
      <c r="AP353" s="39">
        <f t="shared" ref="AP353:BG353" si="169">V353</f>
        <v>5</v>
      </c>
      <c r="AQ353" s="39">
        <f t="shared" si="169"/>
        <v>5</v>
      </c>
      <c r="AR353" s="39">
        <f t="shared" si="169"/>
        <v>5</v>
      </c>
      <c r="AS353" s="39">
        <f t="shared" si="169"/>
        <v>0</v>
      </c>
      <c r="AT353" s="39">
        <f t="shared" si="169"/>
        <v>0</v>
      </c>
      <c r="AU353" s="39">
        <f t="shared" si="169"/>
        <v>0</v>
      </c>
      <c r="AV353" s="39">
        <f t="shared" si="169"/>
        <v>0</v>
      </c>
      <c r="AW353" s="39">
        <f t="shared" si="169"/>
        <v>0</v>
      </c>
      <c r="AX353" s="39">
        <f t="shared" si="169"/>
        <v>0</v>
      </c>
      <c r="AY353" s="39">
        <f t="shared" si="169"/>
        <v>0</v>
      </c>
      <c r="AZ353" s="39">
        <f t="shared" si="169"/>
        <v>80</v>
      </c>
      <c r="BA353" s="39">
        <f t="shared" si="169"/>
        <v>30</v>
      </c>
      <c r="BB353" s="39">
        <f t="shared" si="169"/>
        <v>0</v>
      </c>
      <c r="BC353" s="39">
        <f t="shared" si="169"/>
        <v>0</v>
      </c>
      <c r="BD353" s="39">
        <f t="shared" si="169"/>
        <v>0</v>
      </c>
      <c r="BE353" s="39">
        <f t="shared" si="169"/>
        <v>0</v>
      </c>
      <c r="BF353" s="39">
        <f t="shared" si="169"/>
        <v>0</v>
      </c>
      <c r="BG353" s="39">
        <f t="shared" si="169"/>
        <v>0</v>
      </c>
    </row>
    <row r="354" spans="6:59" s="38" customFormat="1" x14ac:dyDescent="0.15">
      <c r="G354" s="39" t="s">
        <v>347</v>
      </c>
      <c r="H354" s="39" t="s">
        <v>654</v>
      </c>
      <c r="I354" s="39" t="s">
        <v>450</v>
      </c>
      <c r="J354" s="39" t="s">
        <v>295</v>
      </c>
      <c r="K354" s="39" t="s">
        <v>359</v>
      </c>
      <c r="L354" s="39" t="s">
        <v>422</v>
      </c>
      <c r="M354" s="39" t="s">
        <v>298</v>
      </c>
      <c r="O354" s="35">
        <f>MATCH(H354,装备!$B:$B,0)</f>
        <v>37</v>
      </c>
      <c r="P354" s="35">
        <f>MATCH(I354,装备!$B:$B,0)</f>
        <v>15</v>
      </c>
      <c r="Q354" s="35">
        <f>MATCH(J354,装备!$B:$B,0)</f>
        <v>17</v>
      </c>
      <c r="R354" s="35">
        <f>MATCH(K354,装备!$B:$B,0)</f>
        <v>7</v>
      </c>
      <c r="S354" s="35">
        <f>MATCH(L354,装备!$B:$B,0)</f>
        <v>18</v>
      </c>
      <c r="T354" s="35">
        <f>MATCH(M354,装备!$B:$B,0)</f>
        <v>4</v>
      </c>
      <c r="V354" s="8">
        <f>INDEX(装备!C:C,$O354)+INDEX(装备!C:C,$P354)+INDEX(装备!C:C,$Q354)+INDEX(装备!C:C,$R354)+INDEX(装备!C:C,$S354)+INDEX(装备!C:C,$T354)</f>
        <v>13</v>
      </c>
      <c r="W354" s="8">
        <f>INDEX(装备!D:D,$O354)+INDEX(装备!D:D,$P354)+INDEX(装备!D:D,$Q354)+INDEX(装备!D:D,$R354)+INDEX(装备!D:D,$S354)+INDEX(装备!D:D,$T354)</f>
        <v>10</v>
      </c>
      <c r="X354" s="8">
        <f>INDEX(装备!E:E,$O354)+INDEX(装备!E:E,$P354)+INDEX(装备!E:E,$Q354)+INDEX(装备!E:E,$R354)+INDEX(装备!E:E,$S354)+INDEX(装备!E:E,$T354)</f>
        <v>10</v>
      </c>
      <c r="Y354" s="8">
        <f>INDEX(装备!F:F,$O354)+INDEX(装备!F:F,$P354)+INDEX(装备!F:F,$Q354)+INDEX(装备!F:F,$R354)+INDEX(装备!F:F,$S354)+INDEX(装备!F:F,$T354)</f>
        <v>0</v>
      </c>
      <c r="Z354" s="8">
        <f>INDEX(装备!G:G,$O354)+INDEX(装备!G:G,$P354)+INDEX(装备!G:G,$Q354)+INDEX(装备!G:G,$R354)+INDEX(装备!G:G,$S354)+INDEX(装备!G:G,$T354)</f>
        <v>3</v>
      </c>
      <c r="AA354" s="8">
        <f>INDEX(装备!H:H,$O354)+INDEX(装备!H:H,$P354)+INDEX(装备!H:H,$Q354)+INDEX(装备!H:H,$R354)+INDEX(装备!H:H,$S354)+INDEX(装备!H:H,$T354)</f>
        <v>12</v>
      </c>
      <c r="AB354" s="8">
        <f>INDEX(装备!I:I,$O354)+INDEX(装备!I:I,$P354)+INDEX(装备!I:I,$Q354)+INDEX(装备!I:I,$R354)+INDEX(装备!I:I,$S354)+INDEX(装备!I:I,$T354)</f>
        <v>4</v>
      </c>
      <c r="AC354" s="8">
        <f>INDEX(装备!J:J,$O354)+INDEX(装备!J:J,$P354)+INDEX(装备!J:J,$Q354)+INDEX(装备!J:J,$R354)+INDEX(装备!J:J,$S354)+INDEX(装备!J:J,$T354)</f>
        <v>0</v>
      </c>
      <c r="AD354" s="8">
        <f>INDEX(装备!K:K,$O354)+INDEX(装备!K:K,$P354)+INDEX(装备!K:K,$Q354)+INDEX(装备!K:K,$R354)+INDEX(装备!K:K,$S354)+INDEX(装备!K:K,$T354)</f>
        <v>0</v>
      </c>
      <c r="AE354" s="8">
        <f>INDEX(装备!L:L,$O354)+INDEX(装备!L:L,$P354)+INDEX(装备!L:L,$Q354)+INDEX(装备!L:L,$R354)+INDEX(装备!L:L,$S354)+INDEX(装备!L:L,$T354)</f>
        <v>0</v>
      </c>
      <c r="AF354" s="8">
        <f>INDEX(装备!M:M,$O354)+INDEX(装备!M:M,$P354)+INDEX(装备!M:M,$Q354)+INDEX(装备!M:M,$R354)+INDEX(装备!M:M,$S354)+INDEX(装备!M:M,$T354)</f>
        <v>240</v>
      </c>
      <c r="AG354" s="8">
        <f>INDEX(装备!N:N,$O354)+INDEX(装备!N:N,$P354)+INDEX(装备!N:N,$Q354)+INDEX(装备!N:N,$R354)+INDEX(装备!N:N,$S354)+INDEX(装备!N:N,$T354)</f>
        <v>60</v>
      </c>
      <c r="AH354" s="8">
        <f>INDEX(装备!O:O,$O354)+INDEX(装备!O:O,$P354)+INDEX(装备!O:O,$Q354)+INDEX(装备!O:O,$R354)+INDEX(装备!O:O,$S354)+INDEX(装备!O:O,$T354)</f>
        <v>0</v>
      </c>
      <c r="AI354" s="8">
        <f>INDEX(装备!P:P,$O354)+INDEX(装备!P:P,$P354)+INDEX(装备!P:P,$Q354)+INDEX(装备!P:P,$R354)+INDEX(装备!P:P,$S354)+INDEX(装备!P:P,$T354)</f>
        <v>0</v>
      </c>
      <c r="AJ354" s="8">
        <f>INDEX(装备!Q:Q,$O354)+INDEX(装备!Q:Q,$P354)+INDEX(装备!Q:Q,$Q354)+INDEX(装备!Q:Q,$R354)+INDEX(装备!Q:Q,$S354)+INDEX(装备!Q:Q,$T354)</f>
        <v>0</v>
      </c>
      <c r="AK354" s="8">
        <f>INDEX(装备!R:R,$O354)+INDEX(装备!R:R,$P354)+INDEX(装备!R:R,$Q354)+INDEX(装备!R:R,$R354)+INDEX(装备!R:R,$S354)+INDEX(装备!R:R,$T354)</f>
        <v>0</v>
      </c>
      <c r="AL354" s="8">
        <f>INDEX(装备!S:S,$O354)+INDEX(装备!S:S,$P354)+INDEX(装备!S:S,$Q354)+INDEX(装备!S:S,$R354)+INDEX(装备!S:S,$S354)+INDEX(装备!S:S,$T354)</f>
        <v>0</v>
      </c>
      <c r="AM354" s="8">
        <f>INDEX(装备!T:T,$O354)+INDEX(装备!T:T,$P354)+INDEX(装备!T:T,$Q354)+INDEX(装备!T:T,$R354)+INDEX(装备!T:T,$S354)+INDEX(装备!T:T,$T354)</f>
        <v>0</v>
      </c>
      <c r="AP354" s="39">
        <f t="shared" ref="AP354:BG362" si="170">AP353+V354</f>
        <v>18</v>
      </c>
      <c r="AQ354" s="39">
        <f t="shared" si="170"/>
        <v>15</v>
      </c>
      <c r="AR354" s="39">
        <f t="shared" si="170"/>
        <v>15</v>
      </c>
      <c r="AS354" s="39">
        <f t="shared" si="170"/>
        <v>0</v>
      </c>
      <c r="AT354" s="39">
        <f t="shared" si="170"/>
        <v>3</v>
      </c>
      <c r="AU354" s="39">
        <f t="shared" si="170"/>
        <v>12</v>
      </c>
      <c r="AV354" s="39">
        <f t="shared" si="170"/>
        <v>4</v>
      </c>
      <c r="AW354" s="39">
        <f t="shared" si="170"/>
        <v>0</v>
      </c>
      <c r="AX354" s="39">
        <f t="shared" si="170"/>
        <v>0</v>
      </c>
      <c r="AY354" s="39">
        <f t="shared" si="170"/>
        <v>0</v>
      </c>
      <c r="AZ354" s="39">
        <f t="shared" si="170"/>
        <v>320</v>
      </c>
      <c r="BA354" s="39">
        <f t="shared" si="170"/>
        <v>90</v>
      </c>
      <c r="BB354" s="39">
        <f t="shared" si="170"/>
        <v>0</v>
      </c>
      <c r="BC354" s="39">
        <f t="shared" si="170"/>
        <v>0</v>
      </c>
      <c r="BD354" s="39">
        <f t="shared" si="170"/>
        <v>0</v>
      </c>
      <c r="BE354" s="39">
        <f t="shared" si="170"/>
        <v>0</v>
      </c>
      <c r="BF354" s="39">
        <f t="shared" si="170"/>
        <v>0</v>
      </c>
      <c r="BG354" s="39">
        <f t="shared" si="170"/>
        <v>0</v>
      </c>
    </row>
    <row r="355" spans="6:59" s="38" customFormat="1" x14ac:dyDescent="0.15">
      <c r="G355" s="39" t="s">
        <v>299</v>
      </c>
      <c r="H355" s="39" t="s">
        <v>638</v>
      </c>
      <c r="I355" s="39" t="s">
        <v>381</v>
      </c>
      <c r="J355" s="39" t="s">
        <v>367</v>
      </c>
      <c r="K355" s="39" t="s">
        <v>346</v>
      </c>
      <c r="L355" s="39" t="s">
        <v>345</v>
      </c>
      <c r="M355" s="39" t="s">
        <v>298</v>
      </c>
      <c r="O355" s="35">
        <f>MATCH(H355,装备!$B:$B,0)</f>
        <v>56</v>
      </c>
      <c r="P355" s="35">
        <f>MATCH(I355,装备!$B:$B,0)</f>
        <v>54</v>
      </c>
      <c r="Q355" s="35">
        <f>MATCH(J355,装备!$B:$B,0)</f>
        <v>55</v>
      </c>
      <c r="R355" s="35">
        <f>MATCH(K355,装备!$B:$B,0)</f>
        <v>6</v>
      </c>
      <c r="S355" s="35">
        <f>MATCH(L355,装备!$B:$B,0)</f>
        <v>5</v>
      </c>
      <c r="T355" s="35">
        <f>MATCH(M355,装备!$B:$B,0)</f>
        <v>4</v>
      </c>
      <c r="V355" s="8">
        <f>INDEX(装备!C:C,$O355)+INDEX(装备!C:C,$P355)+INDEX(装备!C:C,$Q355)+INDEX(装备!C:C,$R355)+INDEX(装备!C:C,$S355)+INDEX(装备!C:C,$T355)</f>
        <v>10</v>
      </c>
      <c r="W355" s="8">
        <f>INDEX(装备!D:D,$O355)+INDEX(装备!D:D,$P355)+INDEX(装备!D:D,$Q355)+INDEX(装备!D:D,$R355)+INDEX(装备!D:D,$S355)+INDEX(装备!D:D,$T355)</f>
        <v>10</v>
      </c>
      <c r="X355" s="8">
        <f>INDEX(装备!E:E,$O355)+INDEX(装备!E:E,$P355)+INDEX(装备!E:E,$Q355)+INDEX(装备!E:E,$R355)+INDEX(装备!E:E,$S355)+INDEX(装备!E:E,$T355)</f>
        <v>10</v>
      </c>
      <c r="Y355" s="8">
        <f>INDEX(装备!F:F,$O355)+INDEX(装备!F:F,$P355)+INDEX(装备!F:F,$Q355)+INDEX(装备!F:F,$R355)+INDEX(装备!F:F,$S355)+INDEX(装备!F:F,$T355)</f>
        <v>280</v>
      </c>
      <c r="Z355" s="8">
        <f>INDEX(装备!G:G,$O355)+INDEX(装备!G:G,$P355)+INDEX(装备!G:G,$Q355)+INDEX(装备!G:G,$R355)+INDEX(装备!G:G,$S355)+INDEX(装备!G:G,$T355)</f>
        <v>0</v>
      </c>
      <c r="AA355" s="8">
        <f>INDEX(装备!H:H,$O355)+INDEX(装备!H:H,$P355)+INDEX(装备!H:H,$Q355)+INDEX(装备!H:H,$R355)+INDEX(装备!H:H,$S355)+INDEX(装备!H:H,$T355)</f>
        <v>0</v>
      </c>
      <c r="AB355" s="8">
        <f>INDEX(装备!I:I,$O355)+INDEX(装备!I:I,$P355)+INDEX(装备!I:I,$Q355)+INDEX(装备!I:I,$R355)+INDEX(装备!I:I,$S355)+INDEX(装备!I:I,$T355)</f>
        <v>4</v>
      </c>
      <c r="AC355" s="8">
        <f>INDEX(装备!J:J,$O355)+INDEX(装备!J:J,$P355)+INDEX(装备!J:J,$Q355)+INDEX(装备!J:J,$R355)+INDEX(装备!J:J,$S355)+INDEX(装备!J:J,$T355)</f>
        <v>12</v>
      </c>
      <c r="AD355" s="8">
        <f>INDEX(装备!K:K,$O355)+INDEX(装备!K:K,$P355)+INDEX(装备!K:K,$Q355)+INDEX(装备!K:K,$R355)+INDEX(装备!K:K,$S355)+INDEX(装备!K:K,$T355)</f>
        <v>0</v>
      </c>
      <c r="AE355" s="8">
        <f>INDEX(装备!L:L,$O355)+INDEX(装备!L:L,$P355)+INDEX(装备!L:L,$Q355)+INDEX(装备!L:L,$R355)+INDEX(装备!L:L,$S355)+INDEX(装备!L:L,$T355)</f>
        <v>0</v>
      </c>
      <c r="AF355" s="8">
        <f>INDEX(装备!M:M,$O355)+INDEX(装备!M:M,$P355)+INDEX(装备!M:M,$Q355)+INDEX(装备!M:M,$R355)+INDEX(装备!M:M,$S355)+INDEX(装备!M:M,$T355)</f>
        <v>500</v>
      </c>
      <c r="AG355" s="8">
        <f>INDEX(装备!N:N,$O355)+INDEX(装备!N:N,$P355)+INDEX(装备!N:N,$Q355)+INDEX(装备!N:N,$R355)+INDEX(装备!N:N,$S355)+INDEX(装备!N:N,$T355)</f>
        <v>30</v>
      </c>
      <c r="AH355" s="8">
        <f>INDEX(装备!O:O,$O355)+INDEX(装备!O:O,$P355)+INDEX(装备!O:O,$Q355)+INDEX(装备!O:O,$R355)+INDEX(装备!O:O,$S355)+INDEX(装备!O:O,$T355)</f>
        <v>0</v>
      </c>
      <c r="AI355" s="8">
        <f>INDEX(装备!P:P,$O355)+INDEX(装备!P:P,$P355)+INDEX(装备!P:P,$Q355)+INDEX(装备!P:P,$R355)+INDEX(装备!P:P,$S355)+INDEX(装备!P:P,$T355)</f>
        <v>5</v>
      </c>
      <c r="AJ355" s="8">
        <f>INDEX(装备!Q:Q,$O355)+INDEX(装备!Q:Q,$P355)+INDEX(装备!Q:Q,$Q355)+INDEX(装备!Q:Q,$R355)+INDEX(装备!Q:Q,$S355)+INDEX(装备!Q:Q,$T355)</f>
        <v>0</v>
      </c>
      <c r="AK355" s="8">
        <f>INDEX(装备!R:R,$O355)+INDEX(装备!R:R,$P355)+INDEX(装备!R:R,$Q355)+INDEX(装备!R:R,$R355)+INDEX(装备!R:R,$S355)+INDEX(装备!R:R,$T355)</f>
        <v>0</v>
      </c>
      <c r="AL355" s="8">
        <f>INDEX(装备!S:S,$O355)+INDEX(装备!S:S,$P355)+INDEX(装备!S:S,$Q355)+INDEX(装备!S:S,$R355)+INDEX(装备!S:S,$S355)+INDEX(装备!S:S,$T355)</f>
        <v>10</v>
      </c>
      <c r="AM355" s="8">
        <f>INDEX(装备!T:T,$O355)+INDEX(装备!T:T,$P355)+INDEX(装备!T:T,$Q355)+INDEX(装备!T:T,$R355)+INDEX(装备!T:T,$S355)+INDEX(装备!T:T,$T355)</f>
        <v>0</v>
      </c>
      <c r="AP355" s="39">
        <f t="shared" si="170"/>
        <v>28</v>
      </c>
      <c r="AQ355" s="39">
        <f t="shared" si="170"/>
        <v>25</v>
      </c>
      <c r="AR355" s="39">
        <f t="shared" si="170"/>
        <v>25</v>
      </c>
      <c r="AS355" s="39">
        <f t="shared" si="170"/>
        <v>280</v>
      </c>
      <c r="AT355" s="39">
        <f t="shared" si="170"/>
        <v>3</v>
      </c>
      <c r="AU355" s="39">
        <f t="shared" si="170"/>
        <v>12</v>
      </c>
      <c r="AV355" s="39">
        <f t="shared" si="170"/>
        <v>8</v>
      </c>
      <c r="AW355" s="39">
        <f t="shared" si="170"/>
        <v>12</v>
      </c>
      <c r="AX355" s="39">
        <f t="shared" si="170"/>
        <v>0</v>
      </c>
      <c r="AY355" s="39">
        <f t="shared" si="170"/>
        <v>0</v>
      </c>
      <c r="AZ355" s="39">
        <f t="shared" si="170"/>
        <v>820</v>
      </c>
      <c r="BA355" s="39">
        <f t="shared" si="170"/>
        <v>120</v>
      </c>
      <c r="BB355" s="39">
        <f t="shared" si="170"/>
        <v>0</v>
      </c>
      <c r="BC355" s="39">
        <f t="shared" si="170"/>
        <v>5</v>
      </c>
      <c r="BD355" s="39">
        <f t="shared" si="170"/>
        <v>0</v>
      </c>
      <c r="BE355" s="39">
        <f t="shared" si="170"/>
        <v>0</v>
      </c>
      <c r="BF355" s="39">
        <f t="shared" si="170"/>
        <v>10</v>
      </c>
      <c r="BG355" s="39">
        <f t="shared" si="170"/>
        <v>0</v>
      </c>
    </row>
    <row r="356" spans="6:59" s="38" customFormat="1" x14ac:dyDescent="0.15">
      <c r="G356" s="39" t="s">
        <v>304</v>
      </c>
      <c r="H356" s="39" t="s">
        <v>667</v>
      </c>
      <c r="I356" s="39" t="s">
        <v>431</v>
      </c>
      <c r="J356" s="39" t="s">
        <v>352</v>
      </c>
      <c r="K356" s="39" t="s">
        <v>427</v>
      </c>
      <c r="L356" s="39" t="s">
        <v>422</v>
      </c>
      <c r="M356" s="39" t="s">
        <v>444</v>
      </c>
      <c r="O356" s="35">
        <f>MATCH(H356,装备!$B:$B,0)</f>
        <v>82</v>
      </c>
      <c r="P356" s="35">
        <f>MATCH(I356,装备!$B:$B,0)</f>
        <v>39</v>
      </c>
      <c r="Q356" s="35">
        <f>MATCH(J356,装备!$B:$B,0)</f>
        <v>42</v>
      </c>
      <c r="R356" s="35">
        <f>MATCH(K356,装备!$B:$B,0)</f>
        <v>35</v>
      </c>
      <c r="S356" s="35">
        <f>MATCH(L356,装备!$B:$B,0)</f>
        <v>18</v>
      </c>
      <c r="T356" s="35">
        <f>MATCH(M356,装备!$B:$B,0)</f>
        <v>47</v>
      </c>
      <c r="V356" s="8">
        <f>INDEX(装备!C:C,$O356)+INDEX(装备!C:C,$P356)+INDEX(装备!C:C,$Q356)+INDEX(装备!C:C,$R356)+INDEX(装备!C:C,$S356)+INDEX(装备!C:C,$T356)</f>
        <v>18</v>
      </c>
      <c r="W356" s="8">
        <f>INDEX(装备!D:D,$O356)+INDEX(装备!D:D,$P356)+INDEX(装备!D:D,$Q356)+INDEX(装备!D:D,$R356)+INDEX(装备!D:D,$S356)+INDEX(装备!D:D,$T356)</f>
        <v>9</v>
      </c>
      <c r="X356" s="8">
        <f>INDEX(装备!E:E,$O356)+INDEX(装备!E:E,$P356)+INDEX(装备!E:E,$Q356)+INDEX(装备!E:E,$R356)+INDEX(装备!E:E,$S356)+INDEX(装备!E:E,$T356)</f>
        <v>9</v>
      </c>
      <c r="Y356" s="8">
        <f>INDEX(装备!F:F,$O356)+INDEX(装备!F:F,$P356)+INDEX(装备!F:F,$Q356)+INDEX(装备!F:F,$R356)+INDEX(装备!F:F,$S356)+INDEX(装备!F:F,$T356)</f>
        <v>550</v>
      </c>
      <c r="Z356" s="8">
        <f>INDEX(装备!G:G,$O356)+INDEX(装备!G:G,$P356)+INDEX(装备!G:G,$Q356)+INDEX(装备!G:G,$R356)+INDEX(装备!G:G,$S356)+INDEX(装备!G:G,$T356)</f>
        <v>3</v>
      </c>
      <c r="AA356" s="8">
        <f>INDEX(装备!H:H,$O356)+INDEX(装备!H:H,$P356)+INDEX(装备!H:H,$Q356)+INDEX(装备!H:H,$R356)+INDEX(装备!H:H,$S356)+INDEX(装备!H:H,$T356)</f>
        <v>98</v>
      </c>
      <c r="AB356" s="8">
        <f>INDEX(装备!I:I,$O356)+INDEX(装备!I:I,$P356)+INDEX(装备!I:I,$Q356)+INDEX(装备!I:I,$R356)+INDEX(装备!I:I,$S356)+INDEX(装备!I:I,$T356)</f>
        <v>0</v>
      </c>
      <c r="AC356" s="8">
        <f>INDEX(装备!J:J,$O356)+INDEX(装备!J:J,$P356)+INDEX(装备!J:J,$Q356)+INDEX(装备!J:J,$R356)+INDEX(装备!J:J,$S356)+INDEX(装备!J:J,$T356)</f>
        <v>0</v>
      </c>
      <c r="AD356" s="8">
        <f>INDEX(装备!K:K,$O356)+INDEX(装备!K:K,$P356)+INDEX(装备!K:K,$Q356)+INDEX(装备!K:K,$R356)+INDEX(装备!K:K,$S356)+INDEX(装备!K:K,$T356)</f>
        <v>0</v>
      </c>
      <c r="AE356" s="8">
        <f>INDEX(装备!L:L,$O356)+INDEX(装备!L:L,$P356)+INDEX(装备!L:L,$Q356)+INDEX(装备!L:L,$R356)+INDEX(装备!L:L,$S356)+INDEX(装备!L:L,$T356)</f>
        <v>0</v>
      </c>
      <c r="AF356" s="8">
        <f>INDEX(装备!M:M,$O356)+INDEX(装备!M:M,$P356)+INDEX(装备!M:M,$Q356)+INDEX(装备!M:M,$R356)+INDEX(装备!M:M,$S356)+INDEX(装备!M:M,$T356)</f>
        <v>170</v>
      </c>
      <c r="AG356" s="8">
        <f>INDEX(装备!N:N,$O356)+INDEX(装备!N:N,$P356)+INDEX(装备!N:N,$Q356)+INDEX(装备!N:N,$R356)+INDEX(装备!N:N,$S356)+INDEX(装备!N:N,$T356)</f>
        <v>192</v>
      </c>
      <c r="AH356" s="8">
        <f>INDEX(装备!O:O,$O356)+INDEX(装备!O:O,$P356)+INDEX(装备!O:O,$Q356)+INDEX(装备!O:O,$R356)+INDEX(装备!O:O,$S356)+INDEX(装备!O:O,$T356)</f>
        <v>0</v>
      </c>
      <c r="AI356" s="8">
        <f>INDEX(装备!P:P,$O356)+INDEX(装备!P:P,$P356)+INDEX(装备!P:P,$Q356)+INDEX(装备!P:P,$R356)+INDEX(装备!P:P,$S356)+INDEX(装备!P:P,$T356)</f>
        <v>6</v>
      </c>
      <c r="AJ356" s="8">
        <f>INDEX(装备!Q:Q,$O356)+INDEX(装备!Q:Q,$P356)+INDEX(装备!Q:Q,$Q356)+INDEX(装备!Q:Q,$R356)+INDEX(装备!Q:Q,$S356)+INDEX(装备!Q:Q,$T356)</f>
        <v>0</v>
      </c>
      <c r="AK356" s="8">
        <f>INDEX(装备!R:R,$O356)+INDEX(装备!R:R,$P356)+INDEX(装备!R:R,$Q356)+INDEX(装备!R:R,$R356)+INDEX(装备!R:R,$S356)+INDEX(装备!R:R,$T356)</f>
        <v>0</v>
      </c>
      <c r="AL356" s="8">
        <f>INDEX(装备!S:S,$O356)+INDEX(装备!S:S,$P356)+INDEX(装备!S:S,$Q356)+INDEX(装备!S:S,$R356)+INDEX(装备!S:S,$S356)+INDEX(装备!S:S,$T356)</f>
        <v>0</v>
      </c>
      <c r="AM356" s="8">
        <f>INDEX(装备!T:T,$O356)+INDEX(装备!T:T,$P356)+INDEX(装备!T:T,$Q356)+INDEX(装备!T:T,$R356)+INDEX(装备!T:T,$S356)+INDEX(装备!T:T,$T356)</f>
        <v>0</v>
      </c>
      <c r="AP356" s="39">
        <f t="shared" si="170"/>
        <v>46</v>
      </c>
      <c r="AQ356" s="39">
        <f t="shared" si="170"/>
        <v>34</v>
      </c>
      <c r="AR356" s="39">
        <f t="shared" si="170"/>
        <v>34</v>
      </c>
      <c r="AS356" s="39">
        <f t="shared" si="170"/>
        <v>830</v>
      </c>
      <c r="AT356" s="39">
        <f t="shared" si="170"/>
        <v>6</v>
      </c>
      <c r="AU356" s="39">
        <f t="shared" si="170"/>
        <v>110</v>
      </c>
      <c r="AV356" s="39">
        <f t="shared" si="170"/>
        <v>8</v>
      </c>
      <c r="AW356" s="39">
        <f t="shared" si="170"/>
        <v>12</v>
      </c>
      <c r="AX356" s="39">
        <f t="shared" si="170"/>
        <v>0</v>
      </c>
      <c r="AY356" s="39">
        <f t="shared" si="170"/>
        <v>0</v>
      </c>
      <c r="AZ356" s="39">
        <f t="shared" si="170"/>
        <v>990</v>
      </c>
      <c r="BA356" s="39">
        <f t="shared" si="170"/>
        <v>312</v>
      </c>
      <c r="BB356" s="39">
        <f t="shared" si="170"/>
        <v>0</v>
      </c>
      <c r="BC356" s="39">
        <f t="shared" si="170"/>
        <v>11</v>
      </c>
      <c r="BD356" s="39">
        <f t="shared" si="170"/>
        <v>0</v>
      </c>
      <c r="BE356" s="39">
        <f t="shared" si="170"/>
        <v>0</v>
      </c>
      <c r="BF356" s="39">
        <f t="shared" si="170"/>
        <v>10</v>
      </c>
      <c r="BG356" s="39">
        <f t="shared" si="170"/>
        <v>0</v>
      </c>
    </row>
    <row r="357" spans="6:59" s="38" customFormat="1" x14ac:dyDescent="0.15">
      <c r="G357" s="39" t="s">
        <v>311</v>
      </c>
      <c r="H357" s="39" t="s">
        <v>640</v>
      </c>
      <c r="I357" s="39" t="s">
        <v>428</v>
      </c>
      <c r="J357" s="39" t="s">
        <v>426</v>
      </c>
      <c r="K357" s="39" t="s">
        <v>376</v>
      </c>
      <c r="L357" s="39" t="s">
        <v>465</v>
      </c>
      <c r="M357" s="39" t="s">
        <v>444</v>
      </c>
      <c r="O357" s="35">
        <f>MATCH(H357,装备!$B:$B,0)</f>
        <v>89</v>
      </c>
      <c r="P357" s="35">
        <f>MATCH(I357,装备!$B:$B,0)</f>
        <v>71</v>
      </c>
      <c r="Q357" s="35">
        <f>MATCH(J357,装备!$B:$B,0)</f>
        <v>50</v>
      </c>
      <c r="R357" s="35">
        <f>MATCH(K357,装备!$B:$B,0)</f>
        <v>53</v>
      </c>
      <c r="S357" s="35">
        <f>MATCH(L357,装备!$B:$B,0)</f>
        <v>28</v>
      </c>
      <c r="T357" s="35">
        <f>MATCH(M357,装备!$B:$B,0)</f>
        <v>47</v>
      </c>
      <c r="V357" s="8">
        <f>INDEX(装备!C:C,$O357)+INDEX(装备!C:C,$P357)+INDEX(装备!C:C,$Q357)+INDEX(装备!C:C,$R357)+INDEX(装备!C:C,$S357)+INDEX(装备!C:C,$T357)</f>
        <v>20</v>
      </c>
      <c r="W357" s="8">
        <f>INDEX(装备!D:D,$O357)+INDEX(装备!D:D,$P357)+INDEX(装备!D:D,$Q357)+INDEX(装备!D:D,$R357)+INDEX(装备!D:D,$S357)+INDEX(装备!D:D,$T357)</f>
        <v>30</v>
      </c>
      <c r="X357" s="8">
        <f>INDEX(装备!E:E,$O357)+INDEX(装备!E:E,$P357)+INDEX(装备!E:E,$Q357)+INDEX(装备!E:E,$R357)+INDEX(装备!E:E,$S357)+INDEX(装备!E:E,$T357)</f>
        <v>20</v>
      </c>
      <c r="Y357" s="8">
        <f>INDEX(装备!F:F,$O357)+INDEX(装备!F:F,$P357)+INDEX(装备!F:F,$Q357)+INDEX(装备!F:F,$R357)+INDEX(装备!F:F,$S357)+INDEX(装备!F:F,$T357)</f>
        <v>0</v>
      </c>
      <c r="Z357" s="8">
        <f>INDEX(装备!G:G,$O357)+INDEX(装备!G:G,$P357)+INDEX(装备!G:G,$Q357)+INDEX(装备!G:G,$R357)+INDEX(装备!G:G,$S357)+INDEX(装备!G:G,$T357)</f>
        <v>3</v>
      </c>
      <c r="AA357" s="8">
        <f>INDEX(装备!H:H,$O357)+INDEX(装备!H:H,$P357)+INDEX(装备!H:H,$Q357)+INDEX(装备!H:H,$R357)+INDEX(装备!H:H,$S357)+INDEX(装备!H:H,$T357)</f>
        <v>40</v>
      </c>
      <c r="AB357" s="8">
        <f>INDEX(装备!I:I,$O357)+INDEX(装备!I:I,$P357)+INDEX(装备!I:I,$Q357)+INDEX(装备!I:I,$R357)+INDEX(装备!I:I,$S357)+INDEX(装备!I:I,$T357)</f>
        <v>5</v>
      </c>
      <c r="AC357" s="8">
        <f>INDEX(装备!J:J,$O357)+INDEX(装备!J:J,$P357)+INDEX(装备!J:J,$Q357)+INDEX(装备!J:J,$R357)+INDEX(装备!J:J,$S357)+INDEX(装备!J:J,$T357)</f>
        <v>0</v>
      </c>
      <c r="AD357" s="8">
        <f>INDEX(装备!K:K,$O357)+INDEX(装备!K:K,$P357)+INDEX(装备!K:K,$Q357)+INDEX(装备!K:K,$R357)+INDEX(装备!K:K,$S357)+INDEX(装备!K:K,$T357)</f>
        <v>15</v>
      </c>
      <c r="AE357" s="8">
        <f>INDEX(装备!L:L,$O357)+INDEX(装备!L:L,$P357)+INDEX(装备!L:L,$Q357)+INDEX(装备!L:L,$R357)+INDEX(装备!L:L,$S357)+INDEX(装备!L:L,$T357)</f>
        <v>0</v>
      </c>
      <c r="AF357" s="8">
        <f>INDEX(装备!M:M,$O357)+INDEX(装备!M:M,$P357)+INDEX(装备!M:M,$Q357)+INDEX(装备!M:M,$R357)+INDEX(装备!M:M,$S357)+INDEX(装备!M:M,$T357)</f>
        <v>270</v>
      </c>
      <c r="AG357" s="8">
        <f>INDEX(装备!N:N,$O357)+INDEX(装备!N:N,$P357)+INDEX(装备!N:N,$Q357)+INDEX(装备!N:N,$R357)+INDEX(装备!N:N,$S357)+INDEX(装备!N:N,$T357)</f>
        <v>100</v>
      </c>
      <c r="AH357" s="8">
        <f>INDEX(装备!O:O,$O357)+INDEX(装备!O:O,$P357)+INDEX(装备!O:O,$Q357)+INDEX(装备!O:O,$R357)+INDEX(装备!O:O,$S357)+INDEX(装备!O:O,$T357)</f>
        <v>5</v>
      </c>
      <c r="AI357" s="8">
        <f>INDEX(装备!P:P,$O357)+INDEX(装备!P:P,$P357)+INDEX(装备!P:P,$Q357)+INDEX(装备!P:P,$R357)+INDEX(装备!P:P,$S357)+INDEX(装备!P:P,$T357)</f>
        <v>5</v>
      </c>
      <c r="AJ357" s="8">
        <f>INDEX(装备!Q:Q,$O357)+INDEX(装备!Q:Q,$P357)+INDEX(装备!Q:Q,$Q357)+INDEX(装备!Q:Q,$R357)+INDEX(装备!Q:Q,$S357)+INDEX(装备!Q:Q,$T357)</f>
        <v>0</v>
      </c>
      <c r="AK357" s="8">
        <f>INDEX(装备!R:R,$O357)+INDEX(装备!R:R,$P357)+INDEX(装备!R:R,$Q357)+INDEX(装备!R:R,$R357)+INDEX(装备!R:R,$S357)+INDEX(装备!R:R,$T357)</f>
        <v>16</v>
      </c>
      <c r="AL357" s="8">
        <f>INDEX(装备!S:S,$O357)+INDEX(装备!S:S,$P357)+INDEX(装备!S:S,$Q357)+INDEX(装备!S:S,$R357)+INDEX(装备!S:S,$S357)+INDEX(装备!S:S,$T357)</f>
        <v>20</v>
      </c>
      <c r="AM357" s="8">
        <f>INDEX(装备!T:T,$O357)+INDEX(装备!T:T,$P357)+INDEX(装备!T:T,$Q357)+INDEX(装备!T:T,$R357)+INDEX(装备!T:T,$S357)+INDEX(装备!T:T,$T357)</f>
        <v>0</v>
      </c>
      <c r="AP357" s="39">
        <f t="shared" si="170"/>
        <v>66</v>
      </c>
      <c r="AQ357" s="39">
        <f t="shared" si="170"/>
        <v>64</v>
      </c>
      <c r="AR357" s="39">
        <f t="shared" si="170"/>
        <v>54</v>
      </c>
      <c r="AS357" s="39">
        <f t="shared" si="170"/>
        <v>830</v>
      </c>
      <c r="AT357" s="39">
        <f t="shared" si="170"/>
        <v>9</v>
      </c>
      <c r="AU357" s="39">
        <f t="shared" si="170"/>
        <v>150</v>
      </c>
      <c r="AV357" s="39">
        <f t="shared" si="170"/>
        <v>13</v>
      </c>
      <c r="AW357" s="39">
        <f t="shared" si="170"/>
        <v>12</v>
      </c>
      <c r="AX357" s="39">
        <f t="shared" si="170"/>
        <v>15</v>
      </c>
      <c r="AY357" s="39">
        <f t="shared" si="170"/>
        <v>0</v>
      </c>
      <c r="AZ357" s="39">
        <f t="shared" si="170"/>
        <v>1260</v>
      </c>
      <c r="BA357" s="39">
        <f t="shared" si="170"/>
        <v>412</v>
      </c>
      <c r="BB357" s="39">
        <f t="shared" si="170"/>
        <v>5</v>
      </c>
      <c r="BC357" s="39">
        <f t="shared" si="170"/>
        <v>16</v>
      </c>
      <c r="BD357" s="39">
        <f t="shared" si="170"/>
        <v>0</v>
      </c>
      <c r="BE357" s="39">
        <f t="shared" si="170"/>
        <v>16</v>
      </c>
      <c r="BF357" s="39">
        <f t="shared" si="170"/>
        <v>30</v>
      </c>
      <c r="BG357" s="39">
        <f t="shared" si="170"/>
        <v>0</v>
      </c>
    </row>
    <row r="358" spans="6:59" s="38" customFormat="1" x14ac:dyDescent="0.15">
      <c r="G358" s="39" t="s">
        <v>316</v>
      </c>
      <c r="H358" s="39" t="s">
        <v>624</v>
      </c>
      <c r="I358" s="39" t="s">
        <v>461</v>
      </c>
      <c r="J358" s="39" t="s">
        <v>313</v>
      </c>
      <c r="K358" s="39" t="s">
        <v>381</v>
      </c>
      <c r="L358" s="39" t="s">
        <v>466</v>
      </c>
      <c r="M358" s="39" t="s">
        <v>444</v>
      </c>
      <c r="O358" s="35">
        <f>MATCH(H358,装备!$B:$B,0)</f>
        <v>99</v>
      </c>
      <c r="P358" s="35">
        <f>MATCH(I358,装备!$B:$B,0)</f>
        <v>90</v>
      </c>
      <c r="Q358" s="35">
        <f>MATCH(J358,装备!$B:$B,0)</f>
        <v>84</v>
      </c>
      <c r="R358" s="35">
        <f>MATCH(K358,装备!$B:$B,0)</f>
        <v>54</v>
      </c>
      <c r="S358" s="35">
        <f>MATCH(L358,装备!$B:$B,0)</f>
        <v>29</v>
      </c>
      <c r="T358" s="35">
        <f>MATCH(M358,装备!$B:$B,0)</f>
        <v>47</v>
      </c>
      <c r="V358" s="8">
        <f>INDEX(装备!C:C,$O358)+INDEX(装备!C:C,$P358)+INDEX(装备!C:C,$Q358)+INDEX(装备!C:C,$R358)+INDEX(装备!C:C,$S358)+INDEX(装备!C:C,$T358)</f>
        <v>16</v>
      </c>
      <c r="W358" s="8">
        <f>INDEX(装备!D:D,$O358)+INDEX(装备!D:D,$P358)+INDEX(装备!D:D,$Q358)+INDEX(装备!D:D,$R358)+INDEX(装备!D:D,$S358)+INDEX(装备!D:D,$T358)</f>
        <v>6</v>
      </c>
      <c r="X358" s="8">
        <f>INDEX(装备!E:E,$O358)+INDEX(装备!E:E,$P358)+INDEX(装备!E:E,$Q358)+INDEX(装备!E:E,$R358)+INDEX(装备!E:E,$S358)+INDEX(装备!E:E,$T358)</f>
        <v>6</v>
      </c>
      <c r="Y358" s="8">
        <f>INDEX(装备!F:F,$O358)+INDEX(装备!F:F,$P358)+INDEX(装备!F:F,$Q358)+INDEX(装备!F:F,$R358)+INDEX(装备!F:F,$S358)+INDEX(装备!F:F,$T358)</f>
        <v>400</v>
      </c>
      <c r="Z358" s="8">
        <f>INDEX(装备!G:G,$O358)+INDEX(装备!G:G,$P358)+INDEX(装备!G:G,$Q358)+INDEX(装备!G:G,$R358)+INDEX(装备!G:G,$S358)+INDEX(装备!G:G,$T358)</f>
        <v>24</v>
      </c>
      <c r="AA358" s="8">
        <f>INDEX(装备!H:H,$O358)+INDEX(装备!H:H,$P358)+INDEX(装备!H:H,$Q358)+INDEX(装备!H:H,$R358)+INDEX(装备!H:H,$S358)+INDEX(装备!H:H,$T358)</f>
        <v>88</v>
      </c>
      <c r="AB358" s="8">
        <f>INDEX(装备!I:I,$O358)+INDEX(装备!I:I,$P358)+INDEX(装备!I:I,$Q358)+INDEX(装备!I:I,$R358)+INDEX(装备!I:I,$S358)+INDEX(装备!I:I,$T358)</f>
        <v>0</v>
      </c>
      <c r="AC358" s="8">
        <f>INDEX(装备!J:J,$O358)+INDEX(装备!J:J,$P358)+INDEX(装备!J:J,$Q358)+INDEX(装备!J:J,$R358)+INDEX(装备!J:J,$S358)+INDEX(装备!J:J,$T358)</f>
        <v>57</v>
      </c>
      <c r="AD358" s="8">
        <f>INDEX(装备!K:K,$O358)+INDEX(装备!K:K,$P358)+INDEX(装备!K:K,$Q358)+INDEX(装备!K:K,$R358)+INDEX(装备!K:K,$S358)+INDEX(装备!K:K,$T358)</f>
        <v>0</v>
      </c>
      <c r="AE358" s="8">
        <f>INDEX(装备!L:L,$O358)+INDEX(装备!L:L,$P358)+INDEX(装备!L:L,$Q358)+INDEX(装备!L:L,$R358)+INDEX(装备!L:L,$S358)+INDEX(装备!L:L,$T358)</f>
        <v>0</v>
      </c>
      <c r="AF358" s="8">
        <f>INDEX(装备!M:M,$O358)+INDEX(装备!M:M,$P358)+INDEX(装备!M:M,$Q358)+INDEX(装备!M:M,$R358)+INDEX(装备!M:M,$S358)+INDEX(装备!M:M,$T358)</f>
        <v>480</v>
      </c>
      <c r="AG358" s="8">
        <f>INDEX(装备!N:N,$O358)+INDEX(装备!N:N,$P358)+INDEX(装备!N:N,$Q358)+INDEX(装备!N:N,$R358)+INDEX(装备!N:N,$S358)+INDEX(装备!N:N,$T358)</f>
        <v>150</v>
      </c>
      <c r="AH358" s="8">
        <f>INDEX(装备!O:O,$O358)+INDEX(装备!O:O,$P358)+INDEX(装备!O:O,$Q358)+INDEX(装备!O:O,$R358)+INDEX(装备!O:O,$S358)+INDEX(装备!O:O,$T358)</f>
        <v>0</v>
      </c>
      <c r="AI358" s="8">
        <f>INDEX(装备!P:P,$O358)+INDEX(装备!P:P,$P358)+INDEX(装备!P:P,$Q358)+INDEX(装备!P:P,$R358)+INDEX(装备!P:P,$S358)+INDEX(装备!P:P,$T358)</f>
        <v>0</v>
      </c>
      <c r="AJ358" s="8">
        <f>INDEX(装备!Q:Q,$O358)+INDEX(装备!Q:Q,$P358)+INDEX(装备!Q:Q,$Q358)+INDEX(装备!Q:Q,$R358)+INDEX(装备!Q:Q,$S358)+INDEX(装备!Q:Q,$T358)</f>
        <v>0</v>
      </c>
      <c r="AK358" s="8">
        <f>INDEX(装备!R:R,$O358)+INDEX(装备!R:R,$P358)+INDEX(装备!R:R,$Q358)+INDEX(装备!R:R,$R358)+INDEX(装备!R:R,$S358)+INDEX(装备!R:R,$T358)</f>
        <v>0</v>
      </c>
      <c r="AL358" s="8">
        <f>INDEX(装备!S:S,$O358)+INDEX(装备!S:S,$P358)+INDEX(装备!S:S,$Q358)+INDEX(装备!S:S,$R358)+INDEX(装备!S:S,$S358)+INDEX(装备!S:S,$T358)</f>
        <v>20</v>
      </c>
      <c r="AM358" s="8">
        <f>INDEX(装备!T:T,$O358)+INDEX(装备!T:T,$P358)+INDEX(装备!T:T,$Q358)+INDEX(装备!T:T,$R358)+INDEX(装备!T:T,$S358)+INDEX(装备!T:T,$T358)</f>
        <v>0</v>
      </c>
      <c r="AP358" s="39">
        <f t="shared" si="170"/>
        <v>82</v>
      </c>
      <c r="AQ358" s="39">
        <f t="shared" si="170"/>
        <v>70</v>
      </c>
      <c r="AR358" s="39">
        <f t="shared" si="170"/>
        <v>60</v>
      </c>
      <c r="AS358" s="39">
        <f t="shared" si="170"/>
        <v>1230</v>
      </c>
      <c r="AT358" s="39">
        <f t="shared" si="170"/>
        <v>33</v>
      </c>
      <c r="AU358" s="39">
        <f t="shared" si="170"/>
        <v>238</v>
      </c>
      <c r="AV358" s="39">
        <f t="shared" si="170"/>
        <v>13</v>
      </c>
      <c r="AW358" s="39">
        <f t="shared" si="170"/>
        <v>69</v>
      </c>
      <c r="AX358" s="39">
        <f t="shared" si="170"/>
        <v>15</v>
      </c>
      <c r="AY358" s="39">
        <f t="shared" si="170"/>
        <v>0</v>
      </c>
      <c r="AZ358" s="39">
        <f t="shared" si="170"/>
        <v>1740</v>
      </c>
      <c r="BA358" s="39">
        <f t="shared" si="170"/>
        <v>562</v>
      </c>
      <c r="BB358" s="39">
        <f t="shared" si="170"/>
        <v>5</v>
      </c>
      <c r="BC358" s="39">
        <f t="shared" si="170"/>
        <v>16</v>
      </c>
      <c r="BD358" s="39">
        <f t="shared" si="170"/>
        <v>0</v>
      </c>
      <c r="BE358" s="39">
        <f t="shared" si="170"/>
        <v>16</v>
      </c>
      <c r="BF358" s="39">
        <f t="shared" si="170"/>
        <v>50</v>
      </c>
      <c r="BG358" s="39">
        <f t="shared" si="170"/>
        <v>0</v>
      </c>
    </row>
    <row r="359" spans="6:59" s="38" customFormat="1" x14ac:dyDescent="0.15">
      <c r="G359" s="39" t="s">
        <v>321</v>
      </c>
      <c r="H359" s="39" t="s">
        <v>642</v>
      </c>
      <c r="I359" s="39" t="s">
        <v>370</v>
      </c>
      <c r="J359" s="39" t="s">
        <v>369</v>
      </c>
      <c r="K359" s="39" t="s">
        <v>442</v>
      </c>
      <c r="L359" s="39" t="s">
        <v>363</v>
      </c>
      <c r="M359" s="39" t="s">
        <v>327</v>
      </c>
      <c r="O359" s="35">
        <f>MATCH(H359,装备!$B:$B,0)</f>
        <v>111</v>
      </c>
      <c r="P359" s="35">
        <f>MATCH(I359,装备!$B:$B,0)</f>
        <v>103</v>
      </c>
      <c r="Q359" s="35">
        <f>MATCH(J359,装备!$B:$B,0)</f>
        <v>58</v>
      </c>
      <c r="R359" s="35">
        <f>MATCH(K359,装备!$B:$B,0)</f>
        <v>60</v>
      </c>
      <c r="S359" s="35">
        <f>MATCH(L359,装备!$B:$B,0)</f>
        <v>49</v>
      </c>
      <c r="T359" s="35">
        <f>MATCH(M359,装备!$B:$B,0)</f>
        <v>72</v>
      </c>
      <c r="V359" s="8">
        <f>INDEX(装备!C:C,$O359)+INDEX(装备!C:C,$P359)+INDEX(装备!C:C,$Q359)+INDEX(装备!C:C,$R359)+INDEX(装备!C:C,$S359)+INDEX(装备!C:C,$T359)</f>
        <v>55</v>
      </c>
      <c r="W359" s="8">
        <f>INDEX(装备!D:D,$O359)+INDEX(装备!D:D,$P359)+INDEX(装备!D:D,$Q359)+INDEX(装备!D:D,$R359)+INDEX(装备!D:D,$S359)+INDEX(装备!D:D,$T359)</f>
        <v>55</v>
      </c>
      <c r="X359" s="8">
        <f>INDEX(装备!E:E,$O359)+INDEX(装备!E:E,$P359)+INDEX(装备!E:E,$Q359)+INDEX(装备!E:E,$R359)+INDEX(装备!E:E,$S359)+INDEX(装备!E:E,$T359)</f>
        <v>45</v>
      </c>
      <c r="Y359" s="8">
        <f>INDEX(装备!F:F,$O359)+INDEX(装备!F:F,$P359)+INDEX(装备!F:F,$Q359)+INDEX(装备!F:F,$R359)+INDEX(装备!F:F,$S359)+INDEX(装备!F:F,$T359)</f>
        <v>0</v>
      </c>
      <c r="Z359" s="8">
        <f>INDEX(装备!G:G,$O359)+INDEX(装备!G:G,$P359)+INDEX(装备!G:G,$Q359)+INDEX(装备!G:G,$R359)+INDEX(装备!G:G,$S359)+INDEX(装备!G:G,$T359)</f>
        <v>20</v>
      </c>
      <c r="AA359" s="8">
        <f>INDEX(装备!H:H,$O359)+INDEX(装备!H:H,$P359)+INDEX(装备!H:H,$Q359)+INDEX(装备!H:H,$R359)+INDEX(装备!H:H,$S359)+INDEX(装备!H:H,$T359)</f>
        <v>0</v>
      </c>
      <c r="AB359" s="8">
        <f>INDEX(装备!I:I,$O359)+INDEX(装备!I:I,$P359)+INDEX(装备!I:I,$Q359)+INDEX(装备!I:I,$R359)+INDEX(装备!I:I,$S359)+INDEX(装备!I:I,$T359)</f>
        <v>0</v>
      </c>
      <c r="AC359" s="8">
        <f>INDEX(装备!J:J,$O359)+INDEX(装备!J:J,$P359)+INDEX(装备!J:J,$Q359)+INDEX(装备!J:J,$R359)+INDEX(装备!J:J,$S359)+INDEX(装备!J:J,$T359)</f>
        <v>15</v>
      </c>
      <c r="AD359" s="8">
        <f>INDEX(装备!K:K,$O359)+INDEX(装备!K:K,$P359)+INDEX(装备!K:K,$Q359)+INDEX(装备!K:K,$R359)+INDEX(装备!K:K,$S359)+INDEX(装备!K:K,$T359)</f>
        <v>0</v>
      </c>
      <c r="AE359" s="8">
        <f>INDEX(装备!L:L,$O359)+INDEX(装备!L:L,$P359)+INDEX(装备!L:L,$Q359)+INDEX(装备!L:L,$R359)+INDEX(装备!L:L,$S359)+INDEX(装备!L:L,$T359)</f>
        <v>0</v>
      </c>
      <c r="AF359" s="8">
        <f>INDEX(装备!M:M,$O359)+INDEX(装备!M:M,$P359)+INDEX(装备!M:M,$Q359)+INDEX(装备!M:M,$R359)+INDEX(装备!M:M,$S359)+INDEX(装备!M:M,$T359)</f>
        <v>200</v>
      </c>
      <c r="AG359" s="8">
        <f>INDEX(装备!N:N,$O359)+INDEX(装备!N:N,$P359)+INDEX(装备!N:N,$Q359)+INDEX(装备!N:N,$R359)+INDEX(装备!N:N,$S359)+INDEX(装备!N:N,$T359)</f>
        <v>75</v>
      </c>
      <c r="AH359" s="8">
        <f>INDEX(装备!O:O,$O359)+INDEX(装备!O:O,$P359)+INDEX(装备!O:O,$Q359)+INDEX(装备!O:O,$R359)+INDEX(装备!O:O,$S359)+INDEX(装备!O:O,$T359)</f>
        <v>0</v>
      </c>
      <c r="AI359" s="8">
        <f>INDEX(装备!P:P,$O359)+INDEX(装备!P:P,$P359)+INDEX(装备!P:P,$Q359)+INDEX(装备!P:P,$R359)+INDEX(装备!P:P,$S359)+INDEX(装备!P:P,$T359)</f>
        <v>5</v>
      </c>
      <c r="AJ359" s="8">
        <f>INDEX(装备!Q:Q,$O359)+INDEX(装备!Q:Q,$P359)+INDEX(装备!Q:Q,$Q359)+INDEX(装备!Q:Q,$R359)+INDEX(装备!Q:Q,$S359)+INDEX(装备!Q:Q,$T359)</f>
        <v>0</v>
      </c>
      <c r="AK359" s="8">
        <f>INDEX(装备!R:R,$O359)+INDEX(装备!R:R,$P359)+INDEX(装备!R:R,$Q359)+INDEX(装备!R:R,$R359)+INDEX(装备!R:R,$S359)+INDEX(装备!R:R,$T359)</f>
        <v>0</v>
      </c>
      <c r="AL359" s="8">
        <f>INDEX(装备!S:S,$O359)+INDEX(装备!S:S,$P359)+INDEX(装备!S:S,$Q359)+INDEX(装备!S:S,$R359)+INDEX(装备!S:S,$S359)+INDEX(装备!S:S,$T359)</f>
        <v>30</v>
      </c>
      <c r="AM359" s="8">
        <f>INDEX(装备!T:T,$O359)+INDEX(装备!T:T,$P359)+INDEX(装备!T:T,$Q359)+INDEX(装备!T:T,$R359)+INDEX(装备!T:T,$S359)+INDEX(装备!T:T,$T359)</f>
        <v>0</v>
      </c>
      <c r="AP359" s="39">
        <f t="shared" si="170"/>
        <v>137</v>
      </c>
      <c r="AQ359" s="39">
        <f t="shared" si="170"/>
        <v>125</v>
      </c>
      <c r="AR359" s="39">
        <f t="shared" si="170"/>
        <v>105</v>
      </c>
      <c r="AS359" s="39">
        <f t="shared" si="170"/>
        <v>1230</v>
      </c>
      <c r="AT359" s="39">
        <f t="shared" si="170"/>
        <v>53</v>
      </c>
      <c r="AU359" s="39">
        <f t="shared" si="170"/>
        <v>238</v>
      </c>
      <c r="AV359" s="39">
        <f t="shared" si="170"/>
        <v>13</v>
      </c>
      <c r="AW359" s="39">
        <f t="shared" si="170"/>
        <v>84</v>
      </c>
      <c r="AX359" s="39">
        <f t="shared" si="170"/>
        <v>15</v>
      </c>
      <c r="AY359" s="39">
        <f t="shared" si="170"/>
        <v>0</v>
      </c>
      <c r="AZ359" s="39">
        <f t="shared" si="170"/>
        <v>1940</v>
      </c>
      <c r="BA359" s="39">
        <f t="shared" si="170"/>
        <v>637</v>
      </c>
      <c r="BB359" s="39">
        <f t="shared" si="170"/>
        <v>5</v>
      </c>
      <c r="BC359" s="39">
        <f t="shared" si="170"/>
        <v>21</v>
      </c>
      <c r="BD359" s="39">
        <f t="shared" si="170"/>
        <v>0</v>
      </c>
      <c r="BE359" s="39">
        <f t="shared" si="170"/>
        <v>16</v>
      </c>
      <c r="BF359" s="39">
        <f t="shared" si="170"/>
        <v>80</v>
      </c>
      <c r="BG359" s="39">
        <f t="shared" si="170"/>
        <v>0</v>
      </c>
    </row>
    <row r="360" spans="6:59" s="38" customFormat="1" x14ac:dyDescent="0.15">
      <c r="G360" s="39" t="s">
        <v>328</v>
      </c>
      <c r="H360" s="39" t="s">
        <v>625</v>
      </c>
      <c r="I360" s="39" t="s">
        <v>340</v>
      </c>
      <c r="J360" s="39" t="s">
        <v>446</v>
      </c>
      <c r="K360" s="39" t="s">
        <v>354</v>
      </c>
      <c r="L360" s="39" t="s">
        <v>332</v>
      </c>
      <c r="M360" s="39" t="s">
        <v>327</v>
      </c>
      <c r="O360" s="35">
        <f>MATCH(H360,装备!$B:$B,0)</f>
        <v>115</v>
      </c>
      <c r="P360" s="35">
        <f>MATCH(I360,装备!$B:$B,0)</f>
        <v>104</v>
      </c>
      <c r="Q360" s="35">
        <f>MATCH(J360,装备!$B:$B,0)</f>
        <v>95</v>
      </c>
      <c r="R360" s="35">
        <f>MATCH(K360,装备!$B:$B,0)</f>
        <v>92</v>
      </c>
      <c r="S360" s="35">
        <f>MATCH(L360,装备!$B:$B,0)</f>
        <v>63</v>
      </c>
      <c r="T360" s="35">
        <f>MATCH(M360,装备!$B:$B,0)</f>
        <v>72</v>
      </c>
      <c r="V360" s="8">
        <f>INDEX(装备!C:C,$O360)+INDEX(装备!C:C,$P360)+INDEX(装备!C:C,$Q360)+INDEX(装备!C:C,$R360)+INDEX(装备!C:C,$S360)+INDEX(装备!C:C,$T360)</f>
        <v>35</v>
      </c>
      <c r="W360" s="8">
        <f>INDEX(装备!D:D,$O360)+INDEX(装备!D:D,$P360)+INDEX(装备!D:D,$Q360)+INDEX(装备!D:D,$R360)+INDEX(装备!D:D,$S360)+INDEX(装备!D:D,$T360)</f>
        <v>96</v>
      </c>
      <c r="X360" s="8">
        <f>INDEX(装备!E:E,$O360)+INDEX(装备!E:E,$P360)+INDEX(装备!E:E,$Q360)+INDEX(装备!E:E,$R360)+INDEX(装备!E:E,$S360)+INDEX(装备!E:E,$T360)</f>
        <v>35</v>
      </c>
      <c r="Y360" s="8">
        <f>INDEX(装备!F:F,$O360)+INDEX(装备!F:F,$P360)+INDEX(装备!F:F,$Q360)+INDEX(装备!F:F,$R360)+INDEX(装备!F:F,$S360)+INDEX(装备!F:F,$T360)</f>
        <v>0</v>
      </c>
      <c r="Z360" s="8">
        <f>INDEX(装备!G:G,$O360)+INDEX(装备!G:G,$P360)+INDEX(装备!G:G,$Q360)+INDEX(装备!G:G,$R360)+INDEX(装备!G:G,$S360)+INDEX(装备!G:G,$T360)</f>
        <v>40</v>
      </c>
      <c r="AA360" s="8">
        <f>INDEX(装备!H:H,$O360)+INDEX(装备!H:H,$P360)+INDEX(装备!H:H,$Q360)+INDEX(装备!H:H,$R360)+INDEX(装备!H:H,$S360)+INDEX(装备!H:H,$T360)</f>
        <v>0</v>
      </c>
      <c r="AB360" s="8">
        <f>INDEX(装备!I:I,$O360)+INDEX(装备!I:I,$P360)+INDEX(装备!I:I,$Q360)+INDEX(装备!I:I,$R360)+INDEX(装备!I:I,$S360)+INDEX(装备!I:I,$T360)</f>
        <v>50</v>
      </c>
      <c r="AC360" s="8">
        <f>INDEX(装备!J:J,$O360)+INDEX(装备!J:J,$P360)+INDEX(装备!J:J,$Q360)+INDEX(装备!J:J,$R360)+INDEX(装备!J:J,$S360)+INDEX(装备!J:J,$T360)</f>
        <v>0</v>
      </c>
      <c r="AD360" s="8">
        <f>INDEX(装备!K:K,$O360)+INDEX(装备!K:K,$P360)+INDEX(装备!K:K,$Q360)+INDEX(装备!K:K,$R360)+INDEX(装备!K:K,$S360)+INDEX(装备!K:K,$T360)</f>
        <v>0</v>
      </c>
      <c r="AE360" s="8">
        <f>INDEX(装备!L:L,$O360)+INDEX(装备!L:L,$P360)+INDEX(装备!L:L,$Q360)+INDEX(装备!L:L,$R360)+INDEX(装备!L:L,$S360)+INDEX(装备!L:L,$T360)</f>
        <v>0</v>
      </c>
      <c r="AF360" s="8">
        <f>INDEX(装备!M:M,$O360)+INDEX(装备!M:M,$P360)+INDEX(装备!M:M,$Q360)+INDEX(装备!M:M,$R360)+INDEX(装备!M:M,$S360)+INDEX(装备!M:M,$T360)</f>
        <v>200</v>
      </c>
      <c r="AG360" s="8">
        <f>INDEX(装备!N:N,$O360)+INDEX(装备!N:N,$P360)+INDEX(装备!N:N,$Q360)+INDEX(装备!N:N,$R360)+INDEX(装备!N:N,$S360)+INDEX(装备!N:N,$T360)</f>
        <v>100</v>
      </c>
      <c r="AH360" s="8">
        <f>INDEX(装备!O:O,$O360)+INDEX(装备!O:O,$P360)+INDEX(装备!O:O,$Q360)+INDEX(装备!O:O,$R360)+INDEX(装备!O:O,$S360)+INDEX(装备!O:O,$T360)</f>
        <v>0</v>
      </c>
      <c r="AI360" s="8">
        <f>INDEX(装备!P:P,$O360)+INDEX(装备!P:P,$P360)+INDEX(装备!P:P,$Q360)+INDEX(装备!P:P,$R360)+INDEX(装备!P:P,$S360)+INDEX(装备!P:P,$T360)</f>
        <v>0</v>
      </c>
      <c r="AJ360" s="8">
        <f>INDEX(装备!Q:Q,$O360)+INDEX(装备!Q:Q,$P360)+INDEX(装备!Q:Q,$Q360)+INDEX(装备!Q:Q,$R360)+INDEX(装备!Q:Q,$S360)+INDEX(装备!Q:Q,$T360)</f>
        <v>0</v>
      </c>
      <c r="AK360" s="8">
        <f>INDEX(装备!R:R,$O360)+INDEX(装备!R:R,$P360)+INDEX(装备!R:R,$Q360)+INDEX(装备!R:R,$R360)+INDEX(装备!R:R,$S360)+INDEX(装备!R:R,$T360)</f>
        <v>0</v>
      </c>
      <c r="AL360" s="8">
        <f>INDEX(装备!S:S,$O360)+INDEX(装备!S:S,$P360)+INDEX(装备!S:S,$Q360)+INDEX(装备!S:S,$R360)+INDEX(装备!S:S,$S360)+INDEX(装备!S:S,$T360)</f>
        <v>0</v>
      </c>
      <c r="AM360" s="8">
        <f>INDEX(装备!T:T,$O360)+INDEX(装备!T:T,$P360)+INDEX(装备!T:T,$Q360)+INDEX(装备!T:T,$R360)+INDEX(装备!T:T,$S360)+INDEX(装备!T:T,$T360)</f>
        <v>15</v>
      </c>
      <c r="AP360" s="39">
        <f t="shared" si="170"/>
        <v>172</v>
      </c>
      <c r="AQ360" s="39">
        <f t="shared" si="170"/>
        <v>221</v>
      </c>
      <c r="AR360" s="39">
        <f t="shared" si="170"/>
        <v>140</v>
      </c>
      <c r="AS360" s="39">
        <f t="shared" si="170"/>
        <v>1230</v>
      </c>
      <c r="AT360" s="39">
        <f t="shared" si="170"/>
        <v>93</v>
      </c>
      <c r="AU360" s="39">
        <f t="shared" si="170"/>
        <v>238</v>
      </c>
      <c r="AV360" s="39">
        <f t="shared" si="170"/>
        <v>63</v>
      </c>
      <c r="AW360" s="39">
        <f t="shared" si="170"/>
        <v>84</v>
      </c>
      <c r="AX360" s="39">
        <f t="shared" si="170"/>
        <v>15</v>
      </c>
      <c r="AY360" s="39">
        <f t="shared" si="170"/>
        <v>0</v>
      </c>
      <c r="AZ360" s="39">
        <f t="shared" si="170"/>
        <v>2140</v>
      </c>
      <c r="BA360" s="39">
        <f t="shared" si="170"/>
        <v>737</v>
      </c>
      <c r="BB360" s="39">
        <f t="shared" si="170"/>
        <v>5</v>
      </c>
      <c r="BC360" s="39">
        <f t="shared" si="170"/>
        <v>21</v>
      </c>
      <c r="BD360" s="39">
        <f t="shared" si="170"/>
        <v>0</v>
      </c>
      <c r="BE360" s="39">
        <f t="shared" si="170"/>
        <v>16</v>
      </c>
      <c r="BF360" s="39">
        <f t="shared" si="170"/>
        <v>80</v>
      </c>
      <c r="BG360" s="39">
        <f t="shared" si="170"/>
        <v>15</v>
      </c>
    </row>
    <row r="361" spans="6:59" s="38" customFormat="1" x14ac:dyDescent="0.15">
      <c r="G361" s="39" t="s">
        <v>333</v>
      </c>
      <c r="H361" s="39" t="s">
        <v>655</v>
      </c>
      <c r="I361" s="39" t="s">
        <v>355</v>
      </c>
      <c r="J361" s="39" t="s">
        <v>485</v>
      </c>
      <c r="K361" s="39" t="s">
        <v>332</v>
      </c>
      <c r="L361" s="39" t="s">
        <v>367</v>
      </c>
      <c r="M361" s="39" t="s">
        <v>327</v>
      </c>
      <c r="O361" s="35">
        <f>MATCH(H361,装备!$B:$B,0)</f>
        <v>127</v>
      </c>
      <c r="P361" s="35">
        <f>MATCH(I361,装备!$B:$B,0)</f>
        <v>113</v>
      </c>
      <c r="Q361" s="35">
        <f>MATCH(J361,装备!$B:$B,0)</f>
        <v>96</v>
      </c>
      <c r="R361" s="35">
        <f>MATCH(K361,装备!$B:$B,0)</f>
        <v>63</v>
      </c>
      <c r="S361" s="35">
        <f>MATCH(L361,装备!$B:$B,0)</f>
        <v>55</v>
      </c>
      <c r="T361" s="35">
        <f>MATCH(M361,装备!$B:$B,0)</f>
        <v>72</v>
      </c>
      <c r="V361" s="8">
        <f>INDEX(装备!C:C,$O361)+INDEX(装备!C:C,$P361)+INDEX(装备!C:C,$Q361)+INDEX(装备!C:C,$R361)+INDEX(装备!C:C,$S361)+INDEX(装备!C:C,$T361)</f>
        <v>65</v>
      </c>
      <c r="W361" s="8">
        <f>INDEX(装备!D:D,$O361)+INDEX(装备!D:D,$P361)+INDEX(装备!D:D,$Q361)+INDEX(装备!D:D,$R361)+INDEX(装备!D:D,$S361)+INDEX(装备!D:D,$T361)</f>
        <v>65</v>
      </c>
      <c r="X361" s="8">
        <f>INDEX(装备!E:E,$O361)+INDEX(装备!E:E,$P361)+INDEX(装备!E:E,$Q361)+INDEX(装备!E:E,$R361)+INDEX(装备!E:E,$S361)+INDEX(装备!E:E,$T361)</f>
        <v>40</v>
      </c>
      <c r="Y361" s="8">
        <f>INDEX(装备!F:F,$O361)+INDEX(装备!F:F,$P361)+INDEX(装备!F:F,$Q361)+INDEX(装备!F:F,$R361)+INDEX(装备!F:F,$S361)+INDEX(装备!F:F,$T361)</f>
        <v>280</v>
      </c>
      <c r="Z361" s="8">
        <f>INDEX(装备!G:G,$O361)+INDEX(装备!G:G,$P361)+INDEX(装备!G:G,$Q361)+INDEX(装备!G:G,$R361)+INDEX(装备!G:G,$S361)+INDEX(装备!G:G,$T361)</f>
        <v>0</v>
      </c>
      <c r="AA361" s="8">
        <f>INDEX(装备!H:H,$O361)+INDEX(装备!H:H,$P361)+INDEX(装备!H:H,$Q361)+INDEX(装备!H:H,$R361)+INDEX(装备!H:H,$S361)+INDEX(装备!H:H,$T361)</f>
        <v>0</v>
      </c>
      <c r="AB361" s="8">
        <f>INDEX(装备!I:I,$O361)+INDEX(装备!I:I,$P361)+INDEX(装备!I:I,$Q361)+INDEX(装备!I:I,$R361)+INDEX(装备!I:I,$S361)+INDEX(装备!I:I,$T361)</f>
        <v>14</v>
      </c>
      <c r="AC361" s="8">
        <f>INDEX(装备!J:J,$O361)+INDEX(装备!J:J,$P361)+INDEX(装备!J:J,$Q361)+INDEX(装备!J:J,$R361)+INDEX(装备!J:J,$S361)+INDEX(装备!J:J,$T361)</f>
        <v>0</v>
      </c>
      <c r="AD361" s="8">
        <f>INDEX(装备!K:K,$O361)+INDEX(装备!K:K,$P361)+INDEX(装备!K:K,$Q361)+INDEX(装备!K:K,$R361)+INDEX(装备!K:K,$S361)+INDEX(装备!K:K,$T361)</f>
        <v>0</v>
      </c>
      <c r="AE361" s="8">
        <f>INDEX(装备!L:L,$O361)+INDEX(装备!L:L,$P361)+INDEX(装备!L:L,$Q361)+INDEX(装备!L:L,$R361)+INDEX(装备!L:L,$S361)+INDEX(装备!L:L,$T361)</f>
        <v>0</v>
      </c>
      <c r="AF361" s="8">
        <f>INDEX(装备!M:M,$O361)+INDEX(装备!M:M,$P361)+INDEX(装备!M:M,$Q361)+INDEX(装备!M:M,$R361)+INDEX(装备!M:M,$S361)+INDEX(装备!M:M,$T361)</f>
        <v>240</v>
      </c>
      <c r="AG361" s="8">
        <f>INDEX(装备!N:N,$O361)+INDEX(装备!N:N,$P361)+INDEX(装备!N:N,$Q361)+INDEX(装备!N:N,$R361)+INDEX(装备!N:N,$S361)+INDEX(装备!N:N,$T361)</f>
        <v>110</v>
      </c>
      <c r="AH361" s="8">
        <f>INDEX(装备!O:O,$O361)+INDEX(装备!O:O,$P361)+INDEX(装备!O:O,$Q361)+INDEX(装备!O:O,$R361)+INDEX(装备!O:O,$S361)+INDEX(装备!O:O,$T361)</f>
        <v>0</v>
      </c>
      <c r="AI361" s="8">
        <f>INDEX(装备!P:P,$O361)+INDEX(装备!P:P,$P361)+INDEX(装备!P:P,$Q361)+INDEX(装备!P:P,$R361)+INDEX(装备!P:P,$S361)+INDEX(装备!P:P,$T361)</f>
        <v>5</v>
      </c>
      <c r="AJ361" s="8">
        <f>INDEX(装备!Q:Q,$O361)+INDEX(装备!Q:Q,$P361)+INDEX(装备!Q:Q,$Q361)+INDEX(装备!Q:Q,$R361)+INDEX(装备!Q:Q,$S361)+INDEX(装备!Q:Q,$T361)</f>
        <v>20</v>
      </c>
      <c r="AK361" s="8">
        <f>INDEX(装备!R:R,$O361)+INDEX(装备!R:R,$P361)+INDEX(装备!R:R,$Q361)+INDEX(装备!R:R,$R361)+INDEX(装备!R:R,$S361)+INDEX(装备!R:R,$T361)</f>
        <v>0</v>
      </c>
      <c r="AL361" s="8">
        <f>INDEX(装备!S:S,$O361)+INDEX(装备!S:S,$P361)+INDEX(装备!S:S,$Q361)+INDEX(装备!S:S,$R361)+INDEX(装备!S:S,$S361)+INDEX(装备!S:S,$T361)</f>
        <v>40</v>
      </c>
      <c r="AM361" s="8">
        <f>INDEX(装备!T:T,$O361)+INDEX(装备!T:T,$P361)+INDEX(装备!T:T,$Q361)+INDEX(装备!T:T,$R361)+INDEX(装备!T:T,$S361)+INDEX(装备!T:T,$T361)</f>
        <v>0</v>
      </c>
      <c r="AP361" s="39">
        <f t="shared" si="170"/>
        <v>237</v>
      </c>
      <c r="AQ361" s="39">
        <f t="shared" si="170"/>
        <v>286</v>
      </c>
      <c r="AR361" s="39">
        <f t="shared" si="170"/>
        <v>180</v>
      </c>
      <c r="AS361" s="39">
        <f t="shared" si="170"/>
        <v>1510</v>
      </c>
      <c r="AT361" s="39">
        <f t="shared" si="170"/>
        <v>93</v>
      </c>
      <c r="AU361" s="39">
        <f t="shared" si="170"/>
        <v>238</v>
      </c>
      <c r="AV361" s="39">
        <f t="shared" si="170"/>
        <v>77</v>
      </c>
      <c r="AW361" s="39">
        <f t="shared" si="170"/>
        <v>84</v>
      </c>
      <c r="AX361" s="39">
        <f t="shared" si="170"/>
        <v>15</v>
      </c>
      <c r="AY361" s="39">
        <f t="shared" si="170"/>
        <v>0</v>
      </c>
      <c r="AZ361" s="39">
        <f t="shared" si="170"/>
        <v>2380</v>
      </c>
      <c r="BA361" s="39">
        <f t="shared" si="170"/>
        <v>847</v>
      </c>
      <c r="BB361" s="39">
        <f t="shared" si="170"/>
        <v>5</v>
      </c>
      <c r="BC361" s="39">
        <f t="shared" si="170"/>
        <v>26</v>
      </c>
      <c r="BD361" s="39">
        <f t="shared" si="170"/>
        <v>20</v>
      </c>
      <c r="BE361" s="39">
        <f t="shared" si="170"/>
        <v>16</v>
      </c>
      <c r="BF361" s="39">
        <f t="shared" si="170"/>
        <v>120</v>
      </c>
      <c r="BG361" s="39">
        <f t="shared" si="170"/>
        <v>15</v>
      </c>
    </row>
    <row r="362" spans="6:59" s="38" customFormat="1" x14ac:dyDescent="0.15">
      <c r="G362" s="39" t="s">
        <v>337</v>
      </c>
      <c r="H362" s="39" t="s">
        <v>618</v>
      </c>
      <c r="I362" s="39" t="s">
        <v>323</v>
      </c>
      <c r="J362" s="39" t="s">
        <v>370</v>
      </c>
      <c r="K362" s="39" t="s">
        <v>428</v>
      </c>
      <c r="L362" s="39" t="s">
        <v>313</v>
      </c>
      <c r="M362" s="39" t="s">
        <v>327</v>
      </c>
      <c r="O362" s="35">
        <f>MATCH(H362,装备!$B:$B,0)</f>
        <v>118</v>
      </c>
      <c r="P362" s="35">
        <f>MATCH(I362,装备!$B:$B,0)</f>
        <v>105</v>
      </c>
      <c r="Q362" s="35">
        <f>MATCH(J362,装备!$B:$B,0)</f>
        <v>103</v>
      </c>
      <c r="R362" s="35">
        <f>MATCH(K362,装备!$B:$B,0)</f>
        <v>71</v>
      </c>
      <c r="S362" s="35">
        <f>MATCH(L362,装备!$B:$B,0)</f>
        <v>84</v>
      </c>
      <c r="T362" s="35">
        <f>MATCH(M362,装备!$B:$B,0)</f>
        <v>72</v>
      </c>
      <c r="V362" s="8">
        <f>INDEX(装备!C:C,$O362)+INDEX(装备!C:C,$P362)+INDEX(装备!C:C,$Q362)+INDEX(装备!C:C,$R362)+INDEX(装备!C:C,$S362)+INDEX(装备!C:C,$T362)</f>
        <v>90</v>
      </c>
      <c r="W362" s="8">
        <f>INDEX(装备!D:D,$O362)+INDEX(装备!D:D,$P362)+INDEX(装备!D:D,$Q362)+INDEX(装备!D:D,$R362)+INDEX(装备!D:D,$S362)+INDEX(装备!D:D,$T362)</f>
        <v>50</v>
      </c>
      <c r="X362" s="8">
        <f>INDEX(装备!E:E,$O362)+INDEX(装备!E:E,$P362)+INDEX(装备!E:E,$Q362)+INDEX(装备!E:E,$R362)+INDEX(装备!E:E,$S362)+INDEX(装备!E:E,$T362)</f>
        <v>40</v>
      </c>
      <c r="Y362" s="8">
        <f>INDEX(装备!F:F,$O362)+INDEX(装备!F:F,$P362)+INDEX(装备!F:F,$Q362)+INDEX(装备!F:F,$R362)+INDEX(装备!F:F,$S362)+INDEX(装备!F:F,$T362)</f>
        <v>600</v>
      </c>
      <c r="Z362" s="8">
        <f>INDEX(装备!G:G,$O362)+INDEX(装备!G:G,$P362)+INDEX(装备!G:G,$Q362)+INDEX(装备!G:G,$R362)+INDEX(装备!G:G,$S362)+INDEX(装备!G:G,$T362)</f>
        <v>34</v>
      </c>
      <c r="AA362" s="8">
        <f>INDEX(装备!H:H,$O362)+INDEX(装备!H:H,$P362)+INDEX(装备!H:H,$Q362)+INDEX(装备!H:H,$R362)+INDEX(装备!H:H,$S362)+INDEX(装备!H:H,$T362)</f>
        <v>0</v>
      </c>
      <c r="AB362" s="8">
        <f>INDEX(装备!I:I,$O362)+INDEX(装备!I:I,$P362)+INDEX(装备!I:I,$Q362)+INDEX(装备!I:I,$R362)+INDEX(装备!I:I,$S362)+INDEX(装备!I:I,$T362)</f>
        <v>15</v>
      </c>
      <c r="AC362" s="8">
        <f>INDEX(装备!J:J,$O362)+INDEX(装备!J:J,$P362)+INDEX(装备!J:J,$Q362)+INDEX(装备!J:J,$R362)+INDEX(装备!J:J,$S362)+INDEX(装备!J:J,$T362)</f>
        <v>25</v>
      </c>
      <c r="AD362" s="8">
        <f>INDEX(装备!K:K,$O362)+INDEX(装备!K:K,$P362)+INDEX(装备!K:K,$Q362)+INDEX(装备!K:K,$R362)+INDEX(装备!K:K,$S362)+INDEX(装备!K:K,$T362)</f>
        <v>35</v>
      </c>
      <c r="AE362" s="8">
        <f>INDEX(装备!L:L,$O362)+INDEX(装备!L:L,$P362)+INDEX(装备!L:L,$Q362)+INDEX(装备!L:L,$R362)+INDEX(装备!L:L,$S362)+INDEX(装备!L:L,$T362)</f>
        <v>0</v>
      </c>
      <c r="AF362" s="8">
        <f>INDEX(装备!M:M,$O362)+INDEX(装备!M:M,$P362)+INDEX(装备!M:M,$Q362)+INDEX(装备!M:M,$R362)+INDEX(装备!M:M,$S362)+INDEX(装备!M:M,$T362)</f>
        <v>720</v>
      </c>
      <c r="AG362" s="8">
        <f>INDEX(装备!N:N,$O362)+INDEX(装备!N:N,$P362)+INDEX(装备!N:N,$Q362)+INDEX(装备!N:N,$R362)+INDEX(装备!N:N,$S362)+INDEX(装备!N:N,$T362)</f>
        <v>0</v>
      </c>
      <c r="AH362" s="8">
        <f>INDEX(装备!O:O,$O362)+INDEX(装备!O:O,$P362)+INDEX(装备!O:O,$Q362)+INDEX(装备!O:O,$R362)+INDEX(装备!O:O,$S362)+INDEX(装备!O:O,$T362)</f>
        <v>5</v>
      </c>
      <c r="AI362" s="8">
        <f>INDEX(装备!P:P,$O362)+INDEX(装备!P:P,$P362)+INDEX(装备!P:P,$Q362)+INDEX(装备!P:P,$R362)+INDEX(装备!P:P,$S362)+INDEX(装备!P:P,$T362)</f>
        <v>5</v>
      </c>
      <c r="AJ362" s="8">
        <f>INDEX(装备!Q:Q,$O362)+INDEX(装备!Q:Q,$P362)+INDEX(装备!Q:Q,$Q362)+INDEX(装备!Q:Q,$R362)+INDEX(装备!Q:Q,$S362)+INDEX(装备!Q:Q,$T362)</f>
        <v>0</v>
      </c>
      <c r="AK362" s="8">
        <f>INDEX(装备!R:R,$O362)+INDEX(装备!R:R,$P362)+INDEX(装备!R:R,$Q362)+INDEX(装备!R:R,$R362)+INDEX(装备!R:R,$S362)+INDEX(装备!R:R,$T362)</f>
        <v>0</v>
      </c>
      <c r="AL362" s="8">
        <f>INDEX(装备!S:S,$O362)+INDEX(装备!S:S,$P362)+INDEX(装备!S:S,$Q362)+INDEX(装备!S:S,$R362)+INDEX(装备!S:S,$S362)+INDEX(装备!S:S,$T362)</f>
        <v>0</v>
      </c>
      <c r="AM362" s="8">
        <f>INDEX(装备!T:T,$O362)+INDEX(装备!T:T,$P362)+INDEX(装备!T:T,$Q362)+INDEX(装备!T:T,$R362)+INDEX(装备!T:T,$S362)+INDEX(装备!T:T,$T362)</f>
        <v>0</v>
      </c>
      <c r="AP362" s="39">
        <f t="shared" si="170"/>
        <v>327</v>
      </c>
      <c r="AQ362" s="39">
        <f t="shared" si="170"/>
        <v>336</v>
      </c>
      <c r="AR362" s="39">
        <f t="shared" si="170"/>
        <v>220</v>
      </c>
      <c r="AS362" s="39">
        <f t="shared" si="170"/>
        <v>2110</v>
      </c>
      <c r="AT362" s="39">
        <f t="shared" si="170"/>
        <v>127</v>
      </c>
      <c r="AU362" s="39">
        <f t="shared" si="170"/>
        <v>238</v>
      </c>
      <c r="AV362" s="39">
        <f t="shared" si="170"/>
        <v>92</v>
      </c>
      <c r="AW362" s="39">
        <f t="shared" si="170"/>
        <v>109</v>
      </c>
      <c r="AX362" s="39">
        <f t="shared" si="170"/>
        <v>50</v>
      </c>
      <c r="AY362" s="39">
        <f t="shared" si="170"/>
        <v>0</v>
      </c>
      <c r="AZ362" s="39">
        <f t="shared" si="170"/>
        <v>3100</v>
      </c>
      <c r="BA362" s="39">
        <f t="shared" si="170"/>
        <v>847</v>
      </c>
      <c r="BB362" s="39">
        <f t="shared" si="170"/>
        <v>10</v>
      </c>
      <c r="BC362" s="39">
        <f t="shared" si="170"/>
        <v>31</v>
      </c>
      <c r="BD362" s="39">
        <f t="shared" si="170"/>
        <v>20</v>
      </c>
      <c r="BE362" s="39">
        <f t="shared" si="170"/>
        <v>16</v>
      </c>
      <c r="BF362" s="39">
        <f t="shared" si="170"/>
        <v>120</v>
      </c>
      <c r="BG362" s="39">
        <f t="shared" si="170"/>
        <v>15</v>
      </c>
    </row>
    <row r="363" spans="6:59" s="38" customFormat="1" x14ac:dyDescent="0.15">
      <c r="F363" s="38" t="s">
        <v>491</v>
      </c>
      <c r="G363" s="39" t="s">
        <v>342</v>
      </c>
      <c r="H363" s="39" t="s">
        <v>668</v>
      </c>
      <c r="I363" s="39" t="s">
        <v>492</v>
      </c>
      <c r="J363" s="39" t="s">
        <v>493</v>
      </c>
      <c r="K363" s="39" t="s">
        <v>493</v>
      </c>
      <c r="L363" s="39" t="s">
        <v>494</v>
      </c>
      <c r="M363" s="39" t="s">
        <v>495</v>
      </c>
      <c r="O363" s="35">
        <f>MATCH(H363,装备!$B:$B,0)</f>
        <v>2</v>
      </c>
      <c r="P363" s="35">
        <f>MATCH(I363,装备!$B:$B,0)</f>
        <v>2</v>
      </c>
      <c r="Q363" s="35">
        <f>MATCH(J363,装备!$B:$B,0)</f>
        <v>12</v>
      </c>
      <c r="R363" s="35">
        <f>MATCH(K363,装备!$B:$B,0)</f>
        <v>12</v>
      </c>
      <c r="S363" s="35">
        <f>MATCH(L363,装备!$B:$B,0)</f>
        <v>7</v>
      </c>
      <c r="T363" s="35">
        <f>MATCH(M363,装备!$B:$B,0)</f>
        <v>8</v>
      </c>
      <c r="V363" s="8">
        <f>INDEX(装备!C:C,$O363)+INDEX(装备!C:C,$P363)+INDEX(装备!C:C,$Q363)+INDEX(装备!C:C,$R363)+INDEX(装备!C:C,$S363)+INDEX(装备!C:C,$T363)</f>
        <v>8</v>
      </c>
      <c r="W363" s="8">
        <f>INDEX(装备!D:D,$O363)+INDEX(装备!D:D,$P363)+INDEX(装备!D:D,$Q363)+INDEX(装备!D:D,$R363)+INDEX(装备!D:D,$S363)+INDEX(装备!D:D,$T363)</f>
        <v>2</v>
      </c>
      <c r="X363" s="8">
        <f>INDEX(装备!E:E,$O363)+INDEX(装备!E:E,$P363)+INDEX(装备!E:E,$Q363)+INDEX(装备!E:E,$R363)+INDEX(装备!E:E,$S363)+INDEX(装备!E:E,$T363)</f>
        <v>2</v>
      </c>
      <c r="Y363" s="8">
        <f>INDEX(装备!F:F,$O363)+INDEX(装备!F:F,$P363)+INDEX(装备!F:F,$Q363)+INDEX(装备!F:F,$R363)+INDEX(装备!F:F,$S363)+INDEX(装备!F:F,$T363)</f>
        <v>0</v>
      </c>
      <c r="Z363" s="8">
        <f>INDEX(装备!G:G,$O363)+INDEX(装备!G:G,$P363)+INDEX(装备!G:G,$Q363)+INDEX(装备!G:G,$R363)+INDEX(装备!G:G,$S363)+INDEX(装备!G:G,$T363)</f>
        <v>6</v>
      </c>
      <c r="AA363" s="8">
        <f>INDEX(装备!H:H,$O363)+INDEX(装备!H:H,$P363)+INDEX(装备!H:H,$Q363)+INDEX(装备!H:H,$R363)+INDEX(装备!H:H,$S363)+INDEX(装备!H:H,$T363)</f>
        <v>0</v>
      </c>
      <c r="AB363" s="8">
        <f>INDEX(装备!I:I,$O363)+INDEX(装备!I:I,$P363)+INDEX(装备!I:I,$Q363)+INDEX(装备!I:I,$R363)+INDEX(装备!I:I,$S363)+INDEX(装备!I:I,$T363)</f>
        <v>2</v>
      </c>
      <c r="AC363" s="8">
        <f>INDEX(装备!J:J,$O363)+INDEX(装备!J:J,$P363)+INDEX(装备!J:J,$Q363)+INDEX(装备!J:J,$R363)+INDEX(装备!J:J,$S363)+INDEX(装备!J:J,$T363)</f>
        <v>0</v>
      </c>
      <c r="AD363" s="8">
        <f>INDEX(装备!K:K,$O363)+INDEX(装备!K:K,$P363)+INDEX(装备!K:K,$Q363)+INDEX(装备!K:K,$R363)+INDEX(装备!K:K,$S363)+INDEX(装备!K:K,$T363)</f>
        <v>0</v>
      </c>
      <c r="AE363" s="8">
        <f>INDEX(装备!L:L,$O363)+INDEX(装备!L:L,$P363)+INDEX(装备!L:L,$Q363)+INDEX(装备!L:L,$R363)+INDEX(装备!L:L,$S363)+INDEX(装备!L:L,$T363)</f>
        <v>0</v>
      </c>
      <c r="AF363" s="8">
        <f>INDEX(装备!M:M,$O363)+INDEX(装备!M:M,$P363)+INDEX(装备!M:M,$Q363)+INDEX(装备!M:M,$R363)+INDEX(装备!M:M,$S363)+INDEX(装备!M:M,$T363)</f>
        <v>0</v>
      </c>
      <c r="AG363" s="8">
        <f>INDEX(装备!N:N,$O363)+INDEX(装备!N:N,$P363)+INDEX(装备!N:N,$Q363)+INDEX(装备!N:N,$R363)+INDEX(装备!N:N,$S363)+INDEX(装备!N:N,$T363)</f>
        <v>0</v>
      </c>
      <c r="AH363" s="8">
        <f>INDEX(装备!O:O,$O363)+INDEX(装备!O:O,$P363)+INDEX(装备!O:O,$Q363)+INDEX(装备!O:O,$R363)+INDEX(装备!O:O,$S363)+INDEX(装备!O:O,$T363)</f>
        <v>0</v>
      </c>
      <c r="AI363" s="8">
        <f>INDEX(装备!P:P,$O363)+INDEX(装备!P:P,$P363)+INDEX(装备!P:P,$Q363)+INDEX(装备!P:P,$R363)+INDEX(装备!P:P,$S363)+INDEX(装备!P:P,$T363)</f>
        <v>0</v>
      </c>
      <c r="AJ363" s="8">
        <f>INDEX(装备!Q:Q,$O363)+INDEX(装备!Q:Q,$P363)+INDEX(装备!Q:Q,$Q363)+INDEX(装备!Q:Q,$R363)+INDEX(装备!Q:Q,$S363)+INDEX(装备!Q:Q,$T363)</f>
        <v>0</v>
      </c>
      <c r="AK363" s="8">
        <f>INDEX(装备!R:R,$O363)+INDEX(装备!R:R,$P363)+INDEX(装备!R:R,$Q363)+INDEX(装备!R:R,$R363)+INDEX(装备!R:R,$S363)+INDEX(装备!R:R,$T363)</f>
        <v>0</v>
      </c>
      <c r="AL363" s="8">
        <f>INDEX(装备!S:S,$O363)+INDEX(装备!S:S,$P363)+INDEX(装备!S:S,$Q363)+INDEX(装备!S:S,$R363)+INDEX(装备!S:S,$S363)+INDEX(装备!S:S,$T363)</f>
        <v>0</v>
      </c>
      <c r="AM363" s="8">
        <f>INDEX(装备!T:T,$O363)+INDEX(装备!T:T,$P363)+INDEX(装备!T:T,$Q363)+INDEX(装备!T:T,$R363)+INDEX(装备!T:T,$S363)+INDEX(装备!T:T,$T363)</f>
        <v>0</v>
      </c>
      <c r="AP363" s="39">
        <f t="shared" ref="AP363:BG363" si="171">V363</f>
        <v>8</v>
      </c>
      <c r="AQ363" s="39">
        <f t="shared" si="171"/>
        <v>2</v>
      </c>
      <c r="AR363" s="39">
        <f t="shared" si="171"/>
        <v>2</v>
      </c>
      <c r="AS363" s="39">
        <f t="shared" si="171"/>
        <v>0</v>
      </c>
      <c r="AT363" s="39">
        <f t="shared" si="171"/>
        <v>6</v>
      </c>
      <c r="AU363" s="39">
        <f t="shared" si="171"/>
        <v>0</v>
      </c>
      <c r="AV363" s="39">
        <f t="shared" si="171"/>
        <v>2</v>
      </c>
      <c r="AW363" s="39">
        <f t="shared" si="171"/>
        <v>0</v>
      </c>
      <c r="AX363" s="39">
        <f t="shared" si="171"/>
        <v>0</v>
      </c>
      <c r="AY363" s="39">
        <f t="shared" si="171"/>
        <v>0</v>
      </c>
      <c r="AZ363" s="39">
        <f t="shared" si="171"/>
        <v>0</v>
      </c>
      <c r="BA363" s="39">
        <f t="shared" si="171"/>
        <v>0</v>
      </c>
      <c r="BB363" s="39">
        <f t="shared" si="171"/>
        <v>0</v>
      </c>
      <c r="BC363" s="39">
        <f t="shared" si="171"/>
        <v>0</v>
      </c>
      <c r="BD363" s="39">
        <f t="shared" si="171"/>
        <v>0</v>
      </c>
      <c r="BE363" s="39">
        <f t="shared" si="171"/>
        <v>0</v>
      </c>
      <c r="BF363" s="39">
        <f t="shared" si="171"/>
        <v>0</v>
      </c>
      <c r="BG363" s="39">
        <f t="shared" si="171"/>
        <v>0</v>
      </c>
    </row>
    <row r="364" spans="6:59" s="38" customFormat="1" x14ac:dyDescent="0.15">
      <c r="G364" s="39" t="s">
        <v>347</v>
      </c>
      <c r="H364" s="39" t="s">
        <v>669</v>
      </c>
      <c r="I364" s="39" t="s">
        <v>497</v>
      </c>
      <c r="J364" s="39" t="s">
        <v>498</v>
      </c>
      <c r="K364" s="39" t="s">
        <v>498</v>
      </c>
      <c r="L364" s="39" t="s">
        <v>499</v>
      </c>
      <c r="M364" s="39" t="s">
        <v>500</v>
      </c>
      <c r="O364" s="35">
        <f>MATCH(H364,装备!$B:$B,0)</f>
        <v>34</v>
      </c>
      <c r="P364" s="35">
        <f>MATCH(I364,装备!$B:$B,0)</f>
        <v>5</v>
      </c>
      <c r="Q364" s="35">
        <f>MATCH(J364,装备!$B:$B,0)</f>
        <v>18</v>
      </c>
      <c r="R364" s="35">
        <f>MATCH(K364,装备!$B:$B,0)</f>
        <v>18</v>
      </c>
      <c r="S364" s="35">
        <f>MATCH(L364,装备!$B:$B,0)</f>
        <v>3</v>
      </c>
      <c r="T364" s="35">
        <f>MATCH(M364,装备!$B:$B,0)</f>
        <v>4</v>
      </c>
      <c r="V364" s="8">
        <f>INDEX(装备!C:C,$O364)+INDEX(装备!C:C,$P364)+INDEX(装备!C:C,$Q364)+INDEX(装备!C:C,$R364)+INDEX(装备!C:C,$S364)+INDEX(装备!C:C,$T364)</f>
        <v>17</v>
      </c>
      <c r="W364" s="8">
        <f>INDEX(装备!D:D,$O364)+INDEX(装备!D:D,$P364)+INDEX(装备!D:D,$Q364)+INDEX(装备!D:D,$R364)+INDEX(装备!D:D,$S364)+INDEX(装备!D:D,$T364)</f>
        <v>11</v>
      </c>
      <c r="X364" s="8">
        <f>INDEX(装备!E:E,$O364)+INDEX(装备!E:E,$P364)+INDEX(装备!E:E,$Q364)+INDEX(装备!E:E,$R364)+INDEX(装备!E:E,$S364)+INDEX(装备!E:E,$T364)</f>
        <v>11</v>
      </c>
      <c r="Y364" s="8">
        <f>INDEX(装备!F:F,$O364)+INDEX(装备!F:F,$P364)+INDEX(装备!F:F,$Q364)+INDEX(装备!F:F,$R364)+INDEX(装备!F:F,$S364)+INDEX(装备!F:F,$T364)</f>
        <v>250</v>
      </c>
      <c r="Z364" s="8">
        <f>INDEX(装备!G:G,$O364)+INDEX(装备!G:G,$P364)+INDEX(装备!G:G,$Q364)+INDEX(装备!G:G,$R364)+INDEX(装备!G:G,$S364)+INDEX(装备!G:G,$T364)</f>
        <v>15</v>
      </c>
      <c r="AA364" s="8">
        <f>INDEX(装备!H:H,$O364)+INDEX(装备!H:H,$P364)+INDEX(装备!H:H,$Q364)+INDEX(装备!H:H,$R364)+INDEX(装备!H:H,$S364)+INDEX(装备!H:H,$T364)</f>
        <v>0</v>
      </c>
      <c r="AB364" s="8">
        <f>INDEX(装备!I:I,$O364)+INDEX(装备!I:I,$P364)+INDEX(装备!I:I,$Q364)+INDEX(装备!I:I,$R364)+INDEX(装备!I:I,$S364)+INDEX(装备!I:I,$T364)</f>
        <v>0</v>
      </c>
      <c r="AC364" s="8">
        <f>INDEX(装备!J:J,$O364)+INDEX(装备!J:J,$P364)+INDEX(装备!J:J,$Q364)+INDEX(装备!J:J,$R364)+INDEX(装备!J:J,$S364)+INDEX(装备!J:J,$T364)</f>
        <v>0</v>
      </c>
      <c r="AD364" s="8">
        <f>INDEX(装备!K:K,$O364)+INDEX(装备!K:K,$P364)+INDEX(装备!K:K,$Q364)+INDEX(装备!K:K,$R364)+INDEX(装备!K:K,$S364)+INDEX(装备!K:K,$T364)</f>
        <v>0</v>
      </c>
      <c r="AE364" s="8">
        <f>INDEX(装备!L:L,$O364)+INDEX(装备!L:L,$P364)+INDEX(装备!L:L,$Q364)+INDEX(装备!L:L,$R364)+INDEX(装备!L:L,$S364)+INDEX(装备!L:L,$T364)</f>
        <v>0</v>
      </c>
      <c r="AF364" s="8">
        <f>INDEX(装备!M:M,$O364)+INDEX(装备!M:M,$P364)+INDEX(装备!M:M,$Q364)+INDEX(装备!M:M,$R364)+INDEX(装备!M:M,$S364)+INDEX(装备!M:M,$T364)</f>
        <v>80</v>
      </c>
      <c r="AG364" s="8">
        <f>INDEX(装备!N:N,$O364)+INDEX(装备!N:N,$P364)+INDEX(装备!N:N,$Q364)+INDEX(装备!N:N,$R364)+INDEX(装备!N:N,$S364)+INDEX(装备!N:N,$T364)</f>
        <v>0</v>
      </c>
      <c r="AH364" s="8">
        <f>INDEX(装备!O:O,$O364)+INDEX(装备!O:O,$P364)+INDEX(装备!O:O,$Q364)+INDEX(装备!O:O,$R364)+INDEX(装备!O:O,$S364)+INDEX(装备!O:O,$T364)</f>
        <v>0</v>
      </c>
      <c r="AI364" s="8">
        <f>INDEX(装备!P:P,$O364)+INDEX(装备!P:P,$P364)+INDEX(装备!P:P,$Q364)+INDEX(装备!P:P,$R364)+INDEX(装备!P:P,$S364)+INDEX(装备!P:P,$T364)</f>
        <v>0</v>
      </c>
      <c r="AJ364" s="8">
        <f>INDEX(装备!Q:Q,$O364)+INDEX(装备!Q:Q,$P364)+INDEX(装备!Q:Q,$Q364)+INDEX(装备!Q:Q,$R364)+INDEX(装备!Q:Q,$S364)+INDEX(装备!Q:Q,$T364)</f>
        <v>0</v>
      </c>
      <c r="AK364" s="8">
        <f>INDEX(装备!R:R,$O364)+INDEX(装备!R:R,$P364)+INDEX(装备!R:R,$Q364)+INDEX(装备!R:R,$R364)+INDEX(装备!R:R,$S364)+INDEX(装备!R:R,$T364)</f>
        <v>0</v>
      </c>
      <c r="AL364" s="8">
        <f>INDEX(装备!S:S,$O364)+INDEX(装备!S:S,$P364)+INDEX(装备!S:S,$Q364)+INDEX(装备!S:S,$R364)+INDEX(装备!S:S,$S364)+INDEX(装备!S:S,$T364)</f>
        <v>0</v>
      </c>
      <c r="AM364" s="8">
        <f>INDEX(装备!T:T,$O364)+INDEX(装备!T:T,$P364)+INDEX(装备!T:T,$Q364)+INDEX(装备!T:T,$R364)+INDEX(装备!T:T,$S364)+INDEX(装备!T:T,$T364)</f>
        <v>0</v>
      </c>
      <c r="AP364" s="39">
        <f t="shared" ref="AP364:BG372" si="172">AP363+V364</f>
        <v>25</v>
      </c>
      <c r="AQ364" s="39">
        <f t="shared" si="172"/>
        <v>13</v>
      </c>
      <c r="AR364" s="39">
        <f t="shared" si="172"/>
        <v>13</v>
      </c>
      <c r="AS364" s="39">
        <f t="shared" si="172"/>
        <v>250</v>
      </c>
      <c r="AT364" s="39">
        <f t="shared" si="172"/>
        <v>21</v>
      </c>
      <c r="AU364" s="39">
        <f t="shared" si="172"/>
        <v>0</v>
      </c>
      <c r="AV364" s="39">
        <f t="shared" si="172"/>
        <v>2</v>
      </c>
      <c r="AW364" s="39">
        <f t="shared" si="172"/>
        <v>0</v>
      </c>
      <c r="AX364" s="39">
        <f t="shared" si="172"/>
        <v>0</v>
      </c>
      <c r="AY364" s="39">
        <f t="shared" si="172"/>
        <v>0</v>
      </c>
      <c r="AZ364" s="39">
        <f t="shared" si="172"/>
        <v>80</v>
      </c>
      <c r="BA364" s="39">
        <f t="shared" si="172"/>
        <v>0</v>
      </c>
      <c r="BB364" s="39">
        <f t="shared" si="172"/>
        <v>0</v>
      </c>
      <c r="BC364" s="39">
        <f t="shared" si="172"/>
        <v>0</v>
      </c>
      <c r="BD364" s="39">
        <f t="shared" si="172"/>
        <v>0</v>
      </c>
      <c r="BE364" s="39">
        <f t="shared" si="172"/>
        <v>0</v>
      </c>
      <c r="BF364" s="39">
        <f t="shared" si="172"/>
        <v>0</v>
      </c>
      <c r="BG364" s="39">
        <f t="shared" si="172"/>
        <v>0</v>
      </c>
    </row>
    <row r="365" spans="6:59" s="38" customFormat="1" x14ac:dyDescent="0.15">
      <c r="G365" s="39" t="s">
        <v>299</v>
      </c>
      <c r="H365" s="39" t="s">
        <v>670</v>
      </c>
      <c r="I365" s="39" t="s">
        <v>502</v>
      </c>
      <c r="J365" s="39" t="s">
        <v>503</v>
      </c>
      <c r="K365" s="39" t="s">
        <v>504</v>
      </c>
      <c r="L365" s="39" t="s">
        <v>498</v>
      </c>
      <c r="M365" s="39" t="s">
        <v>505</v>
      </c>
      <c r="O365" s="35">
        <f>MATCH(H365,装备!$B:$B,0)</f>
        <v>55</v>
      </c>
      <c r="P365" s="35">
        <f>MATCH(I365,装备!$B:$B,0)</f>
        <v>61</v>
      </c>
      <c r="Q365" s="35">
        <f>MATCH(J365,装备!$B:$B,0)</f>
        <v>54</v>
      </c>
      <c r="R365" s="35">
        <f>MATCH(K365,装备!$B:$B,0)</f>
        <v>26</v>
      </c>
      <c r="S365" s="35">
        <f>MATCH(L365,装备!$B:$B,0)</f>
        <v>18</v>
      </c>
      <c r="T365" s="35">
        <f>MATCH(M365,装备!$B:$B,0)</f>
        <v>43</v>
      </c>
      <c r="V365" s="8">
        <f>INDEX(装备!C:C,$O365)+INDEX(装备!C:C,$P365)+INDEX(装备!C:C,$Q365)+INDEX(装备!C:C,$R365)+INDEX(装备!C:C,$S365)+INDEX(装备!C:C,$T365)</f>
        <v>15</v>
      </c>
      <c r="W365" s="8">
        <f>INDEX(装备!D:D,$O365)+INDEX(装备!D:D,$P365)+INDEX(装备!D:D,$Q365)+INDEX(装备!D:D,$R365)+INDEX(装备!D:D,$S365)+INDEX(装备!D:D,$T365)</f>
        <v>12</v>
      </c>
      <c r="X365" s="8">
        <f>INDEX(装备!E:E,$O365)+INDEX(装备!E:E,$P365)+INDEX(装备!E:E,$Q365)+INDEX(装备!E:E,$R365)+INDEX(装备!E:E,$S365)+INDEX(装备!E:E,$T365)</f>
        <v>12</v>
      </c>
      <c r="Y365" s="8">
        <f>INDEX(装备!F:F,$O365)+INDEX(装备!F:F,$P365)+INDEX(装备!F:F,$Q365)+INDEX(装备!F:F,$R365)+INDEX(装备!F:F,$S365)+INDEX(装备!F:F,$T365)</f>
        <v>280</v>
      </c>
      <c r="Z365" s="8">
        <f>INDEX(装备!G:G,$O365)+INDEX(装备!G:G,$P365)+INDEX(装备!G:G,$Q365)+INDEX(装备!G:G,$R365)+INDEX(装备!G:G,$S365)+INDEX(装备!G:G,$T365)</f>
        <v>45</v>
      </c>
      <c r="AA365" s="8">
        <f>INDEX(装备!H:H,$O365)+INDEX(装备!H:H,$P365)+INDEX(装备!H:H,$Q365)+INDEX(装备!H:H,$R365)+INDEX(装备!H:H,$S365)+INDEX(装备!H:H,$T365)</f>
        <v>0</v>
      </c>
      <c r="AB365" s="8">
        <f>INDEX(装备!I:I,$O365)+INDEX(装备!I:I,$P365)+INDEX(装备!I:I,$Q365)+INDEX(装备!I:I,$R365)+INDEX(装备!I:I,$S365)+INDEX(装备!I:I,$T365)</f>
        <v>9</v>
      </c>
      <c r="AC365" s="8">
        <f>INDEX(装备!J:J,$O365)+INDEX(装备!J:J,$P365)+INDEX(装备!J:J,$Q365)+INDEX(装备!J:J,$R365)+INDEX(装备!J:J,$S365)+INDEX(装备!J:J,$T365)</f>
        <v>12</v>
      </c>
      <c r="AD365" s="8">
        <f>INDEX(装备!K:K,$O365)+INDEX(装备!K:K,$P365)+INDEX(装备!K:K,$Q365)+INDEX(装备!K:K,$R365)+INDEX(装备!K:K,$S365)+INDEX(装备!K:K,$T365)</f>
        <v>0</v>
      </c>
      <c r="AE365" s="8">
        <f>INDEX(装备!L:L,$O365)+INDEX(装备!L:L,$P365)+INDEX(装备!L:L,$Q365)+INDEX(装备!L:L,$R365)+INDEX(装备!L:L,$S365)+INDEX(装备!L:L,$T365)</f>
        <v>0</v>
      </c>
      <c r="AF365" s="8">
        <f>INDEX(装备!M:M,$O365)+INDEX(装备!M:M,$P365)+INDEX(装备!M:M,$Q365)+INDEX(装备!M:M,$R365)+INDEX(装备!M:M,$S365)+INDEX(装备!M:M,$T365)</f>
        <v>420</v>
      </c>
      <c r="AG365" s="8">
        <f>INDEX(装备!N:N,$O365)+INDEX(装备!N:N,$P365)+INDEX(装备!N:N,$Q365)+INDEX(装备!N:N,$R365)+INDEX(装备!N:N,$S365)+INDEX(装备!N:N,$T365)</f>
        <v>0</v>
      </c>
      <c r="AH365" s="8">
        <f>INDEX(装备!O:O,$O365)+INDEX(装备!O:O,$P365)+INDEX(装备!O:O,$Q365)+INDEX(装备!O:O,$R365)+INDEX(装备!O:O,$S365)+INDEX(装备!O:O,$T365)</f>
        <v>0</v>
      </c>
      <c r="AI365" s="8">
        <f>INDEX(装备!P:P,$O365)+INDEX(装备!P:P,$P365)+INDEX(装备!P:P,$Q365)+INDEX(装备!P:P,$R365)+INDEX(装备!P:P,$S365)+INDEX(装备!P:P,$T365)</f>
        <v>0</v>
      </c>
      <c r="AJ365" s="8">
        <f>INDEX(装备!Q:Q,$O365)+INDEX(装备!Q:Q,$P365)+INDEX(装备!Q:Q,$Q365)+INDEX(装备!Q:Q,$R365)+INDEX(装备!Q:Q,$S365)+INDEX(装备!Q:Q,$T365)</f>
        <v>0</v>
      </c>
      <c r="AK365" s="8">
        <f>INDEX(装备!R:R,$O365)+INDEX(装备!R:R,$P365)+INDEX(装备!R:R,$Q365)+INDEX(装备!R:R,$R365)+INDEX(装备!R:R,$S365)+INDEX(装备!R:R,$T365)</f>
        <v>0</v>
      </c>
      <c r="AL365" s="8">
        <f>INDEX(装备!S:S,$O365)+INDEX(装备!S:S,$P365)+INDEX(装备!S:S,$Q365)+INDEX(装备!S:S,$R365)+INDEX(装备!S:S,$S365)+INDEX(装备!S:S,$T365)</f>
        <v>0</v>
      </c>
      <c r="AM365" s="8">
        <f>INDEX(装备!T:T,$O365)+INDEX(装备!T:T,$P365)+INDEX(装备!T:T,$Q365)+INDEX(装备!T:T,$R365)+INDEX(装备!T:T,$S365)+INDEX(装备!T:T,$T365)</f>
        <v>0</v>
      </c>
      <c r="AP365" s="39">
        <f t="shared" si="172"/>
        <v>40</v>
      </c>
      <c r="AQ365" s="39">
        <f t="shared" si="172"/>
        <v>25</v>
      </c>
      <c r="AR365" s="39">
        <f t="shared" si="172"/>
        <v>25</v>
      </c>
      <c r="AS365" s="39">
        <f t="shared" si="172"/>
        <v>530</v>
      </c>
      <c r="AT365" s="39">
        <f t="shared" si="172"/>
        <v>66</v>
      </c>
      <c r="AU365" s="39">
        <f t="shared" si="172"/>
        <v>0</v>
      </c>
      <c r="AV365" s="39">
        <f t="shared" si="172"/>
        <v>11</v>
      </c>
      <c r="AW365" s="39">
        <f t="shared" si="172"/>
        <v>12</v>
      </c>
      <c r="AX365" s="39">
        <f t="shared" si="172"/>
        <v>0</v>
      </c>
      <c r="AY365" s="39">
        <f t="shared" si="172"/>
        <v>0</v>
      </c>
      <c r="AZ365" s="39">
        <f t="shared" si="172"/>
        <v>500</v>
      </c>
      <c r="BA365" s="39">
        <f t="shared" si="172"/>
        <v>0</v>
      </c>
      <c r="BB365" s="39">
        <f t="shared" si="172"/>
        <v>0</v>
      </c>
      <c r="BC365" s="39">
        <f t="shared" si="172"/>
        <v>0</v>
      </c>
      <c r="BD365" s="39">
        <f t="shared" si="172"/>
        <v>0</v>
      </c>
      <c r="BE365" s="39">
        <f t="shared" si="172"/>
        <v>0</v>
      </c>
      <c r="BF365" s="39">
        <f t="shared" si="172"/>
        <v>0</v>
      </c>
      <c r="BG365" s="39">
        <f t="shared" si="172"/>
        <v>0</v>
      </c>
    </row>
    <row r="366" spans="6:59" s="38" customFormat="1" x14ac:dyDescent="0.15">
      <c r="G366" s="39" t="s">
        <v>304</v>
      </c>
      <c r="H366" s="39" t="s">
        <v>671</v>
      </c>
      <c r="I366" s="39" t="s">
        <v>507</v>
      </c>
      <c r="J366" s="39" t="s">
        <v>496</v>
      </c>
      <c r="K366" s="39" t="s">
        <v>508</v>
      </c>
      <c r="L366" s="39" t="s">
        <v>498</v>
      </c>
      <c r="M366" s="39" t="s">
        <v>505</v>
      </c>
      <c r="O366" s="35">
        <f>MATCH(H366,装备!$B:$B,0)</f>
        <v>70</v>
      </c>
      <c r="P366" s="35">
        <f>MATCH(I366,装备!$B:$B,0)</f>
        <v>58</v>
      </c>
      <c r="Q366" s="35">
        <f>MATCH(J366,装备!$B:$B,0)</f>
        <v>34</v>
      </c>
      <c r="R366" s="35">
        <f>MATCH(K366,装备!$B:$B,0)</f>
        <v>35</v>
      </c>
      <c r="S366" s="35">
        <f>MATCH(L366,装备!$B:$B,0)</f>
        <v>18</v>
      </c>
      <c r="T366" s="35">
        <f>MATCH(M366,装备!$B:$B,0)</f>
        <v>43</v>
      </c>
      <c r="V366" s="8">
        <f>INDEX(装备!C:C,$O366)+INDEX(装备!C:C,$P366)+INDEX(装备!C:C,$Q366)+INDEX(装备!C:C,$R366)+INDEX(装备!C:C,$S366)+INDEX(装备!C:C,$T366)</f>
        <v>25</v>
      </c>
      <c r="W366" s="8">
        <f>INDEX(装备!D:D,$O366)+INDEX(装备!D:D,$P366)+INDEX(装备!D:D,$Q366)+INDEX(装备!D:D,$R366)+INDEX(装备!D:D,$S366)+INDEX(装备!D:D,$T366)</f>
        <v>22</v>
      </c>
      <c r="X366" s="8">
        <f>INDEX(装备!E:E,$O366)+INDEX(装备!E:E,$P366)+INDEX(装备!E:E,$Q366)+INDEX(装备!E:E,$R366)+INDEX(装备!E:E,$S366)+INDEX(装备!E:E,$T366)</f>
        <v>12</v>
      </c>
      <c r="Y366" s="8">
        <f>INDEX(装备!F:F,$O366)+INDEX(装备!F:F,$P366)+INDEX(装备!F:F,$Q366)+INDEX(装备!F:F,$R366)+INDEX(装备!F:F,$S366)+INDEX(装备!F:F,$T366)</f>
        <v>450</v>
      </c>
      <c r="Z366" s="8">
        <f>INDEX(装备!G:G,$O366)+INDEX(装备!G:G,$P366)+INDEX(装备!G:G,$Q366)+INDEX(装备!G:G,$R366)+INDEX(装备!G:G,$S366)+INDEX(装备!G:G,$T366)</f>
        <v>49</v>
      </c>
      <c r="AA366" s="8">
        <f>INDEX(装备!H:H,$O366)+INDEX(装备!H:H,$P366)+INDEX(装备!H:H,$Q366)+INDEX(装备!H:H,$R366)+INDEX(装备!H:H,$S366)+INDEX(装备!H:H,$T366)</f>
        <v>18</v>
      </c>
      <c r="AB366" s="8">
        <f>INDEX(装备!I:I,$O366)+INDEX(装备!I:I,$P366)+INDEX(装备!I:I,$Q366)+INDEX(装备!I:I,$R366)+INDEX(装备!I:I,$S366)+INDEX(装备!I:I,$T366)</f>
        <v>5</v>
      </c>
      <c r="AC366" s="8">
        <f>INDEX(装备!J:J,$O366)+INDEX(装备!J:J,$P366)+INDEX(装备!J:J,$Q366)+INDEX(装备!J:J,$R366)+INDEX(装备!J:J,$S366)+INDEX(装备!J:J,$T366)</f>
        <v>5</v>
      </c>
      <c r="AD366" s="8">
        <f>INDEX(装备!K:K,$O366)+INDEX(装备!K:K,$P366)+INDEX(装备!K:K,$Q366)+INDEX(装备!K:K,$R366)+INDEX(装备!K:K,$S366)+INDEX(装备!K:K,$T366)</f>
        <v>0</v>
      </c>
      <c r="AE366" s="8">
        <f>INDEX(装备!L:L,$O366)+INDEX(装备!L:L,$P366)+INDEX(装备!L:L,$Q366)+INDEX(装备!L:L,$R366)+INDEX(装备!L:L,$S366)+INDEX(装备!L:L,$T366)</f>
        <v>0</v>
      </c>
      <c r="AF366" s="8">
        <f>INDEX(装备!M:M,$O366)+INDEX(装备!M:M,$P366)+INDEX(装备!M:M,$Q366)+INDEX(装备!M:M,$R366)+INDEX(装备!M:M,$S366)+INDEX(装备!M:M,$T366)</f>
        <v>0</v>
      </c>
      <c r="AG366" s="8">
        <f>INDEX(装备!N:N,$O366)+INDEX(装备!N:N,$P366)+INDEX(装备!N:N,$Q366)+INDEX(装备!N:N,$R366)+INDEX(装备!N:N,$S366)+INDEX(装备!N:N,$T366)</f>
        <v>0</v>
      </c>
      <c r="AH366" s="8">
        <f>INDEX(装备!O:O,$O366)+INDEX(装备!O:O,$P366)+INDEX(装备!O:O,$Q366)+INDEX(装备!O:O,$R366)+INDEX(装备!O:O,$S366)+INDEX(装备!O:O,$T366)</f>
        <v>0</v>
      </c>
      <c r="AI366" s="8">
        <f>INDEX(装备!P:P,$O366)+INDEX(装备!P:P,$P366)+INDEX(装备!P:P,$Q366)+INDEX(装备!P:P,$R366)+INDEX(装备!P:P,$S366)+INDEX(装备!P:P,$T366)</f>
        <v>0</v>
      </c>
      <c r="AJ366" s="8">
        <f>INDEX(装备!Q:Q,$O366)+INDEX(装备!Q:Q,$P366)+INDEX(装备!Q:Q,$Q366)+INDEX(装备!Q:Q,$R366)+INDEX(装备!Q:Q,$S366)+INDEX(装备!Q:Q,$T366)</f>
        <v>0</v>
      </c>
      <c r="AK366" s="8">
        <f>INDEX(装备!R:R,$O366)+INDEX(装备!R:R,$P366)+INDEX(装备!R:R,$Q366)+INDEX(装备!R:R,$R366)+INDEX(装备!R:R,$S366)+INDEX(装备!R:R,$T366)</f>
        <v>0</v>
      </c>
      <c r="AL366" s="8">
        <f>INDEX(装备!S:S,$O366)+INDEX(装备!S:S,$P366)+INDEX(装备!S:S,$Q366)+INDEX(装备!S:S,$R366)+INDEX(装备!S:S,$S366)+INDEX(装备!S:S,$T366)</f>
        <v>0</v>
      </c>
      <c r="AM366" s="8">
        <f>INDEX(装备!T:T,$O366)+INDEX(装备!T:T,$P366)+INDEX(装备!T:T,$Q366)+INDEX(装备!T:T,$R366)+INDEX(装备!T:T,$S366)+INDEX(装备!T:T,$T366)</f>
        <v>0</v>
      </c>
      <c r="AP366" s="39">
        <f t="shared" si="172"/>
        <v>65</v>
      </c>
      <c r="AQ366" s="39">
        <f t="shared" si="172"/>
        <v>47</v>
      </c>
      <c r="AR366" s="39">
        <f t="shared" si="172"/>
        <v>37</v>
      </c>
      <c r="AS366" s="39">
        <f t="shared" si="172"/>
        <v>980</v>
      </c>
      <c r="AT366" s="39">
        <f t="shared" si="172"/>
        <v>115</v>
      </c>
      <c r="AU366" s="39">
        <f t="shared" si="172"/>
        <v>18</v>
      </c>
      <c r="AV366" s="39">
        <f t="shared" si="172"/>
        <v>16</v>
      </c>
      <c r="AW366" s="39">
        <f t="shared" si="172"/>
        <v>17</v>
      </c>
      <c r="AX366" s="39">
        <f t="shared" si="172"/>
        <v>0</v>
      </c>
      <c r="AY366" s="39">
        <f t="shared" si="172"/>
        <v>0</v>
      </c>
      <c r="AZ366" s="39">
        <f t="shared" si="172"/>
        <v>500</v>
      </c>
      <c r="BA366" s="39">
        <f t="shared" si="172"/>
        <v>0</v>
      </c>
      <c r="BB366" s="39">
        <f t="shared" si="172"/>
        <v>0</v>
      </c>
      <c r="BC366" s="39">
        <f t="shared" si="172"/>
        <v>0</v>
      </c>
      <c r="BD366" s="39">
        <f t="shared" si="172"/>
        <v>0</v>
      </c>
      <c r="BE366" s="39">
        <f t="shared" si="172"/>
        <v>0</v>
      </c>
      <c r="BF366" s="39">
        <f t="shared" si="172"/>
        <v>0</v>
      </c>
      <c r="BG366" s="39">
        <f t="shared" si="172"/>
        <v>0</v>
      </c>
    </row>
    <row r="367" spans="6:59" s="38" customFormat="1" x14ac:dyDescent="0.15">
      <c r="G367" s="39" t="s">
        <v>311</v>
      </c>
      <c r="H367" s="39" t="s">
        <v>672</v>
      </c>
      <c r="I367" s="39" t="s">
        <v>510</v>
      </c>
      <c r="J367" s="39" t="s">
        <v>511</v>
      </c>
      <c r="K367" s="39" t="s">
        <v>501</v>
      </c>
      <c r="L367" s="39" t="s">
        <v>498</v>
      </c>
      <c r="M367" s="39" t="s">
        <v>505</v>
      </c>
      <c r="O367" s="35">
        <f>MATCH(H367,装备!$B:$B,0)</f>
        <v>86</v>
      </c>
      <c r="P367" s="35">
        <f>MATCH(I367,装备!$B:$B,0)</f>
        <v>87</v>
      </c>
      <c r="Q367" s="35">
        <f>MATCH(J367,装备!$B:$B,0)</f>
        <v>63</v>
      </c>
      <c r="R367" s="35">
        <f>MATCH(K367,装备!$B:$B,0)</f>
        <v>55</v>
      </c>
      <c r="S367" s="35">
        <f>MATCH(L367,装备!$B:$B,0)</f>
        <v>18</v>
      </c>
      <c r="T367" s="35">
        <f>MATCH(M367,装备!$B:$B,0)</f>
        <v>43</v>
      </c>
      <c r="V367" s="8">
        <f>INDEX(装备!C:C,$O367)+INDEX(装备!C:C,$P367)+INDEX(装备!C:C,$Q367)+INDEX(装备!C:C,$R367)+INDEX(装备!C:C,$S367)+INDEX(装备!C:C,$T367)</f>
        <v>25</v>
      </c>
      <c r="W367" s="8">
        <f>INDEX(装备!D:D,$O367)+INDEX(装备!D:D,$P367)+INDEX(装备!D:D,$Q367)+INDEX(装备!D:D,$R367)+INDEX(装备!D:D,$S367)+INDEX(装备!D:D,$T367)</f>
        <v>22</v>
      </c>
      <c r="X367" s="8">
        <f>INDEX(装备!E:E,$O367)+INDEX(装备!E:E,$P367)+INDEX(装备!E:E,$Q367)+INDEX(装备!E:E,$R367)+INDEX(装备!E:E,$S367)+INDEX(装备!E:E,$T367)</f>
        <v>22</v>
      </c>
      <c r="Y367" s="8">
        <f>INDEX(装备!F:F,$O367)+INDEX(装备!F:F,$P367)+INDEX(装备!F:F,$Q367)+INDEX(装备!F:F,$R367)+INDEX(装备!F:F,$S367)+INDEX(装备!F:F,$T367)</f>
        <v>480</v>
      </c>
      <c r="Z367" s="8">
        <f>INDEX(装备!G:G,$O367)+INDEX(装备!G:G,$P367)+INDEX(装备!G:G,$Q367)+INDEX(装备!G:G,$R367)+INDEX(装备!G:G,$S367)+INDEX(装备!G:G,$T367)</f>
        <v>92</v>
      </c>
      <c r="AA367" s="8">
        <f>INDEX(装备!H:H,$O367)+INDEX(装备!H:H,$P367)+INDEX(装备!H:H,$Q367)+INDEX(装备!H:H,$R367)+INDEX(装备!H:H,$S367)+INDEX(装备!H:H,$T367)</f>
        <v>0</v>
      </c>
      <c r="AB367" s="8">
        <f>INDEX(装备!I:I,$O367)+INDEX(装备!I:I,$P367)+INDEX(装备!I:I,$Q367)+INDEX(装备!I:I,$R367)+INDEX(装备!I:I,$S367)+INDEX(装备!I:I,$T367)</f>
        <v>14</v>
      </c>
      <c r="AC367" s="8">
        <f>INDEX(装备!J:J,$O367)+INDEX(装备!J:J,$P367)+INDEX(装备!J:J,$Q367)+INDEX(装备!J:J,$R367)+INDEX(装备!J:J,$S367)+INDEX(装备!J:J,$T367)</f>
        <v>0</v>
      </c>
      <c r="AD367" s="8">
        <f>INDEX(装备!K:K,$O367)+INDEX(装备!K:K,$P367)+INDEX(装备!K:K,$Q367)+INDEX(装备!K:K,$R367)+INDEX(装备!K:K,$S367)+INDEX(装备!K:K,$T367)</f>
        <v>0</v>
      </c>
      <c r="AE367" s="8">
        <f>INDEX(装备!L:L,$O367)+INDEX(装备!L:L,$P367)+INDEX(装备!L:L,$Q367)+INDEX(装备!L:L,$R367)+INDEX(装备!L:L,$S367)+INDEX(装备!L:L,$T367)</f>
        <v>10</v>
      </c>
      <c r="AF367" s="8">
        <f>INDEX(装备!M:M,$O367)+INDEX(装备!M:M,$P367)+INDEX(装备!M:M,$Q367)+INDEX(装备!M:M,$R367)+INDEX(装备!M:M,$S367)+INDEX(装备!M:M,$T367)</f>
        <v>380</v>
      </c>
      <c r="AG367" s="8">
        <f>INDEX(装备!N:N,$O367)+INDEX(装备!N:N,$P367)+INDEX(装备!N:N,$Q367)+INDEX(装备!N:N,$R367)+INDEX(装备!N:N,$S367)+INDEX(装备!N:N,$T367)</f>
        <v>50</v>
      </c>
      <c r="AH367" s="8">
        <f>INDEX(装备!O:O,$O367)+INDEX(装备!O:O,$P367)+INDEX(装备!O:O,$Q367)+INDEX(装备!O:O,$R367)+INDEX(装备!O:O,$S367)+INDEX(装备!O:O,$T367)</f>
        <v>0</v>
      </c>
      <c r="AI367" s="8">
        <f>INDEX(装备!P:P,$O367)+INDEX(装备!P:P,$P367)+INDEX(装备!P:P,$Q367)+INDEX(装备!P:P,$R367)+INDEX(装备!P:P,$S367)+INDEX(装备!P:P,$T367)</f>
        <v>0</v>
      </c>
      <c r="AJ367" s="8">
        <f>INDEX(装备!Q:Q,$O367)+INDEX(装备!Q:Q,$P367)+INDEX(装备!Q:Q,$Q367)+INDEX(装备!Q:Q,$R367)+INDEX(装备!Q:Q,$S367)+INDEX(装备!Q:Q,$T367)</f>
        <v>0</v>
      </c>
      <c r="AK367" s="8">
        <f>INDEX(装备!R:R,$O367)+INDEX(装备!R:R,$P367)+INDEX(装备!R:R,$Q367)+INDEX(装备!R:R,$R367)+INDEX(装备!R:R,$S367)+INDEX(装备!R:R,$T367)</f>
        <v>0</v>
      </c>
      <c r="AL367" s="8">
        <f>INDEX(装备!S:S,$O367)+INDEX(装备!S:S,$P367)+INDEX(装备!S:S,$Q367)+INDEX(装备!S:S,$R367)+INDEX(装备!S:S,$S367)+INDEX(装备!S:S,$T367)</f>
        <v>0</v>
      </c>
      <c r="AM367" s="8">
        <f>INDEX(装备!T:T,$O367)+INDEX(装备!T:T,$P367)+INDEX(装备!T:T,$Q367)+INDEX(装备!T:T,$R367)+INDEX(装备!T:T,$S367)+INDEX(装备!T:T,$T367)</f>
        <v>0</v>
      </c>
      <c r="AP367" s="39">
        <f t="shared" si="172"/>
        <v>90</v>
      </c>
      <c r="AQ367" s="39">
        <f t="shared" si="172"/>
        <v>69</v>
      </c>
      <c r="AR367" s="39">
        <f t="shared" si="172"/>
        <v>59</v>
      </c>
      <c r="AS367" s="39">
        <f t="shared" si="172"/>
        <v>1460</v>
      </c>
      <c r="AT367" s="39">
        <f t="shared" si="172"/>
        <v>207</v>
      </c>
      <c r="AU367" s="39">
        <f t="shared" si="172"/>
        <v>18</v>
      </c>
      <c r="AV367" s="39">
        <f t="shared" si="172"/>
        <v>30</v>
      </c>
      <c r="AW367" s="39">
        <f t="shared" si="172"/>
        <v>17</v>
      </c>
      <c r="AX367" s="39">
        <f t="shared" si="172"/>
        <v>0</v>
      </c>
      <c r="AY367" s="39">
        <f t="shared" si="172"/>
        <v>10</v>
      </c>
      <c r="AZ367" s="39">
        <f t="shared" si="172"/>
        <v>880</v>
      </c>
      <c r="BA367" s="39">
        <f t="shared" si="172"/>
        <v>50</v>
      </c>
      <c r="BB367" s="39">
        <f t="shared" si="172"/>
        <v>0</v>
      </c>
      <c r="BC367" s="39">
        <f t="shared" si="172"/>
        <v>0</v>
      </c>
      <c r="BD367" s="39">
        <f t="shared" si="172"/>
        <v>0</v>
      </c>
      <c r="BE367" s="39">
        <f t="shared" si="172"/>
        <v>0</v>
      </c>
      <c r="BF367" s="39">
        <f t="shared" si="172"/>
        <v>0</v>
      </c>
      <c r="BG367" s="39">
        <f t="shared" si="172"/>
        <v>0</v>
      </c>
    </row>
    <row r="368" spans="6:59" s="38" customFormat="1" x14ac:dyDescent="0.15">
      <c r="G368" s="39" t="s">
        <v>316</v>
      </c>
      <c r="H368" s="39" t="s">
        <v>673</v>
      </c>
      <c r="I368" s="39" t="s">
        <v>512</v>
      </c>
      <c r="J368" s="39" t="s">
        <v>513</v>
      </c>
      <c r="K368" s="39" t="s">
        <v>514</v>
      </c>
      <c r="L368" s="39" t="s">
        <v>498</v>
      </c>
      <c r="M368" s="39" t="s">
        <v>505</v>
      </c>
      <c r="O368" s="35">
        <f>MATCH(H368,装备!$B:$B,0)</f>
        <v>99</v>
      </c>
      <c r="P368" s="35">
        <f>MATCH(I368,装备!$B:$B,0)</f>
        <v>84</v>
      </c>
      <c r="Q368" s="35">
        <f>MATCH(J368,装备!$B:$B,0)</f>
        <v>82</v>
      </c>
      <c r="R368" s="35">
        <f>MATCH(K368,装备!$B:$B,0)</f>
        <v>50</v>
      </c>
      <c r="S368" s="35">
        <f>MATCH(L368,装备!$B:$B,0)</f>
        <v>18</v>
      </c>
      <c r="T368" s="35">
        <f>MATCH(M368,装备!$B:$B,0)</f>
        <v>43</v>
      </c>
      <c r="V368" s="8">
        <f>INDEX(装备!C:C,$O368)+INDEX(装备!C:C,$P368)+INDEX(装备!C:C,$Q368)+INDEX(装备!C:C,$R368)+INDEX(装备!C:C,$S368)+INDEX(装备!C:C,$T368)</f>
        <v>34</v>
      </c>
      <c r="W368" s="8">
        <f>INDEX(装备!D:D,$O368)+INDEX(装备!D:D,$P368)+INDEX(装备!D:D,$Q368)+INDEX(装备!D:D,$R368)+INDEX(装备!D:D,$S368)+INDEX(装备!D:D,$T368)</f>
        <v>21</v>
      </c>
      <c r="X368" s="8">
        <f>INDEX(装备!E:E,$O368)+INDEX(装备!E:E,$P368)+INDEX(装备!E:E,$Q368)+INDEX(装备!E:E,$R368)+INDEX(装备!E:E,$S368)+INDEX(装备!E:E,$T368)</f>
        <v>21</v>
      </c>
      <c r="Y368" s="8">
        <f>INDEX(装备!F:F,$O368)+INDEX(装备!F:F,$P368)+INDEX(装备!F:F,$Q368)+INDEX(装备!F:F,$R368)+INDEX(装备!F:F,$S368)+INDEX(装备!F:F,$T368)</f>
        <v>350</v>
      </c>
      <c r="Z368" s="8">
        <f>INDEX(装备!G:G,$O368)+INDEX(装备!G:G,$P368)+INDEX(装备!G:G,$Q368)+INDEX(装备!G:G,$R368)+INDEX(装备!G:G,$S368)+INDEX(装备!G:G,$T368)</f>
        <v>54</v>
      </c>
      <c r="AA368" s="8">
        <f>INDEX(装备!H:H,$O368)+INDEX(装备!H:H,$P368)+INDEX(装备!H:H,$Q368)+INDEX(装备!H:H,$R368)+INDEX(装备!H:H,$S368)+INDEX(装备!H:H,$T368)</f>
        <v>40</v>
      </c>
      <c r="AB368" s="8">
        <f>INDEX(装备!I:I,$O368)+INDEX(装备!I:I,$P368)+INDEX(装备!I:I,$Q368)+INDEX(装备!I:I,$R368)+INDEX(装备!I:I,$S368)+INDEX(装备!I:I,$T368)</f>
        <v>0</v>
      </c>
      <c r="AC368" s="8">
        <f>INDEX(装备!J:J,$O368)+INDEX(装备!J:J,$P368)+INDEX(装备!J:J,$Q368)+INDEX(装备!J:J,$R368)+INDEX(装备!J:J,$S368)+INDEX(装备!J:J,$T368)</f>
        <v>45</v>
      </c>
      <c r="AD368" s="8">
        <f>INDEX(装备!K:K,$O368)+INDEX(装备!K:K,$P368)+INDEX(装备!K:K,$Q368)+INDEX(装备!K:K,$R368)+INDEX(装备!K:K,$S368)+INDEX(装备!K:K,$T368)</f>
        <v>0</v>
      </c>
      <c r="AE368" s="8">
        <f>INDEX(装备!L:L,$O368)+INDEX(装备!L:L,$P368)+INDEX(装备!L:L,$Q368)+INDEX(装备!L:L,$R368)+INDEX(装备!L:L,$S368)+INDEX(装备!L:L,$T368)</f>
        <v>0</v>
      </c>
      <c r="AF368" s="8">
        <f>INDEX(装备!M:M,$O368)+INDEX(装备!M:M,$P368)+INDEX(装备!M:M,$Q368)+INDEX(装备!M:M,$R368)+INDEX(装备!M:M,$S368)+INDEX(装备!M:M,$T368)</f>
        <v>200</v>
      </c>
      <c r="AG368" s="8">
        <f>INDEX(装备!N:N,$O368)+INDEX(装备!N:N,$P368)+INDEX(装备!N:N,$Q368)+INDEX(装备!N:N,$R368)+INDEX(装备!N:N,$S368)+INDEX(装备!N:N,$T368)</f>
        <v>32</v>
      </c>
      <c r="AH368" s="8">
        <f>INDEX(装备!O:O,$O368)+INDEX(装备!O:O,$P368)+INDEX(装备!O:O,$Q368)+INDEX(装备!O:O,$R368)+INDEX(装备!O:O,$S368)+INDEX(装备!O:O,$T368)</f>
        <v>0</v>
      </c>
      <c r="AI368" s="8">
        <f>INDEX(装备!P:P,$O368)+INDEX(装备!P:P,$P368)+INDEX(装备!P:P,$Q368)+INDEX(装备!P:P,$R368)+INDEX(装备!P:P,$S368)+INDEX(装备!P:P,$T368)</f>
        <v>0</v>
      </c>
      <c r="AJ368" s="8">
        <f>INDEX(装备!Q:Q,$O368)+INDEX(装备!Q:Q,$P368)+INDEX(装备!Q:Q,$Q368)+INDEX(装备!Q:Q,$R368)+INDEX(装备!Q:Q,$S368)+INDEX(装备!Q:Q,$T368)</f>
        <v>0</v>
      </c>
      <c r="AK368" s="8">
        <f>INDEX(装备!R:R,$O368)+INDEX(装备!R:R,$P368)+INDEX(装备!R:R,$Q368)+INDEX(装备!R:R,$R368)+INDEX(装备!R:R,$S368)+INDEX(装备!R:R,$T368)</f>
        <v>0</v>
      </c>
      <c r="AL368" s="8">
        <f>INDEX(装备!S:S,$O368)+INDEX(装备!S:S,$P368)+INDEX(装备!S:S,$Q368)+INDEX(装备!S:S,$R368)+INDEX(装备!S:S,$S368)+INDEX(装备!S:S,$T368)</f>
        <v>0</v>
      </c>
      <c r="AM368" s="8">
        <f>INDEX(装备!T:T,$O368)+INDEX(装备!T:T,$P368)+INDEX(装备!T:T,$Q368)+INDEX(装备!T:T,$R368)+INDEX(装备!T:T,$S368)+INDEX(装备!T:T,$T368)</f>
        <v>0</v>
      </c>
      <c r="AP368" s="39">
        <f t="shared" si="172"/>
        <v>124</v>
      </c>
      <c r="AQ368" s="39">
        <f t="shared" si="172"/>
        <v>90</v>
      </c>
      <c r="AR368" s="39">
        <f t="shared" si="172"/>
        <v>80</v>
      </c>
      <c r="AS368" s="39">
        <f t="shared" si="172"/>
        <v>1810</v>
      </c>
      <c r="AT368" s="39">
        <f t="shared" si="172"/>
        <v>261</v>
      </c>
      <c r="AU368" s="39">
        <f t="shared" si="172"/>
        <v>58</v>
      </c>
      <c r="AV368" s="39">
        <f t="shared" si="172"/>
        <v>30</v>
      </c>
      <c r="AW368" s="39">
        <f t="shared" si="172"/>
        <v>62</v>
      </c>
      <c r="AX368" s="39">
        <f t="shared" si="172"/>
        <v>0</v>
      </c>
      <c r="AY368" s="39">
        <f t="shared" si="172"/>
        <v>10</v>
      </c>
      <c r="AZ368" s="39">
        <f t="shared" si="172"/>
        <v>1080</v>
      </c>
      <c r="BA368" s="39">
        <f t="shared" si="172"/>
        <v>82</v>
      </c>
      <c r="BB368" s="39">
        <f t="shared" si="172"/>
        <v>0</v>
      </c>
      <c r="BC368" s="39">
        <f t="shared" si="172"/>
        <v>0</v>
      </c>
      <c r="BD368" s="39">
        <f t="shared" si="172"/>
        <v>0</v>
      </c>
      <c r="BE368" s="39">
        <f t="shared" si="172"/>
        <v>0</v>
      </c>
      <c r="BF368" s="39">
        <f t="shared" si="172"/>
        <v>0</v>
      </c>
      <c r="BG368" s="39">
        <f t="shared" si="172"/>
        <v>0</v>
      </c>
    </row>
    <row r="369" spans="6:59" s="38" customFormat="1" x14ac:dyDescent="0.15">
      <c r="G369" s="39" t="s">
        <v>321</v>
      </c>
      <c r="H369" s="39" t="s">
        <v>674</v>
      </c>
      <c r="I369" s="39" t="s">
        <v>516</v>
      </c>
      <c r="J369" s="39" t="s">
        <v>517</v>
      </c>
      <c r="K369" s="39" t="s">
        <v>501</v>
      </c>
      <c r="L369" s="39" t="s">
        <v>498</v>
      </c>
      <c r="M369" s="39" t="s">
        <v>518</v>
      </c>
      <c r="O369" s="35">
        <f>MATCH(H369,装备!$B:$B,0)</f>
        <v>103</v>
      </c>
      <c r="P369" s="35">
        <f>MATCH(I369,装备!$B:$B,0)</f>
        <v>90</v>
      </c>
      <c r="Q369" s="35">
        <f>MATCH(J369,装备!$B:$B,0)</f>
        <v>76</v>
      </c>
      <c r="R369" s="35">
        <f>MATCH(K369,装备!$B:$B,0)</f>
        <v>55</v>
      </c>
      <c r="S369" s="35">
        <f>MATCH(L369,装备!$B:$B,0)</f>
        <v>18</v>
      </c>
      <c r="T369" s="35">
        <f>MATCH(M369,装备!$B:$B,0)</f>
        <v>47</v>
      </c>
      <c r="V369" s="8">
        <f>INDEX(装备!C:C,$O369)+INDEX(装备!C:C,$P369)+INDEX(装备!C:C,$Q369)+INDEX(装备!C:C,$R369)+INDEX(装备!C:C,$S369)+INDEX(装备!C:C,$T369)</f>
        <v>27</v>
      </c>
      <c r="W369" s="8">
        <f>INDEX(装备!D:D,$O369)+INDEX(装备!D:D,$P369)+INDEX(装备!D:D,$Q369)+INDEX(装备!D:D,$R369)+INDEX(装备!D:D,$S369)+INDEX(装备!D:D,$T369)</f>
        <v>39</v>
      </c>
      <c r="X369" s="8">
        <f>INDEX(装备!E:E,$O369)+INDEX(装备!E:E,$P369)+INDEX(装备!E:E,$Q369)+INDEX(装备!E:E,$R369)+INDEX(装备!E:E,$S369)+INDEX(装备!E:E,$T369)</f>
        <v>24</v>
      </c>
      <c r="Y369" s="8">
        <f>INDEX(装备!F:F,$O369)+INDEX(装备!F:F,$P369)+INDEX(装备!F:F,$Q369)+INDEX(装备!F:F,$R369)+INDEX(装备!F:F,$S369)+INDEX(装备!F:F,$T369)</f>
        <v>680</v>
      </c>
      <c r="Z369" s="8">
        <f>INDEX(装备!G:G,$O369)+INDEX(装备!G:G,$P369)+INDEX(装备!G:G,$Q369)+INDEX(装备!G:G,$R369)+INDEX(装备!G:G,$S369)+INDEX(装备!G:G,$T369)</f>
        <v>13</v>
      </c>
      <c r="AA369" s="8">
        <f>INDEX(装备!H:H,$O369)+INDEX(装备!H:H,$P369)+INDEX(装备!H:H,$Q369)+INDEX(装备!H:H,$R369)+INDEX(装备!H:H,$S369)+INDEX(装备!H:H,$T369)</f>
        <v>118</v>
      </c>
      <c r="AB369" s="8">
        <f>INDEX(装备!I:I,$O369)+INDEX(装备!I:I,$P369)+INDEX(装备!I:I,$Q369)+INDEX(装备!I:I,$R369)+INDEX(装备!I:I,$S369)+INDEX(装备!I:I,$T369)</f>
        <v>4</v>
      </c>
      <c r="AC369" s="8">
        <f>INDEX(装备!J:J,$O369)+INDEX(装备!J:J,$P369)+INDEX(装备!J:J,$Q369)+INDEX(装备!J:J,$R369)+INDEX(装备!J:J,$S369)+INDEX(装备!J:J,$T369)</f>
        <v>15</v>
      </c>
      <c r="AD369" s="8">
        <f>INDEX(装备!K:K,$O369)+INDEX(装备!K:K,$P369)+INDEX(装备!K:K,$Q369)+INDEX(装备!K:K,$R369)+INDEX(装备!K:K,$S369)+INDEX(装备!K:K,$T369)</f>
        <v>0</v>
      </c>
      <c r="AE369" s="8">
        <f>INDEX(装备!L:L,$O369)+INDEX(装备!L:L,$P369)+INDEX(装备!L:L,$Q369)+INDEX(装备!L:L,$R369)+INDEX(装备!L:L,$S369)+INDEX(装备!L:L,$T369)</f>
        <v>5</v>
      </c>
      <c r="AF369" s="8">
        <f>INDEX(装备!M:M,$O369)+INDEX(装备!M:M,$P369)+INDEX(装备!M:M,$Q369)+INDEX(装备!M:M,$R369)+INDEX(装备!M:M,$S369)+INDEX(装备!M:M,$T369)</f>
        <v>440</v>
      </c>
      <c r="AG369" s="8">
        <f>INDEX(装备!N:N,$O369)+INDEX(装备!N:N,$P369)+INDEX(装备!N:N,$Q369)+INDEX(装备!N:N,$R369)+INDEX(装备!N:N,$S369)+INDEX(装备!N:N,$T369)</f>
        <v>90</v>
      </c>
      <c r="AH369" s="8">
        <f>INDEX(装备!O:O,$O369)+INDEX(装备!O:O,$P369)+INDEX(装备!O:O,$Q369)+INDEX(装备!O:O,$R369)+INDEX(装备!O:O,$S369)+INDEX(装备!O:O,$T369)</f>
        <v>0</v>
      </c>
      <c r="AI369" s="8">
        <f>INDEX(装备!P:P,$O369)+INDEX(装备!P:P,$P369)+INDEX(装备!P:P,$Q369)+INDEX(装备!P:P,$R369)+INDEX(装备!P:P,$S369)+INDEX(装备!P:P,$T369)</f>
        <v>0</v>
      </c>
      <c r="AJ369" s="8">
        <f>INDEX(装备!Q:Q,$O369)+INDEX(装备!Q:Q,$P369)+INDEX(装备!Q:Q,$Q369)+INDEX(装备!Q:Q,$R369)+INDEX(装备!Q:Q,$S369)+INDEX(装备!Q:Q,$T369)</f>
        <v>0</v>
      </c>
      <c r="AK369" s="8">
        <f>INDEX(装备!R:R,$O369)+INDEX(装备!R:R,$P369)+INDEX(装备!R:R,$Q369)+INDEX(装备!R:R,$R369)+INDEX(装备!R:R,$S369)+INDEX(装备!R:R,$T369)</f>
        <v>0</v>
      </c>
      <c r="AL369" s="8">
        <f>INDEX(装备!S:S,$O369)+INDEX(装备!S:S,$P369)+INDEX(装备!S:S,$Q369)+INDEX(装备!S:S,$R369)+INDEX(装备!S:S,$S369)+INDEX(装备!S:S,$T369)</f>
        <v>20</v>
      </c>
      <c r="AM369" s="8">
        <f>INDEX(装备!T:T,$O369)+INDEX(装备!T:T,$P369)+INDEX(装备!T:T,$Q369)+INDEX(装备!T:T,$R369)+INDEX(装备!T:T,$S369)+INDEX(装备!T:T,$T369)</f>
        <v>0</v>
      </c>
      <c r="AP369" s="39">
        <f t="shared" si="172"/>
        <v>151</v>
      </c>
      <c r="AQ369" s="39">
        <f t="shared" si="172"/>
        <v>129</v>
      </c>
      <c r="AR369" s="39">
        <f t="shared" si="172"/>
        <v>104</v>
      </c>
      <c r="AS369" s="39">
        <f t="shared" si="172"/>
        <v>2490</v>
      </c>
      <c r="AT369" s="39">
        <f t="shared" si="172"/>
        <v>274</v>
      </c>
      <c r="AU369" s="39">
        <f t="shared" si="172"/>
        <v>176</v>
      </c>
      <c r="AV369" s="39">
        <f t="shared" si="172"/>
        <v>34</v>
      </c>
      <c r="AW369" s="39">
        <f t="shared" si="172"/>
        <v>77</v>
      </c>
      <c r="AX369" s="39">
        <f t="shared" si="172"/>
        <v>0</v>
      </c>
      <c r="AY369" s="39">
        <f t="shared" si="172"/>
        <v>15</v>
      </c>
      <c r="AZ369" s="39">
        <f t="shared" si="172"/>
        <v>1520</v>
      </c>
      <c r="BA369" s="39">
        <f t="shared" si="172"/>
        <v>172</v>
      </c>
      <c r="BB369" s="39">
        <f t="shared" si="172"/>
        <v>0</v>
      </c>
      <c r="BC369" s="39">
        <f t="shared" si="172"/>
        <v>0</v>
      </c>
      <c r="BD369" s="39">
        <f t="shared" si="172"/>
        <v>0</v>
      </c>
      <c r="BE369" s="39">
        <f t="shared" si="172"/>
        <v>0</v>
      </c>
      <c r="BF369" s="39">
        <f t="shared" si="172"/>
        <v>20</v>
      </c>
      <c r="BG369" s="39">
        <f t="shared" si="172"/>
        <v>0</v>
      </c>
    </row>
    <row r="370" spans="6:59" s="38" customFormat="1" x14ac:dyDescent="0.15">
      <c r="G370" s="39" t="s">
        <v>328</v>
      </c>
      <c r="H370" s="39" t="s">
        <v>675</v>
      </c>
      <c r="I370" s="39" t="s">
        <v>520</v>
      </c>
      <c r="J370" s="39" t="s">
        <v>507</v>
      </c>
      <c r="K370" s="39" t="s">
        <v>501</v>
      </c>
      <c r="L370" s="39" t="s">
        <v>503</v>
      </c>
      <c r="M370" s="39" t="s">
        <v>521</v>
      </c>
      <c r="O370" s="35">
        <f>MATCH(H370,装备!$B:$B,0)</f>
        <v>118</v>
      </c>
      <c r="P370" s="35">
        <f>MATCH(I370,装备!$B:$B,0)</f>
        <v>105</v>
      </c>
      <c r="Q370" s="35">
        <f>MATCH(J370,装备!$B:$B,0)</f>
        <v>58</v>
      </c>
      <c r="R370" s="35">
        <f>MATCH(K370,装备!$B:$B,0)</f>
        <v>55</v>
      </c>
      <c r="S370" s="35">
        <f>MATCH(L370,装备!$B:$B,0)</f>
        <v>54</v>
      </c>
      <c r="T370" s="35">
        <f>MATCH(M370,装备!$B:$B,0)</f>
        <v>72</v>
      </c>
      <c r="V370" s="8">
        <f>INDEX(装备!C:C,$O370)+INDEX(装备!C:C,$P370)+INDEX(装备!C:C,$Q370)+INDEX(装备!C:C,$R370)+INDEX(装备!C:C,$S370)+INDEX(装备!C:C,$T370)</f>
        <v>75</v>
      </c>
      <c r="W370" s="8">
        <f>INDEX(装备!D:D,$O370)+INDEX(装备!D:D,$P370)+INDEX(装备!D:D,$Q370)+INDEX(装备!D:D,$R370)+INDEX(装备!D:D,$S370)+INDEX(装备!D:D,$T370)</f>
        <v>25</v>
      </c>
      <c r="X370" s="8">
        <f>INDEX(装备!E:E,$O370)+INDEX(装备!E:E,$P370)+INDEX(装备!E:E,$Q370)+INDEX(装备!E:E,$R370)+INDEX(装备!E:E,$S370)+INDEX(装备!E:E,$T370)</f>
        <v>25</v>
      </c>
      <c r="Y370" s="8">
        <f>INDEX(装备!F:F,$O370)+INDEX(装备!F:F,$P370)+INDEX(装备!F:F,$Q370)+INDEX(装备!F:F,$R370)+INDEX(装备!F:F,$S370)+INDEX(装备!F:F,$T370)</f>
        <v>880</v>
      </c>
      <c r="Z370" s="8">
        <f>INDEX(装备!G:G,$O370)+INDEX(装备!G:G,$P370)+INDEX(装备!G:G,$Q370)+INDEX(装备!G:G,$R370)+INDEX(装备!G:G,$S370)+INDEX(装备!G:G,$T370)</f>
        <v>0</v>
      </c>
      <c r="AA370" s="8">
        <f>INDEX(装备!H:H,$O370)+INDEX(装备!H:H,$P370)+INDEX(装备!H:H,$Q370)+INDEX(装备!H:H,$R370)+INDEX(装备!H:H,$S370)+INDEX(装备!H:H,$T370)</f>
        <v>0</v>
      </c>
      <c r="AB370" s="8">
        <f>INDEX(装备!I:I,$O370)+INDEX(装备!I:I,$P370)+INDEX(装备!I:I,$Q370)+INDEX(装备!I:I,$R370)+INDEX(装备!I:I,$S370)+INDEX(装备!I:I,$T370)</f>
        <v>19</v>
      </c>
      <c r="AC370" s="8">
        <f>INDEX(装备!J:J,$O370)+INDEX(装备!J:J,$P370)+INDEX(装备!J:J,$Q370)+INDEX(装备!J:J,$R370)+INDEX(装备!J:J,$S370)+INDEX(装备!J:J,$T370)</f>
        <v>12</v>
      </c>
      <c r="AD370" s="8">
        <f>INDEX(装备!K:K,$O370)+INDEX(装备!K:K,$P370)+INDEX(装备!K:K,$Q370)+INDEX(装备!K:K,$R370)+INDEX(装备!K:K,$S370)+INDEX(装备!K:K,$T370)</f>
        <v>35</v>
      </c>
      <c r="AE370" s="8">
        <f>INDEX(装备!L:L,$O370)+INDEX(装备!L:L,$P370)+INDEX(装备!L:L,$Q370)+INDEX(装备!L:L,$R370)+INDEX(装备!L:L,$S370)+INDEX(装备!L:L,$T370)</f>
        <v>0</v>
      </c>
      <c r="AF370" s="8">
        <f>INDEX(装备!M:M,$O370)+INDEX(装备!M:M,$P370)+INDEX(装备!M:M,$Q370)+INDEX(装备!M:M,$R370)+INDEX(装备!M:M,$S370)+INDEX(装备!M:M,$T370)</f>
        <v>1020</v>
      </c>
      <c r="AG370" s="8">
        <f>INDEX(装备!N:N,$O370)+INDEX(装备!N:N,$P370)+INDEX(装备!N:N,$Q370)+INDEX(装备!N:N,$R370)+INDEX(装备!N:N,$S370)+INDEX(装备!N:N,$T370)</f>
        <v>0</v>
      </c>
      <c r="AH370" s="8">
        <f>INDEX(装备!O:O,$O370)+INDEX(装备!O:O,$P370)+INDEX(装备!O:O,$Q370)+INDEX(装备!O:O,$R370)+INDEX(装备!O:O,$S370)+INDEX(装备!O:O,$T370)</f>
        <v>0</v>
      </c>
      <c r="AI370" s="8">
        <f>INDEX(装备!P:P,$O370)+INDEX(装备!P:P,$P370)+INDEX(装备!P:P,$Q370)+INDEX(装备!P:P,$R370)+INDEX(装备!P:P,$S370)+INDEX(装备!P:P,$T370)</f>
        <v>5</v>
      </c>
      <c r="AJ370" s="8">
        <f>INDEX(装备!Q:Q,$O370)+INDEX(装备!Q:Q,$P370)+INDEX(装备!Q:Q,$Q370)+INDEX(装备!Q:Q,$R370)+INDEX(装备!Q:Q,$S370)+INDEX(装备!Q:Q,$T370)</f>
        <v>0</v>
      </c>
      <c r="AK370" s="8">
        <f>INDEX(装备!R:R,$O370)+INDEX(装备!R:R,$P370)+INDEX(装备!R:R,$Q370)+INDEX(装备!R:R,$R370)+INDEX(装备!R:R,$S370)+INDEX(装备!R:R,$T370)</f>
        <v>0</v>
      </c>
      <c r="AL370" s="8">
        <f>INDEX(装备!S:S,$O370)+INDEX(装备!S:S,$P370)+INDEX(装备!S:S,$Q370)+INDEX(装备!S:S,$R370)+INDEX(装备!S:S,$S370)+INDEX(装备!S:S,$T370)</f>
        <v>0</v>
      </c>
      <c r="AM370" s="8">
        <f>INDEX(装备!T:T,$O370)+INDEX(装备!T:T,$P370)+INDEX(装备!T:T,$Q370)+INDEX(装备!T:T,$R370)+INDEX(装备!T:T,$S370)+INDEX(装备!T:T,$T370)</f>
        <v>0</v>
      </c>
      <c r="AP370" s="39">
        <f t="shared" si="172"/>
        <v>226</v>
      </c>
      <c r="AQ370" s="39">
        <f t="shared" si="172"/>
        <v>154</v>
      </c>
      <c r="AR370" s="39">
        <f t="shared" si="172"/>
        <v>129</v>
      </c>
      <c r="AS370" s="39">
        <f t="shared" si="172"/>
        <v>3370</v>
      </c>
      <c r="AT370" s="39">
        <f t="shared" si="172"/>
        <v>274</v>
      </c>
      <c r="AU370" s="39">
        <f t="shared" si="172"/>
        <v>176</v>
      </c>
      <c r="AV370" s="39">
        <f t="shared" si="172"/>
        <v>53</v>
      </c>
      <c r="AW370" s="39">
        <f t="shared" si="172"/>
        <v>89</v>
      </c>
      <c r="AX370" s="39">
        <f t="shared" si="172"/>
        <v>35</v>
      </c>
      <c r="AY370" s="39">
        <f t="shared" si="172"/>
        <v>15</v>
      </c>
      <c r="AZ370" s="39">
        <f t="shared" si="172"/>
        <v>2540</v>
      </c>
      <c r="BA370" s="39">
        <f t="shared" si="172"/>
        <v>172</v>
      </c>
      <c r="BB370" s="39">
        <f t="shared" si="172"/>
        <v>0</v>
      </c>
      <c r="BC370" s="39">
        <f t="shared" si="172"/>
        <v>5</v>
      </c>
      <c r="BD370" s="39">
        <f t="shared" si="172"/>
        <v>0</v>
      </c>
      <c r="BE370" s="39">
        <f t="shared" si="172"/>
        <v>0</v>
      </c>
      <c r="BF370" s="39">
        <f t="shared" si="172"/>
        <v>20</v>
      </c>
      <c r="BG370" s="39">
        <f t="shared" si="172"/>
        <v>0</v>
      </c>
    </row>
    <row r="371" spans="6:59" s="38" customFormat="1" x14ac:dyDescent="0.15">
      <c r="G371" s="39" t="s">
        <v>333</v>
      </c>
      <c r="H371" s="39" t="s">
        <v>676</v>
      </c>
      <c r="I371" s="39" t="s">
        <v>522</v>
      </c>
      <c r="J371" s="39" t="s">
        <v>523</v>
      </c>
      <c r="K371" s="39" t="s">
        <v>509</v>
      </c>
      <c r="L371" s="39" t="s">
        <v>511</v>
      </c>
      <c r="M371" s="39" t="s">
        <v>521</v>
      </c>
      <c r="O371" s="35">
        <f>MATCH(H371,装备!$B:$B,0)</f>
        <v>115</v>
      </c>
      <c r="P371" s="35">
        <f>MATCH(I371,装备!$B:$B,0)</f>
        <v>121</v>
      </c>
      <c r="Q371" s="35">
        <f>MATCH(J371,装备!$B:$B,0)</f>
        <v>67</v>
      </c>
      <c r="R371" s="35">
        <f>MATCH(K371,装备!$B:$B,0)</f>
        <v>86</v>
      </c>
      <c r="S371" s="35">
        <f>MATCH(L371,装备!$B:$B,0)</f>
        <v>63</v>
      </c>
      <c r="T371" s="35">
        <f>MATCH(M371,装备!$B:$B,0)</f>
        <v>72</v>
      </c>
      <c r="V371" s="8">
        <f>INDEX(装备!C:C,$O371)+INDEX(装备!C:C,$P371)+INDEX(装备!C:C,$Q371)+INDEX(装备!C:C,$R371)+INDEX(装备!C:C,$S371)+INDEX(装备!C:C,$T371)</f>
        <v>76</v>
      </c>
      <c r="W371" s="8">
        <f>INDEX(装备!D:D,$O371)+INDEX(装备!D:D,$P371)+INDEX(装备!D:D,$Q371)+INDEX(装备!D:D,$R371)+INDEX(装备!D:D,$S371)+INDEX(装备!D:D,$T371)</f>
        <v>65</v>
      </c>
      <c r="X371" s="8">
        <f>INDEX(装备!E:E,$O371)+INDEX(装备!E:E,$P371)+INDEX(装备!E:E,$Q371)+INDEX(装备!E:E,$R371)+INDEX(装备!E:E,$S371)+INDEX(装备!E:E,$T371)</f>
        <v>35</v>
      </c>
      <c r="Y371" s="8">
        <f>INDEX(装备!F:F,$O371)+INDEX(装备!F:F,$P371)+INDEX(装备!F:F,$Q371)+INDEX(装备!F:F,$R371)+INDEX(装备!F:F,$S371)+INDEX(装备!F:F,$T371)</f>
        <v>200</v>
      </c>
      <c r="Z371" s="8">
        <f>INDEX(装备!G:G,$O371)+INDEX(装备!G:G,$P371)+INDEX(装备!G:G,$Q371)+INDEX(装备!G:G,$R371)+INDEX(装备!G:G,$S371)+INDEX(装备!G:G,$T371)</f>
        <v>60</v>
      </c>
      <c r="AA371" s="8">
        <f>INDEX(装备!H:H,$O371)+INDEX(装备!H:H,$P371)+INDEX(装备!H:H,$Q371)+INDEX(装备!H:H,$R371)+INDEX(装备!H:H,$S371)+INDEX(装备!H:H,$T371)</f>
        <v>0</v>
      </c>
      <c r="AB371" s="8">
        <f>INDEX(装备!I:I,$O371)+INDEX(装备!I:I,$P371)+INDEX(装备!I:I,$Q371)+INDEX(装备!I:I,$R371)+INDEX(装备!I:I,$S371)+INDEX(装备!I:I,$T371)</f>
        <v>65</v>
      </c>
      <c r="AC371" s="8">
        <f>INDEX(装备!J:J,$O371)+INDEX(装备!J:J,$P371)+INDEX(装备!J:J,$Q371)+INDEX(装备!J:J,$R371)+INDEX(装备!J:J,$S371)+INDEX(装备!J:J,$T371)</f>
        <v>0</v>
      </c>
      <c r="AD371" s="8">
        <f>INDEX(装备!K:K,$O371)+INDEX(装备!K:K,$P371)+INDEX(装备!K:K,$Q371)+INDEX(装备!K:K,$R371)+INDEX(装备!K:K,$S371)+INDEX(装备!K:K,$T371)</f>
        <v>0</v>
      </c>
      <c r="AE371" s="8">
        <f>INDEX(装备!L:L,$O371)+INDEX(装备!L:L,$P371)+INDEX(装备!L:L,$Q371)+INDEX(装备!L:L,$R371)+INDEX(装备!L:L,$S371)+INDEX(装备!L:L,$T371)</f>
        <v>10</v>
      </c>
      <c r="AF371" s="8">
        <f>INDEX(装备!M:M,$O371)+INDEX(装备!M:M,$P371)+INDEX(装备!M:M,$Q371)+INDEX(装备!M:M,$R371)+INDEX(装备!M:M,$S371)+INDEX(装备!M:M,$T371)</f>
        <v>0</v>
      </c>
      <c r="AG371" s="8">
        <f>INDEX(装备!N:N,$O371)+INDEX(装备!N:N,$P371)+INDEX(装备!N:N,$Q371)+INDEX(装备!N:N,$R371)+INDEX(装备!N:N,$S371)+INDEX(装备!N:N,$T371)</f>
        <v>0</v>
      </c>
      <c r="AH371" s="8">
        <f>INDEX(装备!O:O,$O371)+INDEX(装备!O:O,$P371)+INDEX(装备!O:O,$Q371)+INDEX(装备!O:O,$R371)+INDEX(装备!O:O,$S371)+INDEX(装备!O:O,$T371)</f>
        <v>0</v>
      </c>
      <c r="AI371" s="8">
        <f>INDEX(装备!P:P,$O371)+INDEX(装备!P:P,$P371)+INDEX(装备!P:P,$Q371)+INDEX(装备!P:P,$R371)+INDEX(装备!P:P,$S371)+INDEX(装备!P:P,$T371)</f>
        <v>0</v>
      </c>
      <c r="AJ371" s="8">
        <f>INDEX(装备!Q:Q,$O371)+INDEX(装备!Q:Q,$P371)+INDEX(装备!Q:Q,$Q371)+INDEX(装备!Q:Q,$R371)+INDEX(装备!Q:Q,$S371)+INDEX(装备!Q:Q,$T371)</f>
        <v>0</v>
      </c>
      <c r="AK371" s="8">
        <f>INDEX(装备!R:R,$O371)+INDEX(装备!R:R,$P371)+INDEX(装备!R:R,$Q371)+INDEX(装备!R:R,$R371)+INDEX(装备!R:R,$S371)+INDEX(装备!R:R,$T371)</f>
        <v>25</v>
      </c>
      <c r="AL371" s="8">
        <f>INDEX(装备!S:S,$O371)+INDEX(装备!S:S,$P371)+INDEX(装备!S:S,$Q371)+INDEX(装备!S:S,$R371)+INDEX(装备!S:S,$S371)+INDEX(装备!S:S,$T371)</f>
        <v>0</v>
      </c>
      <c r="AM371" s="8">
        <f>INDEX(装备!T:T,$O371)+INDEX(装备!T:T,$P371)+INDEX(装备!T:T,$Q371)+INDEX(装备!T:T,$R371)+INDEX(装备!T:T,$S371)+INDEX(装备!T:T,$T371)</f>
        <v>0</v>
      </c>
      <c r="AP371" s="39">
        <f t="shared" si="172"/>
        <v>302</v>
      </c>
      <c r="AQ371" s="39">
        <f t="shared" si="172"/>
        <v>219</v>
      </c>
      <c r="AR371" s="39">
        <f t="shared" si="172"/>
        <v>164</v>
      </c>
      <c r="AS371" s="39">
        <f t="shared" si="172"/>
        <v>3570</v>
      </c>
      <c r="AT371" s="39">
        <f t="shared" si="172"/>
        <v>334</v>
      </c>
      <c r="AU371" s="39">
        <f t="shared" si="172"/>
        <v>176</v>
      </c>
      <c r="AV371" s="39">
        <f t="shared" si="172"/>
        <v>118</v>
      </c>
      <c r="AW371" s="39">
        <f t="shared" si="172"/>
        <v>89</v>
      </c>
      <c r="AX371" s="39">
        <f t="shared" si="172"/>
        <v>35</v>
      </c>
      <c r="AY371" s="39">
        <f t="shared" si="172"/>
        <v>25</v>
      </c>
      <c r="AZ371" s="39">
        <f t="shared" si="172"/>
        <v>2540</v>
      </c>
      <c r="BA371" s="39">
        <f t="shared" si="172"/>
        <v>172</v>
      </c>
      <c r="BB371" s="39">
        <f t="shared" si="172"/>
        <v>0</v>
      </c>
      <c r="BC371" s="39">
        <f t="shared" si="172"/>
        <v>5</v>
      </c>
      <c r="BD371" s="39">
        <f t="shared" si="172"/>
        <v>0</v>
      </c>
      <c r="BE371" s="39">
        <f t="shared" si="172"/>
        <v>25</v>
      </c>
      <c r="BF371" s="39">
        <f t="shared" si="172"/>
        <v>20</v>
      </c>
      <c r="BG371" s="39">
        <f t="shared" si="172"/>
        <v>0</v>
      </c>
    </row>
    <row r="372" spans="6:59" s="38" customFormat="1" x14ac:dyDescent="0.15">
      <c r="G372" s="39" t="s">
        <v>337</v>
      </c>
      <c r="H372" s="39" t="s">
        <v>677</v>
      </c>
      <c r="I372" s="39" t="s">
        <v>519</v>
      </c>
      <c r="J372" s="39" t="s">
        <v>515</v>
      </c>
      <c r="K372" s="39" t="s">
        <v>506</v>
      </c>
      <c r="L372" s="39" t="s">
        <v>501</v>
      </c>
      <c r="M372" s="39" t="s">
        <v>521</v>
      </c>
      <c r="O372" s="35">
        <f>MATCH(H372,装备!$B:$B,0)</f>
        <v>117</v>
      </c>
      <c r="P372" s="35">
        <f>MATCH(I372,装备!$B:$B,0)</f>
        <v>118</v>
      </c>
      <c r="Q372" s="35">
        <f>MATCH(J372,装备!$B:$B,0)</f>
        <v>103</v>
      </c>
      <c r="R372" s="35">
        <f>MATCH(K372,装备!$B:$B,0)</f>
        <v>70</v>
      </c>
      <c r="S372" s="35">
        <f>MATCH(L372,装备!$B:$B,0)</f>
        <v>55</v>
      </c>
      <c r="T372" s="35">
        <f>MATCH(M372,装备!$B:$B,0)</f>
        <v>72</v>
      </c>
      <c r="V372" s="8">
        <f>INDEX(装备!C:C,$O372)+INDEX(装备!C:C,$P372)+INDEX(装备!C:C,$Q372)+INDEX(装备!C:C,$R372)+INDEX(装备!C:C,$S372)+INDEX(装备!C:C,$T372)</f>
        <v>80</v>
      </c>
      <c r="W372" s="8">
        <f>INDEX(装备!D:D,$O372)+INDEX(装备!D:D,$P372)+INDEX(装备!D:D,$Q372)+INDEX(装备!D:D,$R372)+INDEX(装备!D:D,$S372)+INDEX(装备!D:D,$T372)</f>
        <v>50</v>
      </c>
      <c r="X372" s="8">
        <f>INDEX(装备!E:E,$O372)+INDEX(装备!E:E,$P372)+INDEX(装备!E:E,$Q372)+INDEX(装备!E:E,$R372)+INDEX(装备!E:E,$S372)+INDEX(装备!E:E,$T372)</f>
        <v>40</v>
      </c>
      <c r="Y372" s="8">
        <f>INDEX(装备!F:F,$O372)+INDEX(装备!F:F,$P372)+INDEX(装备!F:F,$Q372)+INDEX(装备!F:F,$R372)+INDEX(装备!F:F,$S372)+INDEX(装备!F:F,$T372)</f>
        <v>880</v>
      </c>
      <c r="Z372" s="8">
        <f>INDEX(装备!G:G,$O372)+INDEX(装备!G:G,$P372)+INDEX(装备!G:G,$Q372)+INDEX(装备!G:G,$R372)+INDEX(装备!G:G,$S372)+INDEX(装备!G:G,$T372)</f>
        <v>132</v>
      </c>
      <c r="AA372" s="8">
        <f>INDEX(装备!H:H,$O372)+INDEX(装备!H:H,$P372)+INDEX(装备!H:H,$Q372)+INDEX(装备!H:H,$R372)+INDEX(装备!H:H,$S372)+INDEX(装备!H:H,$T372)</f>
        <v>0</v>
      </c>
      <c r="AB372" s="8">
        <f>INDEX(装备!I:I,$O372)+INDEX(装备!I:I,$P372)+INDEX(装备!I:I,$Q372)+INDEX(装备!I:I,$R372)+INDEX(装备!I:I,$S372)+INDEX(装备!I:I,$T372)</f>
        <v>9</v>
      </c>
      <c r="AC372" s="8">
        <f>INDEX(装备!J:J,$O372)+INDEX(装备!J:J,$P372)+INDEX(装备!J:J,$Q372)+INDEX(装备!J:J,$R372)+INDEX(装备!J:J,$S372)+INDEX(装备!J:J,$T372)</f>
        <v>20</v>
      </c>
      <c r="AD372" s="8">
        <f>INDEX(装备!K:K,$O372)+INDEX(装备!K:K,$P372)+INDEX(装备!K:K,$Q372)+INDEX(装备!K:K,$R372)+INDEX(装备!K:K,$S372)+INDEX(装备!K:K,$T372)</f>
        <v>0</v>
      </c>
      <c r="AE372" s="8">
        <f>INDEX(装备!L:L,$O372)+INDEX(装备!L:L,$P372)+INDEX(装备!L:L,$Q372)+INDEX(装备!L:L,$R372)+INDEX(装备!L:L,$S372)+INDEX(装备!L:L,$T372)</f>
        <v>0</v>
      </c>
      <c r="AF372" s="8">
        <f>INDEX(装备!M:M,$O372)+INDEX(装备!M:M,$P372)+INDEX(装备!M:M,$Q372)+INDEX(装备!M:M,$R372)+INDEX(装备!M:M,$S372)+INDEX(装备!M:M,$T372)</f>
        <v>840</v>
      </c>
      <c r="AG372" s="8">
        <f>INDEX(装备!N:N,$O372)+INDEX(装备!N:N,$P372)+INDEX(装备!N:N,$Q372)+INDEX(装备!N:N,$R372)+INDEX(装备!N:N,$S372)+INDEX(装备!N:N,$T372)</f>
        <v>0</v>
      </c>
      <c r="AH372" s="8">
        <f>INDEX(装备!O:O,$O372)+INDEX(装备!O:O,$P372)+INDEX(装备!O:O,$Q372)+INDEX(装备!O:O,$R372)+INDEX(装备!O:O,$S372)+INDEX(装备!O:O,$T372)</f>
        <v>0</v>
      </c>
      <c r="AI372" s="8">
        <f>INDEX(装备!P:P,$O372)+INDEX(装备!P:P,$P372)+INDEX(装备!P:P,$Q372)+INDEX(装备!P:P,$R372)+INDEX(装备!P:P,$S372)+INDEX(装备!P:P,$T372)</f>
        <v>30</v>
      </c>
      <c r="AJ372" s="8">
        <f>INDEX(装备!Q:Q,$O372)+INDEX(装备!Q:Q,$P372)+INDEX(装备!Q:Q,$Q372)+INDEX(装备!Q:Q,$R372)+INDEX(装备!Q:Q,$S372)+INDEX(装备!Q:Q,$T372)</f>
        <v>0</v>
      </c>
      <c r="AK372" s="8">
        <f>INDEX(装备!R:R,$O372)+INDEX(装备!R:R,$P372)+INDEX(装备!R:R,$Q372)+INDEX(装备!R:R,$R372)+INDEX(装备!R:R,$S372)+INDEX(装备!R:R,$T372)</f>
        <v>0</v>
      </c>
      <c r="AL372" s="8">
        <f>INDEX(装备!S:S,$O372)+INDEX(装备!S:S,$P372)+INDEX(装备!S:S,$Q372)+INDEX(装备!S:S,$R372)+INDEX(装备!S:S,$S372)+INDEX(装备!S:S,$T372)</f>
        <v>0</v>
      </c>
      <c r="AM372" s="8">
        <f>INDEX(装备!T:T,$O372)+INDEX(装备!T:T,$P372)+INDEX(装备!T:T,$Q372)+INDEX(装备!T:T,$R372)+INDEX(装备!T:T,$S372)+INDEX(装备!T:T,$T372)</f>
        <v>0</v>
      </c>
      <c r="AP372" s="39">
        <f t="shared" si="172"/>
        <v>382</v>
      </c>
      <c r="AQ372" s="39">
        <f t="shared" si="172"/>
        <v>269</v>
      </c>
      <c r="AR372" s="39">
        <f t="shared" si="172"/>
        <v>204</v>
      </c>
      <c r="AS372" s="39">
        <f t="shared" si="172"/>
        <v>4450</v>
      </c>
      <c r="AT372" s="39">
        <f t="shared" si="172"/>
        <v>466</v>
      </c>
      <c r="AU372" s="39">
        <f t="shared" si="172"/>
        <v>176</v>
      </c>
      <c r="AV372" s="39">
        <f t="shared" si="172"/>
        <v>127</v>
      </c>
      <c r="AW372" s="39">
        <f t="shared" si="172"/>
        <v>109</v>
      </c>
      <c r="AX372" s="39">
        <f t="shared" si="172"/>
        <v>35</v>
      </c>
      <c r="AY372" s="39">
        <f t="shared" si="172"/>
        <v>25</v>
      </c>
      <c r="AZ372" s="39">
        <f t="shared" si="172"/>
        <v>3380</v>
      </c>
      <c r="BA372" s="39">
        <f t="shared" si="172"/>
        <v>172</v>
      </c>
      <c r="BB372" s="39">
        <f t="shared" si="172"/>
        <v>0</v>
      </c>
      <c r="BC372" s="39">
        <f t="shared" si="172"/>
        <v>35</v>
      </c>
      <c r="BD372" s="39">
        <f t="shared" si="172"/>
        <v>0</v>
      </c>
      <c r="BE372" s="39">
        <f t="shared" si="172"/>
        <v>25</v>
      </c>
      <c r="BF372" s="39">
        <f t="shared" si="172"/>
        <v>20</v>
      </c>
      <c r="BG372" s="39">
        <f t="shared" si="172"/>
        <v>0</v>
      </c>
    </row>
    <row r="373" spans="6:59" s="38" customFormat="1" x14ac:dyDescent="0.15">
      <c r="F373" s="38" t="s">
        <v>524</v>
      </c>
      <c r="G373" s="39" t="s">
        <v>342</v>
      </c>
      <c r="H373" s="39" t="s">
        <v>592</v>
      </c>
      <c r="I373" s="39" t="s">
        <v>343</v>
      </c>
      <c r="J373" s="39" t="s">
        <v>468</v>
      </c>
      <c r="K373" s="39" t="s">
        <v>681</v>
      </c>
      <c r="L373" s="39" t="s">
        <v>385</v>
      </c>
      <c r="M373" s="39" t="s">
        <v>348</v>
      </c>
      <c r="O373" s="35">
        <f>MATCH(H373,装备!$B:$B,0)</f>
        <v>2</v>
      </c>
      <c r="P373" s="35">
        <f>MATCH(I373,装备!$B:$B,0)</f>
        <v>2</v>
      </c>
      <c r="Q373" s="35">
        <f>MATCH(J373,装备!$B:$B,0)</f>
        <v>12</v>
      </c>
      <c r="R373" s="35">
        <f>MATCH(K373,装备!$B:$B,0)</f>
        <v>13</v>
      </c>
      <c r="S373" s="35">
        <f>MATCH(L373,装备!$B:$B,0)</f>
        <v>10</v>
      </c>
      <c r="T373" s="35">
        <f>MATCH(M373,装备!$B:$B,0)</f>
        <v>9</v>
      </c>
      <c r="V373" s="8">
        <f>INDEX(装备!C:C,$O373)+INDEX(装备!C:C,$P373)+INDEX(装备!C:C,$Q373)+INDEX(装备!C:C,$R373)+INDEX(装备!C:C,$S373)+INDEX(装备!C:C,$T373)</f>
        <v>7</v>
      </c>
      <c r="W373" s="8">
        <f>INDEX(装备!D:D,$O373)+INDEX(装备!D:D,$P373)+INDEX(装备!D:D,$Q373)+INDEX(装备!D:D,$R373)+INDEX(装备!D:D,$S373)+INDEX(装备!D:D,$T373)</f>
        <v>7</v>
      </c>
      <c r="X373" s="8">
        <f>INDEX(装备!E:E,$O373)+INDEX(装备!E:E,$P373)+INDEX(装备!E:E,$Q373)+INDEX(装备!E:E,$R373)+INDEX(装备!E:E,$S373)+INDEX(装备!E:E,$T373)</f>
        <v>4</v>
      </c>
      <c r="Y373" s="8">
        <f>INDEX(装备!F:F,$O373)+INDEX(装备!F:F,$P373)+INDEX(装备!F:F,$Q373)+INDEX(装备!F:F,$R373)+INDEX(装备!F:F,$S373)+INDEX(装备!F:F,$T373)</f>
        <v>0</v>
      </c>
      <c r="Z373" s="8">
        <f>INDEX(装备!G:G,$O373)+INDEX(装备!G:G,$P373)+INDEX(装备!G:G,$Q373)+INDEX(装备!G:G,$R373)+INDEX(装备!G:G,$S373)+INDEX(装备!G:G,$T373)</f>
        <v>0</v>
      </c>
      <c r="AA373" s="8">
        <f>INDEX(装备!H:H,$O373)+INDEX(装备!H:H,$P373)+INDEX(装备!H:H,$Q373)+INDEX(装备!H:H,$R373)+INDEX(装备!H:H,$S373)+INDEX(装备!H:H,$T373)</f>
        <v>0</v>
      </c>
      <c r="AB373" s="8">
        <f>INDEX(装备!I:I,$O373)+INDEX(装备!I:I,$P373)+INDEX(装备!I:I,$Q373)+INDEX(装备!I:I,$R373)+INDEX(装备!I:I,$S373)+INDEX(装备!I:I,$T373)</f>
        <v>0</v>
      </c>
      <c r="AC373" s="8">
        <f>INDEX(装备!J:J,$O373)+INDEX(装备!J:J,$P373)+INDEX(装备!J:J,$Q373)+INDEX(装备!J:J,$R373)+INDEX(装备!J:J,$S373)+INDEX(装备!J:J,$T373)</f>
        <v>0</v>
      </c>
      <c r="AD373" s="8">
        <f>INDEX(装备!K:K,$O373)+INDEX(装备!K:K,$P373)+INDEX(装备!K:K,$Q373)+INDEX(装备!K:K,$R373)+INDEX(装备!K:K,$S373)+INDEX(装备!K:K,$T373)</f>
        <v>0</v>
      </c>
      <c r="AE373" s="8">
        <f>INDEX(装备!L:L,$O373)+INDEX(装备!L:L,$P373)+INDEX(装备!L:L,$Q373)+INDEX(装备!L:L,$R373)+INDEX(装备!L:L,$S373)+INDEX(装备!L:L,$T373)</f>
        <v>0</v>
      </c>
      <c r="AF373" s="8">
        <f>INDEX(装备!M:M,$O373)+INDEX(装备!M:M,$P373)+INDEX(装备!M:M,$Q373)+INDEX(装备!M:M,$R373)+INDEX(装备!M:M,$S373)+INDEX(装备!M:M,$T373)</f>
        <v>15</v>
      </c>
      <c r="AG373" s="8">
        <f>INDEX(装备!N:N,$O373)+INDEX(装备!N:N,$P373)+INDEX(装备!N:N,$Q373)+INDEX(装备!N:N,$R373)+INDEX(装备!N:N,$S373)+INDEX(装备!N:N,$T373)</f>
        <v>15</v>
      </c>
      <c r="AH373" s="8">
        <f>INDEX(装备!O:O,$O373)+INDEX(装备!O:O,$P373)+INDEX(装备!O:O,$Q373)+INDEX(装备!O:O,$R373)+INDEX(装备!O:O,$S373)+INDEX(装备!O:O,$T373)</f>
        <v>0</v>
      </c>
      <c r="AI373" s="8">
        <f>INDEX(装备!P:P,$O373)+INDEX(装备!P:P,$P373)+INDEX(装备!P:P,$Q373)+INDEX(装备!P:P,$R373)+INDEX(装备!P:P,$S373)+INDEX(装备!P:P,$T373)</f>
        <v>0</v>
      </c>
      <c r="AJ373" s="8">
        <f>INDEX(装备!Q:Q,$O373)+INDEX(装备!Q:Q,$P373)+INDEX(装备!Q:Q,$Q373)+INDEX(装备!Q:Q,$R373)+INDEX(装备!Q:Q,$S373)+INDEX(装备!Q:Q,$T373)</f>
        <v>0</v>
      </c>
      <c r="AK373" s="8">
        <f>INDEX(装备!R:R,$O373)+INDEX(装备!R:R,$P373)+INDEX(装备!R:R,$Q373)+INDEX(装备!R:R,$R373)+INDEX(装备!R:R,$S373)+INDEX(装备!R:R,$T373)</f>
        <v>0</v>
      </c>
      <c r="AL373" s="8">
        <f>INDEX(装备!S:S,$O373)+INDEX(装备!S:S,$P373)+INDEX(装备!S:S,$Q373)+INDEX(装备!S:S,$R373)+INDEX(装备!S:S,$S373)+INDEX(装备!S:S,$T373)</f>
        <v>0</v>
      </c>
      <c r="AM373" s="8">
        <f>INDEX(装备!T:T,$O373)+INDEX(装备!T:T,$P373)+INDEX(装备!T:T,$Q373)+INDEX(装备!T:T,$R373)+INDEX(装备!T:T,$S373)+INDEX(装备!T:T,$T373)</f>
        <v>0</v>
      </c>
      <c r="AP373" s="39">
        <f t="shared" ref="AP373:BG373" si="173">V373</f>
        <v>7</v>
      </c>
      <c r="AQ373" s="39">
        <f t="shared" si="173"/>
        <v>7</v>
      </c>
      <c r="AR373" s="39">
        <f t="shared" si="173"/>
        <v>4</v>
      </c>
      <c r="AS373" s="39">
        <f t="shared" si="173"/>
        <v>0</v>
      </c>
      <c r="AT373" s="39">
        <f t="shared" si="173"/>
        <v>0</v>
      </c>
      <c r="AU373" s="39">
        <f t="shared" si="173"/>
        <v>0</v>
      </c>
      <c r="AV373" s="39">
        <f t="shared" si="173"/>
        <v>0</v>
      </c>
      <c r="AW373" s="39">
        <f t="shared" si="173"/>
        <v>0</v>
      </c>
      <c r="AX373" s="39">
        <f t="shared" si="173"/>
        <v>0</v>
      </c>
      <c r="AY373" s="39">
        <f t="shared" si="173"/>
        <v>0</v>
      </c>
      <c r="AZ373" s="39">
        <f t="shared" si="173"/>
        <v>15</v>
      </c>
      <c r="BA373" s="39">
        <f t="shared" si="173"/>
        <v>15</v>
      </c>
      <c r="BB373" s="39">
        <f t="shared" si="173"/>
        <v>0</v>
      </c>
      <c r="BC373" s="39">
        <f t="shared" si="173"/>
        <v>0</v>
      </c>
      <c r="BD373" s="39">
        <f t="shared" si="173"/>
        <v>0</v>
      </c>
      <c r="BE373" s="39">
        <f t="shared" si="173"/>
        <v>0</v>
      </c>
      <c r="BF373" s="39">
        <f t="shared" si="173"/>
        <v>0</v>
      </c>
      <c r="BG373" s="39">
        <f t="shared" si="173"/>
        <v>0</v>
      </c>
    </row>
    <row r="374" spans="6:59" s="38" customFormat="1" x14ac:dyDescent="0.15">
      <c r="G374" s="39" t="s">
        <v>347</v>
      </c>
      <c r="H374" s="39" t="s">
        <v>621</v>
      </c>
      <c r="I374" s="39" t="s">
        <v>468</v>
      </c>
      <c r="J374" s="39" t="s">
        <v>359</v>
      </c>
      <c r="K374" s="39" t="s">
        <v>441</v>
      </c>
      <c r="L374" s="39" t="s">
        <v>377</v>
      </c>
      <c r="M374" s="39" t="s">
        <v>298</v>
      </c>
      <c r="O374" s="35">
        <f>MATCH(H374,装备!$B:$B,0)</f>
        <v>36</v>
      </c>
      <c r="P374" s="35">
        <f>MATCH(I374,装备!$B:$B,0)</f>
        <v>12</v>
      </c>
      <c r="Q374" s="35">
        <f>MATCH(J374,装备!$B:$B,0)</f>
        <v>7</v>
      </c>
      <c r="R374" s="35">
        <f>MATCH(K374,装备!$B:$B,0)</f>
        <v>20</v>
      </c>
      <c r="S374" s="35">
        <f>MATCH(L374,装备!$B:$B,0)</f>
        <v>3</v>
      </c>
      <c r="T374" s="35">
        <f>MATCH(M374,装备!$B:$B,0)</f>
        <v>4</v>
      </c>
      <c r="V374" s="8">
        <f>INDEX(装备!C:C,$O374)+INDEX(装备!C:C,$P374)+INDEX(装备!C:C,$Q374)+INDEX(装备!C:C,$R374)+INDEX(装备!C:C,$S374)+INDEX(装备!C:C,$T374)</f>
        <v>14</v>
      </c>
      <c r="W374" s="8">
        <f>INDEX(装备!D:D,$O374)+INDEX(装备!D:D,$P374)+INDEX(装备!D:D,$Q374)+INDEX(装备!D:D,$R374)+INDEX(装备!D:D,$S374)+INDEX(装备!D:D,$T374)</f>
        <v>14</v>
      </c>
      <c r="X374" s="8">
        <f>INDEX(装备!E:E,$O374)+INDEX(装备!E:E,$P374)+INDEX(装备!E:E,$Q374)+INDEX(装备!E:E,$R374)+INDEX(装备!E:E,$S374)+INDEX(装备!E:E,$T374)</f>
        <v>11</v>
      </c>
      <c r="Y374" s="8">
        <f>INDEX(装备!F:F,$O374)+INDEX(装备!F:F,$P374)+INDEX(装备!F:F,$Q374)+INDEX(装备!F:F,$R374)+INDEX(装备!F:F,$S374)+INDEX(装备!F:F,$T374)</f>
        <v>0</v>
      </c>
      <c r="Z374" s="8">
        <f>INDEX(装备!G:G,$O374)+INDEX(装备!G:G,$P374)+INDEX(装备!G:G,$Q374)+INDEX(装备!G:G,$R374)+INDEX(装备!G:G,$S374)+INDEX(装备!G:G,$T374)</f>
        <v>12</v>
      </c>
      <c r="AA374" s="8">
        <f>INDEX(装备!H:H,$O374)+INDEX(装备!H:H,$P374)+INDEX(装备!H:H,$Q374)+INDEX(装备!H:H,$R374)+INDEX(装备!H:H,$S374)+INDEX(装备!H:H,$T374)</f>
        <v>0</v>
      </c>
      <c r="AB374" s="8">
        <f>INDEX(装备!I:I,$O374)+INDEX(装备!I:I,$P374)+INDEX(装备!I:I,$Q374)+INDEX(装备!I:I,$R374)+INDEX(装备!I:I,$S374)+INDEX(装备!I:I,$T374)</f>
        <v>2</v>
      </c>
      <c r="AC374" s="8">
        <f>INDEX(装备!J:J,$O374)+INDEX(装备!J:J,$P374)+INDEX(装备!J:J,$Q374)+INDEX(装备!J:J,$R374)+INDEX(装备!J:J,$S374)+INDEX(装备!J:J,$T374)</f>
        <v>0</v>
      </c>
      <c r="AD374" s="8">
        <f>INDEX(装备!K:K,$O374)+INDEX(装备!K:K,$P374)+INDEX(装备!K:K,$Q374)+INDEX(装备!K:K,$R374)+INDEX(装备!K:K,$S374)+INDEX(装备!K:K,$T374)</f>
        <v>0</v>
      </c>
      <c r="AE374" s="8">
        <f>INDEX(装备!L:L,$O374)+INDEX(装备!L:L,$P374)+INDEX(装备!L:L,$Q374)+INDEX(装备!L:L,$R374)+INDEX(装备!L:L,$S374)+INDEX(装备!L:L,$T374)</f>
        <v>0</v>
      </c>
      <c r="AF374" s="8">
        <f>INDEX(装备!M:M,$O374)+INDEX(装备!M:M,$P374)+INDEX(装备!M:M,$Q374)+INDEX(装备!M:M,$R374)+INDEX(装备!M:M,$S374)+INDEX(装备!M:M,$T374)</f>
        <v>15</v>
      </c>
      <c r="AG374" s="8">
        <f>INDEX(装备!N:N,$O374)+INDEX(装备!N:N,$P374)+INDEX(装备!N:N,$Q374)+INDEX(装备!N:N,$R374)+INDEX(装备!N:N,$S374)+INDEX(装备!N:N,$T374)</f>
        <v>15</v>
      </c>
      <c r="AH374" s="8">
        <f>INDEX(装备!O:O,$O374)+INDEX(装备!O:O,$P374)+INDEX(装备!O:O,$Q374)+INDEX(装备!O:O,$R374)+INDEX(装备!O:O,$S374)+INDEX(装备!O:O,$T374)</f>
        <v>0</v>
      </c>
      <c r="AI374" s="8">
        <f>INDEX(装备!P:P,$O374)+INDEX(装备!P:P,$P374)+INDEX(装备!P:P,$Q374)+INDEX(装备!P:P,$R374)+INDEX(装备!P:P,$S374)+INDEX(装备!P:P,$T374)</f>
        <v>0</v>
      </c>
      <c r="AJ374" s="8">
        <f>INDEX(装备!Q:Q,$O374)+INDEX(装备!Q:Q,$P374)+INDEX(装备!Q:Q,$Q374)+INDEX(装备!Q:Q,$R374)+INDEX(装备!Q:Q,$S374)+INDEX(装备!Q:Q,$T374)</f>
        <v>0</v>
      </c>
      <c r="AK374" s="8">
        <f>INDEX(装备!R:R,$O374)+INDEX(装备!R:R,$P374)+INDEX(装备!R:R,$Q374)+INDEX(装备!R:R,$R374)+INDEX(装备!R:R,$S374)+INDEX(装备!R:R,$T374)</f>
        <v>0</v>
      </c>
      <c r="AL374" s="8">
        <f>INDEX(装备!S:S,$O374)+INDEX(装备!S:S,$P374)+INDEX(装备!S:S,$Q374)+INDEX(装备!S:S,$R374)+INDEX(装备!S:S,$S374)+INDEX(装备!S:S,$T374)</f>
        <v>0</v>
      </c>
      <c r="AM374" s="8">
        <f>INDEX(装备!T:T,$O374)+INDEX(装备!T:T,$P374)+INDEX(装备!T:T,$Q374)+INDEX(装备!T:T,$R374)+INDEX(装备!T:T,$S374)+INDEX(装备!T:T,$T374)</f>
        <v>0</v>
      </c>
      <c r="AP374" s="39">
        <f t="shared" ref="AP374:BG382" si="174">AP373+V374</f>
        <v>21</v>
      </c>
      <c r="AQ374" s="39">
        <f t="shared" si="174"/>
        <v>21</v>
      </c>
      <c r="AR374" s="39">
        <f t="shared" si="174"/>
        <v>15</v>
      </c>
      <c r="AS374" s="39">
        <f t="shared" si="174"/>
        <v>0</v>
      </c>
      <c r="AT374" s="39">
        <f t="shared" si="174"/>
        <v>12</v>
      </c>
      <c r="AU374" s="39">
        <f t="shared" si="174"/>
        <v>0</v>
      </c>
      <c r="AV374" s="39">
        <f t="shared" si="174"/>
        <v>2</v>
      </c>
      <c r="AW374" s="39">
        <f t="shared" si="174"/>
        <v>0</v>
      </c>
      <c r="AX374" s="39">
        <f t="shared" si="174"/>
        <v>0</v>
      </c>
      <c r="AY374" s="39">
        <f t="shared" si="174"/>
        <v>0</v>
      </c>
      <c r="AZ374" s="39">
        <f t="shared" si="174"/>
        <v>30</v>
      </c>
      <c r="BA374" s="39">
        <f t="shared" si="174"/>
        <v>30</v>
      </c>
      <c r="BB374" s="39">
        <f t="shared" si="174"/>
        <v>0</v>
      </c>
      <c r="BC374" s="39">
        <f t="shared" si="174"/>
        <v>0</v>
      </c>
      <c r="BD374" s="39">
        <f t="shared" si="174"/>
        <v>0</v>
      </c>
      <c r="BE374" s="39">
        <f t="shared" si="174"/>
        <v>0</v>
      </c>
      <c r="BF374" s="39">
        <f t="shared" si="174"/>
        <v>0</v>
      </c>
      <c r="BG374" s="39">
        <f t="shared" si="174"/>
        <v>0</v>
      </c>
    </row>
    <row r="375" spans="6:59" s="38" customFormat="1" x14ac:dyDescent="0.15">
      <c r="G375" s="39" t="s">
        <v>299</v>
      </c>
      <c r="H375" s="39" t="s">
        <v>609</v>
      </c>
      <c r="I375" s="39" t="s">
        <v>426</v>
      </c>
      <c r="J375" s="39" t="s">
        <v>349</v>
      </c>
      <c r="K375" s="39" t="s">
        <v>359</v>
      </c>
      <c r="L375" s="39" t="s">
        <v>295</v>
      </c>
      <c r="M375" s="39" t="s">
        <v>380</v>
      </c>
      <c r="O375" s="35">
        <f>MATCH(H375,装备!$B:$B,0)</f>
        <v>68</v>
      </c>
      <c r="P375" s="35">
        <f>MATCH(I375,装备!$B:$B,0)</f>
        <v>50</v>
      </c>
      <c r="Q375" s="35">
        <f>MATCH(J375,装备!$B:$B,0)</f>
        <v>37</v>
      </c>
      <c r="R375" s="35">
        <f>MATCH(K375,装备!$B:$B,0)</f>
        <v>7</v>
      </c>
      <c r="S375" s="35">
        <f>MATCH(L375,装备!$B:$B,0)</f>
        <v>17</v>
      </c>
      <c r="T375" s="35">
        <f>MATCH(M375,装备!$B:$B,0)</f>
        <v>43</v>
      </c>
      <c r="V375" s="8">
        <f>INDEX(装备!C:C,$O375)+INDEX(装备!C:C,$P375)+INDEX(装备!C:C,$Q375)+INDEX(装备!C:C,$R375)+INDEX(装备!C:C,$S375)+INDEX(装备!C:C,$T375)</f>
        <v>18</v>
      </c>
      <c r="W375" s="8">
        <f>INDEX(装备!D:D,$O375)+INDEX(装备!D:D,$P375)+INDEX(装备!D:D,$Q375)+INDEX(装备!D:D,$R375)+INDEX(装备!D:D,$S375)+INDEX(装备!D:D,$T375)</f>
        <v>18</v>
      </c>
      <c r="X375" s="8">
        <f>INDEX(装备!E:E,$O375)+INDEX(装备!E:E,$P375)+INDEX(装备!E:E,$Q375)+INDEX(装备!E:E,$R375)+INDEX(装备!E:E,$S375)+INDEX(装备!E:E,$T375)</f>
        <v>34</v>
      </c>
      <c r="Y375" s="8">
        <f>INDEX(装备!F:F,$O375)+INDEX(装备!F:F,$P375)+INDEX(装备!F:F,$Q375)+INDEX(装备!F:F,$R375)+INDEX(装备!F:F,$S375)+INDEX(装备!F:F,$T375)</f>
        <v>0</v>
      </c>
      <c r="Z375" s="8">
        <f>INDEX(装备!G:G,$O375)+INDEX(装备!G:G,$P375)+INDEX(装备!G:G,$Q375)+INDEX(装备!G:G,$R375)+INDEX(装备!G:G,$S375)+INDEX(装备!G:G,$T375)</f>
        <v>27</v>
      </c>
      <c r="AA375" s="8">
        <f>INDEX(装备!H:H,$O375)+INDEX(装备!H:H,$P375)+INDEX(装备!H:H,$Q375)+INDEX(装备!H:H,$R375)+INDEX(装备!H:H,$S375)+INDEX(装备!H:H,$T375)</f>
        <v>12</v>
      </c>
      <c r="AB375" s="8">
        <f>INDEX(装备!I:I,$O375)+INDEX(装备!I:I,$P375)+INDEX(装备!I:I,$Q375)+INDEX(装备!I:I,$R375)+INDEX(装备!I:I,$S375)+INDEX(装备!I:I,$T375)</f>
        <v>4</v>
      </c>
      <c r="AC375" s="8">
        <f>INDEX(装备!J:J,$O375)+INDEX(装备!J:J,$P375)+INDEX(装备!J:J,$Q375)+INDEX(装备!J:J,$R375)+INDEX(装备!J:J,$S375)+INDEX(装备!J:J,$T375)</f>
        <v>0</v>
      </c>
      <c r="AD375" s="8">
        <f>INDEX(装备!K:K,$O375)+INDEX(装备!K:K,$P375)+INDEX(装备!K:K,$Q375)+INDEX(装备!K:K,$R375)+INDEX(装备!K:K,$S375)+INDEX(装备!K:K,$T375)</f>
        <v>6</v>
      </c>
      <c r="AE375" s="8">
        <f>INDEX(装备!L:L,$O375)+INDEX(装备!L:L,$P375)+INDEX(装备!L:L,$Q375)+INDEX(装备!L:L,$R375)+INDEX(装备!L:L,$S375)+INDEX(装备!L:L,$T375)</f>
        <v>0</v>
      </c>
      <c r="AF375" s="8">
        <f>INDEX(装备!M:M,$O375)+INDEX(装备!M:M,$P375)+INDEX(装备!M:M,$Q375)+INDEX(装备!M:M,$R375)+INDEX(装备!M:M,$S375)+INDEX(装备!M:M,$T375)</f>
        <v>120</v>
      </c>
      <c r="AG375" s="8">
        <f>INDEX(装备!N:N,$O375)+INDEX(装备!N:N,$P375)+INDEX(装备!N:N,$Q375)+INDEX(装备!N:N,$R375)+INDEX(装备!N:N,$S375)+INDEX(装备!N:N,$T375)</f>
        <v>60</v>
      </c>
      <c r="AH375" s="8">
        <f>INDEX(装备!O:O,$O375)+INDEX(装备!O:O,$P375)+INDEX(装备!O:O,$Q375)+INDEX(装备!O:O,$R375)+INDEX(装备!O:O,$S375)+INDEX(装备!O:O,$T375)</f>
        <v>0</v>
      </c>
      <c r="AI375" s="8">
        <f>INDEX(装备!P:P,$O375)+INDEX(装备!P:P,$P375)+INDEX(装备!P:P,$Q375)+INDEX(装备!P:P,$R375)+INDEX(装备!P:P,$S375)+INDEX(装备!P:P,$T375)</f>
        <v>0</v>
      </c>
      <c r="AJ375" s="8">
        <f>INDEX(装备!Q:Q,$O375)+INDEX(装备!Q:Q,$P375)+INDEX(装备!Q:Q,$Q375)+INDEX(装备!Q:Q,$R375)+INDEX(装备!Q:Q,$S375)+INDEX(装备!Q:Q,$T375)</f>
        <v>0</v>
      </c>
      <c r="AK375" s="8">
        <f>INDEX(装备!R:R,$O375)+INDEX(装备!R:R,$P375)+INDEX(装备!R:R,$Q375)+INDEX(装备!R:R,$R375)+INDEX(装备!R:R,$S375)+INDEX(装备!R:R,$T375)</f>
        <v>0</v>
      </c>
      <c r="AL375" s="8">
        <f>INDEX(装备!S:S,$O375)+INDEX(装备!S:S,$P375)+INDEX(装备!S:S,$Q375)+INDEX(装备!S:S,$R375)+INDEX(装备!S:S,$S375)+INDEX(装备!S:S,$T375)</f>
        <v>0</v>
      </c>
      <c r="AM375" s="8">
        <f>INDEX(装备!T:T,$O375)+INDEX(装备!T:T,$P375)+INDEX(装备!T:T,$Q375)+INDEX(装备!T:T,$R375)+INDEX(装备!T:T,$S375)+INDEX(装备!T:T,$T375)</f>
        <v>0</v>
      </c>
      <c r="AP375" s="39">
        <f t="shared" si="174"/>
        <v>39</v>
      </c>
      <c r="AQ375" s="39">
        <f t="shared" si="174"/>
        <v>39</v>
      </c>
      <c r="AR375" s="39">
        <f t="shared" si="174"/>
        <v>49</v>
      </c>
      <c r="AS375" s="39">
        <f t="shared" si="174"/>
        <v>0</v>
      </c>
      <c r="AT375" s="39">
        <f t="shared" si="174"/>
        <v>39</v>
      </c>
      <c r="AU375" s="39">
        <f t="shared" si="174"/>
        <v>12</v>
      </c>
      <c r="AV375" s="39">
        <f t="shared" si="174"/>
        <v>6</v>
      </c>
      <c r="AW375" s="39">
        <f t="shared" si="174"/>
        <v>0</v>
      </c>
      <c r="AX375" s="39">
        <f t="shared" si="174"/>
        <v>6</v>
      </c>
      <c r="AY375" s="39">
        <f t="shared" si="174"/>
        <v>0</v>
      </c>
      <c r="AZ375" s="39">
        <f t="shared" si="174"/>
        <v>150</v>
      </c>
      <c r="BA375" s="39">
        <f t="shared" si="174"/>
        <v>90</v>
      </c>
      <c r="BB375" s="39">
        <f t="shared" si="174"/>
        <v>0</v>
      </c>
      <c r="BC375" s="39">
        <f t="shared" si="174"/>
        <v>0</v>
      </c>
      <c r="BD375" s="39">
        <f t="shared" si="174"/>
        <v>0</v>
      </c>
      <c r="BE375" s="39">
        <f t="shared" si="174"/>
        <v>0</v>
      </c>
      <c r="BF375" s="39">
        <f t="shared" si="174"/>
        <v>0</v>
      </c>
      <c r="BG375" s="39">
        <f t="shared" si="174"/>
        <v>0</v>
      </c>
    </row>
    <row r="376" spans="6:59" s="38" customFormat="1" x14ac:dyDescent="0.15">
      <c r="G376" s="39" t="s">
        <v>304</v>
      </c>
      <c r="H376" s="39" t="s">
        <v>622</v>
      </c>
      <c r="I376" s="39" t="s">
        <v>443</v>
      </c>
      <c r="J376" s="39" t="s">
        <v>361</v>
      </c>
      <c r="K376" s="39" t="s">
        <v>302</v>
      </c>
      <c r="L376" s="39" t="s">
        <v>468</v>
      </c>
      <c r="M376" s="39" t="s">
        <v>444</v>
      </c>
      <c r="O376" s="35">
        <f>MATCH(H376,装备!$B:$B,0)</f>
        <v>86</v>
      </c>
      <c r="P376" s="35">
        <f>MATCH(I376,装备!$B:$B,0)</f>
        <v>76</v>
      </c>
      <c r="Q376" s="35">
        <f>MATCH(J376,装备!$B:$B,0)</f>
        <v>82</v>
      </c>
      <c r="R376" s="35">
        <f>MATCH(K376,装备!$B:$B,0)</f>
        <v>36</v>
      </c>
      <c r="S376" s="35">
        <f>MATCH(L376,装备!$B:$B,0)</f>
        <v>12</v>
      </c>
      <c r="T376" s="35">
        <f>MATCH(M376,装备!$B:$B,0)</f>
        <v>47</v>
      </c>
      <c r="V376" s="8">
        <f>INDEX(装备!C:C,$O376)+INDEX(装备!C:C,$P376)+INDEX(装备!C:C,$Q376)+INDEX(装备!C:C,$R376)+INDEX(装备!C:C,$S376)+INDEX(装备!C:C,$T376)</f>
        <v>22</v>
      </c>
      <c r="W376" s="8">
        <f>INDEX(装备!D:D,$O376)+INDEX(装备!D:D,$P376)+INDEX(装备!D:D,$Q376)+INDEX(装备!D:D,$R376)+INDEX(装备!D:D,$S376)+INDEX(装备!D:D,$T376)</f>
        <v>34</v>
      </c>
      <c r="X376" s="8">
        <f>INDEX(装备!E:E,$O376)+INDEX(装备!E:E,$P376)+INDEX(装备!E:E,$Q376)+INDEX(装备!E:E,$R376)+INDEX(装备!E:E,$S376)+INDEX(装备!E:E,$T376)</f>
        <v>19</v>
      </c>
      <c r="Y376" s="8">
        <f>INDEX(装备!F:F,$O376)+INDEX(装备!F:F,$P376)+INDEX(装备!F:F,$Q376)+INDEX(装备!F:F,$R376)+INDEX(装备!F:F,$S376)+INDEX(装备!F:F,$T376)</f>
        <v>550</v>
      </c>
      <c r="Z376" s="8">
        <f>INDEX(装备!G:G,$O376)+INDEX(装备!G:G,$P376)+INDEX(装备!G:G,$Q376)+INDEX(装备!G:G,$R376)+INDEX(装备!G:G,$S376)+INDEX(装备!G:G,$T376)</f>
        <v>0</v>
      </c>
      <c r="AA376" s="8">
        <f>INDEX(装备!H:H,$O376)+INDEX(装备!H:H,$P376)+INDEX(装备!H:H,$Q376)+INDEX(装备!H:H,$R376)+INDEX(装备!H:H,$S376)+INDEX(装备!H:H,$T376)</f>
        <v>110</v>
      </c>
      <c r="AB376" s="8">
        <f>INDEX(装备!I:I,$O376)+INDEX(装备!I:I,$P376)+INDEX(装备!I:I,$Q376)+INDEX(装备!I:I,$R376)+INDEX(装备!I:I,$S376)+INDEX(装备!I:I,$T376)</f>
        <v>0</v>
      </c>
      <c r="AC376" s="8">
        <f>INDEX(装备!J:J,$O376)+INDEX(装备!J:J,$P376)+INDEX(装备!J:J,$Q376)+INDEX(装备!J:J,$R376)+INDEX(装备!J:J,$S376)+INDEX(装备!J:J,$T376)</f>
        <v>0</v>
      </c>
      <c r="AD376" s="8">
        <f>INDEX(装备!K:K,$O376)+INDEX(装备!K:K,$P376)+INDEX(装备!K:K,$Q376)+INDEX(装备!K:K,$R376)+INDEX(装备!K:K,$S376)+INDEX(装备!K:K,$T376)</f>
        <v>0</v>
      </c>
      <c r="AE376" s="8">
        <f>INDEX(装备!L:L,$O376)+INDEX(装备!L:L,$P376)+INDEX(装备!L:L,$Q376)+INDEX(装备!L:L,$R376)+INDEX(装备!L:L,$S376)+INDEX(装备!L:L,$T376)</f>
        <v>15</v>
      </c>
      <c r="AF376" s="8">
        <f>INDEX(装备!M:M,$O376)+INDEX(装备!M:M,$P376)+INDEX(装备!M:M,$Q376)+INDEX(装备!M:M,$R376)+INDEX(装备!M:M,$S376)+INDEX(装备!M:M,$T376)</f>
        <v>115</v>
      </c>
      <c r="AG376" s="8">
        <f>INDEX(装备!N:N,$O376)+INDEX(装备!N:N,$P376)+INDEX(装备!N:N,$Q376)+INDEX(装备!N:N,$R376)+INDEX(装备!N:N,$S376)+INDEX(装备!N:N,$T376)</f>
        <v>107</v>
      </c>
      <c r="AH376" s="8">
        <f>INDEX(装备!O:O,$O376)+INDEX(装备!O:O,$P376)+INDEX(装备!O:O,$Q376)+INDEX(装备!O:O,$R376)+INDEX(装备!O:O,$S376)+INDEX(装备!O:O,$T376)</f>
        <v>0</v>
      </c>
      <c r="AI376" s="8">
        <f>INDEX(装备!P:P,$O376)+INDEX(装备!P:P,$P376)+INDEX(装备!P:P,$Q376)+INDEX(装备!P:P,$R376)+INDEX(装备!P:P,$S376)+INDEX(装备!P:P,$T376)</f>
        <v>0</v>
      </c>
      <c r="AJ376" s="8">
        <f>INDEX(装备!Q:Q,$O376)+INDEX(装备!Q:Q,$P376)+INDEX(装备!Q:Q,$Q376)+INDEX(装备!Q:Q,$R376)+INDEX(装备!Q:Q,$S376)+INDEX(装备!Q:Q,$T376)</f>
        <v>0</v>
      </c>
      <c r="AK376" s="8">
        <f>INDEX(装备!R:R,$O376)+INDEX(装备!R:R,$P376)+INDEX(装备!R:R,$Q376)+INDEX(装备!R:R,$R376)+INDEX(装备!R:R,$S376)+INDEX(装备!R:R,$T376)</f>
        <v>0</v>
      </c>
      <c r="AL376" s="8">
        <f>INDEX(装备!S:S,$O376)+INDEX(装备!S:S,$P376)+INDEX(装备!S:S,$Q376)+INDEX(装备!S:S,$R376)+INDEX(装备!S:S,$S376)+INDEX(装备!S:S,$T376)</f>
        <v>0</v>
      </c>
      <c r="AM376" s="8">
        <f>INDEX(装备!T:T,$O376)+INDEX(装备!T:T,$P376)+INDEX(装备!T:T,$Q376)+INDEX(装备!T:T,$R376)+INDEX(装备!T:T,$S376)+INDEX(装备!T:T,$T376)</f>
        <v>0</v>
      </c>
      <c r="AP376" s="39">
        <f t="shared" si="174"/>
        <v>61</v>
      </c>
      <c r="AQ376" s="39">
        <f t="shared" si="174"/>
        <v>73</v>
      </c>
      <c r="AR376" s="39">
        <f t="shared" si="174"/>
        <v>68</v>
      </c>
      <c r="AS376" s="39">
        <f t="shared" si="174"/>
        <v>550</v>
      </c>
      <c r="AT376" s="39">
        <f t="shared" si="174"/>
        <v>39</v>
      </c>
      <c r="AU376" s="39">
        <f t="shared" si="174"/>
        <v>122</v>
      </c>
      <c r="AV376" s="39">
        <f t="shared" si="174"/>
        <v>6</v>
      </c>
      <c r="AW376" s="39">
        <f t="shared" si="174"/>
        <v>0</v>
      </c>
      <c r="AX376" s="39">
        <f t="shared" si="174"/>
        <v>6</v>
      </c>
      <c r="AY376" s="39">
        <f t="shared" si="174"/>
        <v>15</v>
      </c>
      <c r="AZ376" s="39">
        <f t="shared" si="174"/>
        <v>265</v>
      </c>
      <c r="BA376" s="39">
        <f t="shared" si="174"/>
        <v>197</v>
      </c>
      <c r="BB376" s="39">
        <f t="shared" si="174"/>
        <v>0</v>
      </c>
      <c r="BC376" s="39">
        <f t="shared" si="174"/>
        <v>0</v>
      </c>
      <c r="BD376" s="39">
        <f t="shared" si="174"/>
        <v>0</v>
      </c>
      <c r="BE376" s="39">
        <f t="shared" si="174"/>
        <v>0</v>
      </c>
      <c r="BF376" s="39">
        <f t="shared" si="174"/>
        <v>0</v>
      </c>
      <c r="BG376" s="39">
        <f t="shared" si="174"/>
        <v>0</v>
      </c>
    </row>
    <row r="377" spans="6:59" s="38" customFormat="1" x14ac:dyDescent="0.15">
      <c r="G377" s="39" t="s">
        <v>311</v>
      </c>
      <c r="H377" s="39" t="s">
        <v>609</v>
      </c>
      <c r="I377" s="39" t="s">
        <v>313</v>
      </c>
      <c r="J377" s="39" t="s">
        <v>367</v>
      </c>
      <c r="K377" s="39" t="s">
        <v>431</v>
      </c>
      <c r="L377" s="39" t="s">
        <v>381</v>
      </c>
      <c r="M377" s="39" t="s">
        <v>380</v>
      </c>
      <c r="O377" s="35">
        <f>MATCH(H377,装备!$B:$B,0)</f>
        <v>68</v>
      </c>
      <c r="P377" s="35">
        <f>MATCH(I377,装备!$B:$B,0)</f>
        <v>84</v>
      </c>
      <c r="Q377" s="35">
        <f>MATCH(J377,装备!$B:$B,0)</f>
        <v>55</v>
      </c>
      <c r="R377" s="35">
        <f>MATCH(K377,装备!$B:$B,0)</f>
        <v>39</v>
      </c>
      <c r="S377" s="35">
        <f>MATCH(L377,装备!$B:$B,0)</f>
        <v>54</v>
      </c>
      <c r="T377" s="35">
        <f>MATCH(M377,装备!$B:$B,0)</f>
        <v>43</v>
      </c>
      <c r="V377" s="8">
        <f>INDEX(装备!C:C,$O377)+INDEX(装备!C:C,$P377)+INDEX(装备!C:C,$Q377)+INDEX(装备!C:C,$R377)+INDEX(装备!C:C,$S377)+INDEX(装备!C:C,$T377)</f>
        <v>25</v>
      </c>
      <c r="W377" s="8">
        <f>INDEX(装备!D:D,$O377)+INDEX(装备!D:D,$P377)+INDEX(装备!D:D,$Q377)+INDEX(装备!D:D,$R377)+INDEX(装备!D:D,$S377)+INDEX(装备!D:D,$T377)</f>
        <v>9</v>
      </c>
      <c r="X377" s="8">
        <f>INDEX(装备!E:E,$O377)+INDEX(装备!E:E,$P377)+INDEX(装备!E:E,$Q377)+INDEX(装备!E:E,$R377)+INDEX(装备!E:E,$S377)+INDEX(装备!E:E,$T377)</f>
        <v>25</v>
      </c>
      <c r="Y377" s="8">
        <f>INDEX(装备!F:F,$O377)+INDEX(装备!F:F,$P377)+INDEX(装备!F:F,$Q377)+INDEX(装备!F:F,$R377)+INDEX(装备!F:F,$S377)+INDEX(装备!F:F,$T377)</f>
        <v>280</v>
      </c>
      <c r="Z377" s="8">
        <f>INDEX(装备!G:G,$O377)+INDEX(装备!G:G,$P377)+INDEX(装备!G:G,$Q377)+INDEX(装备!G:G,$R377)+INDEX(装备!G:G,$S377)+INDEX(装备!G:G,$T377)</f>
        <v>48</v>
      </c>
      <c r="AA377" s="8">
        <f>INDEX(装备!H:H,$O377)+INDEX(装备!H:H,$P377)+INDEX(装备!H:H,$Q377)+INDEX(装备!H:H,$R377)+INDEX(装备!H:H,$S377)+INDEX(装备!H:H,$T377)</f>
        <v>0</v>
      </c>
      <c r="AB377" s="8">
        <f>INDEX(装备!I:I,$O377)+INDEX(装备!I:I,$P377)+INDEX(装备!I:I,$Q377)+INDEX(装备!I:I,$R377)+INDEX(装备!I:I,$S377)+INDEX(装备!I:I,$T377)</f>
        <v>4</v>
      </c>
      <c r="AC377" s="8">
        <f>INDEX(装备!J:J,$O377)+INDEX(装备!J:J,$P377)+INDEX(装备!J:J,$Q377)+INDEX(装备!J:J,$R377)+INDEX(装备!J:J,$S377)+INDEX(装备!J:J,$T377)</f>
        <v>22</v>
      </c>
      <c r="AD377" s="8">
        <f>INDEX(装备!K:K,$O377)+INDEX(装备!K:K,$P377)+INDEX(装备!K:K,$Q377)+INDEX(装备!K:K,$R377)+INDEX(装备!K:K,$S377)+INDEX(装备!K:K,$T377)</f>
        <v>6</v>
      </c>
      <c r="AE377" s="8">
        <f>INDEX(装备!L:L,$O377)+INDEX(装备!L:L,$P377)+INDEX(装备!L:L,$Q377)+INDEX(装备!L:L,$R377)+INDEX(装备!L:L,$S377)+INDEX(装备!L:L,$T377)</f>
        <v>0</v>
      </c>
      <c r="AF377" s="8">
        <f>INDEX(装备!M:M,$O377)+INDEX(装备!M:M,$P377)+INDEX(装备!M:M,$Q377)+INDEX(装备!M:M,$R377)+INDEX(装备!M:M,$S377)+INDEX(装备!M:M,$T377)</f>
        <v>490</v>
      </c>
      <c r="AG377" s="8">
        <f>INDEX(装备!N:N,$O377)+INDEX(装备!N:N,$P377)+INDEX(装备!N:N,$Q377)+INDEX(装备!N:N,$R377)+INDEX(装备!N:N,$S377)+INDEX(装备!N:N,$T377)</f>
        <v>50</v>
      </c>
      <c r="AH377" s="8">
        <f>INDEX(装备!O:O,$O377)+INDEX(装备!O:O,$P377)+INDEX(装备!O:O,$Q377)+INDEX(装备!O:O,$R377)+INDEX(装备!O:O,$S377)+INDEX(装备!O:O,$T377)</f>
        <v>0</v>
      </c>
      <c r="AI377" s="8">
        <f>INDEX(装备!P:P,$O377)+INDEX(装备!P:P,$P377)+INDEX(装备!P:P,$Q377)+INDEX(装备!P:P,$R377)+INDEX(装备!P:P,$S377)+INDEX(装备!P:P,$T377)</f>
        <v>0</v>
      </c>
      <c r="AJ377" s="8">
        <f>INDEX(装备!Q:Q,$O377)+INDEX(装备!Q:Q,$P377)+INDEX(装备!Q:Q,$Q377)+INDEX(装备!Q:Q,$R377)+INDEX(装备!Q:Q,$S377)+INDEX(装备!Q:Q,$T377)</f>
        <v>0</v>
      </c>
      <c r="AK377" s="8">
        <f>INDEX(装备!R:R,$O377)+INDEX(装备!R:R,$P377)+INDEX(装备!R:R,$Q377)+INDEX(装备!R:R,$R377)+INDEX(装备!R:R,$S377)+INDEX(装备!R:R,$T377)</f>
        <v>0</v>
      </c>
      <c r="AL377" s="8">
        <f>INDEX(装备!S:S,$O377)+INDEX(装备!S:S,$P377)+INDEX(装备!S:S,$Q377)+INDEX(装备!S:S,$R377)+INDEX(装备!S:S,$S377)+INDEX(装备!S:S,$T377)</f>
        <v>0</v>
      </c>
      <c r="AM377" s="8">
        <f>INDEX(装备!T:T,$O377)+INDEX(装备!T:T,$P377)+INDEX(装备!T:T,$Q377)+INDEX(装备!T:T,$R377)+INDEX(装备!T:T,$S377)+INDEX(装备!T:T,$T377)</f>
        <v>0</v>
      </c>
      <c r="AP377" s="39">
        <f t="shared" si="174"/>
        <v>86</v>
      </c>
      <c r="AQ377" s="39">
        <f t="shared" si="174"/>
        <v>82</v>
      </c>
      <c r="AR377" s="39">
        <f t="shared" si="174"/>
        <v>93</v>
      </c>
      <c r="AS377" s="39">
        <f t="shared" si="174"/>
        <v>830</v>
      </c>
      <c r="AT377" s="39">
        <f t="shared" si="174"/>
        <v>87</v>
      </c>
      <c r="AU377" s="39">
        <f t="shared" si="174"/>
        <v>122</v>
      </c>
      <c r="AV377" s="39">
        <f t="shared" si="174"/>
        <v>10</v>
      </c>
      <c r="AW377" s="39">
        <f t="shared" si="174"/>
        <v>22</v>
      </c>
      <c r="AX377" s="39">
        <f t="shared" si="174"/>
        <v>12</v>
      </c>
      <c r="AY377" s="39">
        <f t="shared" si="174"/>
        <v>15</v>
      </c>
      <c r="AZ377" s="39">
        <f t="shared" si="174"/>
        <v>755</v>
      </c>
      <c r="BA377" s="39">
        <f t="shared" si="174"/>
        <v>247</v>
      </c>
      <c r="BB377" s="39">
        <f t="shared" si="174"/>
        <v>0</v>
      </c>
      <c r="BC377" s="39">
        <f t="shared" si="174"/>
        <v>0</v>
      </c>
      <c r="BD377" s="39">
        <f t="shared" si="174"/>
        <v>0</v>
      </c>
      <c r="BE377" s="39">
        <f t="shared" si="174"/>
        <v>0</v>
      </c>
      <c r="BF377" s="39">
        <f t="shared" si="174"/>
        <v>0</v>
      </c>
      <c r="BG377" s="39">
        <f t="shared" si="174"/>
        <v>0</v>
      </c>
    </row>
    <row r="378" spans="6:59" s="38" customFormat="1" x14ac:dyDescent="0.15">
      <c r="G378" s="39" t="s">
        <v>316</v>
      </c>
      <c r="H378" s="39" t="s">
        <v>641</v>
      </c>
      <c r="I378" s="39" t="s">
        <v>445</v>
      </c>
      <c r="J378" s="39" t="s">
        <v>428</v>
      </c>
      <c r="K378" s="39" t="s">
        <v>332</v>
      </c>
      <c r="L378" s="39" t="s">
        <v>439</v>
      </c>
      <c r="M378" s="39" t="s">
        <v>444</v>
      </c>
      <c r="O378" s="35">
        <f>MATCH(H378,装备!$B:$B,0)</f>
        <v>113</v>
      </c>
      <c r="P378" s="35">
        <f>MATCH(I378,装备!$B:$B,0)</f>
        <v>108</v>
      </c>
      <c r="Q378" s="35">
        <f>MATCH(J378,装备!$B:$B,0)</f>
        <v>71</v>
      </c>
      <c r="R378" s="35">
        <f>MATCH(K378,装备!$B:$B,0)</f>
        <v>63</v>
      </c>
      <c r="S378" s="35">
        <f>MATCH(L378,装备!$B:$B,0)</f>
        <v>33</v>
      </c>
      <c r="T378" s="35">
        <f>MATCH(M378,装备!$B:$B,0)</f>
        <v>47</v>
      </c>
      <c r="V378" s="8">
        <f>INDEX(装备!C:C,$O378)+INDEX(装备!C:C,$P378)+INDEX(装备!C:C,$Q378)+INDEX(装备!C:C,$R378)+INDEX(装备!C:C,$S378)+INDEX(装备!C:C,$T378)</f>
        <v>16</v>
      </c>
      <c r="W378" s="8">
        <f>INDEX(装备!D:D,$O378)+INDEX(装备!D:D,$P378)+INDEX(装备!D:D,$Q378)+INDEX(装备!D:D,$R378)+INDEX(装备!D:D,$S378)+INDEX(装备!D:D,$T378)</f>
        <v>68</v>
      </c>
      <c r="X378" s="8">
        <f>INDEX(装备!E:E,$O378)+INDEX(装备!E:E,$P378)+INDEX(装备!E:E,$Q378)+INDEX(装备!E:E,$R378)+INDEX(装备!E:E,$S378)+INDEX(装备!E:E,$T378)</f>
        <v>16</v>
      </c>
      <c r="Y378" s="8">
        <f>INDEX(装备!F:F,$O378)+INDEX(装备!F:F,$P378)+INDEX(装备!F:F,$Q378)+INDEX(装备!F:F,$R378)+INDEX(装备!F:F,$S378)+INDEX(装备!F:F,$T378)</f>
        <v>0</v>
      </c>
      <c r="Z378" s="8">
        <f>INDEX(装备!G:G,$O378)+INDEX(装备!G:G,$P378)+INDEX(装备!G:G,$Q378)+INDEX(装备!G:G,$R378)+INDEX(装备!G:G,$S378)+INDEX(装备!G:G,$T378)</f>
        <v>0</v>
      </c>
      <c r="AA378" s="8">
        <f>INDEX(装备!H:H,$O378)+INDEX(装备!H:H,$P378)+INDEX(装备!H:H,$Q378)+INDEX(装备!H:H,$R378)+INDEX(装备!H:H,$S378)+INDEX(装备!H:H,$T378)</f>
        <v>130</v>
      </c>
      <c r="AB378" s="8">
        <f>INDEX(装备!I:I,$O378)+INDEX(装备!I:I,$P378)+INDEX(装备!I:I,$Q378)+INDEX(装备!I:I,$R378)+INDEX(装备!I:I,$S378)+INDEX(装备!I:I,$T378)</f>
        <v>10</v>
      </c>
      <c r="AC378" s="8">
        <f>INDEX(装备!J:J,$O378)+INDEX(装备!J:J,$P378)+INDEX(装备!J:J,$Q378)+INDEX(装备!J:J,$R378)+INDEX(装备!J:J,$S378)+INDEX(装备!J:J,$T378)</f>
        <v>0</v>
      </c>
      <c r="AD378" s="8">
        <f>INDEX(装备!K:K,$O378)+INDEX(装备!K:K,$P378)+INDEX(装备!K:K,$Q378)+INDEX(装备!K:K,$R378)+INDEX(装备!K:K,$S378)+INDEX(装备!K:K,$T378)</f>
        <v>0</v>
      </c>
      <c r="AE378" s="8">
        <f>INDEX(装备!L:L,$O378)+INDEX(装备!L:L,$P378)+INDEX(装备!L:L,$Q378)+INDEX(装备!L:L,$R378)+INDEX(装备!L:L,$S378)+INDEX(装备!L:L,$T378)</f>
        <v>10</v>
      </c>
      <c r="AF378" s="8">
        <f>INDEX(装备!M:M,$O378)+INDEX(装备!M:M,$P378)+INDEX(装备!M:M,$Q378)+INDEX(装备!M:M,$R378)+INDEX(装备!M:M,$S378)+INDEX(装备!M:M,$T378)</f>
        <v>120</v>
      </c>
      <c r="AG378" s="8">
        <f>INDEX(装备!N:N,$O378)+INDEX(装备!N:N,$P378)+INDEX(装备!N:N,$Q378)+INDEX(装备!N:N,$R378)+INDEX(装备!N:N,$S378)+INDEX(装备!N:N,$T378)</f>
        <v>170</v>
      </c>
      <c r="AH378" s="8">
        <f>INDEX(装备!O:O,$O378)+INDEX(装备!O:O,$P378)+INDEX(装备!O:O,$Q378)+INDEX(装备!O:O,$R378)+INDEX(装备!O:O,$S378)+INDEX(装备!O:O,$T378)</f>
        <v>5</v>
      </c>
      <c r="AI378" s="8">
        <f>INDEX(装备!P:P,$O378)+INDEX(装备!P:P,$P378)+INDEX(装备!P:P,$Q378)+INDEX(装备!P:P,$R378)+INDEX(装备!P:P,$S378)+INDEX(装备!P:P,$T378)</f>
        <v>0</v>
      </c>
      <c r="AJ378" s="8">
        <f>INDEX(装备!Q:Q,$O378)+INDEX(装备!Q:Q,$P378)+INDEX(装备!Q:Q,$Q378)+INDEX(装备!Q:Q,$R378)+INDEX(装备!Q:Q,$S378)+INDEX(装备!Q:Q,$T378)</f>
        <v>20</v>
      </c>
      <c r="AK378" s="8">
        <f>INDEX(装备!R:R,$O378)+INDEX(装备!R:R,$P378)+INDEX(装备!R:R,$Q378)+INDEX(装备!R:R,$R378)+INDEX(装备!R:R,$S378)+INDEX(装备!R:R,$T378)</f>
        <v>0</v>
      </c>
      <c r="AL378" s="8">
        <f>INDEX(装备!S:S,$O378)+INDEX(装备!S:S,$P378)+INDEX(装备!S:S,$Q378)+INDEX(装备!S:S,$R378)+INDEX(装备!S:S,$S378)+INDEX(装备!S:S,$T378)</f>
        <v>0</v>
      </c>
      <c r="AM378" s="8">
        <f>INDEX(装备!T:T,$O378)+INDEX(装备!T:T,$P378)+INDEX(装备!T:T,$Q378)+INDEX(装备!T:T,$R378)+INDEX(装备!T:T,$S378)+INDEX(装备!T:T,$T378)</f>
        <v>0</v>
      </c>
      <c r="AP378" s="39">
        <f t="shared" si="174"/>
        <v>102</v>
      </c>
      <c r="AQ378" s="39">
        <f t="shared" si="174"/>
        <v>150</v>
      </c>
      <c r="AR378" s="39">
        <f t="shared" si="174"/>
        <v>109</v>
      </c>
      <c r="AS378" s="39">
        <f t="shared" si="174"/>
        <v>830</v>
      </c>
      <c r="AT378" s="39">
        <f t="shared" si="174"/>
        <v>87</v>
      </c>
      <c r="AU378" s="39">
        <f t="shared" si="174"/>
        <v>252</v>
      </c>
      <c r="AV378" s="39">
        <f t="shared" si="174"/>
        <v>20</v>
      </c>
      <c r="AW378" s="39">
        <f t="shared" si="174"/>
        <v>22</v>
      </c>
      <c r="AX378" s="39">
        <f t="shared" si="174"/>
        <v>12</v>
      </c>
      <c r="AY378" s="39">
        <f t="shared" si="174"/>
        <v>25</v>
      </c>
      <c r="AZ378" s="39">
        <f t="shared" si="174"/>
        <v>875</v>
      </c>
      <c r="BA378" s="39">
        <f t="shared" si="174"/>
        <v>417</v>
      </c>
      <c r="BB378" s="39">
        <f t="shared" si="174"/>
        <v>5</v>
      </c>
      <c r="BC378" s="39">
        <f t="shared" si="174"/>
        <v>0</v>
      </c>
      <c r="BD378" s="39">
        <f t="shared" si="174"/>
        <v>20</v>
      </c>
      <c r="BE378" s="39">
        <f t="shared" si="174"/>
        <v>0</v>
      </c>
      <c r="BF378" s="39">
        <f t="shared" si="174"/>
        <v>0</v>
      </c>
      <c r="BG378" s="39">
        <f t="shared" si="174"/>
        <v>0</v>
      </c>
    </row>
    <row r="379" spans="6:59" s="38" customFormat="1" x14ac:dyDescent="0.15">
      <c r="G379" s="39" t="s">
        <v>321</v>
      </c>
      <c r="H379" s="39" t="s">
        <v>617</v>
      </c>
      <c r="I379" s="39" t="s">
        <v>322</v>
      </c>
      <c r="J379" s="39" t="s">
        <v>305</v>
      </c>
      <c r="K379" s="39" t="s">
        <v>368</v>
      </c>
      <c r="L379" s="39" t="s">
        <v>372</v>
      </c>
      <c r="M379" s="39" t="s">
        <v>380</v>
      </c>
      <c r="O379" s="35">
        <f>MATCH(H379,装备!$B:$B,0)</f>
        <v>105</v>
      </c>
      <c r="P379" s="35">
        <f>MATCH(I379,装备!$B:$B,0)</f>
        <v>106</v>
      </c>
      <c r="Q379" s="35">
        <f>MATCH(J379,装备!$B:$B,0)</f>
        <v>79</v>
      </c>
      <c r="R379" s="35">
        <f>MATCH(K379,装备!$B:$B,0)</f>
        <v>87</v>
      </c>
      <c r="S379" s="35">
        <f>MATCH(L379,装备!$B:$B,0)</f>
        <v>34</v>
      </c>
      <c r="T379" s="35">
        <f>MATCH(M379,装备!$B:$B,0)</f>
        <v>43</v>
      </c>
      <c r="V379" s="8">
        <f>INDEX(装备!C:C,$O379)+INDEX(装备!C:C,$P379)+INDEX(装备!C:C,$Q379)+INDEX(装备!C:C,$R379)+INDEX(装备!C:C,$S379)+INDEX(装备!C:C,$T379)</f>
        <v>9</v>
      </c>
      <c r="W379" s="8">
        <f>INDEX(装备!D:D,$O379)+INDEX(装备!D:D,$P379)+INDEX(装备!D:D,$Q379)+INDEX(装备!D:D,$R379)+INDEX(装备!D:D,$S379)+INDEX(装备!D:D,$T379)</f>
        <v>9</v>
      </c>
      <c r="X379" s="8">
        <f>INDEX(装备!E:E,$O379)+INDEX(装备!E:E,$P379)+INDEX(装备!E:E,$Q379)+INDEX(装备!E:E,$R379)+INDEX(装备!E:E,$S379)+INDEX(装备!E:E,$T379)</f>
        <v>9</v>
      </c>
      <c r="Y379" s="8">
        <f>INDEX(装备!F:F,$O379)+INDEX(装备!F:F,$P379)+INDEX(装备!F:F,$Q379)+INDEX(装备!F:F,$R379)+INDEX(装备!F:F,$S379)+INDEX(装备!F:F,$T379)</f>
        <v>250</v>
      </c>
      <c r="Z379" s="8">
        <f>INDEX(装备!G:G,$O379)+INDEX(装备!G:G,$P379)+INDEX(装备!G:G,$Q379)+INDEX(装备!G:G,$R379)+INDEX(装备!G:G,$S379)+INDEX(装备!G:G,$T379)</f>
        <v>167</v>
      </c>
      <c r="AA379" s="8">
        <f>INDEX(装备!H:H,$O379)+INDEX(装备!H:H,$P379)+INDEX(装备!H:H,$Q379)+INDEX(装备!H:H,$R379)+INDEX(装备!H:H,$S379)+INDEX(装备!H:H,$T379)</f>
        <v>0</v>
      </c>
      <c r="AB379" s="8">
        <f>INDEX(装备!I:I,$O379)+INDEX(装备!I:I,$P379)+INDEX(装备!I:I,$Q379)+INDEX(装备!I:I,$R379)+INDEX(装备!I:I,$S379)+INDEX(装备!I:I,$T379)</f>
        <v>15</v>
      </c>
      <c r="AC379" s="8">
        <f>INDEX(装备!J:J,$O379)+INDEX(装备!J:J,$P379)+INDEX(装备!J:J,$Q379)+INDEX(装备!J:J,$R379)+INDEX(装备!J:J,$S379)+INDEX(装备!J:J,$T379)</f>
        <v>0</v>
      </c>
      <c r="AD379" s="8">
        <f>INDEX(装备!K:K,$O379)+INDEX(装备!K:K,$P379)+INDEX(装备!K:K,$Q379)+INDEX(装备!K:K,$R379)+INDEX(装备!K:K,$S379)+INDEX(装备!K:K,$T379)</f>
        <v>90</v>
      </c>
      <c r="AE379" s="8">
        <f>INDEX(装备!L:L,$O379)+INDEX(装备!L:L,$P379)+INDEX(装备!L:L,$Q379)+INDEX(装备!L:L,$R379)+INDEX(装备!L:L,$S379)+INDEX(装备!L:L,$T379)</f>
        <v>0</v>
      </c>
      <c r="AF379" s="8">
        <f>INDEX(装备!M:M,$O379)+INDEX(装备!M:M,$P379)+INDEX(装备!M:M,$Q379)+INDEX(装备!M:M,$R379)+INDEX(装备!M:M,$S379)+INDEX(装备!M:M,$T379)</f>
        <v>140</v>
      </c>
      <c r="AG379" s="8">
        <f>INDEX(装备!N:N,$O379)+INDEX(装备!N:N,$P379)+INDEX(装备!N:N,$Q379)+INDEX(装备!N:N,$R379)+INDEX(装备!N:N,$S379)+INDEX(装备!N:N,$T379)</f>
        <v>50</v>
      </c>
      <c r="AH379" s="8">
        <f>INDEX(装备!O:O,$O379)+INDEX(装备!O:O,$P379)+INDEX(装备!O:O,$Q379)+INDEX(装备!O:O,$R379)+INDEX(装备!O:O,$S379)+INDEX(装备!O:O,$T379)</f>
        <v>0</v>
      </c>
      <c r="AI379" s="8">
        <f>INDEX(装备!P:P,$O379)+INDEX(装备!P:P,$P379)+INDEX(装备!P:P,$Q379)+INDEX(装备!P:P,$R379)+INDEX(装备!P:P,$S379)+INDEX(装备!P:P,$T379)</f>
        <v>5</v>
      </c>
      <c r="AJ379" s="8">
        <f>INDEX(装备!Q:Q,$O379)+INDEX(装备!Q:Q,$P379)+INDEX(装备!Q:Q,$Q379)+INDEX(装备!Q:Q,$R379)+INDEX(装备!Q:Q,$S379)+INDEX(装备!Q:Q,$T379)</f>
        <v>0</v>
      </c>
      <c r="AK379" s="8">
        <f>INDEX(装备!R:R,$O379)+INDEX(装备!R:R,$P379)+INDEX(装备!R:R,$Q379)+INDEX(装备!R:R,$R379)+INDEX(装备!R:R,$S379)+INDEX(装备!R:R,$T379)</f>
        <v>0</v>
      </c>
      <c r="AL379" s="8">
        <f>INDEX(装备!S:S,$O379)+INDEX(装备!S:S,$P379)+INDEX(装备!S:S,$Q379)+INDEX(装备!S:S,$R379)+INDEX(装备!S:S,$S379)+INDEX(装备!S:S,$T379)</f>
        <v>0</v>
      </c>
      <c r="AM379" s="8">
        <f>INDEX(装备!T:T,$O379)+INDEX(装备!T:T,$P379)+INDEX(装备!T:T,$Q379)+INDEX(装备!T:T,$R379)+INDEX(装备!T:T,$S379)+INDEX(装备!T:T,$T379)</f>
        <v>0</v>
      </c>
      <c r="AP379" s="39">
        <f t="shared" si="174"/>
        <v>111</v>
      </c>
      <c r="AQ379" s="39">
        <f t="shared" si="174"/>
        <v>159</v>
      </c>
      <c r="AR379" s="39">
        <f t="shared" si="174"/>
        <v>118</v>
      </c>
      <c r="AS379" s="39">
        <f t="shared" si="174"/>
        <v>1080</v>
      </c>
      <c r="AT379" s="39">
        <f t="shared" si="174"/>
        <v>254</v>
      </c>
      <c r="AU379" s="39">
        <f t="shared" si="174"/>
        <v>252</v>
      </c>
      <c r="AV379" s="39">
        <f t="shared" si="174"/>
        <v>35</v>
      </c>
      <c r="AW379" s="39">
        <f t="shared" si="174"/>
        <v>22</v>
      </c>
      <c r="AX379" s="39">
        <f t="shared" si="174"/>
        <v>102</v>
      </c>
      <c r="AY379" s="39">
        <f t="shared" si="174"/>
        <v>25</v>
      </c>
      <c r="AZ379" s="39">
        <f t="shared" si="174"/>
        <v>1015</v>
      </c>
      <c r="BA379" s="39">
        <f t="shared" si="174"/>
        <v>467</v>
      </c>
      <c r="BB379" s="39">
        <f t="shared" si="174"/>
        <v>5</v>
      </c>
      <c r="BC379" s="39">
        <f t="shared" si="174"/>
        <v>5</v>
      </c>
      <c r="BD379" s="39">
        <f t="shared" si="174"/>
        <v>20</v>
      </c>
      <c r="BE379" s="39">
        <f t="shared" si="174"/>
        <v>0</v>
      </c>
      <c r="BF379" s="39">
        <f t="shared" si="174"/>
        <v>0</v>
      </c>
      <c r="BG379" s="39">
        <f t="shared" si="174"/>
        <v>0</v>
      </c>
    </row>
    <row r="380" spans="6:59" s="38" customFormat="1" x14ac:dyDescent="0.15">
      <c r="G380" s="39" t="s">
        <v>328</v>
      </c>
      <c r="H380" s="39" t="s">
        <v>625</v>
      </c>
      <c r="I380" s="39" t="s">
        <v>370</v>
      </c>
      <c r="J380" s="39" t="s">
        <v>482</v>
      </c>
      <c r="K380" s="39" t="s">
        <v>434</v>
      </c>
      <c r="L380" s="39" t="s">
        <v>441</v>
      </c>
      <c r="M380" s="39" t="s">
        <v>327</v>
      </c>
      <c r="O380" s="35">
        <f>MATCH(H380,装备!$B:$B,0)</f>
        <v>115</v>
      </c>
      <c r="P380" s="35">
        <f>MATCH(I380,装备!$B:$B,0)</f>
        <v>103</v>
      </c>
      <c r="Q380" s="35">
        <f>MATCH(J380,装备!$B:$B,0)</f>
        <v>70</v>
      </c>
      <c r="R380" s="35">
        <f>MATCH(K380,装备!$B:$B,0)</f>
        <v>77</v>
      </c>
      <c r="S380" s="35">
        <f>MATCH(L380,装备!$B:$B,0)</f>
        <v>20</v>
      </c>
      <c r="T380" s="35">
        <f>MATCH(M380,装备!$B:$B,0)</f>
        <v>72</v>
      </c>
      <c r="V380" s="8">
        <f>INDEX(装备!C:C,$O380)+INDEX(装备!C:C,$P380)+INDEX(装备!C:C,$Q380)+INDEX(装备!C:C,$R380)+INDEX(装备!C:C,$S380)+INDEX(装备!C:C,$T380)</f>
        <v>43</v>
      </c>
      <c r="W380" s="8">
        <f>INDEX(装备!D:D,$O380)+INDEX(装备!D:D,$P380)+INDEX(装备!D:D,$Q380)+INDEX(装备!D:D,$R380)+INDEX(装备!D:D,$S380)+INDEX(装备!D:D,$T380)</f>
        <v>96</v>
      </c>
      <c r="X380" s="8">
        <f>INDEX(装备!E:E,$O380)+INDEX(装备!E:E,$P380)+INDEX(装备!E:E,$Q380)+INDEX(装备!E:E,$R380)+INDEX(装备!E:E,$S380)+INDEX(装备!E:E,$T380)</f>
        <v>43</v>
      </c>
      <c r="Y380" s="8">
        <f>INDEX(装备!F:F,$O380)+INDEX(装备!F:F,$P380)+INDEX(装备!F:F,$Q380)+INDEX(装备!F:F,$R380)+INDEX(装备!F:F,$S380)+INDEX(装备!F:F,$T380)</f>
        <v>0</v>
      </c>
      <c r="Z380" s="8">
        <f>INDEX(装备!G:G,$O380)+INDEX(装备!G:G,$P380)+INDEX(装备!G:G,$Q380)+INDEX(装备!G:G,$R380)+INDEX(装备!G:G,$S380)+INDEX(装备!G:G,$T380)</f>
        <v>35</v>
      </c>
      <c r="AA380" s="8">
        <f>INDEX(装备!H:H,$O380)+INDEX(装备!H:H,$P380)+INDEX(装备!H:H,$Q380)+INDEX(装备!H:H,$R380)+INDEX(装备!H:H,$S380)+INDEX(装备!H:H,$T380)</f>
        <v>0</v>
      </c>
      <c r="AB380" s="8">
        <f>INDEX(装备!I:I,$O380)+INDEX(装备!I:I,$P380)+INDEX(装备!I:I,$Q380)+INDEX(装备!I:I,$R380)+INDEX(装备!I:I,$S380)+INDEX(装备!I:I,$T380)</f>
        <v>45</v>
      </c>
      <c r="AC380" s="8">
        <f>INDEX(装备!J:J,$O380)+INDEX(装备!J:J,$P380)+INDEX(装备!J:J,$Q380)+INDEX(装备!J:J,$R380)+INDEX(装备!J:J,$S380)+INDEX(装备!J:J,$T380)</f>
        <v>20</v>
      </c>
      <c r="AD380" s="8">
        <f>INDEX(装备!K:K,$O380)+INDEX(装备!K:K,$P380)+INDEX(装备!K:K,$Q380)+INDEX(装备!K:K,$R380)+INDEX(装备!K:K,$S380)+INDEX(装备!K:K,$T380)</f>
        <v>0</v>
      </c>
      <c r="AE380" s="8">
        <f>INDEX(装备!L:L,$O380)+INDEX(装备!L:L,$P380)+INDEX(装备!L:L,$Q380)+INDEX(装备!L:L,$R380)+INDEX(装备!L:L,$S380)+INDEX(装备!L:L,$T380)</f>
        <v>0</v>
      </c>
      <c r="AF380" s="8">
        <f>INDEX(装备!M:M,$O380)+INDEX(装备!M:M,$P380)+INDEX(装备!M:M,$Q380)+INDEX(装备!M:M,$R380)+INDEX(装备!M:M,$S380)+INDEX(装备!M:M,$T380)</f>
        <v>0</v>
      </c>
      <c r="AG380" s="8">
        <f>INDEX(装备!N:N,$O380)+INDEX(装备!N:N,$P380)+INDEX(装备!N:N,$Q380)+INDEX(装备!N:N,$R380)+INDEX(装备!N:N,$S380)+INDEX(装备!N:N,$T380)</f>
        <v>90</v>
      </c>
      <c r="AH380" s="8">
        <f>INDEX(装备!O:O,$O380)+INDEX(装备!O:O,$P380)+INDEX(装备!O:O,$Q380)+INDEX(装备!O:O,$R380)+INDEX(装备!O:O,$S380)+INDEX(装备!O:O,$T380)</f>
        <v>0</v>
      </c>
      <c r="AI380" s="8">
        <f>INDEX(装备!P:P,$O380)+INDEX(装备!P:P,$P380)+INDEX(装备!P:P,$Q380)+INDEX(装备!P:P,$R380)+INDEX(装备!P:P,$S380)+INDEX(装备!P:P,$T380)</f>
        <v>0</v>
      </c>
      <c r="AJ380" s="8">
        <f>INDEX(装备!Q:Q,$O380)+INDEX(装备!Q:Q,$P380)+INDEX(装备!Q:Q,$Q380)+INDEX(装备!Q:Q,$R380)+INDEX(装备!Q:Q,$S380)+INDEX(装备!Q:Q,$T380)</f>
        <v>5</v>
      </c>
      <c r="AK380" s="8">
        <f>INDEX(装备!R:R,$O380)+INDEX(装备!R:R,$P380)+INDEX(装备!R:R,$Q380)+INDEX(装备!R:R,$R380)+INDEX(装备!R:R,$S380)+INDEX(装备!R:R,$T380)</f>
        <v>0</v>
      </c>
      <c r="AL380" s="8">
        <f>INDEX(装备!S:S,$O380)+INDEX(装备!S:S,$P380)+INDEX(装备!S:S,$Q380)+INDEX(装备!S:S,$R380)+INDEX(装备!S:S,$S380)+INDEX(装备!S:S,$T380)</f>
        <v>0</v>
      </c>
      <c r="AM380" s="8">
        <f>INDEX(装备!T:T,$O380)+INDEX(装备!T:T,$P380)+INDEX(装备!T:T,$Q380)+INDEX(装备!T:T,$R380)+INDEX(装备!T:T,$S380)+INDEX(装备!T:T,$T380)</f>
        <v>0</v>
      </c>
      <c r="AP380" s="39">
        <f t="shared" si="174"/>
        <v>154</v>
      </c>
      <c r="AQ380" s="39">
        <f t="shared" si="174"/>
        <v>255</v>
      </c>
      <c r="AR380" s="39">
        <f t="shared" si="174"/>
        <v>161</v>
      </c>
      <c r="AS380" s="39">
        <f t="shared" si="174"/>
        <v>1080</v>
      </c>
      <c r="AT380" s="39">
        <f t="shared" si="174"/>
        <v>289</v>
      </c>
      <c r="AU380" s="39">
        <f t="shared" si="174"/>
        <v>252</v>
      </c>
      <c r="AV380" s="39">
        <f t="shared" si="174"/>
        <v>80</v>
      </c>
      <c r="AW380" s="39">
        <f t="shared" si="174"/>
        <v>42</v>
      </c>
      <c r="AX380" s="39">
        <f t="shared" si="174"/>
        <v>102</v>
      </c>
      <c r="AY380" s="39">
        <f t="shared" si="174"/>
        <v>25</v>
      </c>
      <c r="AZ380" s="39">
        <f t="shared" si="174"/>
        <v>1015</v>
      </c>
      <c r="BA380" s="39">
        <f t="shared" si="174"/>
        <v>557</v>
      </c>
      <c r="BB380" s="39">
        <f t="shared" si="174"/>
        <v>5</v>
      </c>
      <c r="BC380" s="39">
        <f t="shared" si="174"/>
        <v>5</v>
      </c>
      <c r="BD380" s="39">
        <f t="shared" si="174"/>
        <v>25</v>
      </c>
      <c r="BE380" s="39">
        <f t="shared" si="174"/>
        <v>0</v>
      </c>
      <c r="BF380" s="39">
        <f t="shared" si="174"/>
        <v>0</v>
      </c>
      <c r="BG380" s="39">
        <f t="shared" si="174"/>
        <v>0</v>
      </c>
    </row>
    <row r="381" spans="6:59" s="38" customFormat="1" x14ac:dyDescent="0.15">
      <c r="G381" s="39" t="s">
        <v>333</v>
      </c>
      <c r="H381" s="39" t="s">
        <v>601</v>
      </c>
      <c r="I381" s="39" t="s">
        <v>357</v>
      </c>
      <c r="J381" s="39" t="s">
        <v>313</v>
      </c>
      <c r="K381" s="39" t="s">
        <v>356</v>
      </c>
      <c r="L381" s="39" t="s">
        <v>468</v>
      </c>
      <c r="M381" s="39" t="s">
        <v>327</v>
      </c>
      <c r="O381" s="35">
        <f>MATCH(H381,装备!$B:$B,0)</f>
        <v>119</v>
      </c>
      <c r="P381" s="35">
        <f>MATCH(I381,装备!$B:$B,0)</f>
        <v>112</v>
      </c>
      <c r="Q381" s="35">
        <f>MATCH(J381,装备!$B:$B,0)</f>
        <v>84</v>
      </c>
      <c r="R381" s="35">
        <f>MATCH(K381,装备!$B:$B,0)</f>
        <v>85</v>
      </c>
      <c r="S381" s="35">
        <f>MATCH(L381,装备!$B:$B,0)</f>
        <v>12</v>
      </c>
      <c r="T381" s="35">
        <f>MATCH(M381,装备!$B:$B,0)</f>
        <v>72</v>
      </c>
      <c r="V381" s="8">
        <f>INDEX(装备!C:C,$O381)+INDEX(装备!C:C,$P381)+INDEX(装备!C:C,$Q381)+INDEX(装备!C:C,$R381)+INDEX(装备!C:C,$S381)+INDEX(装备!C:C,$T381)</f>
        <v>54</v>
      </c>
      <c r="W381" s="8">
        <f>INDEX(装备!D:D,$O381)+INDEX(装备!D:D,$P381)+INDEX(装备!D:D,$Q381)+INDEX(装备!D:D,$R381)+INDEX(装备!D:D,$S381)+INDEX(装备!D:D,$T381)</f>
        <v>25</v>
      </c>
      <c r="X381" s="8">
        <f>INDEX(装备!E:E,$O381)+INDEX(装备!E:E,$P381)+INDEX(装备!E:E,$Q381)+INDEX(装备!E:E,$R381)+INDEX(装备!E:E,$S381)+INDEX(装备!E:E,$T381)</f>
        <v>41</v>
      </c>
      <c r="Y381" s="8">
        <f>INDEX(装备!F:F,$O381)+INDEX(装备!F:F,$P381)+INDEX(装备!F:F,$Q381)+INDEX(装备!F:F,$R381)+INDEX(装备!F:F,$S381)+INDEX(装备!F:F,$T381)</f>
        <v>0</v>
      </c>
      <c r="Z381" s="8">
        <f>INDEX(装备!G:G,$O381)+INDEX(装备!G:G,$P381)+INDEX(装备!G:G,$Q381)+INDEX(装备!G:G,$R381)+INDEX(装备!G:G,$S381)+INDEX(装备!G:G,$T381)</f>
        <v>205</v>
      </c>
      <c r="AA381" s="8">
        <f>INDEX(装备!H:H,$O381)+INDEX(装备!H:H,$P381)+INDEX(装备!H:H,$Q381)+INDEX(装备!H:H,$R381)+INDEX(装备!H:H,$S381)+INDEX(装备!H:H,$T381)</f>
        <v>0</v>
      </c>
      <c r="AB381" s="8">
        <f>INDEX(装备!I:I,$O381)+INDEX(装备!I:I,$P381)+INDEX(装备!I:I,$Q381)+INDEX(装备!I:I,$R381)+INDEX(装备!I:I,$S381)+INDEX(装备!I:I,$T381)</f>
        <v>0</v>
      </c>
      <c r="AC381" s="8">
        <f>INDEX(装备!J:J,$O381)+INDEX(装备!J:J,$P381)+INDEX(装备!J:J,$Q381)+INDEX(装备!J:J,$R381)+INDEX(装备!J:J,$S381)+INDEX(装备!J:J,$T381)</f>
        <v>10</v>
      </c>
      <c r="AD381" s="8">
        <f>INDEX(装备!K:K,$O381)+INDEX(装备!K:K,$P381)+INDEX(装备!K:K,$Q381)+INDEX(装备!K:K,$R381)+INDEX(装备!K:K,$S381)+INDEX(装备!K:K,$T381)</f>
        <v>77</v>
      </c>
      <c r="AE381" s="8">
        <f>INDEX(装备!L:L,$O381)+INDEX(装备!L:L,$P381)+INDEX(装备!L:L,$Q381)+INDEX(装备!L:L,$R381)+INDEX(装备!L:L,$S381)+INDEX(装备!L:L,$T381)</f>
        <v>0</v>
      </c>
      <c r="AF381" s="8">
        <f>INDEX(装备!M:M,$O381)+INDEX(装备!M:M,$P381)+INDEX(装备!M:M,$Q381)+INDEX(装备!M:M,$R381)+INDEX(装备!M:M,$S381)+INDEX(装备!M:M,$T381)</f>
        <v>0</v>
      </c>
      <c r="AG381" s="8">
        <f>INDEX(装备!N:N,$O381)+INDEX(装备!N:N,$P381)+INDEX(装备!N:N,$Q381)+INDEX(装备!N:N,$R381)+INDEX(装备!N:N,$S381)+INDEX(装备!N:N,$T381)</f>
        <v>0</v>
      </c>
      <c r="AH381" s="8">
        <f>INDEX(装备!O:O,$O381)+INDEX(装备!O:O,$P381)+INDEX(装备!O:O,$Q381)+INDEX(装备!O:O,$R381)+INDEX(装备!O:O,$S381)+INDEX(装备!O:O,$T381)</f>
        <v>0</v>
      </c>
      <c r="AI381" s="8">
        <f>INDEX(装备!P:P,$O381)+INDEX(装备!P:P,$P381)+INDEX(装备!P:P,$Q381)+INDEX(装备!P:P,$R381)+INDEX(装备!P:P,$S381)+INDEX(装备!P:P,$T381)</f>
        <v>10</v>
      </c>
      <c r="AJ381" s="8">
        <f>INDEX(装备!Q:Q,$O381)+INDEX(装备!Q:Q,$P381)+INDEX(装备!Q:Q,$Q381)+INDEX(装备!Q:Q,$R381)+INDEX(装备!Q:Q,$S381)+INDEX(装备!Q:Q,$T381)</f>
        <v>0</v>
      </c>
      <c r="AK381" s="8">
        <f>INDEX(装备!R:R,$O381)+INDEX(装备!R:R,$P381)+INDEX(装备!R:R,$Q381)+INDEX(装备!R:R,$R381)+INDEX(装备!R:R,$S381)+INDEX(装备!R:R,$T381)</f>
        <v>0</v>
      </c>
      <c r="AL381" s="8">
        <f>INDEX(装备!S:S,$O381)+INDEX(装备!S:S,$P381)+INDEX(装备!S:S,$Q381)+INDEX(装备!S:S,$R381)+INDEX(装备!S:S,$S381)+INDEX(装备!S:S,$T381)</f>
        <v>0</v>
      </c>
      <c r="AM381" s="8">
        <f>INDEX(装备!T:T,$O381)+INDEX(装备!T:T,$P381)+INDEX(装备!T:T,$Q381)+INDEX(装备!T:T,$R381)+INDEX(装备!T:T,$S381)+INDEX(装备!T:T,$T381)</f>
        <v>0</v>
      </c>
      <c r="AP381" s="39">
        <f t="shared" si="174"/>
        <v>208</v>
      </c>
      <c r="AQ381" s="39">
        <f t="shared" si="174"/>
        <v>280</v>
      </c>
      <c r="AR381" s="39">
        <f t="shared" si="174"/>
        <v>202</v>
      </c>
      <c r="AS381" s="39">
        <f t="shared" si="174"/>
        <v>1080</v>
      </c>
      <c r="AT381" s="39">
        <f t="shared" si="174"/>
        <v>494</v>
      </c>
      <c r="AU381" s="39">
        <f t="shared" si="174"/>
        <v>252</v>
      </c>
      <c r="AV381" s="39">
        <f t="shared" si="174"/>
        <v>80</v>
      </c>
      <c r="AW381" s="39">
        <f t="shared" si="174"/>
        <v>52</v>
      </c>
      <c r="AX381" s="39">
        <f t="shared" si="174"/>
        <v>179</v>
      </c>
      <c r="AY381" s="39">
        <f t="shared" si="174"/>
        <v>25</v>
      </c>
      <c r="AZ381" s="39">
        <f t="shared" si="174"/>
        <v>1015</v>
      </c>
      <c r="BA381" s="39">
        <f t="shared" si="174"/>
        <v>557</v>
      </c>
      <c r="BB381" s="39">
        <f t="shared" si="174"/>
        <v>5</v>
      </c>
      <c r="BC381" s="39">
        <f t="shared" si="174"/>
        <v>15</v>
      </c>
      <c r="BD381" s="39">
        <f t="shared" si="174"/>
        <v>25</v>
      </c>
      <c r="BE381" s="39">
        <f t="shared" si="174"/>
        <v>0</v>
      </c>
      <c r="BF381" s="39">
        <f t="shared" si="174"/>
        <v>0</v>
      </c>
      <c r="BG381" s="39">
        <f t="shared" si="174"/>
        <v>0</v>
      </c>
    </row>
    <row r="382" spans="6:59" s="38" customFormat="1" x14ac:dyDescent="0.15">
      <c r="G382" s="39" t="s">
        <v>337</v>
      </c>
      <c r="H382" s="39" t="s">
        <v>618</v>
      </c>
      <c r="I382" s="39" t="s">
        <v>334</v>
      </c>
      <c r="J382" s="39" t="s">
        <v>330</v>
      </c>
      <c r="K382" s="39" t="s">
        <v>423</v>
      </c>
      <c r="L382" s="39" t="s">
        <v>367</v>
      </c>
      <c r="M382" s="39" t="s">
        <v>327</v>
      </c>
      <c r="O382" s="35">
        <f>MATCH(H382,装备!$B:$B,0)</f>
        <v>118</v>
      </c>
      <c r="P382" s="35">
        <f>MATCH(I382,装备!$B:$B,0)</f>
        <v>121</v>
      </c>
      <c r="Q382" s="35">
        <f>MATCH(J382,装备!$B:$B,0)</f>
        <v>109</v>
      </c>
      <c r="R382" s="35">
        <f>MATCH(K382,装备!$B:$B,0)</f>
        <v>86</v>
      </c>
      <c r="S382" s="35">
        <f>MATCH(L382,装备!$B:$B,0)</f>
        <v>55</v>
      </c>
      <c r="T382" s="35">
        <f>MATCH(M382,装备!$B:$B,0)</f>
        <v>72</v>
      </c>
      <c r="V382" s="8">
        <f>INDEX(装备!C:C,$O382)+INDEX(装备!C:C,$P382)+INDEX(装备!C:C,$Q382)+INDEX(装备!C:C,$R382)+INDEX(装备!C:C,$S382)+INDEX(装备!C:C,$T382)</f>
        <v>125</v>
      </c>
      <c r="W382" s="8">
        <f>INDEX(装备!D:D,$O382)+INDEX(装备!D:D,$P382)+INDEX(装备!D:D,$Q382)+INDEX(装备!D:D,$R382)+INDEX(装备!D:D,$S382)+INDEX(装备!D:D,$T382)</f>
        <v>60</v>
      </c>
      <c r="X382" s="8">
        <f>INDEX(装备!E:E,$O382)+INDEX(装备!E:E,$P382)+INDEX(装备!E:E,$Q382)+INDEX(装备!E:E,$R382)+INDEX(装备!E:E,$S382)+INDEX(装备!E:E,$T382)</f>
        <v>60</v>
      </c>
      <c r="Y382" s="8">
        <f>INDEX(装备!F:F,$O382)+INDEX(装备!F:F,$P382)+INDEX(装备!F:F,$Q382)+INDEX(装备!F:F,$R382)+INDEX(装备!F:F,$S382)+INDEX(装备!F:F,$T382)</f>
        <v>1330</v>
      </c>
      <c r="Z382" s="8">
        <f>INDEX(装备!G:G,$O382)+INDEX(装备!G:G,$P382)+INDEX(装备!G:G,$Q382)+INDEX(装备!G:G,$R382)+INDEX(装备!G:G,$S382)+INDEX(装备!G:G,$T382)</f>
        <v>80</v>
      </c>
      <c r="AA382" s="8">
        <f>INDEX(装备!H:H,$O382)+INDEX(装备!H:H,$P382)+INDEX(装备!H:H,$Q382)+INDEX(装备!H:H,$R382)+INDEX(装备!H:H,$S382)+INDEX(装备!H:H,$T382)</f>
        <v>60</v>
      </c>
      <c r="AB382" s="8">
        <f>INDEX(装备!I:I,$O382)+INDEX(装备!I:I,$P382)+INDEX(装备!I:I,$Q382)+INDEX(装备!I:I,$R382)+INDEX(装备!I:I,$S382)+INDEX(装备!I:I,$T382)</f>
        <v>19</v>
      </c>
      <c r="AC382" s="8">
        <f>INDEX(装备!J:J,$O382)+INDEX(装备!J:J,$P382)+INDEX(装备!J:J,$Q382)+INDEX(装备!J:J,$R382)+INDEX(装备!J:J,$S382)+INDEX(装备!J:J,$T382)</f>
        <v>0</v>
      </c>
      <c r="AD382" s="8">
        <f>INDEX(装备!K:K,$O382)+INDEX(装备!K:K,$P382)+INDEX(装备!K:K,$Q382)+INDEX(装备!K:K,$R382)+INDEX(装备!K:K,$S382)+INDEX(装备!K:K,$T382)</f>
        <v>0</v>
      </c>
      <c r="AE382" s="8">
        <f>INDEX(装备!L:L,$O382)+INDEX(装备!L:L,$P382)+INDEX(装备!L:L,$Q382)+INDEX(装备!L:L,$R382)+INDEX(装备!L:L,$S382)+INDEX(装备!L:L,$T382)</f>
        <v>10</v>
      </c>
      <c r="AF382" s="8">
        <f>INDEX(装备!M:M,$O382)+INDEX(装备!M:M,$P382)+INDEX(装备!M:M,$Q382)+INDEX(装备!M:M,$R382)+INDEX(装备!M:M,$S382)+INDEX(装备!M:M,$T382)</f>
        <v>840</v>
      </c>
      <c r="AG382" s="8">
        <f>INDEX(装备!N:N,$O382)+INDEX(装备!N:N,$P382)+INDEX(装备!N:N,$Q382)+INDEX(装备!N:N,$R382)+INDEX(装备!N:N,$S382)+INDEX(装备!N:N,$T382)</f>
        <v>0</v>
      </c>
      <c r="AH382" s="8">
        <f>INDEX(装备!O:O,$O382)+INDEX(装备!O:O,$P382)+INDEX(装备!O:O,$Q382)+INDEX(装备!O:O,$R382)+INDEX(装备!O:O,$S382)+INDEX(装备!O:O,$T382)</f>
        <v>0</v>
      </c>
      <c r="AI382" s="8">
        <f>INDEX(装备!P:P,$O382)+INDEX(装备!P:P,$P382)+INDEX(装备!P:P,$Q382)+INDEX(装备!P:P,$R382)+INDEX(装备!P:P,$S382)+INDEX(装备!P:P,$T382)</f>
        <v>0</v>
      </c>
      <c r="AJ382" s="8">
        <f>INDEX(装备!Q:Q,$O382)+INDEX(装备!Q:Q,$P382)+INDEX(装备!Q:Q,$Q382)+INDEX(装备!Q:Q,$R382)+INDEX(装备!Q:Q,$S382)+INDEX(装备!Q:Q,$T382)</f>
        <v>0</v>
      </c>
      <c r="AK382" s="8">
        <f>INDEX(装备!R:R,$O382)+INDEX(装备!R:R,$P382)+INDEX(装备!R:R,$Q382)+INDEX(装备!R:R,$R382)+INDEX(装备!R:R,$S382)+INDEX(装备!R:R,$T382)</f>
        <v>25</v>
      </c>
      <c r="AL382" s="8">
        <f>INDEX(装备!S:S,$O382)+INDEX(装备!S:S,$P382)+INDEX(装备!S:S,$Q382)+INDEX(装备!S:S,$R382)+INDEX(装备!S:S,$S382)+INDEX(装备!S:S,$T382)</f>
        <v>0</v>
      </c>
      <c r="AM382" s="8">
        <f>INDEX(装备!T:T,$O382)+INDEX(装备!T:T,$P382)+INDEX(装备!T:T,$Q382)+INDEX(装备!T:T,$R382)+INDEX(装备!T:T,$S382)+INDEX(装备!T:T,$T382)</f>
        <v>0</v>
      </c>
      <c r="AP382" s="39">
        <f t="shared" si="174"/>
        <v>333</v>
      </c>
      <c r="AQ382" s="39">
        <f t="shared" si="174"/>
        <v>340</v>
      </c>
      <c r="AR382" s="39">
        <f t="shared" si="174"/>
        <v>262</v>
      </c>
      <c r="AS382" s="39">
        <f t="shared" si="174"/>
        <v>2410</v>
      </c>
      <c r="AT382" s="39">
        <f t="shared" si="174"/>
        <v>574</v>
      </c>
      <c r="AU382" s="39">
        <f t="shared" si="174"/>
        <v>312</v>
      </c>
      <c r="AV382" s="39">
        <f t="shared" si="174"/>
        <v>99</v>
      </c>
      <c r="AW382" s="39">
        <f t="shared" si="174"/>
        <v>52</v>
      </c>
      <c r="AX382" s="39">
        <f t="shared" si="174"/>
        <v>179</v>
      </c>
      <c r="AY382" s="39">
        <f t="shared" si="174"/>
        <v>35</v>
      </c>
      <c r="AZ382" s="39">
        <f t="shared" si="174"/>
        <v>1855</v>
      </c>
      <c r="BA382" s="39">
        <f t="shared" si="174"/>
        <v>557</v>
      </c>
      <c r="BB382" s="39">
        <f t="shared" si="174"/>
        <v>5</v>
      </c>
      <c r="BC382" s="39">
        <f t="shared" si="174"/>
        <v>15</v>
      </c>
      <c r="BD382" s="39">
        <f t="shared" si="174"/>
        <v>25</v>
      </c>
      <c r="BE382" s="39">
        <f t="shared" si="174"/>
        <v>25</v>
      </c>
      <c r="BF382" s="39">
        <f t="shared" si="174"/>
        <v>0</v>
      </c>
      <c r="BG382" s="39">
        <f t="shared" si="174"/>
        <v>0</v>
      </c>
    </row>
    <row r="383" spans="6:59" s="38" customFormat="1" x14ac:dyDescent="0.15">
      <c r="F383" s="38" t="s">
        <v>525</v>
      </c>
      <c r="G383" s="39" t="s">
        <v>342</v>
      </c>
      <c r="H383" s="39" t="s">
        <v>592</v>
      </c>
      <c r="I383" s="39" t="s">
        <v>343</v>
      </c>
      <c r="J383" s="39" t="s">
        <v>438</v>
      </c>
      <c r="K383" s="39" t="s">
        <v>438</v>
      </c>
      <c r="L383" s="39" t="s">
        <v>348</v>
      </c>
      <c r="M383" s="39" t="s">
        <v>346</v>
      </c>
      <c r="O383" s="35">
        <f>MATCH(H383,装备!$B:$B,0)</f>
        <v>2</v>
      </c>
      <c r="P383" s="35">
        <f>MATCH(I383,装备!$B:$B,0)</f>
        <v>2</v>
      </c>
      <c r="Q383" s="35">
        <f>MATCH(J383,装备!$B:$B,0)</f>
        <v>13</v>
      </c>
      <c r="R383" s="35">
        <f>MATCH(K383,装备!$B:$B,0)</f>
        <v>13</v>
      </c>
      <c r="S383" s="35">
        <f>MATCH(L383,装备!$B:$B,0)</f>
        <v>9</v>
      </c>
      <c r="T383" s="35">
        <f>MATCH(M383,装备!$B:$B,0)</f>
        <v>6</v>
      </c>
      <c r="V383" s="8">
        <f>INDEX(装备!C:C,$O383)+INDEX(装备!C:C,$P383)+INDEX(装备!C:C,$Q383)+INDEX(装备!C:C,$R383)+INDEX(装备!C:C,$S383)+INDEX(装备!C:C,$T383)</f>
        <v>2</v>
      </c>
      <c r="W383" s="8">
        <f>INDEX(装备!D:D,$O383)+INDEX(装备!D:D,$P383)+INDEX(装备!D:D,$Q383)+INDEX(装备!D:D,$R383)+INDEX(装备!D:D,$S383)+INDEX(装备!D:D,$T383)</f>
        <v>8</v>
      </c>
      <c r="X383" s="8">
        <f>INDEX(装备!E:E,$O383)+INDEX(装备!E:E,$P383)+INDEX(装备!E:E,$Q383)+INDEX(装备!E:E,$R383)+INDEX(装备!E:E,$S383)+INDEX(装备!E:E,$T383)</f>
        <v>2</v>
      </c>
      <c r="Y383" s="8">
        <f>INDEX(装备!F:F,$O383)+INDEX(装备!F:F,$P383)+INDEX(装备!F:F,$Q383)+INDEX(装备!F:F,$R383)+INDEX(装备!F:F,$S383)+INDEX(装备!F:F,$T383)</f>
        <v>0</v>
      </c>
      <c r="Z383" s="8">
        <f>INDEX(装备!G:G,$O383)+INDEX(装备!G:G,$P383)+INDEX(装备!G:G,$Q383)+INDEX(装备!G:G,$R383)+INDEX(装备!G:G,$S383)+INDEX(装备!G:G,$T383)</f>
        <v>0</v>
      </c>
      <c r="AA383" s="8">
        <f>INDEX(装备!H:H,$O383)+INDEX(装备!H:H,$P383)+INDEX(装备!H:H,$Q383)+INDEX(装备!H:H,$R383)+INDEX(装备!H:H,$S383)+INDEX(装备!H:H,$T383)</f>
        <v>0</v>
      </c>
      <c r="AB383" s="8">
        <f>INDEX(装备!I:I,$O383)+INDEX(装备!I:I,$P383)+INDEX(装备!I:I,$Q383)+INDEX(装备!I:I,$R383)+INDEX(装备!I:I,$S383)+INDEX(装备!I:I,$T383)</f>
        <v>0</v>
      </c>
      <c r="AC383" s="8">
        <f>INDEX(装备!J:J,$O383)+INDEX(装备!J:J,$P383)+INDEX(装备!J:J,$Q383)+INDEX(装备!J:J,$R383)+INDEX(装备!J:J,$S383)+INDEX(装备!J:J,$T383)</f>
        <v>0</v>
      </c>
      <c r="AD383" s="8">
        <f>INDEX(装备!K:K,$O383)+INDEX(装备!K:K,$P383)+INDEX(装备!K:K,$Q383)+INDEX(装备!K:K,$R383)+INDEX(装备!K:K,$S383)+INDEX(装备!K:K,$T383)</f>
        <v>0</v>
      </c>
      <c r="AE383" s="8">
        <f>INDEX(装备!L:L,$O383)+INDEX(装备!L:L,$P383)+INDEX(装备!L:L,$Q383)+INDEX(装备!L:L,$R383)+INDEX(装备!L:L,$S383)+INDEX(装备!L:L,$T383)</f>
        <v>0</v>
      </c>
      <c r="AF383" s="8">
        <f>INDEX(装备!M:M,$O383)+INDEX(装备!M:M,$P383)+INDEX(装备!M:M,$Q383)+INDEX(装备!M:M,$R383)+INDEX(装备!M:M,$S383)+INDEX(装备!M:M,$T383)</f>
        <v>15</v>
      </c>
      <c r="AG383" s="8">
        <f>INDEX(装备!N:N,$O383)+INDEX(装备!N:N,$P383)+INDEX(装备!N:N,$Q383)+INDEX(装备!N:N,$R383)+INDEX(装备!N:N,$S383)+INDEX(装备!N:N,$T383)</f>
        <v>45</v>
      </c>
      <c r="AH383" s="8">
        <f>INDEX(装备!O:O,$O383)+INDEX(装备!O:O,$P383)+INDEX(装备!O:O,$Q383)+INDEX(装备!O:O,$R383)+INDEX(装备!O:O,$S383)+INDEX(装备!O:O,$T383)</f>
        <v>0</v>
      </c>
      <c r="AI383" s="8">
        <f>INDEX(装备!P:P,$O383)+INDEX(装备!P:P,$P383)+INDEX(装备!P:P,$Q383)+INDEX(装备!P:P,$R383)+INDEX(装备!P:P,$S383)+INDEX(装备!P:P,$T383)</f>
        <v>0</v>
      </c>
      <c r="AJ383" s="8">
        <f>INDEX(装备!Q:Q,$O383)+INDEX(装备!Q:Q,$P383)+INDEX(装备!Q:Q,$Q383)+INDEX(装备!Q:Q,$R383)+INDEX(装备!Q:Q,$S383)+INDEX(装备!Q:Q,$T383)</f>
        <v>0</v>
      </c>
      <c r="AK383" s="8">
        <f>INDEX(装备!R:R,$O383)+INDEX(装备!R:R,$P383)+INDEX(装备!R:R,$Q383)+INDEX(装备!R:R,$R383)+INDEX(装备!R:R,$S383)+INDEX(装备!R:R,$T383)</f>
        <v>0</v>
      </c>
      <c r="AL383" s="8">
        <f>INDEX(装备!S:S,$O383)+INDEX(装备!S:S,$P383)+INDEX(装备!S:S,$Q383)+INDEX(装备!S:S,$R383)+INDEX(装备!S:S,$S383)+INDEX(装备!S:S,$T383)</f>
        <v>0</v>
      </c>
      <c r="AM383" s="8">
        <f>INDEX(装备!T:T,$O383)+INDEX(装备!T:T,$P383)+INDEX(装备!T:T,$Q383)+INDEX(装备!T:T,$R383)+INDEX(装备!T:T,$S383)+INDEX(装备!T:T,$T383)</f>
        <v>0</v>
      </c>
      <c r="AP383" s="39">
        <f t="shared" ref="AP383:BG383" si="175">V383</f>
        <v>2</v>
      </c>
      <c r="AQ383" s="39">
        <f t="shared" si="175"/>
        <v>8</v>
      </c>
      <c r="AR383" s="39">
        <f t="shared" si="175"/>
        <v>2</v>
      </c>
      <c r="AS383" s="39">
        <f t="shared" si="175"/>
        <v>0</v>
      </c>
      <c r="AT383" s="39">
        <f t="shared" si="175"/>
        <v>0</v>
      </c>
      <c r="AU383" s="39">
        <f t="shared" si="175"/>
        <v>0</v>
      </c>
      <c r="AV383" s="39">
        <f t="shared" si="175"/>
        <v>0</v>
      </c>
      <c r="AW383" s="39">
        <f t="shared" si="175"/>
        <v>0</v>
      </c>
      <c r="AX383" s="39">
        <f t="shared" si="175"/>
        <v>0</v>
      </c>
      <c r="AY383" s="39">
        <f t="shared" si="175"/>
        <v>0</v>
      </c>
      <c r="AZ383" s="39">
        <f t="shared" si="175"/>
        <v>15</v>
      </c>
      <c r="BA383" s="39">
        <f t="shared" si="175"/>
        <v>45</v>
      </c>
      <c r="BB383" s="39">
        <f t="shared" si="175"/>
        <v>0</v>
      </c>
      <c r="BC383" s="39">
        <f t="shared" si="175"/>
        <v>0</v>
      </c>
      <c r="BD383" s="39">
        <f t="shared" si="175"/>
        <v>0</v>
      </c>
      <c r="BE383" s="39">
        <f t="shared" si="175"/>
        <v>0</v>
      </c>
      <c r="BF383" s="39">
        <f t="shared" si="175"/>
        <v>0</v>
      </c>
      <c r="BG383" s="39">
        <f t="shared" si="175"/>
        <v>0</v>
      </c>
    </row>
    <row r="384" spans="6:59" s="38" customFormat="1" x14ac:dyDescent="0.15">
      <c r="G384" s="39" t="s">
        <v>347</v>
      </c>
      <c r="H384" s="39" t="s">
        <v>631</v>
      </c>
      <c r="I384" s="39" t="s">
        <v>295</v>
      </c>
      <c r="J384" s="39" t="s">
        <v>422</v>
      </c>
      <c r="K384" s="39" t="s">
        <v>441</v>
      </c>
      <c r="L384" s="39" t="s">
        <v>359</v>
      </c>
      <c r="M384" s="39" t="s">
        <v>298</v>
      </c>
      <c r="O384" s="35">
        <f>MATCH(H384,装备!$B:$B,0)</f>
        <v>33</v>
      </c>
      <c r="P384" s="35">
        <f>MATCH(I384,装备!$B:$B,0)</f>
        <v>17</v>
      </c>
      <c r="Q384" s="35">
        <f>MATCH(J384,装备!$B:$B,0)</f>
        <v>18</v>
      </c>
      <c r="R384" s="35">
        <f>MATCH(K384,装备!$B:$B,0)</f>
        <v>20</v>
      </c>
      <c r="S384" s="35">
        <f>MATCH(L384,装备!$B:$B,0)</f>
        <v>7</v>
      </c>
      <c r="T384" s="35">
        <f>MATCH(M384,装备!$B:$B,0)</f>
        <v>4</v>
      </c>
      <c r="V384" s="8">
        <f>INDEX(装备!C:C,$O384)+INDEX(装备!C:C,$P384)+INDEX(装备!C:C,$Q384)+INDEX(装备!C:C,$R384)+INDEX(装备!C:C,$S384)+INDEX(装备!C:C,$T384)</f>
        <v>14</v>
      </c>
      <c r="W384" s="8">
        <f>INDEX(装备!D:D,$O384)+INDEX(装备!D:D,$P384)+INDEX(装备!D:D,$Q384)+INDEX(装备!D:D,$R384)+INDEX(装备!D:D,$S384)+INDEX(装备!D:D,$T384)</f>
        <v>14</v>
      </c>
      <c r="X384" s="8">
        <f>INDEX(装备!E:E,$O384)+INDEX(装备!E:E,$P384)+INDEX(装备!E:E,$Q384)+INDEX(装备!E:E,$R384)+INDEX(装备!E:E,$S384)+INDEX(装备!E:E,$T384)</f>
        <v>11</v>
      </c>
      <c r="Y384" s="8">
        <f>INDEX(装备!F:F,$O384)+INDEX(装备!F:F,$P384)+INDEX(装备!F:F,$Q384)+INDEX(装备!F:F,$R384)+INDEX(装备!F:F,$S384)+INDEX(装备!F:F,$T384)</f>
        <v>0</v>
      </c>
      <c r="Z384" s="8">
        <f>INDEX(装备!G:G,$O384)+INDEX(装备!G:G,$P384)+INDEX(装备!G:G,$Q384)+INDEX(装备!G:G,$R384)+INDEX(装备!G:G,$S384)+INDEX(装备!G:G,$T384)</f>
        <v>6</v>
      </c>
      <c r="AA384" s="8">
        <f>INDEX(装备!H:H,$O384)+INDEX(装备!H:H,$P384)+INDEX(装备!H:H,$Q384)+INDEX(装备!H:H,$R384)+INDEX(装备!H:H,$S384)+INDEX(装备!H:H,$T384)</f>
        <v>30</v>
      </c>
      <c r="AB384" s="8">
        <f>INDEX(装备!I:I,$O384)+INDEX(装备!I:I,$P384)+INDEX(装备!I:I,$Q384)+INDEX(装备!I:I,$R384)+INDEX(装备!I:I,$S384)+INDEX(装备!I:I,$T384)</f>
        <v>4</v>
      </c>
      <c r="AC384" s="8">
        <f>INDEX(装备!J:J,$O384)+INDEX(装备!J:J,$P384)+INDEX(装备!J:J,$Q384)+INDEX(装备!J:J,$R384)+INDEX(装备!J:J,$S384)+INDEX(装备!J:J,$T384)</f>
        <v>0</v>
      </c>
      <c r="AD384" s="8">
        <f>INDEX(装备!K:K,$O384)+INDEX(装备!K:K,$P384)+INDEX(装备!K:K,$Q384)+INDEX(装备!K:K,$R384)+INDEX(装备!K:K,$S384)+INDEX(装备!K:K,$T384)</f>
        <v>0</v>
      </c>
      <c r="AE384" s="8">
        <f>INDEX(装备!L:L,$O384)+INDEX(装备!L:L,$P384)+INDEX(装备!L:L,$Q384)+INDEX(装备!L:L,$R384)+INDEX(装备!L:L,$S384)+INDEX(装备!L:L,$T384)</f>
        <v>0</v>
      </c>
      <c r="AF384" s="8">
        <f>INDEX(装备!M:M,$O384)+INDEX(装备!M:M,$P384)+INDEX(装备!M:M,$Q384)+INDEX(装备!M:M,$R384)+INDEX(装备!M:M,$S384)+INDEX(装备!M:M,$T384)</f>
        <v>0</v>
      </c>
      <c r="AG384" s="8">
        <f>INDEX(装备!N:N,$O384)+INDEX(装备!N:N,$P384)+INDEX(装备!N:N,$Q384)+INDEX(装备!N:N,$R384)+INDEX(装备!N:N,$S384)+INDEX(装备!N:N,$T384)</f>
        <v>30</v>
      </c>
      <c r="AH384" s="8">
        <f>INDEX(装备!O:O,$O384)+INDEX(装备!O:O,$P384)+INDEX(装备!O:O,$Q384)+INDEX(装备!O:O,$R384)+INDEX(装备!O:O,$S384)+INDEX(装备!O:O,$T384)</f>
        <v>0</v>
      </c>
      <c r="AI384" s="8">
        <f>INDEX(装备!P:P,$O384)+INDEX(装备!P:P,$P384)+INDEX(装备!P:P,$Q384)+INDEX(装备!P:P,$R384)+INDEX(装备!P:P,$S384)+INDEX(装备!P:P,$T384)</f>
        <v>0</v>
      </c>
      <c r="AJ384" s="8">
        <f>INDEX(装备!Q:Q,$O384)+INDEX(装备!Q:Q,$P384)+INDEX(装备!Q:Q,$Q384)+INDEX(装备!Q:Q,$R384)+INDEX(装备!Q:Q,$S384)+INDEX(装备!Q:Q,$T384)</f>
        <v>0</v>
      </c>
      <c r="AK384" s="8">
        <f>INDEX(装备!R:R,$O384)+INDEX(装备!R:R,$P384)+INDEX(装备!R:R,$Q384)+INDEX(装备!R:R,$R384)+INDEX(装备!R:R,$S384)+INDEX(装备!R:R,$T384)</f>
        <v>0</v>
      </c>
      <c r="AL384" s="8">
        <f>INDEX(装备!S:S,$O384)+INDEX(装备!S:S,$P384)+INDEX(装备!S:S,$Q384)+INDEX(装备!S:S,$R384)+INDEX(装备!S:S,$S384)+INDEX(装备!S:S,$T384)</f>
        <v>0</v>
      </c>
      <c r="AM384" s="8">
        <f>INDEX(装备!T:T,$O384)+INDEX(装备!T:T,$P384)+INDEX(装备!T:T,$Q384)+INDEX(装备!T:T,$R384)+INDEX(装备!T:T,$S384)+INDEX(装备!T:T,$T384)</f>
        <v>0</v>
      </c>
      <c r="AP384" s="39">
        <f t="shared" ref="AP384:BG392" si="176">AP383+V384</f>
        <v>16</v>
      </c>
      <c r="AQ384" s="39">
        <f t="shared" si="176"/>
        <v>22</v>
      </c>
      <c r="AR384" s="39">
        <f t="shared" si="176"/>
        <v>13</v>
      </c>
      <c r="AS384" s="39">
        <f t="shared" si="176"/>
        <v>0</v>
      </c>
      <c r="AT384" s="39">
        <f t="shared" si="176"/>
        <v>6</v>
      </c>
      <c r="AU384" s="39">
        <f t="shared" si="176"/>
        <v>30</v>
      </c>
      <c r="AV384" s="39">
        <f t="shared" si="176"/>
        <v>4</v>
      </c>
      <c r="AW384" s="39">
        <f t="shared" si="176"/>
        <v>0</v>
      </c>
      <c r="AX384" s="39">
        <f t="shared" si="176"/>
        <v>0</v>
      </c>
      <c r="AY384" s="39">
        <f t="shared" si="176"/>
        <v>0</v>
      </c>
      <c r="AZ384" s="39">
        <f t="shared" si="176"/>
        <v>15</v>
      </c>
      <c r="BA384" s="39">
        <f t="shared" si="176"/>
        <v>75</v>
      </c>
      <c r="BB384" s="39">
        <f t="shared" si="176"/>
        <v>0</v>
      </c>
      <c r="BC384" s="39">
        <f t="shared" si="176"/>
        <v>0</v>
      </c>
      <c r="BD384" s="39">
        <f t="shared" si="176"/>
        <v>0</v>
      </c>
      <c r="BE384" s="39">
        <f t="shared" si="176"/>
        <v>0</v>
      </c>
      <c r="BF384" s="39">
        <f t="shared" si="176"/>
        <v>0</v>
      </c>
      <c r="BG384" s="39">
        <f t="shared" si="176"/>
        <v>0</v>
      </c>
    </row>
    <row r="385" spans="6:59" s="38" customFormat="1" x14ac:dyDescent="0.15">
      <c r="G385" s="39" t="s">
        <v>299</v>
      </c>
      <c r="H385" s="39" t="s">
        <v>678</v>
      </c>
      <c r="I385" s="39" t="s">
        <v>302</v>
      </c>
      <c r="J385" s="39" t="s">
        <v>349</v>
      </c>
      <c r="K385" s="39" t="s">
        <v>422</v>
      </c>
      <c r="L385" s="39" t="s">
        <v>429</v>
      </c>
      <c r="M385" s="39" t="s">
        <v>298</v>
      </c>
      <c r="O385" s="35">
        <f>MATCH(H385,装备!$B:$B,0)</f>
        <v>58</v>
      </c>
      <c r="P385" s="35">
        <f>MATCH(I385,装备!$B:$B,0)</f>
        <v>36</v>
      </c>
      <c r="Q385" s="35">
        <f>MATCH(J385,装备!$B:$B,0)</f>
        <v>37</v>
      </c>
      <c r="R385" s="35">
        <f>MATCH(K385,装备!$B:$B,0)</f>
        <v>18</v>
      </c>
      <c r="S385" s="35">
        <f>MATCH(L385,装备!$B:$B,0)</f>
        <v>27</v>
      </c>
      <c r="T385" s="35">
        <f>MATCH(M385,装备!$B:$B,0)</f>
        <v>4</v>
      </c>
      <c r="V385" s="8">
        <f>INDEX(装备!C:C,$O385)+INDEX(装备!C:C,$P385)+INDEX(装备!C:C,$Q385)+INDEX(装备!C:C,$R385)+INDEX(装备!C:C,$S385)+INDEX(装备!C:C,$T385)</f>
        <v>24</v>
      </c>
      <c r="W385" s="8">
        <f>INDEX(装备!D:D,$O385)+INDEX(装备!D:D,$P385)+INDEX(装备!D:D,$Q385)+INDEX(装备!D:D,$R385)+INDEX(装备!D:D,$S385)+INDEX(装备!D:D,$T385)</f>
        <v>11</v>
      </c>
      <c r="X385" s="8">
        <f>INDEX(装备!E:E,$O385)+INDEX(装备!E:E,$P385)+INDEX(装备!E:E,$Q385)+INDEX(装备!E:E,$R385)+INDEX(装备!E:E,$S385)+INDEX(装备!E:E,$T385)</f>
        <v>11</v>
      </c>
      <c r="Y385" s="8">
        <f>INDEX(装备!F:F,$O385)+INDEX(装备!F:F,$P385)+INDEX(装备!F:F,$Q385)+INDEX(装备!F:F,$R385)+INDEX(装备!F:F,$S385)+INDEX(装备!F:F,$T385)</f>
        <v>0</v>
      </c>
      <c r="Z385" s="8">
        <f>INDEX(装备!G:G,$O385)+INDEX(装备!G:G,$P385)+INDEX(装备!G:G,$Q385)+INDEX(装备!G:G,$R385)+INDEX(装备!G:G,$S385)+INDEX(装备!G:G,$T385)</f>
        <v>3</v>
      </c>
      <c r="AA385" s="8">
        <f>INDEX(装备!H:H,$O385)+INDEX(装备!H:H,$P385)+INDEX(装备!H:H,$Q385)+INDEX(装备!H:H,$R385)+INDEX(装备!H:H,$S385)+INDEX(装备!H:H,$T385)</f>
        <v>12</v>
      </c>
      <c r="AB385" s="8">
        <f>INDEX(装备!I:I,$O385)+INDEX(装备!I:I,$P385)+INDEX(装备!I:I,$Q385)+INDEX(装备!I:I,$R385)+INDEX(装备!I:I,$S385)+INDEX(装备!I:I,$T385)</f>
        <v>0</v>
      </c>
      <c r="AC385" s="8">
        <f>INDEX(装备!J:J,$O385)+INDEX(装备!J:J,$P385)+INDEX(装备!J:J,$Q385)+INDEX(装备!J:J,$R385)+INDEX(装备!J:J,$S385)+INDEX(装备!J:J,$T385)</f>
        <v>5</v>
      </c>
      <c r="AD385" s="8">
        <f>INDEX(装备!K:K,$O385)+INDEX(装备!K:K,$P385)+INDEX(装备!K:K,$Q385)+INDEX(装备!K:K,$R385)+INDEX(装备!K:K,$S385)+INDEX(装备!K:K,$T385)</f>
        <v>0</v>
      </c>
      <c r="AE385" s="8">
        <f>INDEX(装备!L:L,$O385)+INDEX(装备!L:L,$P385)+INDEX(装备!L:L,$Q385)+INDEX(装备!L:L,$R385)+INDEX(装备!L:L,$S385)+INDEX(装备!L:L,$T385)</f>
        <v>0</v>
      </c>
      <c r="AF385" s="8">
        <f>INDEX(装备!M:M,$O385)+INDEX(装备!M:M,$P385)+INDEX(装备!M:M,$Q385)+INDEX(装备!M:M,$R385)+INDEX(装备!M:M,$S385)+INDEX(装备!M:M,$T385)</f>
        <v>135</v>
      </c>
      <c r="AG385" s="8">
        <f>INDEX(装备!N:N,$O385)+INDEX(装备!N:N,$P385)+INDEX(装备!N:N,$Q385)+INDEX(装备!N:N,$R385)+INDEX(装备!N:N,$S385)+INDEX(装备!N:N,$T385)</f>
        <v>45</v>
      </c>
      <c r="AH385" s="8">
        <f>INDEX(装备!O:O,$O385)+INDEX(装备!O:O,$P385)+INDEX(装备!O:O,$Q385)+INDEX(装备!O:O,$R385)+INDEX(装备!O:O,$S385)+INDEX(装备!O:O,$T385)</f>
        <v>0</v>
      </c>
      <c r="AI385" s="8">
        <f>INDEX(装备!P:P,$O385)+INDEX(装备!P:P,$P385)+INDEX(装备!P:P,$Q385)+INDEX(装备!P:P,$R385)+INDEX(装备!P:P,$S385)+INDEX(装备!P:P,$T385)</f>
        <v>0</v>
      </c>
      <c r="AJ385" s="8">
        <f>INDEX(装备!Q:Q,$O385)+INDEX(装备!Q:Q,$P385)+INDEX(装备!Q:Q,$Q385)+INDEX(装备!Q:Q,$R385)+INDEX(装备!Q:Q,$S385)+INDEX(装备!Q:Q,$T385)</f>
        <v>0</v>
      </c>
      <c r="AK385" s="8">
        <f>INDEX(装备!R:R,$O385)+INDEX(装备!R:R,$P385)+INDEX(装备!R:R,$Q385)+INDEX(装备!R:R,$R385)+INDEX(装备!R:R,$S385)+INDEX(装备!R:R,$T385)</f>
        <v>0</v>
      </c>
      <c r="AL385" s="8">
        <f>INDEX(装备!S:S,$O385)+INDEX(装备!S:S,$P385)+INDEX(装备!S:S,$Q385)+INDEX(装备!S:S,$R385)+INDEX(装备!S:S,$S385)+INDEX(装备!S:S,$T385)</f>
        <v>0</v>
      </c>
      <c r="AM385" s="8">
        <f>INDEX(装备!T:T,$O385)+INDEX(装备!T:T,$P385)+INDEX(装备!T:T,$Q385)+INDEX(装备!T:T,$R385)+INDEX(装备!T:T,$S385)+INDEX(装备!T:T,$T385)</f>
        <v>0</v>
      </c>
      <c r="AP385" s="39">
        <f t="shared" si="176"/>
        <v>40</v>
      </c>
      <c r="AQ385" s="39">
        <f t="shared" si="176"/>
        <v>33</v>
      </c>
      <c r="AR385" s="39">
        <f t="shared" si="176"/>
        <v>24</v>
      </c>
      <c r="AS385" s="39">
        <f t="shared" si="176"/>
        <v>0</v>
      </c>
      <c r="AT385" s="39">
        <f t="shared" si="176"/>
        <v>9</v>
      </c>
      <c r="AU385" s="39">
        <f t="shared" si="176"/>
        <v>42</v>
      </c>
      <c r="AV385" s="39">
        <f t="shared" si="176"/>
        <v>4</v>
      </c>
      <c r="AW385" s="39">
        <f t="shared" si="176"/>
        <v>5</v>
      </c>
      <c r="AX385" s="39">
        <f t="shared" si="176"/>
        <v>0</v>
      </c>
      <c r="AY385" s="39">
        <f t="shared" si="176"/>
        <v>0</v>
      </c>
      <c r="AZ385" s="39">
        <f t="shared" si="176"/>
        <v>150</v>
      </c>
      <c r="BA385" s="39">
        <f t="shared" si="176"/>
        <v>120</v>
      </c>
      <c r="BB385" s="39">
        <f t="shared" si="176"/>
        <v>0</v>
      </c>
      <c r="BC385" s="39">
        <f t="shared" si="176"/>
        <v>0</v>
      </c>
      <c r="BD385" s="39">
        <f t="shared" si="176"/>
        <v>0</v>
      </c>
      <c r="BE385" s="39">
        <f t="shared" si="176"/>
        <v>0</v>
      </c>
      <c r="BF385" s="39">
        <f t="shared" si="176"/>
        <v>0</v>
      </c>
      <c r="BG385" s="39">
        <f t="shared" si="176"/>
        <v>0</v>
      </c>
    </row>
    <row r="386" spans="6:59" s="38" customFormat="1" x14ac:dyDescent="0.15">
      <c r="G386" s="39" t="s">
        <v>304</v>
      </c>
      <c r="H386" s="39" t="s">
        <v>622</v>
      </c>
      <c r="I386" s="39" t="s">
        <v>428</v>
      </c>
      <c r="J386" s="39" t="s">
        <v>363</v>
      </c>
      <c r="K386" s="39" t="s">
        <v>326</v>
      </c>
      <c r="L386" s="39" t="s">
        <v>441</v>
      </c>
      <c r="M386" s="39" t="s">
        <v>444</v>
      </c>
      <c r="O386" s="35">
        <f>MATCH(H386,装备!$B:$B,0)</f>
        <v>86</v>
      </c>
      <c r="P386" s="35">
        <f>MATCH(I386,装备!$B:$B,0)</f>
        <v>71</v>
      </c>
      <c r="Q386" s="35">
        <f>MATCH(J386,装备!$B:$B,0)</f>
        <v>49</v>
      </c>
      <c r="R386" s="35">
        <f>MATCH(K386,装备!$B:$B,0)</f>
        <v>31</v>
      </c>
      <c r="S386" s="35">
        <f>MATCH(L386,装备!$B:$B,0)</f>
        <v>20</v>
      </c>
      <c r="T386" s="35">
        <f>MATCH(M386,装备!$B:$B,0)</f>
        <v>47</v>
      </c>
      <c r="V386" s="8">
        <f>INDEX(装备!C:C,$O386)+INDEX(装备!C:C,$P386)+INDEX(装备!C:C,$Q386)+INDEX(装备!C:C,$R386)+INDEX(装备!C:C,$S386)+INDEX(装备!C:C,$T386)</f>
        <v>19</v>
      </c>
      <c r="W386" s="8">
        <f>INDEX(装备!D:D,$O386)+INDEX(装备!D:D,$P386)+INDEX(装备!D:D,$Q386)+INDEX(装备!D:D,$R386)+INDEX(装备!D:D,$S386)+INDEX(装备!D:D,$T386)</f>
        <v>32</v>
      </c>
      <c r="X386" s="8">
        <f>INDEX(装备!E:E,$O386)+INDEX(装备!E:E,$P386)+INDEX(装备!E:E,$Q386)+INDEX(装备!E:E,$R386)+INDEX(装备!E:E,$S386)+INDEX(装备!E:E,$T386)</f>
        <v>19</v>
      </c>
      <c r="Y386" s="8">
        <f>INDEX(装备!F:F,$O386)+INDEX(装备!F:F,$P386)+INDEX(装备!F:F,$Q386)+INDEX(装备!F:F,$R386)+INDEX(装备!F:F,$S386)+INDEX(装备!F:F,$T386)</f>
        <v>200</v>
      </c>
      <c r="Z386" s="8">
        <f>INDEX(装备!G:G,$O386)+INDEX(装备!G:G,$P386)+INDEX(装备!G:G,$Q386)+INDEX(装备!G:G,$R386)+INDEX(装备!G:G,$S386)+INDEX(装备!G:G,$T386)</f>
        <v>23</v>
      </c>
      <c r="AA386" s="8">
        <f>INDEX(装备!H:H,$O386)+INDEX(装备!H:H,$P386)+INDEX(装备!H:H,$Q386)+INDEX(装备!H:H,$R386)+INDEX(装备!H:H,$S386)+INDEX(装备!H:H,$T386)</f>
        <v>40</v>
      </c>
      <c r="AB386" s="8">
        <f>INDEX(装备!I:I,$O386)+INDEX(装备!I:I,$P386)+INDEX(装备!I:I,$Q386)+INDEX(装备!I:I,$R386)+INDEX(装备!I:I,$S386)+INDEX(装备!I:I,$T386)</f>
        <v>0</v>
      </c>
      <c r="AC386" s="8">
        <f>INDEX(装备!J:J,$O386)+INDEX(装备!J:J,$P386)+INDEX(装备!J:J,$Q386)+INDEX(装备!J:J,$R386)+INDEX(装备!J:J,$S386)+INDEX(装备!J:J,$T386)</f>
        <v>0</v>
      </c>
      <c r="AD386" s="8">
        <f>INDEX(装备!K:K,$O386)+INDEX(装备!K:K,$P386)+INDEX(装备!K:K,$Q386)+INDEX(装备!K:K,$R386)+INDEX(装备!K:K,$S386)+INDEX(装备!K:K,$T386)</f>
        <v>5</v>
      </c>
      <c r="AE386" s="8">
        <f>INDEX(装备!L:L,$O386)+INDEX(装备!L:L,$P386)+INDEX(装备!L:L,$Q386)+INDEX(装备!L:L,$R386)+INDEX(装备!L:L,$S386)+INDEX(装备!L:L,$T386)</f>
        <v>10</v>
      </c>
      <c r="AF386" s="8">
        <f>INDEX(装备!M:M,$O386)+INDEX(装备!M:M,$P386)+INDEX(装备!M:M,$Q386)+INDEX(装备!M:M,$R386)+INDEX(装备!M:M,$S386)+INDEX(装备!M:M,$T386)</f>
        <v>320</v>
      </c>
      <c r="AG386" s="8">
        <f>INDEX(装备!N:N,$O386)+INDEX(装备!N:N,$P386)+INDEX(装备!N:N,$Q386)+INDEX(装备!N:N,$R386)+INDEX(装备!N:N,$S386)+INDEX(装备!N:N,$T386)</f>
        <v>135</v>
      </c>
      <c r="AH386" s="8">
        <f>INDEX(装备!O:O,$O386)+INDEX(装备!O:O,$P386)+INDEX(装备!O:O,$Q386)+INDEX(装备!O:O,$R386)+INDEX(装备!O:O,$S386)+INDEX(装备!O:O,$T386)</f>
        <v>5</v>
      </c>
      <c r="AI386" s="8">
        <f>INDEX(装备!P:P,$O386)+INDEX(装备!P:P,$P386)+INDEX(装备!P:P,$Q386)+INDEX(装备!P:P,$R386)+INDEX(装备!P:P,$S386)+INDEX(装备!P:P,$T386)</f>
        <v>0</v>
      </c>
      <c r="AJ386" s="8">
        <f>INDEX(装备!Q:Q,$O386)+INDEX(装备!Q:Q,$P386)+INDEX(装备!Q:Q,$Q386)+INDEX(装备!Q:Q,$R386)+INDEX(装备!Q:Q,$S386)+INDEX(装备!Q:Q,$T386)</f>
        <v>0</v>
      </c>
      <c r="AK386" s="8">
        <f>INDEX(装备!R:R,$O386)+INDEX(装备!R:R,$P386)+INDEX(装备!R:R,$Q386)+INDEX(装备!R:R,$R386)+INDEX(装备!R:R,$S386)+INDEX(装备!R:R,$T386)</f>
        <v>0</v>
      </c>
      <c r="AL386" s="8">
        <f>INDEX(装备!S:S,$O386)+INDEX(装备!S:S,$P386)+INDEX(装备!S:S,$Q386)+INDEX(装备!S:S,$R386)+INDEX(装备!S:S,$S386)+INDEX(装备!S:S,$T386)</f>
        <v>0</v>
      </c>
      <c r="AM386" s="8">
        <f>INDEX(装备!T:T,$O386)+INDEX(装备!T:T,$P386)+INDEX(装备!T:T,$Q386)+INDEX(装备!T:T,$R386)+INDEX(装备!T:T,$S386)+INDEX(装备!T:T,$T386)</f>
        <v>0</v>
      </c>
      <c r="AP386" s="39">
        <f t="shared" si="176"/>
        <v>59</v>
      </c>
      <c r="AQ386" s="39">
        <f t="shared" si="176"/>
        <v>65</v>
      </c>
      <c r="AR386" s="39">
        <f t="shared" si="176"/>
        <v>43</v>
      </c>
      <c r="AS386" s="39">
        <f t="shared" si="176"/>
        <v>200</v>
      </c>
      <c r="AT386" s="39">
        <f t="shared" si="176"/>
        <v>32</v>
      </c>
      <c r="AU386" s="39">
        <f t="shared" si="176"/>
        <v>82</v>
      </c>
      <c r="AV386" s="39">
        <f t="shared" si="176"/>
        <v>4</v>
      </c>
      <c r="AW386" s="39">
        <f t="shared" si="176"/>
        <v>5</v>
      </c>
      <c r="AX386" s="39">
        <f t="shared" si="176"/>
        <v>5</v>
      </c>
      <c r="AY386" s="39">
        <f t="shared" si="176"/>
        <v>10</v>
      </c>
      <c r="AZ386" s="39">
        <f t="shared" si="176"/>
        <v>470</v>
      </c>
      <c r="BA386" s="39">
        <f t="shared" si="176"/>
        <v>255</v>
      </c>
      <c r="BB386" s="39">
        <f t="shared" si="176"/>
        <v>5</v>
      </c>
      <c r="BC386" s="39">
        <f t="shared" si="176"/>
        <v>0</v>
      </c>
      <c r="BD386" s="39">
        <f t="shared" si="176"/>
        <v>0</v>
      </c>
      <c r="BE386" s="39">
        <f t="shared" si="176"/>
        <v>0</v>
      </c>
      <c r="BF386" s="39">
        <f t="shared" si="176"/>
        <v>0</v>
      </c>
      <c r="BG386" s="39">
        <f t="shared" si="176"/>
        <v>0</v>
      </c>
    </row>
    <row r="387" spans="6:59" s="38" customFormat="1" x14ac:dyDescent="0.15">
      <c r="G387" s="39" t="s">
        <v>311</v>
      </c>
      <c r="H387" s="39" t="s">
        <v>595</v>
      </c>
      <c r="I387" s="39" t="s">
        <v>368</v>
      </c>
      <c r="J387" s="39" t="s">
        <v>313</v>
      </c>
      <c r="K387" s="39" t="s">
        <v>367</v>
      </c>
      <c r="L387" s="39" t="s">
        <v>426</v>
      </c>
      <c r="M387" s="39" t="s">
        <v>380</v>
      </c>
      <c r="O387" s="35">
        <f>MATCH(H387,装备!$B:$B,0)</f>
        <v>79</v>
      </c>
      <c r="P387" s="35">
        <f>MATCH(I387,装备!$B:$B,0)</f>
        <v>87</v>
      </c>
      <c r="Q387" s="35">
        <f>MATCH(J387,装备!$B:$B,0)</f>
        <v>84</v>
      </c>
      <c r="R387" s="35">
        <f>MATCH(K387,装备!$B:$B,0)</f>
        <v>55</v>
      </c>
      <c r="S387" s="35">
        <f>MATCH(L387,装备!$B:$B,0)</f>
        <v>50</v>
      </c>
      <c r="T387" s="35">
        <f>MATCH(M387,装备!$B:$B,0)</f>
        <v>43</v>
      </c>
      <c r="V387" s="8">
        <f>INDEX(装备!C:C,$O387)+INDEX(装备!C:C,$P387)+INDEX(装备!C:C,$Q387)+INDEX(装备!C:C,$R387)+INDEX(装备!C:C,$S387)+INDEX(装备!C:C,$T387)</f>
        <v>28</v>
      </c>
      <c r="W387" s="8">
        <f>INDEX(装备!D:D,$O387)+INDEX(装备!D:D,$P387)+INDEX(装备!D:D,$Q387)+INDEX(装备!D:D,$R387)+INDEX(装备!D:D,$S387)+INDEX(装备!D:D,$T387)</f>
        <v>18</v>
      </c>
      <c r="X387" s="8">
        <f>INDEX(装备!E:E,$O387)+INDEX(装备!E:E,$P387)+INDEX(装备!E:E,$Q387)+INDEX(装备!E:E,$R387)+INDEX(装备!E:E,$S387)+INDEX(装备!E:E,$T387)</f>
        <v>18</v>
      </c>
      <c r="Y387" s="8">
        <f>INDEX(装备!F:F,$O387)+INDEX(装备!F:F,$P387)+INDEX(装备!F:F,$Q387)+INDEX(装备!F:F,$R387)+INDEX(装备!F:F,$S387)+INDEX(装备!F:F,$T387)</f>
        <v>280</v>
      </c>
      <c r="Z387" s="8">
        <f>INDEX(装备!G:G,$O387)+INDEX(装备!G:G,$P387)+INDEX(装备!G:G,$Q387)+INDEX(装备!G:G,$R387)+INDEX(装备!G:G,$S387)+INDEX(装备!G:G,$T387)</f>
        <v>146</v>
      </c>
      <c r="AA387" s="8">
        <f>INDEX(装备!H:H,$O387)+INDEX(装备!H:H,$P387)+INDEX(装备!H:H,$Q387)+INDEX(装备!H:H,$R387)+INDEX(装备!H:H,$S387)+INDEX(装备!H:H,$T387)</f>
        <v>0</v>
      </c>
      <c r="AB387" s="8">
        <f>INDEX(装备!I:I,$O387)+INDEX(装备!I:I,$P387)+INDEX(装备!I:I,$Q387)+INDEX(装备!I:I,$R387)+INDEX(装备!I:I,$S387)+INDEX(装备!I:I,$T387)</f>
        <v>4</v>
      </c>
      <c r="AC387" s="8">
        <f>INDEX(装备!J:J,$O387)+INDEX(装备!J:J,$P387)+INDEX(装备!J:J,$Q387)+INDEX(装备!J:J,$R387)+INDEX(装备!J:J,$S387)+INDEX(装备!J:J,$T387)</f>
        <v>10</v>
      </c>
      <c r="AD387" s="8">
        <f>INDEX(装备!K:K,$O387)+INDEX(装备!K:K,$P387)+INDEX(装备!K:K,$Q387)+INDEX(装备!K:K,$R387)+INDEX(装备!K:K,$S387)+INDEX(装备!K:K,$T387)</f>
        <v>15</v>
      </c>
      <c r="AE387" s="8">
        <f>INDEX(装备!L:L,$O387)+INDEX(装备!L:L,$P387)+INDEX(装备!L:L,$Q387)+INDEX(装备!L:L,$R387)+INDEX(装备!L:L,$S387)+INDEX(装备!L:L,$T387)</f>
        <v>0</v>
      </c>
      <c r="AF387" s="8">
        <f>INDEX(装备!M:M,$O387)+INDEX(装备!M:M,$P387)+INDEX(装备!M:M,$Q387)+INDEX(装备!M:M,$R387)+INDEX(装备!M:M,$S387)+INDEX(装备!M:M,$T387)</f>
        <v>380</v>
      </c>
      <c r="AG387" s="8">
        <f>INDEX(装备!N:N,$O387)+INDEX(装备!N:N,$P387)+INDEX(装备!N:N,$Q387)+INDEX(装备!N:N,$R387)+INDEX(装备!N:N,$S387)+INDEX(装备!N:N,$T387)</f>
        <v>50</v>
      </c>
      <c r="AH387" s="8">
        <f>INDEX(装备!O:O,$O387)+INDEX(装备!O:O,$P387)+INDEX(装备!O:O,$Q387)+INDEX(装备!O:O,$R387)+INDEX(装备!O:O,$S387)+INDEX(装备!O:O,$T387)</f>
        <v>0</v>
      </c>
      <c r="AI387" s="8">
        <f>INDEX(装备!P:P,$O387)+INDEX(装备!P:P,$P387)+INDEX(装备!P:P,$Q387)+INDEX(装备!P:P,$R387)+INDEX(装备!P:P,$S387)+INDEX(装备!P:P,$T387)</f>
        <v>0</v>
      </c>
      <c r="AJ387" s="8">
        <f>INDEX(装备!Q:Q,$O387)+INDEX(装备!Q:Q,$P387)+INDEX(装备!Q:Q,$Q387)+INDEX(装备!Q:Q,$R387)+INDEX(装备!Q:Q,$S387)+INDEX(装备!Q:Q,$T387)</f>
        <v>0</v>
      </c>
      <c r="AK387" s="8">
        <f>INDEX(装备!R:R,$O387)+INDEX(装备!R:R,$P387)+INDEX(装备!R:R,$Q387)+INDEX(装备!R:R,$R387)+INDEX(装备!R:R,$S387)+INDEX(装备!R:R,$T387)</f>
        <v>0</v>
      </c>
      <c r="AL387" s="8">
        <f>INDEX(装备!S:S,$O387)+INDEX(装备!S:S,$P387)+INDEX(装备!S:S,$Q387)+INDEX(装备!S:S,$R387)+INDEX(装备!S:S,$S387)+INDEX(装备!S:S,$T387)</f>
        <v>0</v>
      </c>
      <c r="AM387" s="8">
        <f>INDEX(装备!T:T,$O387)+INDEX(装备!T:T,$P387)+INDEX(装备!T:T,$Q387)+INDEX(装备!T:T,$R387)+INDEX(装备!T:T,$S387)+INDEX(装备!T:T,$T387)</f>
        <v>0</v>
      </c>
      <c r="AP387" s="39">
        <f t="shared" si="176"/>
        <v>87</v>
      </c>
      <c r="AQ387" s="39">
        <f t="shared" si="176"/>
        <v>83</v>
      </c>
      <c r="AR387" s="39">
        <f t="shared" si="176"/>
        <v>61</v>
      </c>
      <c r="AS387" s="39">
        <f t="shared" si="176"/>
        <v>480</v>
      </c>
      <c r="AT387" s="39">
        <f t="shared" si="176"/>
        <v>178</v>
      </c>
      <c r="AU387" s="39">
        <f t="shared" si="176"/>
        <v>82</v>
      </c>
      <c r="AV387" s="39">
        <f t="shared" si="176"/>
        <v>8</v>
      </c>
      <c r="AW387" s="39">
        <f t="shared" si="176"/>
        <v>15</v>
      </c>
      <c r="AX387" s="39">
        <f t="shared" si="176"/>
        <v>20</v>
      </c>
      <c r="AY387" s="39">
        <f t="shared" si="176"/>
        <v>10</v>
      </c>
      <c r="AZ387" s="39">
        <f t="shared" si="176"/>
        <v>850</v>
      </c>
      <c r="BA387" s="39">
        <f t="shared" si="176"/>
        <v>305</v>
      </c>
      <c r="BB387" s="39">
        <f t="shared" si="176"/>
        <v>5</v>
      </c>
      <c r="BC387" s="39">
        <f t="shared" si="176"/>
        <v>0</v>
      </c>
      <c r="BD387" s="39">
        <f t="shared" si="176"/>
        <v>0</v>
      </c>
      <c r="BE387" s="39">
        <f t="shared" si="176"/>
        <v>0</v>
      </c>
      <c r="BF387" s="39">
        <f t="shared" si="176"/>
        <v>0</v>
      </c>
      <c r="BG387" s="39">
        <f t="shared" si="176"/>
        <v>0</v>
      </c>
    </row>
    <row r="388" spans="6:59" s="38" customFormat="1" x14ac:dyDescent="0.15">
      <c r="G388" s="39" t="s">
        <v>316</v>
      </c>
      <c r="H388" s="39" t="s">
        <v>641</v>
      </c>
      <c r="I388" s="39" t="s">
        <v>424</v>
      </c>
      <c r="J388" s="39" t="s">
        <v>466</v>
      </c>
      <c r="K388" s="39" t="s">
        <v>443</v>
      </c>
      <c r="L388" s="39" t="s">
        <v>302</v>
      </c>
      <c r="M388" s="39" t="s">
        <v>444</v>
      </c>
      <c r="O388" s="35">
        <f>MATCH(H388,装备!$B:$B,0)</f>
        <v>113</v>
      </c>
      <c r="P388" s="35">
        <f>MATCH(I388,装备!$B:$B,0)</f>
        <v>66</v>
      </c>
      <c r="Q388" s="35">
        <f>MATCH(J388,装备!$B:$B,0)</f>
        <v>29</v>
      </c>
      <c r="R388" s="35">
        <f>MATCH(K388,装备!$B:$B,0)</f>
        <v>76</v>
      </c>
      <c r="S388" s="35">
        <f>MATCH(L388,装备!$B:$B,0)</f>
        <v>36</v>
      </c>
      <c r="T388" s="35">
        <f>MATCH(M388,装备!$B:$B,0)</f>
        <v>47</v>
      </c>
      <c r="V388" s="8">
        <f>INDEX(装备!C:C,$O388)+INDEX(装备!C:C,$P388)+INDEX(装备!C:C,$Q388)+INDEX(装备!C:C,$R388)+INDEX(装备!C:C,$S388)+INDEX(装备!C:C,$T388)</f>
        <v>26</v>
      </c>
      <c r="W388" s="8">
        <f>INDEX(装备!D:D,$O388)+INDEX(装备!D:D,$P388)+INDEX(装备!D:D,$Q388)+INDEX(装备!D:D,$R388)+INDEX(装备!D:D,$S388)+INDEX(装备!D:D,$T388)</f>
        <v>66</v>
      </c>
      <c r="X388" s="8">
        <f>INDEX(装备!E:E,$O388)+INDEX(装备!E:E,$P388)+INDEX(装备!E:E,$Q388)+INDEX(装备!E:E,$R388)+INDEX(装备!E:E,$S388)+INDEX(装备!E:E,$T388)</f>
        <v>26</v>
      </c>
      <c r="Y388" s="8">
        <f>INDEX(装备!F:F,$O388)+INDEX(装备!F:F,$P388)+INDEX(装备!F:F,$Q388)+INDEX(装备!F:F,$R388)+INDEX(装备!F:F,$S388)+INDEX(装备!F:F,$T388)</f>
        <v>0</v>
      </c>
      <c r="Z388" s="8">
        <f>INDEX(装备!G:G,$O388)+INDEX(装备!G:G,$P388)+INDEX(装备!G:G,$Q388)+INDEX(装备!G:G,$R388)+INDEX(装备!G:G,$S388)+INDEX(装备!G:G,$T388)</f>
        <v>0</v>
      </c>
      <c r="AA388" s="8">
        <f>INDEX(装备!H:H,$O388)+INDEX(装备!H:H,$P388)+INDEX(装备!H:H,$Q388)+INDEX(装备!H:H,$R388)+INDEX(装备!H:H,$S388)+INDEX(装备!H:H,$T388)</f>
        <v>70</v>
      </c>
      <c r="AB388" s="8">
        <f>INDEX(装备!I:I,$O388)+INDEX(装备!I:I,$P388)+INDEX(装备!I:I,$Q388)+INDEX(装备!I:I,$R388)+INDEX(装备!I:I,$S388)+INDEX(装备!I:I,$T388)</f>
        <v>0</v>
      </c>
      <c r="AC388" s="8">
        <f>INDEX(装备!J:J,$O388)+INDEX(装备!J:J,$P388)+INDEX(装备!J:J,$Q388)+INDEX(装备!J:J,$R388)+INDEX(装备!J:J,$S388)+INDEX(装备!J:J,$T388)</f>
        <v>0</v>
      </c>
      <c r="AD388" s="8">
        <f>INDEX(装备!K:K,$O388)+INDEX(装备!K:K,$P388)+INDEX(装备!K:K,$Q388)+INDEX(装备!K:K,$R388)+INDEX(装备!K:K,$S388)+INDEX(装备!K:K,$T388)</f>
        <v>0</v>
      </c>
      <c r="AE388" s="8">
        <f>INDEX(装备!L:L,$O388)+INDEX(装备!L:L,$P388)+INDEX(装备!L:L,$Q388)+INDEX(装备!L:L,$R388)+INDEX(装备!L:L,$S388)+INDEX(装备!L:L,$T388)</f>
        <v>25</v>
      </c>
      <c r="AF388" s="8">
        <f>INDEX(装备!M:M,$O388)+INDEX(装备!M:M,$P388)+INDEX(装备!M:M,$Q388)+INDEX(装备!M:M,$R388)+INDEX(装备!M:M,$S388)+INDEX(装备!M:M,$T388)</f>
        <v>15</v>
      </c>
      <c r="AG388" s="8">
        <f>INDEX(装备!N:N,$O388)+INDEX(装备!N:N,$P388)+INDEX(装备!N:N,$Q388)+INDEX(装备!N:N,$R388)+INDEX(装备!N:N,$S388)+INDEX(装备!N:N,$T388)</f>
        <v>245</v>
      </c>
      <c r="AH388" s="8">
        <f>INDEX(装备!O:O,$O388)+INDEX(装备!O:O,$P388)+INDEX(装备!O:O,$Q388)+INDEX(装备!O:O,$R388)+INDEX(装备!O:O,$S388)+INDEX(装备!O:O,$T388)</f>
        <v>0</v>
      </c>
      <c r="AI388" s="8">
        <f>INDEX(装备!P:P,$O388)+INDEX(装备!P:P,$P388)+INDEX(装备!P:P,$Q388)+INDEX(装备!P:P,$R388)+INDEX(装备!P:P,$S388)+INDEX(装备!P:P,$T388)</f>
        <v>0</v>
      </c>
      <c r="AJ388" s="8">
        <f>INDEX(装备!Q:Q,$O388)+INDEX(装备!Q:Q,$P388)+INDEX(装备!Q:Q,$Q388)+INDEX(装备!Q:Q,$R388)+INDEX(装备!Q:Q,$S388)+INDEX(装备!Q:Q,$T388)</f>
        <v>20</v>
      </c>
      <c r="AK388" s="8">
        <f>INDEX(装备!R:R,$O388)+INDEX(装备!R:R,$P388)+INDEX(装备!R:R,$Q388)+INDEX(装备!R:R,$R388)+INDEX(装备!R:R,$S388)+INDEX(装备!R:R,$T388)</f>
        <v>0</v>
      </c>
      <c r="AL388" s="8">
        <f>INDEX(装备!S:S,$O388)+INDEX(装备!S:S,$P388)+INDEX(装备!S:S,$Q388)+INDEX(装备!S:S,$R388)+INDEX(装备!S:S,$S388)+INDEX(装备!S:S,$T388)</f>
        <v>0</v>
      </c>
      <c r="AM388" s="8">
        <f>INDEX(装备!T:T,$O388)+INDEX(装备!T:T,$P388)+INDEX(装备!T:T,$Q388)+INDEX(装备!T:T,$R388)+INDEX(装备!T:T,$S388)+INDEX(装备!T:T,$T388)</f>
        <v>0</v>
      </c>
      <c r="AP388" s="39">
        <f t="shared" si="176"/>
        <v>113</v>
      </c>
      <c r="AQ388" s="39">
        <f t="shared" si="176"/>
        <v>149</v>
      </c>
      <c r="AR388" s="39">
        <f t="shared" si="176"/>
        <v>87</v>
      </c>
      <c r="AS388" s="39">
        <f t="shared" si="176"/>
        <v>480</v>
      </c>
      <c r="AT388" s="39">
        <f t="shared" si="176"/>
        <v>178</v>
      </c>
      <c r="AU388" s="39">
        <f t="shared" si="176"/>
        <v>152</v>
      </c>
      <c r="AV388" s="39">
        <f t="shared" si="176"/>
        <v>8</v>
      </c>
      <c r="AW388" s="39">
        <f t="shared" si="176"/>
        <v>15</v>
      </c>
      <c r="AX388" s="39">
        <f t="shared" si="176"/>
        <v>20</v>
      </c>
      <c r="AY388" s="39">
        <f t="shared" si="176"/>
        <v>35</v>
      </c>
      <c r="AZ388" s="39">
        <f t="shared" si="176"/>
        <v>865</v>
      </c>
      <c r="BA388" s="39">
        <f t="shared" si="176"/>
        <v>550</v>
      </c>
      <c r="BB388" s="39">
        <f t="shared" si="176"/>
        <v>5</v>
      </c>
      <c r="BC388" s="39">
        <f t="shared" si="176"/>
        <v>0</v>
      </c>
      <c r="BD388" s="39">
        <f t="shared" si="176"/>
        <v>20</v>
      </c>
      <c r="BE388" s="39">
        <f t="shared" si="176"/>
        <v>0</v>
      </c>
      <c r="BF388" s="39">
        <f t="shared" si="176"/>
        <v>0</v>
      </c>
      <c r="BG388" s="39">
        <f t="shared" si="176"/>
        <v>0</v>
      </c>
    </row>
    <row r="389" spans="6:59" s="38" customFormat="1" x14ac:dyDescent="0.15">
      <c r="G389" s="39" t="s">
        <v>321</v>
      </c>
      <c r="H389" s="39" t="s">
        <v>617</v>
      </c>
      <c r="I389" s="39" t="s">
        <v>357</v>
      </c>
      <c r="J389" s="39" t="s">
        <v>312</v>
      </c>
      <c r="K389" s="39" t="s">
        <v>382</v>
      </c>
      <c r="L389" s="39" t="s">
        <v>422</v>
      </c>
      <c r="M389" s="39" t="s">
        <v>380</v>
      </c>
      <c r="O389" s="35">
        <f>MATCH(H389,装备!$B:$B,0)</f>
        <v>105</v>
      </c>
      <c r="P389" s="35">
        <f>MATCH(I389,装备!$B:$B,0)</f>
        <v>112</v>
      </c>
      <c r="Q389" s="35">
        <f>MATCH(J389,装备!$B:$B,0)</f>
        <v>69</v>
      </c>
      <c r="R389" s="35">
        <f>MATCH(K389,装备!$B:$B,0)</f>
        <v>67</v>
      </c>
      <c r="S389" s="35">
        <f>MATCH(L389,装备!$B:$B,0)</f>
        <v>18</v>
      </c>
      <c r="T389" s="35">
        <f>MATCH(M389,装备!$B:$B,0)</f>
        <v>43</v>
      </c>
      <c r="V389" s="8">
        <f>INDEX(装备!C:C,$O389)+INDEX(装备!C:C,$P389)+INDEX(装备!C:C,$Q389)+INDEX(装备!C:C,$R389)+INDEX(装备!C:C,$S389)+INDEX(装备!C:C,$T389)</f>
        <v>31</v>
      </c>
      <c r="W389" s="8">
        <f>INDEX(装备!D:D,$O389)+INDEX(装备!D:D,$P389)+INDEX(装备!D:D,$Q389)+INDEX(装备!D:D,$R389)+INDEX(装备!D:D,$S389)+INDEX(装备!D:D,$T389)</f>
        <v>12</v>
      </c>
      <c r="X389" s="8">
        <f>INDEX(装备!E:E,$O389)+INDEX(装备!E:E,$P389)+INDEX(装备!E:E,$Q389)+INDEX(装备!E:E,$R389)+INDEX(装备!E:E,$S389)+INDEX(装备!E:E,$T389)</f>
        <v>12</v>
      </c>
      <c r="Y389" s="8">
        <f>INDEX(装备!F:F,$O389)+INDEX(装备!F:F,$P389)+INDEX(装备!F:F,$Q389)+INDEX(装备!F:F,$R389)+INDEX(装备!F:F,$S389)+INDEX(装备!F:F,$T389)</f>
        <v>0</v>
      </c>
      <c r="Z389" s="8">
        <f>INDEX(装备!G:G,$O389)+INDEX(装备!G:G,$P389)+INDEX(装备!G:G,$Q389)+INDEX(装备!G:G,$R389)+INDEX(装备!G:G,$S389)+INDEX(装备!G:G,$T389)</f>
        <v>155</v>
      </c>
      <c r="AA389" s="8">
        <f>INDEX(装备!H:H,$O389)+INDEX(装备!H:H,$P389)+INDEX(装备!H:H,$Q389)+INDEX(装备!H:H,$R389)+INDEX(装备!H:H,$S389)+INDEX(装备!H:H,$T389)</f>
        <v>0</v>
      </c>
      <c r="AB389" s="8">
        <f>INDEX(装备!I:I,$O389)+INDEX(装备!I:I,$P389)+INDEX(装备!I:I,$Q389)+INDEX(装备!I:I,$R389)+INDEX(装备!I:I,$S389)+INDEX(装备!I:I,$T389)</f>
        <v>15</v>
      </c>
      <c r="AC389" s="8">
        <f>INDEX(装备!J:J,$O389)+INDEX(装备!J:J,$P389)+INDEX(装备!J:J,$Q389)+INDEX(装备!J:J,$R389)+INDEX(装备!J:J,$S389)+INDEX(装备!J:J,$T389)</f>
        <v>0</v>
      </c>
      <c r="AD389" s="8">
        <f>INDEX(装备!K:K,$O389)+INDEX(装备!K:K,$P389)+INDEX(装备!K:K,$Q389)+INDEX(装备!K:K,$R389)+INDEX(装备!K:K,$S389)+INDEX(装备!K:K,$T389)</f>
        <v>80</v>
      </c>
      <c r="AE389" s="8">
        <f>INDEX(装备!L:L,$O389)+INDEX(装备!L:L,$P389)+INDEX(装备!L:L,$Q389)+INDEX(装备!L:L,$R389)+INDEX(装备!L:L,$S389)+INDEX(装备!L:L,$T389)</f>
        <v>0</v>
      </c>
      <c r="AF389" s="8">
        <f>INDEX(装备!M:M,$O389)+INDEX(装备!M:M,$P389)+INDEX(装备!M:M,$Q389)+INDEX(装备!M:M,$R389)+INDEX(装备!M:M,$S389)+INDEX(装备!M:M,$T389)</f>
        <v>0</v>
      </c>
      <c r="AG389" s="8">
        <f>INDEX(装备!N:N,$O389)+INDEX(装备!N:N,$P389)+INDEX(装备!N:N,$Q389)+INDEX(装备!N:N,$R389)+INDEX(装备!N:N,$S389)+INDEX(装备!N:N,$T389)</f>
        <v>0</v>
      </c>
      <c r="AH389" s="8">
        <f>INDEX(装备!O:O,$O389)+INDEX(装备!O:O,$P389)+INDEX(装备!O:O,$Q389)+INDEX(装备!O:O,$R389)+INDEX(装备!O:O,$S389)+INDEX(装备!O:O,$T389)</f>
        <v>0</v>
      </c>
      <c r="AI389" s="8">
        <f>INDEX(装备!P:P,$O389)+INDEX(装备!P:P,$P389)+INDEX(装备!P:P,$Q389)+INDEX(装备!P:P,$R389)+INDEX(装备!P:P,$S389)+INDEX(装备!P:P,$T389)</f>
        <v>15</v>
      </c>
      <c r="AJ389" s="8">
        <f>INDEX(装备!Q:Q,$O389)+INDEX(装备!Q:Q,$P389)+INDEX(装备!Q:Q,$Q389)+INDEX(装备!Q:Q,$R389)+INDEX(装备!Q:Q,$S389)+INDEX(装备!Q:Q,$T389)</f>
        <v>0</v>
      </c>
      <c r="AK389" s="8">
        <f>INDEX(装备!R:R,$O389)+INDEX(装备!R:R,$P389)+INDEX(装备!R:R,$Q389)+INDEX(装备!R:R,$R389)+INDEX(装备!R:R,$S389)+INDEX(装备!R:R,$T389)</f>
        <v>0</v>
      </c>
      <c r="AL389" s="8">
        <f>INDEX(装备!S:S,$O389)+INDEX(装备!S:S,$P389)+INDEX(装备!S:S,$Q389)+INDEX(装备!S:S,$R389)+INDEX(装备!S:S,$S389)+INDEX(装备!S:S,$T389)</f>
        <v>0</v>
      </c>
      <c r="AM389" s="8">
        <f>INDEX(装备!T:T,$O389)+INDEX(装备!T:T,$P389)+INDEX(装备!T:T,$Q389)+INDEX(装备!T:T,$R389)+INDEX(装备!T:T,$S389)+INDEX(装备!T:T,$T389)</f>
        <v>0</v>
      </c>
      <c r="AP389" s="39">
        <f t="shared" si="176"/>
        <v>144</v>
      </c>
      <c r="AQ389" s="39">
        <f t="shared" si="176"/>
        <v>161</v>
      </c>
      <c r="AR389" s="39">
        <f t="shared" si="176"/>
        <v>99</v>
      </c>
      <c r="AS389" s="39">
        <f t="shared" si="176"/>
        <v>480</v>
      </c>
      <c r="AT389" s="39">
        <f t="shared" si="176"/>
        <v>333</v>
      </c>
      <c r="AU389" s="39">
        <f t="shared" si="176"/>
        <v>152</v>
      </c>
      <c r="AV389" s="39">
        <f t="shared" si="176"/>
        <v>23</v>
      </c>
      <c r="AW389" s="39">
        <f t="shared" si="176"/>
        <v>15</v>
      </c>
      <c r="AX389" s="39">
        <f t="shared" si="176"/>
        <v>100</v>
      </c>
      <c r="AY389" s="39">
        <f t="shared" si="176"/>
        <v>35</v>
      </c>
      <c r="AZ389" s="39">
        <f t="shared" si="176"/>
        <v>865</v>
      </c>
      <c r="BA389" s="39">
        <f t="shared" si="176"/>
        <v>550</v>
      </c>
      <c r="BB389" s="39">
        <f t="shared" si="176"/>
        <v>5</v>
      </c>
      <c r="BC389" s="39">
        <f t="shared" si="176"/>
        <v>15</v>
      </c>
      <c r="BD389" s="39">
        <f t="shared" si="176"/>
        <v>20</v>
      </c>
      <c r="BE389" s="39">
        <f t="shared" si="176"/>
        <v>0</v>
      </c>
      <c r="BF389" s="39">
        <f t="shared" si="176"/>
        <v>0</v>
      </c>
      <c r="BG389" s="39">
        <f t="shared" si="176"/>
        <v>0</v>
      </c>
    </row>
    <row r="390" spans="6:59" s="38" customFormat="1" x14ac:dyDescent="0.15">
      <c r="G390" s="39" t="s">
        <v>328</v>
      </c>
      <c r="H390" s="39" t="s">
        <v>625</v>
      </c>
      <c r="I390" s="39" t="s">
        <v>340</v>
      </c>
      <c r="J390" s="39" t="s">
        <v>423</v>
      </c>
      <c r="K390" s="39" t="s">
        <v>351</v>
      </c>
      <c r="L390" s="39" t="s">
        <v>349</v>
      </c>
      <c r="M390" s="39" t="s">
        <v>327</v>
      </c>
      <c r="O390" s="35">
        <f>MATCH(H390,装备!$B:$B,0)</f>
        <v>115</v>
      </c>
      <c r="P390" s="35">
        <f>MATCH(I390,装备!$B:$B,0)</f>
        <v>104</v>
      </c>
      <c r="Q390" s="35">
        <f>MATCH(J390,装备!$B:$B,0)</f>
        <v>86</v>
      </c>
      <c r="R390" s="35">
        <f>MATCH(K390,装备!$B:$B,0)</f>
        <v>48</v>
      </c>
      <c r="S390" s="35">
        <f>MATCH(L390,装备!$B:$B,0)</f>
        <v>37</v>
      </c>
      <c r="T390" s="35">
        <f>MATCH(M390,装备!$B:$B,0)</f>
        <v>72</v>
      </c>
      <c r="V390" s="8">
        <f>INDEX(装备!C:C,$O390)+INDEX(装备!C:C,$P390)+INDEX(装备!C:C,$Q390)+INDEX(装备!C:C,$R390)+INDEX(装备!C:C,$S390)+INDEX(装备!C:C,$T390)</f>
        <v>35</v>
      </c>
      <c r="W390" s="8">
        <f>INDEX(装备!D:D,$O390)+INDEX(装备!D:D,$P390)+INDEX(装备!D:D,$Q390)+INDEX(装备!D:D,$R390)+INDEX(装备!D:D,$S390)+INDEX(装备!D:D,$T390)</f>
        <v>77</v>
      </c>
      <c r="X390" s="8">
        <f>INDEX(装备!E:E,$O390)+INDEX(装备!E:E,$P390)+INDEX(装备!E:E,$Q390)+INDEX(装备!E:E,$R390)+INDEX(装备!E:E,$S390)+INDEX(装备!E:E,$T390)</f>
        <v>35</v>
      </c>
      <c r="Y390" s="8">
        <f>INDEX(装备!F:F,$O390)+INDEX(装备!F:F,$P390)+INDEX(装备!F:F,$Q390)+INDEX(装备!F:F,$R390)+INDEX(装备!F:F,$S390)+INDEX(装备!F:F,$T390)</f>
        <v>200</v>
      </c>
      <c r="Z390" s="8">
        <f>INDEX(装备!G:G,$O390)+INDEX(装备!G:G,$P390)+INDEX(装备!G:G,$Q390)+INDEX(装备!G:G,$R390)+INDEX(装备!G:G,$S390)+INDEX(装备!G:G,$T390)</f>
        <v>55</v>
      </c>
      <c r="AA390" s="8">
        <f>INDEX(装备!H:H,$O390)+INDEX(装备!H:H,$P390)+INDEX(装备!H:H,$Q390)+INDEX(装备!H:H,$R390)+INDEX(装备!H:H,$S390)+INDEX(装备!H:H,$T390)</f>
        <v>12</v>
      </c>
      <c r="AB390" s="8">
        <f>INDEX(装备!I:I,$O390)+INDEX(装备!I:I,$P390)+INDEX(装备!I:I,$Q390)+INDEX(装备!I:I,$R390)+INDEX(装备!I:I,$S390)+INDEX(装备!I:I,$T390)</f>
        <v>40</v>
      </c>
      <c r="AC390" s="8">
        <f>INDEX(装备!J:J,$O390)+INDEX(装备!J:J,$P390)+INDEX(装备!J:J,$Q390)+INDEX(装备!J:J,$R390)+INDEX(装备!J:J,$S390)+INDEX(装备!J:J,$T390)</f>
        <v>0</v>
      </c>
      <c r="AD390" s="8">
        <f>INDEX(装备!K:K,$O390)+INDEX(装备!K:K,$P390)+INDEX(装备!K:K,$Q390)+INDEX(装备!K:K,$R390)+INDEX(装备!K:K,$S390)+INDEX(装备!K:K,$T390)</f>
        <v>5</v>
      </c>
      <c r="AE390" s="8">
        <f>INDEX(装备!L:L,$O390)+INDEX(装备!L:L,$P390)+INDEX(装备!L:L,$Q390)+INDEX(装备!L:L,$R390)+INDEX(装备!L:L,$S390)+INDEX(装备!L:L,$T390)</f>
        <v>10</v>
      </c>
      <c r="AF390" s="8">
        <f>INDEX(装备!M:M,$O390)+INDEX(装备!M:M,$P390)+INDEX(装备!M:M,$Q390)+INDEX(装备!M:M,$R390)+INDEX(装备!M:M,$S390)+INDEX(装备!M:M,$T390)</f>
        <v>320</v>
      </c>
      <c r="AG390" s="8">
        <f>INDEX(装备!N:N,$O390)+INDEX(装备!N:N,$P390)+INDEX(装备!N:N,$Q390)+INDEX(装备!N:N,$R390)+INDEX(装备!N:N,$S390)+INDEX(装备!N:N,$T390)</f>
        <v>170</v>
      </c>
      <c r="AH390" s="8">
        <f>INDEX(装备!O:O,$O390)+INDEX(装备!O:O,$P390)+INDEX(装备!O:O,$Q390)+INDEX(装备!O:O,$R390)+INDEX(装备!O:O,$S390)+INDEX(装备!O:O,$T390)</f>
        <v>0</v>
      </c>
      <c r="AI390" s="8">
        <f>INDEX(装备!P:P,$O390)+INDEX(装备!P:P,$P390)+INDEX(装备!P:P,$Q390)+INDEX(装备!P:P,$R390)+INDEX(装备!P:P,$S390)+INDEX(装备!P:P,$T390)</f>
        <v>0</v>
      </c>
      <c r="AJ390" s="8">
        <f>INDEX(装备!Q:Q,$O390)+INDEX(装备!Q:Q,$P390)+INDEX(装备!Q:Q,$Q390)+INDEX(装备!Q:Q,$R390)+INDEX(装备!Q:Q,$S390)+INDEX(装备!Q:Q,$T390)</f>
        <v>0</v>
      </c>
      <c r="AK390" s="8">
        <f>INDEX(装备!R:R,$O390)+INDEX(装备!R:R,$P390)+INDEX(装备!R:R,$Q390)+INDEX(装备!R:R,$R390)+INDEX(装备!R:R,$S390)+INDEX(装备!R:R,$T390)</f>
        <v>0</v>
      </c>
      <c r="AL390" s="8">
        <f>INDEX(装备!S:S,$O390)+INDEX(装备!S:S,$P390)+INDEX(装备!S:S,$Q390)+INDEX(装备!S:S,$R390)+INDEX(装备!S:S,$S390)+INDEX(装备!S:S,$T390)</f>
        <v>0</v>
      </c>
      <c r="AM390" s="8">
        <f>INDEX(装备!T:T,$O390)+INDEX(装备!T:T,$P390)+INDEX(装备!T:T,$Q390)+INDEX(装备!T:T,$R390)+INDEX(装备!T:T,$S390)+INDEX(装备!T:T,$T390)</f>
        <v>15</v>
      </c>
      <c r="AP390" s="39">
        <f t="shared" si="176"/>
        <v>179</v>
      </c>
      <c r="AQ390" s="39">
        <f t="shared" si="176"/>
        <v>238</v>
      </c>
      <c r="AR390" s="39">
        <f t="shared" si="176"/>
        <v>134</v>
      </c>
      <c r="AS390" s="39">
        <f t="shared" si="176"/>
        <v>680</v>
      </c>
      <c r="AT390" s="39">
        <f t="shared" si="176"/>
        <v>388</v>
      </c>
      <c r="AU390" s="39">
        <f t="shared" si="176"/>
        <v>164</v>
      </c>
      <c r="AV390" s="39">
        <f t="shared" si="176"/>
        <v>63</v>
      </c>
      <c r="AW390" s="39">
        <f t="shared" si="176"/>
        <v>15</v>
      </c>
      <c r="AX390" s="39">
        <f t="shared" si="176"/>
        <v>105</v>
      </c>
      <c r="AY390" s="39">
        <f t="shared" si="176"/>
        <v>45</v>
      </c>
      <c r="AZ390" s="39">
        <f t="shared" si="176"/>
        <v>1185</v>
      </c>
      <c r="BA390" s="39">
        <f t="shared" si="176"/>
        <v>720</v>
      </c>
      <c r="BB390" s="39">
        <f t="shared" si="176"/>
        <v>5</v>
      </c>
      <c r="BC390" s="39">
        <f t="shared" si="176"/>
        <v>15</v>
      </c>
      <c r="BD390" s="39">
        <f t="shared" si="176"/>
        <v>20</v>
      </c>
      <c r="BE390" s="39">
        <f t="shared" si="176"/>
        <v>0</v>
      </c>
      <c r="BF390" s="39">
        <f t="shared" si="176"/>
        <v>0</v>
      </c>
      <c r="BG390" s="39">
        <f t="shared" si="176"/>
        <v>15</v>
      </c>
    </row>
    <row r="391" spans="6:59" s="38" customFormat="1" x14ac:dyDescent="0.15">
      <c r="G391" s="39" t="s">
        <v>333</v>
      </c>
      <c r="H391" s="39" t="s">
        <v>600</v>
      </c>
      <c r="I391" s="39" t="s">
        <v>370</v>
      </c>
      <c r="J391" s="39" t="s">
        <v>330</v>
      </c>
      <c r="K391" s="39" t="s">
        <v>314</v>
      </c>
      <c r="L391" s="39" t="s">
        <v>431</v>
      </c>
      <c r="M391" s="39" t="s">
        <v>327</v>
      </c>
      <c r="O391" s="35">
        <f>MATCH(H391,装备!$B:$B,0)</f>
        <v>121</v>
      </c>
      <c r="P391" s="35">
        <f>MATCH(I391,装备!$B:$B,0)</f>
        <v>103</v>
      </c>
      <c r="Q391" s="35">
        <f>MATCH(J391,装备!$B:$B,0)</f>
        <v>109</v>
      </c>
      <c r="R391" s="35">
        <f>MATCH(K391,装备!$B:$B,0)</f>
        <v>88</v>
      </c>
      <c r="S391" s="35">
        <f>MATCH(L391,装备!$B:$B,0)</f>
        <v>39</v>
      </c>
      <c r="T391" s="35">
        <f>MATCH(M391,装备!$B:$B,0)</f>
        <v>72</v>
      </c>
      <c r="V391" s="8">
        <f>INDEX(装备!C:C,$O391)+INDEX(装备!C:C,$P391)+INDEX(装备!C:C,$Q391)+INDEX(装备!C:C,$R391)+INDEX(装备!C:C,$S391)+INDEX(装备!C:C,$T391)</f>
        <v>96</v>
      </c>
      <c r="W391" s="8">
        <f>INDEX(装备!D:D,$O391)+INDEX(装备!D:D,$P391)+INDEX(装备!D:D,$Q391)+INDEX(装备!D:D,$R391)+INDEX(装备!D:D,$S391)+INDEX(装备!D:D,$T391)</f>
        <v>65</v>
      </c>
      <c r="X391" s="8">
        <f>INDEX(装备!E:E,$O391)+INDEX(装备!E:E,$P391)+INDEX(装备!E:E,$Q391)+INDEX(装备!E:E,$R391)+INDEX(装备!E:E,$S391)+INDEX(装备!E:E,$T391)</f>
        <v>65</v>
      </c>
      <c r="Y391" s="8">
        <f>INDEX(装备!F:F,$O391)+INDEX(装备!F:F,$P391)+INDEX(装备!F:F,$Q391)+INDEX(装备!F:F,$R391)+INDEX(装备!F:F,$S391)+INDEX(装备!F:F,$T391)</f>
        <v>250</v>
      </c>
      <c r="Z391" s="8">
        <f>INDEX(装备!G:G,$O391)+INDEX(装备!G:G,$P391)+INDEX(装备!G:G,$Q391)+INDEX(装备!G:G,$R391)+INDEX(装备!G:G,$S391)+INDEX(装备!G:G,$T391)</f>
        <v>150</v>
      </c>
      <c r="AA391" s="8">
        <f>INDEX(装备!H:H,$O391)+INDEX(装备!H:H,$P391)+INDEX(装备!H:H,$Q391)+INDEX(装备!H:H,$R391)+INDEX(装备!H:H,$S391)+INDEX(装备!H:H,$T391)</f>
        <v>60</v>
      </c>
      <c r="AB391" s="8">
        <f>INDEX(装备!I:I,$O391)+INDEX(装备!I:I,$P391)+INDEX(装备!I:I,$Q391)+INDEX(装备!I:I,$R391)+INDEX(装备!I:I,$S391)+INDEX(装备!I:I,$T391)</f>
        <v>15</v>
      </c>
      <c r="AC391" s="8">
        <f>INDEX(装备!J:J,$O391)+INDEX(装备!J:J,$P391)+INDEX(装备!J:J,$Q391)+INDEX(装备!J:J,$R391)+INDEX(装备!J:J,$S391)+INDEX(装备!J:J,$T391)</f>
        <v>15</v>
      </c>
      <c r="AD391" s="8">
        <f>INDEX(装备!K:K,$O391)+INDEX(装备!K:K,$P391)+INDEX(装备!K:K,$Q391)+INDEX(装备!K:K,$R391)+INDEX(装备!K:K,$S391)+INDEX(装备!K:K,$T391)</f>
        <v>0</v>
      </c>
      <c r="AE391" s="8">
        <f>INDEX(装备!L:L,$O391)+INDEX(装备!L:L,$P391)+INDEX(装备!L:L,$Q391)+INDEX(装备!L:L,$R391)+INDEX(装备!L:L,$S391)+INDEX(装备!L:L,$T391)</f>
        <v>0</v>
      </c>
      <c r="AF391" s="8">
        <f>INDEX(装备!M:M,$O391)+INDEX(装备!M:M,$P391)+INDEX(装备!M:M,$Q391)+INDEX(装备!M:M,$R391)+INDEX(装备!M:M,$S391)+INDEX(装备!M:M,$T391)</f>
        <v>70</v>
      </c>
      <c r="AG391" s="8">
        <f>INDEX(装备!N:N,$O391)+INDEX(装备!N:N,$P391)+INDEX(装备!N:N,$Q391)+INDEX(装备!N:N,$R391)+INDEX(装备!N:N,$S391)+INDEX(装备!N:N,$T391)</f>
        <v>50</v>
      </c>
      <c r="AH391" s="8">
        <f>INDEX(装备!O:O,$O391)+INDEX(装备!O:O,$P391)+INDEX(装备!O:O,$Q391)+INDEX(装备!O:O,$R391)+INDEX(装备!O:O,$S391)+INDEX(装备!O:O,$T391)</f>
        <v>0</v>
      </c>
      <c r="AI391" s="8">
        <f>INDEX(装备!P:P,$O391)+INDEX(装备!P:P,$P391)+INDEX(装备!P:P,$Q391)+INDEX(装备!P:P,$R391)+INDEX(装备!P:P,$S391)+INDEX(装备!P:P,$T391)</f>
        <v>9</v>
      </c>
      <c r="AJ391" s="8">
        <f>INDEX(装备!Q:Q,$O391)+INDEX(装备!Q:Q,$P391)+INDEX(装备!Q:Q,$Q391)+INDEX(装备!Q:Q,$R391)+INDEX(装备!Q:Q,$S391)+INDEX(装备!Q:Q,$T391)</f>
        <v>0</v>
      </c>
      <c r="AK391" s="8">
        <f>INDEX(装备!R:R,$O391)+INDEX(装备!R:R,$P391)+INDEX(装备!R:R,$Q391)+INDEX(装备!R:R,$R391)+INDEX(装备!R:R,$S391)+INDEX(装备!R:R,$T391)</f>
        <v>25</v>
      </c>
      <c r="AL391" s="8">
        <f>INDEX(装备!S:S,$O391)+INDEX(装备!S:S,$P391)+INDEX(装备!S:S,$Q391)+INDEX(装备!S:S,$R391)+INDEX(装备!S:S,$S391)+INDEX(装备!S:S,$T391)</f>
        <v>0</v>
      </c>
      <c r="AM391" s="8">
        <f>INDEX(装备!T:T,$O391)+INDEX(装备!T:T,$P391)+INDEX(装备!T:T,$Q391)+INDEX(装备!T:T,$R391)+INDEX(装备!T:T,$S391)+INDEX(装备!T:T,$T391)</f>
        <v>0</v>
      </c>
      <c r="AP391" s="39">
        <f t="shared" si="176"/>
        <v>275</v>
      </c>
      <c r="AQ391" s="39">
        <f t="shared" si="176"/>
        <v>303</v>
      </c>
      <c r="AR391" s="39">
        <f t="shared" si="176"/>
        <v>199</v>
      </c>
      <c r="AS391" s="39">
        <f t="shared" si="176"/>
        <v>930</v>
      </c>
      <c r="AT391" s="39">
        <f t="shared" si="176"/>
        <v>538</v>
      </c>
      <c r="AU391" s="39">
        <f t="shared" si="176"/>
        <v>224</v>
      </c>
      <c r="AV391" s="39">
        <f t="shared" si="176"/>
        <v>78</v>
      </c>
      <c r="AW391" s="39">
        <f t="shared" si="176"/>
        <v>30</v>
      </c>
      <c r="AX391" s="39">
        <f t="shared" si="176"/>
        <v>105</v>
      </c>
      <c r="AY391" s="39">
        <f t="shared" si="176"/>
        <v>45</v>
      </c>
      <c r="AZ391" s="39">
        <f t="shared" si="176"/>
        <v>1255</v>
      </c>
      <c r="BA391" s="39">
        <f t="shared" si="176"/>
        <v>770</v>
      </c>
      <c r="BB391" s="39">
        <f t="shared" si="176"/>
        <v>5</v>
      </c>
      <c r="BC391" s="39">
        <f t="shared" si="176"/>
        <v>24</v>
      </c>
      <c r="BD391" s="39">
        <f t="shared" si="176"/>
        <v>20</v>
      </c>
      <c r="BE391" s="39">
        <f t="shared" si="176"/>
        <v>25</v>
      </c>
      <c r="BF391" s="39">
        <f t="shared" si="176"/>
        <v>0</v>
      </c>
      <c r="BG391" s="39">
        <f t="shared" si="176"/>
        <v>15</v>
      </c>
    </row>
    <row r="392" spans="6:59" s="38" customFormat="1" x14ac:dyDescent="0.15">
      <c r="G392" s="39" t="s">
        <v>337</v>
      </c>
      <c r="H392" s="39" t="s">
        <v>618</v>
      </c>
      <c r="I392" s="39" t="s">
        <v>338</v>
      </c>
      <c r="J392" s="39" t="s">
        <v>355</v>
      </c>
      <c r="K392" s="39" t="s">
        <v>313</v>
      </c>
      <c r="L392" s="39" t="s">
        <v>434</v>
      </c>
      <c r="M392" s="39" t="s">
        <v>327</v>
      </c>
      <c r="O392" s="35">
        <f>MATCH(H392,装备!$B:$B,0)</f>
        <v>118</v>
      </c>
      <c r="P392" s="35">
        <f>MATCH(I392,装备!$B:$B,0)</f>
        <v>119</v>
      </c>
      <c r="Q392" s="35">
        <f>MATCH(J392,装备!$B:$B,0)</f>
        <v>113</v>
      </c>
      <c r="R392" s="35">
        <f>MATCH(K392,装备!$B:$B,0)</f>
        <v>84</v>
      </c>
      <c r="S392" s="35">
        <f>MATCH(L392,装备!$B:$B,0)</f>
        <v>77</v>
      </c>
      <c r="T392" s="35">
        <f>MATCH(M392,装备!$B:$B,0)</f>
        <v>72</v>
      </c>
      <c r="V392" s="8">
        <f>INDEX(装备!C:C,$O392)+INDEX(装备!C:C,$P392)+INDEX(装备!C:C,$Q392)+INDEX(装备!C:C,$R392)+INDEX(装备!C:C,$S392)+INDEX(装备!C:C,$T392)</f>
        <v>85</v>
      </c>
      <c r="W392" s="8">
        <f>INDEX(装备!D:D,$O392)+INDEX(装备!D:D,$P392)+INDEX(装备!D:D,$Q392)+INDEX(装备!D:D,$R392)+INDEX(装备!D:D,$S392)+INDEX(装备!D:D,$T392)</f>
        <v>70</v>
      </c>
      <c r="X392" s="8">
        <f>INDEX(装备!E:E,$O392)+INDEX(装备!E:E,$P392)+INDEX(装备!E:E,$Q392)+INDEX(装备!E:E,$R392)+INDEX(装备!E:E,$S392)+INDEX(装备!E:E,$T392)</f>
        <v>35</v>
      </c>
      <c r="Y392" s="8">
        <f>INDEX(装备!F:F,$O392)+INDEX(装备!F:F,$P392)+INDEX(装备!F:F,$Q392)+INDEX(装备!F:F,$R392)+INDEX(装备!F:F,$S392)+INDEX(装备!F:F,$T392)</f>
        <v>600</v>
      </c>
      <c r="Z392" s="8">
        <f>INDEX(装备!G:G,$O392)+INDEX(装备!G:G,$P392)+INDEX(装备!G:G,$Q392)+INDEX(装备!G:G,$R392)+INDEX(装备!G:G,$S392)+INDEX(装备!G:G,$T392)</f>
        <v>105</v>
      </c>
      <c r="AA392" s="8">
        <f>INDEX(装备!H:H,$O392)+INDEX(装备!H:H,$P392)+INDEX(装备!H:H,$Q392)+INDEX(装备!H:H,$R392)+INDEX(装备!H:H,$S392)+INDEX(装备!H:H,$T392)</f>
        <v>0</v>
      </c>
      <c r="AB392" s="8">
        <f>INDEX(装备!I:I,$O392)+INDEX(装备!I:I,$P392)+INDEX(装备!I:I,$Q392)+INDEX(装备!I:I,$R392)+INDEX(装备!I:I,$S392)+INDEX(装备!I:I,$T392)</f>
        <v>0</v>
      </c>
      <c r="AC392" s="8">
        <f>INDEX(装备!J:J,$O392)+INDEX(装备!J:J,$P392)+INDEX(装备!J:J,$Q392)+INDEX(装备!J:J,$R392)+INDEX(装备!J:J,$S392)+INDEX(装备!J:J,$T392)</f>
        <v>10</v>
      </c>
      <c r="AD392" s="8">
        <f>INDEX(装备!K:K,$O392)+INDEX(装备!K:K,$P392)+INDEX(装备!K:K,$Q392)+INDEX(装备!K:K,$R392)+INDEX(装备!K:K,$S392)+INDEX(装备!K:K,$T392)</f>
        <v>50</v>
      </c>
      <c r="AE392" s="8">
        <f>INDEX(装备!L:L,$O392)+INDEX(装备!L:L,$P392)+INDEX(装备!L:L,$Q392)+INDEX(装备!L:L,$R392)+INDEX(装备!L:L,$S392)+INDEX(装备!L:L,$T392)</f>
        <v>0</v>
      </c>
      <c r="AF392" s="8">
        <f>INDEX(装备!M:M,$O392)+INDEX(装备!M:M,$P392)+INDEX(装备!M:M,$Q392)+INDEX(装备!M:M,$R392)+INDEX(装备!M:M,$S392)+INDEX(装备!M:M,$T392)</f>
        <v>600</v>
      </c>
      <c r="AG392" s="8">
        <f>INDEX(装备!N:N,$O392)+INDEX(装备!N:N,$P392)+INDEX(装备!N:N,$Q392)+INDEX(装备!N:N,$R392)+INDEX(装备!N:N,$S392)+INDEX(装备!N:N,$T392)</f>
        <v>200</v>
      </c>
      <c r="AH392" s="8">
        <f>INDEX(装备!O:O,$O392)+INDEX(装备!O:O,$P392)+INDEX(装备!O:O,$Q392)+INDEX(装备!O:O,$R392)+INDEX(装备!O:O,$S392)+INDEX(装备!O:O,$T392)</f>
        <v>0</v>
      </c>
      <c r="AI392" s="8">
        <f>INDEX(装备!P:P,$O392)+INDEX(装备!P:P,$P392)+INDEX(装备!P:P,$Q392)+INDEX(装备!P:P,$R392)+INDEX(装备!P:P,$S392)+INDEX(装备!P:P,$T392)</f>
        <v>0</v>
      </c>
      <c r="AJ392" s="8">
        <f>INDEX(装备!Q:Q,$O392)+INDEX(装备!Q:Q,$P392)+INDEX(装备!Q:Q,$Q392)+INDEX(装备!Q:Q,$R392)+INDEX(装备!Q:Q,$S392)+INDEX(装备!Q:Q,$T392)</f>
        <v>25</v>
      </c>
      <c r="AK392" s="8">
        <f>INDEX(装备!R:R,$O392)+INDEX(装备!R:R,$P392)+INDEX(装备!R:R,$Q392)+INDEX(装备!R:R,$R392)+INDEX(装备!R:R,$S392)+INDEX(装备!R:R,$T392)</f>
        <v>0</v>
      </c>
      <c r="AL392" s="8">
        <f>INDEX(装备!S:S,$O392)+INDEX(装备!S:S,$P392)+INDEX(装备!S:S,$Q392)+INDEX(装备!S:S,$R392)+INDEX(装备!S:S,$S392)+INDEX(装备!S:S,$T392)</f>
        <v>0</v>
      </c>
      <c r="AM392" s="8">
        <f>INDEX(装备!T:T,$O392)+INDEX(装备!T:T,$P392)+INDEX(装备!T:T,$Q392)+INDEX(装备!T:T,$R392)+INDEX(装备!T:T,$S392)+INDEX(装备!T:T,$T392)</f>
        <v>0</v>
      </c>
      <c r="AP392" s="39">
        <f t="shared" si="176"/>
        <v>360</v>
      </c>
      <c r="AQ392" s="39">
        <f t="shared" si="176"/>
        <v>373</v>
      </c>
      <c r="AR392" s="39">
        <f t="shared" si="176"/>
        <v>234</v>
      </c>
      <c r="AS392" s="39">
        <f t="shared" si="176"/>
        <v>1530</v>
      </c>
      <c r="AT392" s="39">
        <f t="shared" si="176"/>
        <v>643</v>
      </c>
      <c r="AU392" s="39">
        <f t="shared" si="176"/>
        <v>224</v>
      </c>
      <c r="AV392" s="39">
        <f t="shared" si="176"/>
        <v>78</v>
      </c>
      <c r="AW392" s="39">
        <f t="shared" si="176"/>
        <v>40</v>
      </c>
      <c r="AX392" s="39">
        <f t="shared" si="176"/>
        <v>155</v>
      </c>
      <c r="AY392" s="39">
        <f t="shared" si="176"/>
        <v>45</v>
      </c>
      <c r="AZ392" s="39">
        <f t="shared" si="176"/>
        <v>1855</v>
      </c>
      <c r="BA392" s="39">
        <f t="shared" si="176"/>
        <v>970</v>
      </c>
      <c r="BB392" s="39">
        <f t="shared" si="176"/>
        <v>5</v>
      </c>
      <c r="BC392" s="39">
        <f t="shared" si="176"/>
        <v>24</v>
      </c>
      <c r="BD392" s="39">
        <f t="shared" si="176"/>
        <v>45</v>
      </c>
      <c r="BE392" s="39">
        <f t="shared" si="176"/>
        <v>25</v>
      </c>
      <c r="BF392" s="39">
        <f t="shared" si="176"/>
        <v>0</v>
      </c>
      <c r="BG392" s="39">
        <f t="shared" si="176"/>
        <v>15</v>
      </c>
    </row>
    <row r="393" spans="6:59" s="38" customFormat="1" x14ac:dyDescent="0.15">
      <c r="F393" s="38" t="s">
        <v>526</v>
      </c>
      <c r="G393" s="39" t="s">
        <v>342</v>
      </c>
      <c r="H393" s="39" t="s">
        <v>592</v>
      </c>
      <c r="I393" s="39" t="s">
        <v>343</v>
      </c>
      <c r="J393" s="39" t="s">
        <v>468</v>
      </c>
      <c r="K393" s="39" t="s">
        <v>468</v>
      </c>
      <c r="L393" s="39" t="s">
        <v>385</v>
      </c>
      <c r="M393" s="39" t="s">
        <v>348</v>
      </c>
      <c r="O393" s="35">
        <f>MATCH(H393,装备!$B:$B,0)</f>
        <v>2</v>
      </c>
      <c r="P393" s="35">
        <f>MATCH(I393,装备!$B:$B,0)</f>
        <v>2</v>
      </c>
      <c r="Q393" s="35">
        <f>MATCH(J393,装备!$B:$B,0)</f>
        <v>12</v>
      </c>
      <c r="R393" s="35">
        <f>MATCH(K393,装备!$B:$B,0)</f>
        <v>12</v>
      </c>
      <c r="S393" s="35">
        <f>MATCH(L393,装备!$B:$B,0)</f>
        <v>10</v>
      </c>
      <c r="T393" s="35">
        <f>MATCH(M393,装备!$B:$B,0)</f>
        <v>9</v>
      </c>
      <c r="V393" s="8">
        <f>INDEX(装备!C:C,$O393)+INDEX(装备!C:C,$P393)+INDEX(装备!C:C,$Q393)+INDEX(装备!C:C,$R393)+INDEX(装备!C:C,$S393)+INDEX(装备!C:C,$T393)</f>
        <v>10</v>
      </c>
      <c r="W393" s="8">
        <f>INDEX(装备!D:D,$O393)+INDEX(装备!D:D,$P393)+INDEX(装备!D:D,$Q393)+INDEX(装备!D:D,$R393)+INDEX(装备!D:D,$S393)+INDEX(装备!D:D,$T393)</f>
        <v>4</v>
      </c>
      <c r="X393" s="8">
        <f>INDEX(装备!E:E,$O393)+INDEX(装备!E:E,$P393)+INDEX(装备!E:E,$Q393)+INDEX(装备!E:E,$R393)+INDEX(装备!E:E,$S393)+INDEX(装备!E:E,$T393)</f>
        <v>4</v>
      </c>
      <c r="Y393" s="8">
        <f>INDEX(装备!F:F,$O393)+INDEX(装备!F:F,$P393)+INDEX(装备!F:F,$Q393)+INDEX(装备!F:F,$R393)+INDEX(装备!F:F,$S393)+INDEX(装备!F:F,$T393)</f>
        <v>0</v>
      </c>
      <c r="Z393" s="8">
        <f>INDEX(装备!G:G,$O393)+INDEX(装备!G:G,$P393)+INDEX(装备!G:G,$Q393)+INDEX(装备!G:G,$R393)+INDEX(装备!G:G,$S393)+INDEX(装备!G:G,$T393)</f>
        <v>0</v>
      </c>
      <c r="AA393" s="8">
        <f>INDEX(装备!H:H,$O393)+INDEX(装备!H:H,$P393)+INDEX(装备!H:H,$Q393)+INDEX(装备!H:H,$R393)+INDEX(装备!H:H,$S393)+INDEX(装备!H:H,$T393)</f>
        <v>0</v>
      </c>
      <c r="AB393" s="8">
        <f>INDEX(装备!I:I,$O393)+INDEX(装备!I:I,$P393)+INDEX(装备!I:I,$Q393)+INDEX(装备!I:I,$R393)+INDEX(装备!I:I,$S393)+INDEX(装备!I:I,$T393)</f>
        <v>0</v>
      </c>
      <c r="AC393" s="8">
        <f>INDEX(装备!J:J,$O393)+INDEX(装备!J:J,$P393)+INDEX(装备!J:J,$Q393)+INDEX(装备!J:J,$R393)+INDEX(装备!J:J,$S393)+INDEX(装备!J:J,$T393)</f>
        <v>0</v>
      </c>
      <c r="AD393" s="8">
        <f>INDEX(装备!K:K,$O393)+INDEX(装备!K:K,$P393)+INDEX(装备!K:K,$Q393)+INDEX(装备!K:K,$R393)+INDEX(装备!K:K,$S393)+INDEX(装备!K:K,$T393)</f>
        <v>0</v>
      </c>
      <c r="AE393" s="8">
        <f>INDEX(装备!L:L,$O393)+INDEX(装备!L:L,$P393)+INDEX(装备!L:L,$Q393)+INDEX(装备!L:L,$R393)+INDEX(装备!L:L,$S393)+INDEX(装备!L:L,$T393)</f>
        <v>0</v>
      </c>
      <c r="AF393" s="8">
        <f>INDEX(装备!M:M,$O393)+INDEX(装备!M:M,$P393)+INDEX(装备!M:M,$Q393)+INDEX(装备!M:M,$R393)+INDEX(装备!M:M,$S393)+INDEX(装备!M:M,$T393)</f>
        <v>15</v>
      </c>
      <c r="AG393" s="8">
        <f>INDEX(装备!N:N,$O393)+INDEX(装备!N:N,$P393)+INDEX(装备!N:N,$Q393)+INDEX(装备!N:N,$R393)+INDEX(装备!N:N,$S393)+INDEX(装备!N:N,$T393)</f>
        <v>15</v>
      </c>
      <c r="AH393" s="8">
        <f>INDEX(装备!O:O,$O393)+INDEX(装备!O:O,$P393)+INDEX(装备!O:O,$Q393)+INDEX(装备!O:O,$R393)+INDEX(装备!O:O,$S393)+INDEX(装备!O:O,$T393)</f>
        <v>0</v>
      </c>
      <c r="AI393" s="8">
        <f>INDEX(装备!P:P,$O393)+INDEX(装备!P:P,$P393)+INDEX(装备!P:P,$Q393)+INDEX(装备!P:P,$R393)+INDEX(装备!P:P,$S393)+INDEX(装备!P:P,$T393)</f>
        <v>0</v>
      </c>
      <c r="AJ393" s="8">
        <f>INDEX(装备!Q:Q,$O393)+INDEX(装备!Q:Q,$P393)+INDEX(装备!Q:Q,$Q393)+INDEX(装备!Q:Q,$R393)+INDEX(装备!Q:Q,$S393)+INDEX(装备!Q:Q,$T393)</f>
        <v>0</v>
      </c>
      <c r="AK393" s="8">
        <f>INDEX(装备!R:R,$O393)+INDEX(装备!R:R,$P393)+INDEX(装备!R:R,$Q393)+INDEX(装备!R:R,$R393)+INDEX(装备!R:R,$S393)+INDEX(装备!R:R,$T393)</f>
        <v>0</v>
      </c>
      <c r="AL393" s="8">
        <f>INDEX(装备!S:S,$O393)+INDEX(装备!S:S,$P393)+INDEX(装备!S:S,$Q393)+INDEX(装备!S:S,$R393)+INDEX(装备!S:S,$S393)+INDEX(装备!S:S,$T393)</f>
        <v>0</v>
      </c>
      <c r="AM393" s="8">
        <f>INDEX(装备!T:T,$O393)+INDEX(装备!T:T,$P393)+INDEX(装备!T:T,$Q393)+INDEX(装备!T:T,$R393)+INDEX(装备!T:T,$S393)+INDEX(装备!T:T,$T393)</f>
        <v>0</v>
      </c>
      <c r="AP393" s="39">
        <f t="shared" ref="AP393:BG393" si="177">V393</f>
        <v>10</v>
      </c>
      <c r="AQ393" s="39">
        <f t="shared" si="177"/>
        <v>4</v>
      </c>
      <c r="AR393" s="39">
        <f t="shared" si="177"/>
        <v>4</v>
      </c>
      <c r="AS393" s="39">
        <f t="shared" si="177"/>
        <v>0</v>
      </c>
      <c r="AT393" s="39">
        <f t="shared" si="177"/>
        <v>0</v>
      </c>
      <c r="AU393" s="39">
        <f t="shared" si="177"/>
        <v>0</v>
      </c>
      <c r="AV393" s="39">
        <f t="shared" si="177"/>
        <v>0</v>
      </c>
      <c r="AW393" s="39">
        <f t="shared" si="177"/>
        <v>0</v>
      </c>
      <c r="AX393" s="39">
        <f t="shared" si="177"/>
        <v>0</v>
      </c>
      <c r="AY393" s="39">
        <f t="shared" si="177"/>
        <v>0</v>
      </c>
      <c r="AZ393" s="39">
        <f t="shared" si="177"/>
        <v>15</v>
      </c>
      <c r="BA393" s="39">
        <f t="shared" si="177"/>
        <v>15</v>
      </c>
      <c r="BB393" s="39">
        <f t="shared" si="177"/>
        <v>0</v>
      </c>
      <c r="BC393" s="39">
        <f t="shared" si="177"/>
        <v>0</v>
      </c>
      <c r="BD393" s="39">
        <f t="shared" si="177"/>
        <v>0</v>
      </c>
      <c r="BE393" s="39">
        <f t="shared" si="177"/>
        <v>0</v>
      </c>
      <c r="BF393" s="39">
        <f t="shared" si="177"/>
        <v>0</v>
      </c>
      <c r="BG393" s="39">
        <f t="shared" si="177"/>
        <v>0</v>
      </c>
    </row>
    <row r="394" spans="6:59" s="38" customFormat="1" x14ac:dyDescent="0.15">
      <c r="G394" s="39" t="s">
        <v>347</v>
      </c>
      <c r="H394" s="39" t="s">
        <v>620</v>
      </c>
      <c r="I394" s="39" t="s">
        <v>297</v>
      </c>
      <c r="J394" s="39" t="s">
        <v>422</v>
      </c>
      <c r="K394" s="39" t="s">
        <v>422</v>
      </c>
      <c r="L394" s="39" t="s">
        <v>377</v>
      </c>
      <c r="M394" s="39" t="s">
        <v>298</v>
      </c>
      <c r="O394" s="35">
        <f>MATCH(H394,装备!$B:$B,0)</f>
        <v>32</v>
      </c>
      <c r="P394" s="35">
        <f>MATCH(I394,装备!$B:$B,0)</f>
        <v>25</v>
      </c>
      <c r="Q394" s="35">
        <f>MATCH(J394,装备!$B:$B,0)</f>
        <v>18</v>
      </c>
      <c r="R394" s="35">
        <f>MATCH(K394,装备!$B:$B,0)</f>
        <v>18</v>
      </c>
      <c r="S394" s="35">
        <f>MATCH(L394,装备!$B:$B,0)</f>
        <v>3</v>
      </c>
      <c r="T394" s="35">
        <f>MATCH(M394,装备!$B:$B,0)</f>
        <v>4</v>
      </c>
      <c r="V394" s="8">
        <f>INDEX(装备!C:C,$O394)+INDEX(装备!C:C,$P394)+INDEX(装备!C:C,$Q394)+INDEX(装备!C:C,$R394)+INDEX(装备!C:C,$S394)+INDEX(装备!C:C,$T394)</f>
        <v>17</v>
      </c>
      <c r="W394" s="8">
        <f>INDEX(装备!D:D,$O394)+INDEX(装备!D:D,$P394)+INDEX(装备!D:D,$Q394)+INDEX(装备!D:D,$R394)+INDEX(装备!D:D,$S394)+INDEX(装备!D:D,$T394)</f>
        <v>11</v>
      </c>
      <c r="X394" s="8">
        <f>INDEX(装备!E:E,$O394)+INDEX(装备!E:E,$P394)+INDEX(装备!E:E,$Q394)+INDEX(装备!E:E,$R394)+INDEX(装备!E:E,$S394)+INDEX(装备!E:E,$T394)</f>
        <v>11</v>
      </c>
      <c r="Y394" s="8">
        <f>INDEX(装备!F:F,$O394)+INDEX(装备!F:F,$P394)+INDEX(装备!F:F,$Q394)+INDEX(装备!F:F,$R394)+INDEX(装备!F:F,$S394)+INDEX(装备!F:F,$T394)</f>
        <v>0</v>
      </c>
      <c r="Z394" s="8">
        <f>INDEX(装备!G:G,$O394)+INDEX(装备!G:G,$P394)+INDEX(装备!G:G,$Q394)+INDEX(装备!G:G,$R394)+INDEX(装备!G:G,$S394)+INDEX(装备!G:G,$T394)</f>
        <v>15</v>
      </c>
      <c r="AA394" s="8">
        <f>INDEX(装备!H:H,$O394)+INDEX(装备!H:H,$P394)+INDEX(装备!H:H,$Q394)+INDEX(装备!H:H,$R394)+INDEX(装备!H:H,$S394)+INDEX(装备!H:H,$T394)</f>
        <v>0</v>
      </c>
      <c r="AB394" s="8">
        <f>INDEX(装备!I:I,$O394)+INDEX(装备!I:I,$P394)+INDEX(装备!I:I,$Q394)+INDEX(装备!I:I,$R394)+INDEX(装备!I:I,$S394)+INDEX(装备!I:I,$T394)</f>
        <v>5</v>
      </c>
      <c r="AC394" s="8">
        <f>INDEX(装备!J:J,$O394)+INDEX(装备!J:J,$P394)+INDEX(装备!J:J,$Q394)+INDEX(装备!J:J,$R394)+INDEX(装备!J:J,$S394)+INDEX(装备!J:J,$T394)</f>
        <v>0</v>
      </c>
      <c r="AD394" s="8">
        <f>INDEX(装备!K:K,$O394)+INDEX(装备!K:K,$P394)+INDEX(装备!K:K,$Q394)+INDEX(装备!K:K,$R394)+INDEX(装备!K:K,$S394)+INDEX(装备!K:K,$T394)</f>
        <v>7.5</v>
      </c>
      <c r="AE394" s="8">
        <f>INDEX(装备!L:L,$O394)+INDEX(装备!L:L,$P394)+INDEX(装备!L:L,$Q394)+INDEX(装备!L:L,$R394)+INDEX(装备!L:L,$S394)+INDEX(装备!L:L,$T394)</f>
        <v>0</v>
      </c>
      <c r="AF394" s="8">
        <f>INDEX(装备!M:M,$O394)+INDEX(装备!M:M,$P394)+INDEX(装备!M:M,$Q394)+INDEX(装备!M:M,$R394)+INDEX(装备!M:M,$S394)+INDEX(装备!M:M,$T394)</f>
        <v>90</v>
      </c>
      <c r="AG394" s="8">
        <f>INDEX(装备!N:N,$O394)+INDEX(装备!N:N,$P394)+INDEX(装备!N:N,$Q394)+INDEX(装备!N:N,$R394)+INDEX(装备!N:N,$S394)+INDEX(装备!N:N,$T394)</f>
        <v>0</v>
      </c>
      <c r="AH394" s="8">
        <f>INDEX(装备!O:O,$O394)+INDEX(装备!O:O,$P394)+INDEX(装备!O:O,$Q394)+INDEX(装备!O:O,$R394)+INDEX(装备!O:O,$S394)+INDEX(装备!O:O,$T394)</f>
        <v>0</v>
      </c>
      <c r="AI394" s="8">
        <f>INDEX(装备!P:P,$O394)+INDEX(装备!P:P,$P394)+INDEX(装备!P:P,$Q394)+INDEX(装备!P:P,$R394)+INDEX(装备!P:P,$S394)+INDEX(装备!P:P,$T394)</f>
        <v>0</v>
      </c>
      <c r="AJ394" s="8">
        <f>INDEX(装备!Q:Q,$O394)+INDEX(装备!Q:Q,$P394)+INDEX(装备!Q:Q,$Q394)+INDEX(装备!Q:Q,$R394)+INDEX(装备!Q:Q,$S394)+INDEX(装备!Q:Q,$T394)</f>
        <v>0</v>
      </c>
      <c r="AK394" s="8">
        <f>INDEX(装备!R:R,$O394)+INDEX(装备!R:R,$P394)+INDEX(装备!R:R,$Q394)+INDEX(装备!R:R,$R394)+INDEX(装备!R:R,$S394)+INDEX(装备!R:R,$T394)</f>
        <v>0</v>
      </c>
      <c r="AL394" s="8">
        <f>INDEX(装备!S:S,$O394)+INDEX(装备!S:S,$P394)+INDEX(装备!S:S,$Q394)+INDEX(装备!S:S,$R394)+INDEX(装备!S:S,$S394)+INDEX(装备!S:S,$T394)</f>
        <v>0</v>
      </c>
      <c r="AM394" s="8">
        <f>INDEX(装备!T:T,$O394)+INDEX(装备!T:T,$P394)+INDEX(装备!T:T,$Q394)+INDEX(装备!T:T,$R394)+INDEX(装备!T:T,$S394)+INDEX(装备!T:T,$T394)</f>
        <v>0</v>
      </c>
      <c r="AP394" s="39">
        <f t="shared" ref="AP394:BG402" si="178">AP393+V394</f>
        <v>27</v>
      </c>
      <c r="AQ394" s="39">
        <f t="shared" si="178"/>
        <v>15</v>
      </c>
      <c r="AR394" s="39">
        <f t="shared" si="178"/>
        <v>15</v>
      </c>
      <c r="AS394" s="39">
        <f t="shared" si="178"/>
        <v>0</v>
      </c>
      <c r="AT394" s="39">
        <f t="shared" si="178"/>
        <v>15</v>
      </c>
      <c r="AU394" s="39">
        <f t="shared" si="178"/>
        <v>0</v>
      </c>
      <c r="AV394" s="39">
        <f t="shared" si="178"/>
        <v>5</v>
      </c>
      <c r="AW394" s="39">
        <f t="shared" si="178"/>
        <v>0</v>
      </c>
      <c r="AX394" s="39">
        <f t="shared" si="178"/>
        <v>7.5</v>
      </c>
      <c r="AY394" s="39">
        <f t="shared" si="178"/>
        <v>0</v>
      </c>
      <c r="AZ394" s="39">
        <f t="shared" si="178"/>
        <v>105</v>
      </c>
      <c r="BA394" s="39">
        <f t="shared" si="178"/>
        <v>15</v>
      </c>
      <c r="BB394" s="39">
        <f t="shared" si="178"/>
        <v>0</v>
      </c>
      <c r="BC394" s="39">
        <f t="shared" si="178"/>
        <v>0</v>
      </c>
      <c r="BD394" s="39">
        <f t="shared" si="178"/>
        <v>0</v>
      </c>
      <c r="BE394" s="39">
        <f t="shared" si="178"/>
        <v>0</v>
      </c>
      <c r="BF394" s="39">
        <f t="shared" si="178"/>
        <v>0</v>
      </c>
      <c r="BG394" s="39">
        <f t="shared" si="178"/>
        <v>0</v>
      </c>
    </row>
    <row r="395" spans="6:59" s="38" customFormat="1" x14ac:dyDescent="0.15">
      <c r="G395" s="39" t="s">
        <v>299</v>
      </c>
      <c r="H395" s="39" t="s">
        <v>678</v>
      </c>
      <c r="I395" s="39" t="s">
        <v>431</v>
      </c>
      <c r="J395" s="39" t="s">
        <v>422</v>
      </c>
      <c r="K395" s="39" t="s">
        <v>422</v>
      </c>
      <c r="L395" s="39" t="s">
        <v>303</v>
      </c>
      <c r="M395" s="39" t="s">
        <v>298</v>
      </c>
      <c r="O395" s="35">
        <f>MATCH(H395,装备!$B:$B,0)</f>
        <v>58</v>
      </c>
      <c r="P395" s="35">
        <f>MATCH(I395,装备!$B:$B,0)</f>
        <v>39</v>
      </c>
      <c r="Q395" s="35">
        <f>MATCH(J395,装备!$B:$B,0)</f>
        <v>18</v>
      </c>
      <c r="R395" s="35">
        <f>MATCH(K395,装备!$B:$B,0)</f>
        <v>18</v>
      </c>
      <c r="S395" s="35">
        <f>MATCH(L395,装备!$B:$B,0)</f>
        <v>30</v>
      </c>
      <c r="T395" s="35">
        <f>MATCH(M395,装备!$B:$B,0)</f>
        <v>4</v>
      </c>
      <c r="V395" s="8">
        <f>INDEX(装备!C:C,$O395)+INDEX(装备!C:C,$P395)+INDEX(装备!C:C,$Q395)+INDEX(装备!C:C,$R395)+INDEX(装备!C:C,$S395)+INDEX(装备!C:C,$T395)</f>
        <v>33</v>
      </c>
      <c r="W395" s="8">
        <f>INDEX(装备!D:D,$O395)+INDEX(装备!D:D,$P395)+INDEX(装备!D:D,$Q395)+INDEX(装备!D:D,$R395)+INDEX(装备!D:D,$S395)+INDEX(装备!D:D,$T395)</f>
        <v>11</v>
      </c>
      <c r="X395" s="8">
        <f>INDEX(装备!E:E,$O395)+INDEX(装备!E:E,$P395)+INDEX(装备!E:E,$Q395)+INDEX(装备!E:E,$R395)+INDEX(装备!E:E,$S395)+INDEX(装备!E:E,$T395)</f>
        <v>11</v>
      </c>
      <c r="Y395" s="8">
        <f>INDEX(装备!F:F,$O395)+INDEX(装备!F:F,$P395)+INDEX(装备!F:F,$Q395)+INDEX(装备!F:F,$R395)+INDEX(装备!F:F,$S395)+INDEX(装备!F:F,$T395)</f>
        <v>0</v>
      </c>
      <c r="Z395" s="8">
        <f>INDEX(装备!G:G,$O395)+INDEX(装备!G:G,$P395)+INDEX(装备!G:G,$Q395)+INDEX(装备!G:G,$R395)+INDEX(装备!G:G,$S395)+INDEX(装备!G:G,$T395)</f>
        <v>6</v>
      </c>
      <c r="AA395" s="8">
        <f>INDEX(装备!H:H,$O395)+INDEX(装备!H:H,$P395)+INDEX(装备!H:H,$Q395)+INDEX(装备!H:H,$R395)+INDEX(装备!H:H,$S395)+INDEX(装备!H:H,$T395)</f>
        <v>0</v>
      </c>
      <c r="AB395" s="8">
        <f>INDEX(装备!I:I,$O395)+INDEX(装备!I:I,$P395)+INDEX(装备!I:I,$Q395)+INDEX(装备!I:I,$R395)+INDEX(装备!I:I,$S395)+INDEX(装备!I:I,$T395)</f>
        <v>0</v>
      </c>
      <c r="AC395" s="8">
        <f>INDEX(装备!J:J,$O395)+INDEX(装备!J:J,$P395)+INDEX(装备!J:J,$Q395)+INDEX(装备!J:J,$R395)+INDEX(装备!J:J,$S395)+INDEX(装备!J:J,$T395)</f>
        <v>0</v>
      </c>
      <c r="AD395" s="8">
        <f>INDEX(装备!K:K,$O395)+INDEX(装备!K:K,$P395)+INDEX(装备!K:K,$Q395)+INDEX(装备!K:K,$R395)+INDEX(装备!K:K,$S395)+INDEX(装备!K:K,$T395)</f>
        <v>0</v>
      </c>
      <c r="AE395" s="8">
        <f>INDEX(装备!L:L,$O395)+INDEX(装备!L:L,$P395)+INDEX(装备!L:L,$Q395)+INDEX(装备!L:L,$R395)+INDEX(装备!L:L,$S395)+INDEX(装备!L:L,$T395)</f>
        <v>0</v>
      </c>
      <c r="AF395" s="8">
        <f>INDEX(装备!M:M,$O395)+INDEX(装备!M:M,$P395)+INDEX(装备!M:M,$Q395)+INDEX(装备!M:M,$R395)+INDEX(装备!M:M,$S395)+INDEX(装备!M:M,$T395)</f>
        <v>70</v>
      </c>
      <c r="AG395" s="8">
        <f>INDEX(装备!N:N,$O395)+INDEX(装备!N:N,$P395)+INDEX(装备!N:N,$Q395)+INDEX(装备!N:N,$R395)+INDEX(装备!N:N,$S395)+INDEX(装备!N:N,$T395)</f>
        <v>50</v>
      </c>
      <c r="AH395" s="8">
        <f>INDEX(装备!O:O,$O395)+INDEX(装备!O:O,$P395)+INDEX(装备!O:O,$Q395)+INDEX(装备!O:O,$R395)+INDEX(装备!O:O,$S395)+INDEX(装备!O:O,$T395)</f>
        <v>0</v>
      </c>
      <c r="AI395" s="8">
        <f>INDEX(装备!P:P,$O395)+INDEX(装备!P:P,$P395)+INDEX(装备!P:P,$Q395)+INDEX(装备!P:P,$R395)+INDEX(装备!P:P,$S395)+INDEX(装备!P:P,$T395)</f>
        <v>0</v>
      </c>
      <c r="AJ395" s="8">
        <f>INDEX(装备!Q:Q,$O395)+INDEX(装备!Q:Q,$P395)+INDEX(装备!Q:Q,$Q395)+INDEX(装备!Q:Q,$R395)+INDEX(装备!Q:Q,$S395)+INDEX(装备!Q:Q,$T395)</f>
        <v>0</v>
      </c>
      <c r="AK395" s="8">
        <f>INDEX(装备!R:R,$O395)+INDEX(装备!R:R,$P395)+INDEX(装备!R:R,$Q395)+INDEX(装备!R:R,$R395)+INDEX(装备!R:R,$S395)+INDEX(装备!R:R,$T395)</f>
        <v>15</v>
      </c>
      <c r="AL395" s="8">
        <f>INDEX(装备!S:S,$O395)+INDEX(装备!S:S,$P395)+INDEX(装备!S:S,$Q395)+INDEX(装备!S:S,$R395)+INDEX(装备!S:S,$S395)+INDEX(装备!S:S,$T395)</f>
        <v>0</v>
      </c>
      <c r="AM395" s="8">
        <f>INDEX(装备!T:T,$O395)+INDEX(装备!T:T,$P395)+INDEX(装备!T:T,$Q395)+INDEX(装备!T:T,$R395)+INDEX(装备!T:T,$S395)+INDEX(装备!T:T,$T395)</f>
        <v>0</v>
      </c>
      <c r="AP395" s="39">
        <f t="shared" si="178"/>
        <v>60</v>
      </c>
      <c r="AQ395" s="39">
        <f t="shared" si="178"/>
        <v>26</v>
      </c>
      <c r="AR395" s="39">
        <f t="shared" si="178"/>
        <v>26</v>
      </c>
      <c r="AS395" s="39">
        <f t="shared" si="178"/>
        <v>0</v>
      </c>
      <c r="AT395" s="39">
        <f t="shared" si="178"/>
        <v>21</v>
      </c>
      <c r="AU395" s="39">
        <f t="shared" si="178"/>
        <v>0</v>
      </c>
      <c r="AV395" s="39">
        <f t="shared" si="178"/>
        <v>5</v>
      </c>
      <c r="AW395" s="39">
        <f t="shared" si="178"/>
        <v>0</v>
      </c>
      <c r="AX395" s="39">
        <f t="shared" si="178"/>
        <v>7.5</v>
      </c>
      <c r="AY395" s="39">
        <f t="shared" si="178"/>
        <v>0</v>
      </c>
      <c r="AZ395" s="39">
        <f t="shared" si="178"/>
        <v>175</v>
      </c>
      <c r="BA395" s="39">
        <f t="shared" si="178"/>
        <v>65</v>
      </c>
      <c r="BB395" s="39">
        <f t="shared" si="178"/>
        <v>0</v>
      </c>
      <c r="BC395" s="39">
        <f t="shared" si="178"/>
        <v>0</v>
      </c>
      <c r="BD395" s="39">
        <f t="shared" si="178"/>
        <v>0</v>
      </c>
      <c r="BE395" s="39">
        <f t="shared" si="178"/>
        <v>15</v>
      </c>
      <c r="BF395" s="39">
        <f t="shared" si="178"/>
        <v>0</v>
      </c>
      <c r="BG395" s="39">
        <f t="shared" si="178"/>
        <v>0</v>
      </c>
    </row>
    <row r="396" spans="6:59" s="38" customFormat="1" x14ac:dyDescent="0.15">
      <c r="G396" s="39" t="s">
        <v>304</v>
      </c>
      <c r="H396" s="39" t="s">
        <v>664</v>
      </c>
      <c r="I396" s="39" t="s">
        <v>382</v>
      </c>
      <c r="J396" s="39" t="s">
        <v>429</v>
      </c>
      <c r="K396" s="39" t="s">
        <v>308</v>
      </c>
      <c r="L396" s="39" t="s">
        <v>422</v>
      </c>
      <c r="M396" s="39" t="s">
        <v>298</v>
      </c>
      <c r="O396" s="35">
        <f>MATCH(H396,装备!$B:$B,0)</f>
        <v>73</v>
      </c>
      <c r="P396" s="35">
        <f>MATCH(I396,装备!$B:$B,0)</f>
        <v>67</v>
      </c>
      <c r="Q396" s="35">
        <f>MATCH(J396,装备!$B:$B,0)</f>
        <v>27</v>
      </c>
      <c r="R396" s="35">
        <f>MATCH(K396,装备!$B:$B,0)</f>
        <v>51</v>
      </c>
      <c r="S396" s="35">
        <f>MATCH(L396,装备!$B:$B,0)</f>
        <v>18</v>
      </c>
      <c r="T396" s="35">
        <f>MATCH(M396,装备!$B:$B,0)</f>
        <v>4</v>
      </c>
      <c r="V396" s="8">
        <f>INDEX(装备!C:C,$O396)+INDEX(装备!C:C,$P396)+INDEX(装备!C:C,$Q396)+INDEX(装备!C:C,$R396)+INDEX(装备!C:C,$S396)+INDEX(装备!C:C,$T396)</f>
        <v>49</v>
      </c>
      <c r="W396" s="8">
        <f>INDEX(装备!D:D,$O396)+INDEX(装备!D:D,$P396)+INDEX(装备!D:D,$Q396)+INDEX(装备!D:D,$R396)+INDEX(装备!D:D,$S396)+INDEX(装备!D:D,$T396)</f>
        <v>8</v>
      </c>
      <c r="X396" s="8">
        <f>INDEX(装备!E:E,$O396)+INDEX(装备!E:E,$P396)+INDEX(装备!E:E,$Q396)+INDEX(装备!E:E,$R396)+INDEX(装备!E:E,$S396)+INDEX(装备!E:E,$T396)</f>
        <v>8</v>
      </c>
      <c r="Y396" s="8">
        <f>INDEX(装备!F:F,$O396)+INDEX(装备!F:F,$P396)+INDEX(装备!F:F,$Q396)+INDEX(装备!F:F,$R396)+INDEX(装备!F:F,$S396)+INDEX(装备!F:F,$T396)</f>
        <v>0</v>
      </c>
      <c r="Z396" s="8">
        <f>INDEX(装备!G:G,$O396)+INDEX(装备!G:G,$P396)+INDEX(装备!G:G,$Q396)+INDEX(装备!G:G,$R396)+INDEX(装备!G:G,$S396)+INDEX(装备!G:G,$T396)</f>
        <v>42</v>
      </c>
      <c r="AA396" s="8">
        <f>INDEX(装备!H:H,$O396)+INDEX(装备!H:H,$P396)+INDEX(装备!H:H,$Q396)+INDEX(装备!H:H,$R396)+INDEX(装备!H:H,$S396)+INDEX(装备!H:H,$T396)</f>
        <v>0</v>
      </c>
      <c r="AB396" s="8">
        <f>INDEX(装备!I:I,$O396)+INDEX(装备!I:I,$P396)+INDEX(装备!I:I,$Q396)+INDEX(装备!I:I,$R396)+INDEX(装备!I:I,$S396)+INDEX(装备!I:I,$T396)</f>
        <v>10</v>
      </c>
      <c r="AC396" s="8">
        <f>INDEX(装备!J:J,$O396)+INDEX(装备!J:J,$P396)+INDEX(装备!J:J,$Q396)+INDEX(装备!J:J,$R396)+INDEX(装备!J:J,$S396)+INDEX(装备!J:J,$T396)</f>
        <v>5</v>
      </c>
      <c r="AD396" s="8">
        <f>INDEX(装备!K:K,$O396)+INDEX(装备!K:K,$P396)+INDEX(装备!K:K,$Q396)+INDEX(装备!K:K,$R396)+INDEX(装备!K:K,$S396)+INDEX(装备!K:K,$T396)</f>
        <v>10</v>
      </c>
      <c r="AE396" s="8">
        <f>INDEX(装备!L:L,$O396)+INDEX(装备!L:L,$P396)+INDEX(装备!L:L,$Q396)+INDEX(装备!L:L,$R396)+INDEX(装备!L:L,$S396)+INDEX(装备!L:L,$T396)</f>
        <v>0</v>
      </c>
      <c r="AF396" s="8">
        <f>INDEX(装备!M:M,$O396)+INDEX(装备!M:M,$P396)+INDEX(装备!M:M,$Q396)+INDEX(装备!M:M,$R396)+INDEX(装备!M:M,$S396)+INDEX(装备!M:M,$T396)</f>
        <v>0</v>
      </c>
      <c r="AG396" s="8">
        <f>INDEX(装备!N:N,$O396)+INDEX(装备!N:N,$P396)+INDEX(装备!N:N,$Q396)+INDEX(装备!N:N,$R396)+INDEX(装备!N:N,$S396)+INDEX(装备!N:N,$T396)</f>
        <v>0</v>
      </c>
      <c r="AH396" s="8">
        <f>INDEX(装备!O:O,$O396)+INDEX(装备!O:O,$P396)+INDEX(装备!O:O,$Q396)+INDEX(装备!O:O,$R396)+INDEX(装备!O:O,$S396)+INDEX(装备!O:O,$T396)</f>
        <v>0</v>
      </c>
      <c r="AI396" s="8">
        <f>INDEX(装备!P:P,$O396)+INDEX(装备!P:P,$P396)+INDEX(装备!P:P,$Q396)+INDEX(装备!P:P,$R396)+INDEX(装备!P:P,$S396)+INDEX(装备!P:P,$T396)</f>
        <v>0</v>
      </c>
      <c r="AJ396" s="8">
        <f>INDEX(装备!Q:Q,$O396)+INDEX(装备!Q:Q,$P396)+INDEX(装备!Q:Q,$Q396)+INDEX(装备!Q:Q,$R396)+INDEX(装备!Q:Q,$S396)+INDEX(装备!Q:Q,$T396)</f>
        <v>0</v>
      </c>
      <c r="AK396" s="8">
        <f>INDEX(装备!R:R,$O396)+INDEX(装备!R:R,$P396)+INDEX(装备!R:R,$Q396)+INDEX(装备!R:R,$R396)+INDEX(装备!R:R,$S396)+INDEX(装备!R:R,$T396)</f>
        <v>15</v>
      </c>
      <c r="AL396" s="8">
        <f>INDEX(装备!S:S,$O396)+INDEX(装备!S:S,$P396)+INDEX(装备!S:S,$Q396)+INDEX(装备!S:S,$R396)+INDEX(装备!S:S,$S396)+INDEX(装备!S:S,$T396)</f>
        <v>0</v>
      </c>
      <c r="AM396" s="8">
        <f>INDEX(装备!T:T,$O396)+INDEX(装备!T:T,$P396)+INDEX(装备!T:T,$Q396)+INDEX(装备!T:T,$R396)+INDEX(装备!T:T,$S396)+INDEX(装备!T:T,$T396)</f>
        <v>0</v>
      </c>
      <c r="AP396" s="39">
        <f t="shared" si="178"/>
        <v>109</v>
      </c>
      <c r="AQ396" s="39">
        <f t="shared" si="178"/>
        <v>34</v>
      </c>
      <c r="AR396" s="39">
        <f t="shared" si="178"/>
        <v>34</v>
      </c>
      <c r="AS396" s="39">
        <f t="shared" si="178"/>
        <v>0</v>
      </c>
      <c r="AT396" s="39">
        <f t="shared" si="178"/>
        <v>63</v>
      </c>
      <c r="AU396" s="39">
        <f t="shared" si="178"/>
        <v>0</v>
      </c>
      <c r="AV396" s="39">
        <f t="shared" si="178"/>
        <v>15</v>
      </c>
      <c r="AW396" s="39">
        <f t="shared" si="178"/>
        <v>5</v>
      </c>
      <c r="AX396" s="39">
        <f t="shared" si="178"/>
        <v>17.5</v>
      </c>
      <c r="AY396" s="39">
        <f t="shared" si="178"/>
        <v>0</v>
      </c>
      <c r="AZ396" s="39">
        <f t="shared" si="178"/>
        <v>175</v>
      </c>
      <c r="BA396" s="39">
        <f t="shared" si="178"/>
        <v>65</v>
      </c>
      <c r="BB396" s="39">
        <f t="shared" si="178"/>
        <v>0</v>
      </c>
      <c r="BC396" s="39">
        <f t="shared" si="178"/>
        <v>0</v>
      </c>
      <c r="BD396" s="39">
        <f t="shared" si="178"/>
        <v>0</v>
      </c>
      <c r="BE396" s="39">
        <f t="shared" si="178"/>
        <v>30</v>
      </c>
      <c r="BF396" s="39">
        <f t="shared" si="178"/>
        <v>0</v>
      </c>
      <c r="BG396" s="39">
        <f t="shared" si="178"/>
        <v>0</v>
      </c>
    </row>
    <row r="397" spans="6:59" s="38" customFormat="1" x14ac:dyDescent="0.15">
      <c r="G397" s="39" t="s">
        <v>311</v>
      </c>
      <c r="H397" s="39" t="s">
        <v>665</v>
      </c>
      <c r="I397" s="39" t="s">
        <v>312</v>
      </c>
      <c r="J397" s="39" t="s">
        <v>300</v>
      </c>
      <c r="K397" s="39" t="s">
        <v>381</v>
      </c>
      <c r="L397" s="39" t="s">
        <v>426</v>
      </c>
      <c r="M397" s="39" t="s">
        <v>481</v>
      </c>
      <c r="O397" s="35">
        <f>MATCH(H397,装备!$B:$B,0)</f>
        <v>63</v>
      </c>
      <c r="P397" s="35">
        <f>MATCH(I397,装备!$B:$B,0)</f>
        <v>69</v>
      </c>
      <c r="Q397" s="35">
        <f>MATCH(J397,装备!$B:$B,0)</f>
        <v>57</v>
      </c>
      <c r="R397" s="35">
        <f>MATCH(K397,装备!$B:$B,0)</f>
        <v>54</v>
      </c>
      <c r="S397" s="35">
        <f>MATCH(L397,装备!$B:$B,0)</f>
        <v>50</v>
      </c>
      <c r="T397" s="35">
        <f>MATCH(M397,装备!$B:$B,0)</f>
        <v>44</v>
      </c>
      <c r="V397" s="8">
        <f>INDEX(装备!C:C,$O397)+INDEX(装备!C:C,$P397)+INDEX(装备!C:C,$Q397)+INDEX(装备!C:C,$R397)+INDEX(装备!C:C,$S397)+INDEX(装备!C:C,$T397)</f>
        <v>23</v>
      </c>
      <c r="W397" s="8">
        <f>INDEX(装备!D:D,$O397)+INDEX(装备!D:D,$P397)+INDEX(装备!D:D,$Q397)+INDEX(装备!D:D,$R397)+INDEX(装备!D:D,$S397)+INDEX(装备!D:D,$T397)</f>
        <v>15</v>
      </c>
      <c r="X397" s="8">
        <f>INDEX(装备!E:E,$O397)+INDEX(装备!E:E,$P397)+INDEX(装备!E:E,$Q397)+INDEX(装备!E:E,$R397)+INDEX(装备!E:E,$S397)+INDEX(装备!E:E,$T397)</f>
        <v>15</v>
      </c>
      <c r="Y397" s="8">
        <f>INDEX(装备!F:F,$O397)+INDEX(装备!F:F,$P397)+INDEX(装备!F:F,$Q397)+INDEX(装备!F:F,$R397)+INDEX(装备!F:F,$S397)+INDEX(装备!F:F,$T397)</f>
        <v>0</v>
      </c>
      <c r="Z397" s="8">
        <f>INDEX(装备!G:G,$O397)+INDEX(装备!G:G,$P397)+INDEX(装备!G:G,$Q397)+INDEX(装备!G:G,$R397)+INDEX(装备!G:G,$S397)+INDEX(装备!G:G,$T397)</f>
        <v>57</v>
      </c>
      <c r="AA397" s="8">
        <f>INDEX(装备!H:H,$O397)+INDEX(装备!H:H,$P397)+INDEX(装备!H:H,$Q397)+INDEX(装备!H:H,$R397)+INDEX(装备!H:H,$S397)+INDEX(装备!H:H,$T397)</f>
        <v>0</v>
      </c>
      <c r="AB397" s="8">
        <f>INDEX(装备!I:I,$O397)+INDEX(装备!I:I,$P397)+INDEX(装备!I:I,$Q397)+INDEX(装备!I:I,$R397)+INDEX(装备!I:I,$S397)+INDEX(装备!I:I,$T397)</f>
        <v>10</v>
      </c>
      <c r="AC397" s="8">
        <f>INDEX(装备!J:J,$O397)+INDEX(装备!J:J,$P397)+INDEX(装备!J:J,$Q397)+INDEX(装备!J:J,$R397)+INDEX(装备!J:J,$S397)+INDEX(装备!J:J,$T397)</f>
        <v>12</v>
      </c>
      <c r="AD397" s="8">
        <f>INDEX(装备!K:K,$O397)+INDEX(装备!K:K,$P397)+INDEX(装备!K:K,$Q397)+INDEX(装备!K:K,$R397)+INDEX(装备!K:K,$S397)+INDEX(装备!K:K,$T397)</f>
        <v>45</v>
      </c>
      <c r="AE397" s="8">
        <f>INDEX(装备!L:L,$O397)+INDEX(装备!L:L,$P397)+INDEX(装备!L:L,$Q397)+INDEX(装备!L:L,$R397)+INDEX(装备!L:L,$S397)+INDEX(装备!L:L,$T397)</f>
        <v>0</v>
      </c>
      <c r="AF397" s="8">
        <f>INDEX(装备!M:M,$O397)+INDEX(装备!M:M,$P397)+INDEX(装备!M:M,$Q397)+INDEX(装备!M:M,$R397)+INDEX(装备!M:M,$S397)+INDEX(装备!M:M,$T397)</f>
        <v>180</v>
      </c>
      <c r="AG397" s="8">
        <f>INDEX(装备!N:N,$O397)+INDEX(装备!N:N,$P397)+INDEX(装备!N:N,$Q397)+INDEX(装备!N:N,$R397)+INDEX(装备!N:N,$S397)+INDEX(装备!N:N,$T397)</f>
        <v>0</v>
      </c>
      <c r="AH397" s="8">
        <f>INDEX(装备!O:O,$O397)+INDEX(装备!O:O,$P397)+INDEX(装备!O:O,$Q397)+INDEX(装备!O:O,$R397)+INDEX(装备!O:O,$S397)+INDEX(装备!O:O,$T397)</f>
        <v>0</v>
      </c>
      <c r="AI397" s="8">
        <f>INDEX(装备!P:P,$O397)+INDEX(装备!P:P,$P397)+INDEX(装备!P:P,$Q397)+INDEX(装备!P:P,$R397)+INDEX(装备!P:P,$S397)+INDEX(装备!P:P,$T397)</f>
        <v>0</v>
      </c>
      <c r="AJ397" s="8">
        <f>INDEX(装备!Q:Q,$O397)+INDEX(装备!Q:Q,$P397)+INDEX(装备!Q:Q,$Q397)+INDEX(装备!Q:Q,$R397)+INDEX(装备!Q:Q,$S397)+INDEX(装备!Q:Q,$T397)</f>
        <v>0</v>
      </c>
      <c r="AK397" s="8">
        <f>INDEX(装备!R:R,$O397)+INDEX(装备!R:R,$P397)+INDEX(装备!R:R,$Q397)+INDEX(装备!R:R,$R397)+INDEX(装备!R:R,$S397)+INDEX(装备!R:R,$T397)</f>
        <v>0</v>
      </c>
      <c r="AL397" s="8">
        <f>INDEX(装备!S:S,$O397)+INDEX(装备!S:S,$P397)+INDEX(装备!S:S,$Q397)+INDEX(装备!S:S,$R397)+INDEX(装备!S:S,$S397)+INDEX(装备!S:S,$T397)</f>
        <v>0</v>
      </c>
      <c r="AM397" s="8">
        <f>INDEX(装备!T:T,$O397)+INDEX(装备!T:T,$P397)+INDEX(装备!T:T,$Q397)+INDEX(装备!T:T,$R397)+INDEX(装备!T:T,$S397)+INDEX(装备!T:T,$T397)</f>
        <v>0</v>
      </c>
      <c r="AP397" s="39">
        <f t="shared" si="178"/>
        <v>132</v>
      </c>
      <c r="AQ397" s="39">
        <f t="shared" si="178"/>
        <v>49</v>
      </c>
      <c r="AR397" s="39">
        <f t="shared" si="178"/>
        <v>49</v>
      </c>
      <c r="AS397" s="39">
        <f t="shared" si="178"/>
        <v>0</v>
      </c>
      <c r="AT397" s="39">
        <f t="shared" si="178"/>
        <v>120</v>
      </c>
      <c r="AU397" s="39">
        <f t="shared" si="178"/>
        <v>0</v>
      </c>
      <c r="AV397" s="39">
        <f t="shared" si="178"/>
        <v>25</v>
      </c>
      <c r="AW397" s="39">
        <f t="shared" si="178"/>
        <v>17</v>
      </c>
      <c r="AX397" s="39">
        <f t="shared" si="178"/>
        <v>62.5</v>
      </c>
      <c r="AY397" s="39">
        <f t="shared" si="178"/>
        <v>0</v>
      </c>
      <c r="AZ397" s="39">
        <f t="shared" si="178"/>
        <v>355</v>
      </c>
      <c r="BA397" s="39">
        <f t="shared" si="178"/>
        <v>65</v>
      </c>
      <c r="BB397" s="39">
        <f t="shared" si="178"/>
        <v>0</v>
      </c>
      <c r="BC397" s="39">
        <f t="shared" si="178"/>
        <v>0</v>
      </c>
      <c r="BD397" s="39">
        <f t="shared" si="178"/>
        <v>0</v>
      </c>
      <c r="BE397" s="39">
        <f t="shared" si="178"/>
        <v>30</v>
      </c>
      <c r="BF397" s="39">
        <f t="shared" si="178"/>
        <v>0</v>
      </c>
      <c r="BG397" s="39">
        <f t="shared" si="178"/>
        <v>0</v>
      </c>
    </row>
    <row r="398" spans="6:59" s="38" customFormat="1" x14ac:dyDescent="0.15">
      <c r="G398" s="39" t="s">
        <v>316</v>
      </c>
      <c r="H398" s="39" t="s">
        <v>617</v>
      </c>
      <c r="I398" s="39" t="s">
        <v>313</v>
      </c>
      <c r="J398" s="39" t="s">
        <v>423</v>
      </c>
      <c r="K398" s="39" t="s">
        <v>369</v>
      </c>
      <c r="L398" s="39" t="s">
        <v>309</v>
      </c>
      <c r="M398" s="39" t="s">
        <v>481</v>
      </c>
      <c r="O398" s="35">
        <f>MATCH(H398,装备!$B:$B,0)</f>
        <v>105</v>
      </c>
      <c r="P398" s="35">
        <f>MATCH(I398,装备!$B:$B,0)</f>
        <v>84</v>
      </c>
      <c r="Q398" s="35">
        <f>MATCH(J398,装备!$B:$B,0)</f>
        <v>86</v>
      </c>
      <c r="R398" s="35">
        <f>MATCH(K398,装备!$B:$B,0)</f>
        <v>58</v>
      </c>
      <c r="S398" s="35">
        <f>MATCH(L398,装备!$B:$B,0)</f>
        <v>26</v>
      </c>
      <c r="T398" s="35">
        <f>MATCH(M398,装备!$B:$B,0)</f>
        <v>44</v>
      </c>
      <c r="V398" s="8">
        <f>INDEX(装备!C:C,$O398)+INDEX(装备!C:C,$P398)+INDEX(装备!C:C,$Q398)+INDEX(装备!C:C,$R398)+INDEX(装备!C:C,$S398)+INDEX(装备!C:C,$T398)</f>
        <v>44</v>
      </c>
      <c r="W398" s="8">
        <f>INDEX(装备!D:D,$O398)+INDEX(装备!D:D,$P398)+INDEX(装备!D:D,$Q398)+INDEX(装备!D:D,$R398)+INDEX(装备!D:D,$S398)+INDEX(装备!D:D,$T398)</f>
        <v>16</v>
      </c>
      <c r="X398" s="8">
        <f>INDEX(装备!E:E,$O398)+INDEX(装备!E:E,$P398)+INDEX(装备!E:E,$Q398)+INDEX(装备!E:E,$R398)+INDEX(装备!E:E,$S398)+INDEX(装备!E:E,$T398)</f>
        <v>16</v>
      </c>
      <c r="Y398" s="8">
        <f>INDEX(装备!F:F,$O398)+INDEX(装备!F:F,$P398)+INDEX(装备!F:F,$Q398)+INDEX(装备!F:F,$R398)+INDEX(装备!F:F,$S398)+INDEX(装备!F:F,$T398)</f>
        <v>200</v>
      </c>
      <c r="Z398" s="8">
        <f>INDEX(装备!G:G,$O398)+INDEX(装备!G:G,$P398)+INDEX(装备!G:G,$Q398)+INDEX(装备!G:G,$R398)+INDEX(装备!G:G,$S398)+INDEX(装备!G:G,$T398)</f>
        <v>24</v>
      </c>
      <c r="AA398" s="8">
        <f>INDEX(装备!H:H,$O398)+INDEX(装备!H:H,$P398)+INDEX(装备!H:H,$Q398)+INDEX(装备!H:H,$R398)+INDEX(装备!H:H,$S398)+INDEX(装备!H:H,$T398)</f>
        <v>0</v>
      </c>
      <c r="AB398" s="8">
        <f>INDEX(装备!I:I,$O398)+INDEX(装备!I:I,$P398)+INDEX(装备!I:I,$Q398)+INDEX(装备!I:I,$R398)+INDEX(装备!I:I,$S398)+INDEX(装备!I:I,$T398)</f>
        <v>20</v>
      </c>
      <c r="AC398" s="8">
        <f>INDEX(装备!J:J,$O398)+INDEX(装备!J:J,$P398)+INDEX(装备!J:J,$Q398)+INDEX(装备!J:J,$R398)+INDEX(装备!J:J,$S398)+INDEX(装备!J:J,$T398)</f>
        <v>10</v>
      </c>
      <c r="AD398" s="8">
        <f>INDEX(装备!K:K,$O398)+INDEX(装备!K:K,$P398)+INDEX(装备!K:K,$Q398)+INDEX(装备!K:K,$R398)+INDEX(装备!K:K,$S398)+INDEX(装备!K:K,$T398)</f>
        <v>50</v>
      </c>
      <c r="AE398" s="8">
        <f>INDEX(装备!L:L,$O398)+INDEX(装备!L:L,$P398)+INDEX(装备!L:L,$Q398)+INDEX(装备!L:L,$R398)+INDEX(装备!L:L,$S398)+INDEX(装备!L:L,$T398)</f>
        <v>10</v>
      </c>
      <c r="AF398" s="8">
        <f>INDEX(装备!M:M,$O398)+INDEX(装备!M:M,$P398)+INDEX(装备!M:M,$Q398)+INDEX(装备!M:M,$R398)+INDEX(装备!M:M,$S398)+INDEX(装备!M:M,$T398)</f>
        <v>0</v>
      </c>
      <c r="AG398" s="8">
        <f>INDEX(装备!N:N,$O398)+INDEX(装备!N:N,$P398)+INDEX(装备!N:N,$Q398)+INDEX(装备!N:N,$R398)+INDEX(装备!N:N,$S398)+INDEX(装备!N:N,$T398)</f>
        <v>0</v>
      </c>
      <c r="AH398" s="8">
        <f>INDEX(装备!O:O,$O398)+INDEX(装备!O:O,$P398)+INDEX(装备!O:O,$Q398)+INDEX(装备!O:O,$R398)+INDEX(装备!O:O,$S398)+INDEX(装备!O:O,$T398)</f>
        <v>0</v>
      </c>
      <c r="AI398" s="8">
        <f>INDEX(装备!P:P,$O398)+INDEX(装备!P:P,$P398)+INDEX(装备!P:P,$Q398)+INDEX(装备!P:P,$R398)+INDEX(装备!P:P,$S398)+INDEX(装备!P:P,$T398)</f>
        <v>5</v>
      </c>
      <c r="AJ398" s="8">
        <f>INDEX(装备!Q:Q,$O398)+INDEX(装备!Q:Q,$P398)+INDEX(装备!Q:Q,$Q398)+INDEX(装备!Q:Q,$R398)+INDEX(装备!Q:Q,$S398)+INDEX(装备!Q:Q,$T398)</f>
        <v>0</v>
      </c>
      <c r="AK398" s="8">
        <f>INDEX(装备!R:R,$O398)+INDEX(装备!R:R,$P398)+INDEX(装备!R:R,$Q398)+INDEX(装备!R:R,$R398)+INDEX(装备!R:R,$S398)+INDEX(装备!R:R,$T398)</f>
        <v>0</v>
      </c>
      <c r="AL398" s="8">
        <f>INDEX(装备!S:S,$O398)+INDEX(装备!S:S,$P398)+INDEX(装备!S:S,$Q398)+INDEX(装备!S:S,$R398)+INDEX(装备!S:S,$S398)+INDEX(装备!S:S,$T398)</f>
        <v>0</v>
      </c>
      <c r="AM398" s="8">
        <f>INDEX(装备!T:T,$O398)+INDEX(装备!T:T,$P398)+INDEX(装备!T:T,$Q398)+INDEX(装备!T:T,$R398)+INDEX(装备!T:T,$S398)+INDEX(装备!T:T,$T398)</f>
        <v>0</v>
      </c>
      <c r="AP398" s="39">
        <f t="shared" si="178"/>
        <v>176</v>
      </c>
      <c r="AQ398" s="39">
        <f t="shared" si="178"/>
        <v>65</v>
      </c>
      <c r="AR398" s="39">
        <f t="shared" si="178"/>
        <v>65</v>
      </c>
      <c r="AS398" s="39">
        <f t="shared" si="178"/>
        <v>200</v>
      </c>
      <c r="AT398" s="39">
        <f t="shared" si="178"/>
        <v>144</v>
      </c>
      <c r="AU398" s="39">
        <f t="shared" si="178"/>
        <v>0</v>
      </c>
      <c r="AV398" s="39">
        <f t="shared" si="178"/>
        <v>45</v>
      </c>
      <c r="AW398" s="39">
        <f t="shared" si="178"/>
        <v>27</v>
      </c>
      <c r="AX398" s="39">
        <f t="shared" si="178"/>
        <v>112.5</v>
      </c>
      <c r="AY398" s="39">
        <f t="shared" si="178"/>
        <v>10</v>
      </c>
      <c r="AZ398" s="39">
        <f t="shared" si="178"/>
        <v>355</v>
      </c>
      <c r="BA398" s="39">
        <f t="shared" si="178"/>
        <v>65</v>
      </c>
      <c r="BB398" s="39">
        <f t="shared" si="178"/>
        <v>0</v>
      </c>
      <c r="BC398" s="39">
        <f t="shared" si="178"/>
        <v>5</v>
      </c>
      <c r="BD398" s="39">
        <f t="shared" si="178"/>
        <v>0</v>
      </c>
      <c r="BE398" s="39">
        <f t="shared" si="178"/>
        <v>30</v>
      </c>
      <c r="BF398" s="39">
        <f t="shared" si="178"/>
        <v>0</v>
      </c>
      <c r="BG398" s="39">
        <f t="shared" si="178"/>
        <v>0</v>
      </c>
    </row>
    <row r="399" spans="6:59" s="38" customFormat="1" x14ac:dyDescent="0.15">
      <c r="G399" s="39" t="s">
        <v>321</v>
      </c>
      <c r="H399" s="39" t="s">
        <v>679</v>
      </c>
      <c r="I399" s="39" t="s">
        <v>486</v>
      </c>
      <c r="J399" s="39" t="s">
        <v>482</v>
      </c>
      <c r="K399" s="39" t="s">
        <v>356</v>
      </c>
      <c r="L399" s="39" t="s">
        <v>367</v>
      </c>
      <c r="M399" s="39" t="s">
        <v>481</v>
      </c>
      <c r="O399" s="35">
        <f>MATCH(H399,装备!$B:$B,0)</f>
        <v>96</v>
      </c>
      <c r="P399" s="35">
        <f>MATCH(I399,装备!$B:$B,0)</f>
        <v>100</v>
      </c>
      <c r="Q399" s="35">
        <f>MATCH(J399,装备!$B:$B,0)</f>
        <v>70</v>
      </c>
      <c r="R399" s="35">
        <f>MATCH(K399,装备!$B:$B,0)</f>
        <v>85</v>
      </c>
      <c r="S399" s="35">
        <f>MATCH(L399,装备!$B:$B,0)</f>
        <v>55</v>
      </c>
      <c r="T399" s="35">
        <f>MATCH(M399,装备!$B:$B,0)</f>
        <v>44</v>
      </c>
      <c r="V399" s="8">
        <f>INDEX(装备!C:C,$O399)+INDEX(装备!C:C,$P399)+INDEX(装备!C:C,$Q399)+INDEX(装备!C:C,$R399)+INDEX(装备!C:C,$S399)+INDEX(装备!C:C,$T399)</f>
        <v>75</v>
      </c>
      <c r="W399" s="8">
        <f>INDEX(装备!D:D,$O399)+INDEX(装备!D:D,$P399)+INDEX(装备!D:D,$Q399)+INDEX(装备!D:D,$R399)+INDEX(装备!D:D,$S399)+INDEX(装备!D:D,$T399)</f>
        <v>16</v>
      </c>
      <c r="X399" s="8">
        <f>INDEX(装备!E:E,$O399)+INDEX(装备!E:E,$P399)+INDEX(装备!E:E,$Q399)+INDEX(装备!E:E,$R399)+INDEX(装备!E:E,$S399)+INDEX(装备!E:E,$T399)</f>
        <v>22</v>
      </c>
      <c r="Y399" s="8">
        <f>INDEX(装备!F:F,$O399)+INDEX(装备!F:F,$P399)+INDEX(装备!F:F,$Q399)+INDEX(装备!F:F,$R399)+INDEX(装备!F:F,$S399)+INDEX(装备!F:F,$T399)</f>
        <v>280</v>
      </c>
      <c r="Z399" s="8">
        <f>INDEX(装备!G:G,$O399)+INDEX(装备!G:G,$P399)+INDEX(装备!G:G,$Q399)+INDEX(装备!G:G,$R399)+INDEX(装备!G:G,$S399)+INDEX(装备!G:G,$T399)</f>
        <v>54</v>
      </c>
      <c r="AA399" s="8">
        <f>INDEX(装备!H:H,$O399)+INDEX(装备!H:H,$P399)+INDEX(装备!H:H,$Q399)+INDEX(装备!H:H,$R399)+INDEX(装备!H:H,$S399)+INDEX(装备!H:H,$T399)</f>
        <v>0</v>
      </c>
      <c r="AB399" s="8">
        <f>INDEX(装备!I:I,$O399)+INDEX(装备!I:I,$P399)+INDEX(装备!I:I,$Q399)+INDEX(装备!I:I,$R399)+INDEX(装备!I:I,$S399)+INDEX(装备!I:I,$T399)</f>
        <v>9</v>
      </c>
      <c r="AC399" s="8">
        <f>INDEX(装备!J:J,$O399)+INDEX(装备!J:J,$P399)+INDEX(装备!J:J,$Q399)+INDEX(装备!J:J,$R399)+INDEX(装备!J:J,$S399)+INDEX(装备!J:J,$T399)</f>
        <v>5</v>
      </c>
      <c r="AD399" s="8">
        <f>INDEX(装备!K:K,$O399)+INDEX(装备!K:K,$P399)+INDEX(装备!K:K,$Q399)+INDEX(装备!K:K,$R399)+INDEX(装备!K:K,$S399)+INDEX(装备!K:K,$T399)</f>
        <v>57</v>
      </c>
      <c r="AE399" s="8">
        <f>INDEX(装备!L:L,$O399)+INDEX(装备!L:L,$P399)+INDEX(装备!L:L,$Q399)+INDEX(装备!L:L,$R399)+INDEX(装备!L:L,$S399)+INDEX(装备!L:L,$T399)</f>
        <v>0</v>
      </c>
      <c r="AF399" s="8">
        <f>INDEX(装备!M:M,$O399)+INDEX(装备!M:M,$P399)+INDEX(装备!M:M,$Q399)+INDEX(装备!M:M,$R399)+INDEX(装备!M:M,$S399)+INDEX(装备!M:M,$T399)</f>
        <v>240</v>
      </c>
      <c r="AG399" s="8">
        <f>INDEX(装备!N:N,$O399)+INDEX(装备!N:N,$P399)+INDEX(装备!N:N,$Q399)+INDEX(装备!N:N,$R399)+INDEX(装备!N:N,$S399)+INDEX(装备!N:N,$T399)</f>
        <v>0</v>
      </c>
      <c r="AH399" s="8">
        <f>INDEX(装备!O:O,$O399)+INDEX(装备!O:O,$P399)+INDEX(装备!O:O,$Q399)+INDEX(装备!O:O,$R399)+INDEX(装备!O:O,$S399)+INDEX(装备!O:O,$T399)</f>
        <v>25</v>
      </c>
      <c r="AI399" s="8">
        <f>INDEX(装备!P:P,$O399)+INDEX(装备!P:P,$P399)+INDEX(装备!P:P,$Q399)+INDEX(装备!P:P,$R399)+INDEX(装备!P:P,$S399)+INDEX(装备!P:P,$T399)</f>
        <v>0</v>
      </c>
      <c r="AJ399" s="8">
        <f>INDEX(装备!Q:Q,$O399)+INDEX(装备!Q:Q,$P399)+INDEX(装备!Q:Q,$Q399)+INDEX(装备!Q:Q,$R399)+INDEX(装备!Q:Q,$S399)+INDEX(装备!Q:Q,$T399)</f>
        <v>0</v>
      </c>
      <c r="AK399" s="8">
        <f>INDEX(装备!R:R,$O399)+INDEX(装备!R:R,$P399)+INDEX(装备!R:R,$Q399)+INDEX(装备!R:R,$R399)+INDEX(装备!R:R,$S399)+INDEX(装备!R:R,$T399)</f>
        <v>0</v>
      </c>
      <c r="AL399" s="8">
        <f>INDEX(装备!S:S,$O399)+INDEX(装备!S:S,$P399)+INDEX(装备!S:S,$Q399)+INDEX(装备!S:S,$R399)+INDEX(装备!S:S,$S399)+INDEX(装备!S:S,$T399)</f>
        <v>0</v>
      </c>
      <c r="AM399" s="8">
        <f>INDEX(装备!T:T,$O399)+INDEX(装备!T:T,$P399)+INDEX(装备!T:T,$Q399)+INDEX(装备!T:T,$R399)+INDEX(装备!T:T,$S399)+INDEX(装备!T:T,$T399)</f>
        <v>0</v>
      </c>
      <c r="AP399" s="39">
        <f t="shared" si="178"/>
        <v>251</v>
      </c>
      <c r="AQ399" s="39">
        <f t="shared" si="178"/>
        <v>81</v>
      </c>
      <c r="AR399" s="39">
        <f t="shared" si="178"/>
        <v>87</v>
      </c>
      <c r="AS399" s="39">
        <f t="shared" si="178"/>
        <v>480</v>
      </c>
      <c r="AT399" s="39">
        <f t="shared" si="178"/>
        <v>198</v>
      </c>
      <c r="AU399" s="39">
        <f t="shared" si="178"/>
        <v>0</v>
      </c>
      <c r="AV399" s="39">
        <f t="shared" si="178"/>
        <v>54</v>
      </c>
      <c r="AW399" s="39">
        <f t="shared" si="178"/>
        <v>32</v>
      </c>
      <c r="AX399" s="39">
        <f t="shared" si="178"/>
        <v>169.5</v>
      </c>
      <c r="AY399" s="39">
        <f t="shared" si="178"/>
        <v>10</v>
      </c>
      <c r="AZ399" s="39">
        <f t="shared" si="178"/>
        <v>595</v>
      </c>
      <c r="BA399" s="39">
        <f t="shared" si="178"/>
        <v>65</v>
      </c>
      <c r="BB399" s="39">
        <f t="shared" si="178"/>
        <v>25</v>
      </c>
      <c r="BC399" s="39">
        <f t="shared" si="178"/>
        <v>5</v>
      </c>
      <c r="BD399" s="39">
        <f t="shared" si="178"/>
        <v>0</v>
      </c>
      <c r="BE399" s="39">
        <f t="shared" si="178"/>
        <v>30</v>
      </c>
      <c r="BF399" s="39">
        <f t="shared" si="178"/>
        <v>0</v>
      </c>
      <c r="BG399" s="39">
        <f t="shared" si="178"/>
        <v>0</v>
      </c>
    </row>
    <row r="400" spans="6:59" s="38" customFormat="1" x14ac:dyDescent="0.15">
      <c r="G400" s="39" t="s">
        <v>328</v>
      </c>
      <c r="H400" s="39" t="s">
        <v>618</v>
      </c>
      <c r="I400" s="39" t="s">
        <v>357</v>
      </c>
      <c r="J400" s="39" t="s">
        <v>378</v>
      </c>
      <c r="K400" s="39" t="s">
        <v>426</v>
      </c>
      <c r="L400" s="39" t="s">
        <v>300</v>
      </c>
      <c r="M400" s="39" t="s">
        <v>327</v>
      </c>
      <c r="O400" s="35">
        <f>MATCH(H400,装备!$B:$B,0)</f>
        <v>118</v>
      </c>
      <c r="P400" s="35">
        <f>MATCH(I400,装备!$B:$B,0)</f>
        <v>112</v>
      </c>
      <c r="Q400" s="35">
        <f>MATCH(J400,装备!$B:$B,0)</f>
        <v>73</v>
      </c>
      <c r="R400" s="35">
        <f>MATCH(K400,装备!$B:$B,0)</f>
        <v>50</v>
      </c>
      <c r="S400" s="35">
        <f>MATCH(L400,装备!$B:$B,0)</f>
        <v>57</v>
      </c>
      <c r="T400" s="35">
        <f>MATCH(M400,装备!$B:$B,0)</f>
        <v>72</v>
      </c>
      <c r="V400" s="8">
        <f>INDEX(装备!C:C,$O400)+INDEX(装备!C:C,$P400)+INDEX(装备!C:C,$Q400)+INDEX(装备!C:C,$R400)+INDEX(装备!C:C,$S400)+INDEX(装备!C:C,$T400)</f>
        <v>96</v>
      </c>
      <c r="W400" s="8">
        <f>INDEX(装备!D:D,$O400)+INDEX(装备!D:D,$P400)+INDEX(装备!D:D,$Q400)+INDEX(装备!D:D,$R400)+INDEX(装备!D:D,$S400)+INDEX(装备!D:D,$T400)</f>
        <v>34</v>
      </c>
      <c r="X400" s="8">
        <f>INDEX(装备!E:E,$O400)+INDEX(装备!E:E,$P400)+INDEX(装备!E:E,$Q400)+INDEX(装备!E:E,$R400)+INDEX(装备!E:E,$S400)+INDEX(装备!E:E,$T400)</f>
        <v>34</v>
      </c>
      <c r="Y400" s="8">
        <f>INDEX(装备!F:F,$O400)+INDEX(装备!F:F,$P400)+INDEX(装备!F:F,$Q400)+INDEX(装备!F:F,$R400)+INDEX(装备!F:F,$S400)+INDEX(装备!F:F,$T400)</f>
        <v>600</v>
      </c>
      <c r="Z400" s="8">
        <f>INDEX(装备!G:G,$O400)+INDEX(装备!G:G,$P400)+INDEX(装备!G:G,$Q400)+INDEX(装备!G:G,$R400)+INDEX(装备!G:G,$S400)+INDEX(装备!G:G,$T400)</f>
        <v>124</v>
      </c>
      <c r="AA400" s="8">
        <f>INDEX(装备!H:H,$O400)+INDEX(装备!H:H,$P400)+INDEX(装备!H:H,$Q400)+INDEX(装备!H:H,$R400)+INDEX(装备!H:H,$S400)+INDEX(装备!H:H,$T400)</f>
        <v>0</v>
      </c>
      <c r="AB400" s="8">
        <f>INDEX(装备!I:I,$O400)+INDEX(装备!I:I,$P400)+INDEX(装备!I:I,$Q400)+INDEX(装备!I:I,$R400)+INDEX(装备!I:I,$S400)+INDEX(装备!I:I,$T400)</f>
        <v>5</v>
      </c>
      <c r="AC400" s="8">
        <f>INDEX(装备!J:J,$O400)+INDEX(装备!J:J,$P400)+INDEX(装备!J:J,$Q400)+INDEX(装备!J:J,$R400)+INDEX(装备!J:J,$S400)+INDEX(装备!J:J,$T400)</f>
        <v>0</v>
      </c>
      <c r="AD400" s="8">
        <f>INDEX(装备!K:K,$O400)+INDEX(装备!K:K,$P400)+INDEX(装备!K:K,$Q400)+INDEX(装备!K:K,$R400)+INDEX(装备!K:K,$S400)+INDEX(装备!K:K,$T400)</f>
        <v>25</v>
      </c>
      <c r="AE400" s="8">
        <f>INDEX(装备!L:L,$O400)+INDEX(装备!L:L,$P400)+INDEX(装备!L:L,$Q400)+INDEX(装备!L:L,$R400)+INDEX(装备!L:L,$S400)+INDEX(装备!L:L,$T400)</f>
        <v>0</v>
      </c>
      <c r="AF400" s="8">
        <f>INDEX(装备!M:M,$O400)+INDEX(装备!M:M,$P400)+INDEX(装备!M:M,$Q400)+INDEX(装备!M:M,$R400)+INDEX(装备!M:M,$S400)+INDEX(装备!M:M,$T400)</f>
        <v>600</v>
      </c>
      <c r="AG400" s="8">
        <f>INDEX(装备!N:N,$O400)+INDEX(装备!N:N,$P400)+INDEX(装备!N:N,$Q400)+INDEX(装备!N:N,$R400)+INDEX(装备!N:N,$S400)+INDEX(装备!N:N,$T400)</f>
        <v>0</v>
      </c>
      <c r="AH400" s="8">
        <f>INDEX(装备!O:O,$O400)+INDEX(装备!O:O,$P400)+INDEX(装备!O:O,$Q400)+INDEX(装备!O:O,$R400)+INDEX(装备!O:O,$S400)+INDEX(装备!O:O,$T400)</f>
        <v>0</v>
      </c>
      <c r="AI400" s="8">
        <f>INDEX(装备!P:P,$O400)+INDEX(装备!P:P,$P400)+INDEX(装备!P:P,$Q400)+INDEX(装备!P:P,$R400)+INDEX(装备!P:P,$S400)+INDEX(装备!P:P,$T400)</f>
        <v>10</v>
      </c>
      <c r="AJ400" s="8">
        <f>INDEX(装备!Q:Q,$O400)+INDEX(装备!Q:Q,$P400)+INDEX(装备!Q:Q,$Q400)+INDEX(装备!Q:Q,$R400)+INDEX(装备!Q:Q,$S400)+INDEX(装备!Q:Q,$T400)</f>
        <v>0</v>
      </c>
      <c r="AK400" s="8">
        <f>INDEX(装备!R:R,$O400)+INDEX(装备!R:R,$P400)+INDEX(装备!R:R,$Q400)+INDEX(装备!R:R,$R400)+INDEX(装备!R:R,$S400)+INDEX(装备!R:R,$T400)</f>
        <v>0</v>
      </c>
      <c r="AL400" s="8">
        <f>INDEX(装备!S:S,$O400)+INDEX(装备!S:S,$P400)+INDEX(装备!S:S,$Q400)+INDEX(装备!S:S,$R400)+INDEX(装备!S:S,$S400)+INDEX(装备!S:S,$T400)</f>
        <v>0</v>
      </c>
      <c r="AM400" s="8">
        <f>INDEX(装备!T:T,$O400)+INDEX(装备!T:T,$P400)+INDEX(装备!T:T,$Q400)+INDEX(装备!T:T,$R400)+INDEX(装备!T:T,$S400)+INDEX(装备!T:T,$T400)</f>
        <v>0</v>
      </c>
      <c r="AP400" s="39">
        <f t="shared" si="178"/>
        <v>347</v>
      </c>
      <c r="AQ400" s="39">
        <f t="shared" si="178"/>
        <v>115</v>
      </c>
      <c r="AR400" s="39">
        <f t="shared" si="178"/>
        <v>121</v>
      </c>
      <c r="AS400" s="39">
        <f t="shared" si="178"/>
        <v>1080</v>
      </c>
      <c r="AT400" s="39">
        <f t="shared" si="178"/>
        <v>322</v>
      </c>
      <c r="AU400" s="39">
        <f t="shared" si="178"/>
        <v>0</v>
      </c>
      <c r="AV400" s="39">
        <f t="shared" si="178"/>
        <v>59</v>
      </c>
      <c r="AW400" s="39">
        <f t="shared" si="178"/>
        <v>32</v>
      </c>
      <c r="AX400" s="39">
        <f t="shared" si="178"/>
        <v>194.5</v>
      </c>
      <c r="AY400" s="39">
        <f t="shared" si="178"/>
        <v>10</v>
      </c>
      <c r="AZ400" s="39">
        <f t="shared" si="178"/>
        <v>1195</v>
      </c>
      <c r="BA400" s="39">
        <f t="shared" si="178"/>
        <v>65</v>
      </c>
      <c r="BB400" s="39">
        <f t="shared" si="178"/>
        <v>25</v>
      </c>
      <c r="BC400" s="39">
        <f t="shared" si="178"/>
        <v>15</v>
      </c>
      <c r="BD400" s="39">
        <f t="shared" si="178"/>
        <v>0</v>
      </c>
      <c r="BE400" s="39">
        <f t="shared" si="178"/>
        <v>30</v>
      </c>
      <c r="BF400" s="39">
        <f t="shared" si="178"/>
        <v>0</v>
      </c>
      <c r="BG400" s="39">
        <f t="shared" si="178"/>
        <v>0</v>
      </c>
    </row>
    <row r="401" spans="1:61" s="38" customFormat="1" x14ac:dyDescent="0.15">
      <c r="G401" s="39" t="s">
        <v>333</v>
      </c>
      <c r="H401" s="39" t="s">
        <v>601</v>
      </c>
      <c r="I401" s="39" t="s">
        <v>317</v>
      </c>
      <c r="J401" s="39" t="s">
        <v>383</v>
      </c>
      <c r="K401" s="39" t="s">
        <v>308</v>
      </c>
      <c r="L401" s="39" t="s">
        <v>350</v>
      </c>
      <c r="M401" s="39" t="s">
        <v>327</v>
      </c>
      <c r="O401" s="35">
        <f>MATCH(H401,装备!$B:$B,0)</f>
        <v>119</v>
      </c>
      <c r="P401" s="35">
        <f>MATCH(I401,装备!$B:$B,0)</f>
        <v>102</v>
      </c>
      <c r="Q401" s="35">
        <f>MATCH(J401,装备!$B:$B,0)</f>
        <v>99</v>
      </c>
      <c r="R401" s="35">
        <f>MATCH(K401,装备!$B:$B,0)</f>
        <v>51</v>
      </c>
      <c r="S401" s="35">
        <f>MATCH(L401,装备!$B:$B,0)</f>
        <v>64</v>
      </c>
      <c r="T401" s="35">
        <f>MATCH(M401,装备!$B:$B,0)</f>
        <v>72</v>
      </c>
      <c r="V401" s="8">
        <f>INDEX(装备!C:C,$O401)+INDEX(装备!C:C,$P401)+INDEX(装备!C:C,$Q401)+INDEX(装备!C:C,$R401)+INDEX(装备!C:C,$S401)+INDEX(装备!C:C,$T401)</f>
        <v>35</v>
      </c>
      <c r="W401" s="8">
        <f>INDEX(装备!D:D,$O401)+INDEX(装备!D:D,$P401)+INDEX(装备!D:D,$Q401)+INDEX(装备!D:D,$R401)+INDEX(装备!D:D,$S401)+INDEX(装备!D:D,$T401)</f>
        <v>51</v>
      </c>
      <c r="X401" s="8">
        <f>INDEX(装备!E:E,$O401)+INDEX(装备!E:E,$P401)+INDEX(装备!E:E,$Q401)+INDEX(装备!E:E,$R401)+INDEX(装备!E:E,$S401)+INDEX(装备!E:E,$T401)</f>
        <v>35</v>
      </c>
      <c r="Y401" s="8">
        <f>INDEX(装备!F:F,$O401)+INDEX(装备!F:F,$P401)+INDEX(装备!F:F,$Q401)+INDEX(装备!F:F,$R401)+INDEX(装备!F:F,$S401)+INDEX(装备!F:F,$T401)</f>
        <v>250</v>
      </c>
      <c r="Z401" s="8">
        <f>INDEX(装备!G:G,$O401)+INDEX(装备!G:G,$P401)+INDEX(装备!G:G,$Q401)+INDEX(装备!G:G,$R401)+INDEX(装备!G:G,$S401)+INDEX(装备!G:G,$T401)</f>
        <v>125</v>
      </c>
      <c r="AA401" s="8">
        <f>INDEX(装备!H:H,$O401)+INDEX(装备!H:H,$P401)+INDEX(装备!H:H,$Q401)+INDEX(装备!H:H,$R401)+INDEX(装备!H:H,$S401)+INDEX(装备!H:H,$T401)</f>
        <v>0</v>
      </c>
      <c r="AB401" s="8">
        <f>INDEX(装备!I:I,$O401)+INDEX(装备!I:I,$P401)+INDEX(装备!I:I,$Q401)+INDEX(装备!I:I,$R401)+INDEX(装备!I:I,$S401)+INDEX(装备!I:I,$T401)</f>
        <v>5</v>
      </c>
      <c r="AC401" s="8">
        <f>INDEX(装备!J:J,$O401)+INDEX(装备!J:J,$P401)+INDEX(装备!J:J,$Q401)+INDEX(装备!J:J,$R401)+INDEX(装备!J:J,$S401)+INDEX(装备!J:J,$T401)</f>
        <v>35</v>
      </c>
      <c r="AD401" s="8">
        <f>INDEX(装备!K:K,$O401)+INDEX(装备!K:K,$P401)+INDEX(装备!K:K,$Q401)+INDEX(装备!K:K,$R401)+INDEX(装备!K:K,$S401)+INDEX(装备!K:K,$T401)</f>
        <v>66</v>
      </c>
      <c r="AE401" s="8">
        <f>INDEX(装备!L:L,$O401)+INDEX(装备!L:L,$P401)+INDEX(装备!L:L,$Q401)+INDEX(装备!L:L,$R401)+INDEX(装备!L:L,$S401)+INDEX(装备!L:L,$T401)</f>
        <v>0</v>
      </c>
      <c r="AF401" s="8">
        <f>INDEX(装备!M:M,$O401)+INDEX(装备!M:M,$P401)+INDEX(装备!M:M,$Q401)+INDEX(装备!M:M,$R401)+INDEX(装备!M:M,$S401)+INDEX(装备!M:M,$T401)</f>
        <v>100</v>
      </c>
      <c r="AG401" s="8">
        <f>INDEX(装备!N:N,$O401)+INDEX(装备!N:N,$P401)+INDEX(装备!N:N,$Q401)+INDEX(装备!N:N,$R401)+INDEX(装备!N:N,$S401)+INDEX(装备!N:N,$T401)</f>
        <v>0</v>
      </c>
      <c r="AH401" s="8">
        <f>INDEX(装备!O:O,$O401)+INDEX(装备!O:O,$P401)+INDEX(装备!O:O,$Q401)+INDEX(装备!O:O,$R401)+INDEX(装备!O:O,$S401)+INDEX(装备!O:O,$T401)</f>
        <v>0</v>
      </c>
      <c r="AI401" s="8">
        <f>INDEX(装备!P:P,$O401)+INDEX(装备!P:P,$P401)+INDEX(装备!P:P,$Q401)+INDEX(装备!P:P,$R401)+INDEX(装备!P:P,$S401)+INDEX(装备!P:P,$T401)</f>
        <v>0</v>
      </c>
      <c r="AJ401" s="8">
        <f>INDEX(装备!Q:Q,$O401)+INDEX(装备!Q:Q,$P401)+INDEX(装备!Q:Q,$Q401)+INDEX(装备!Q:Q,$R401)+INDEX(装备!Q:Q,$S401)+INDEX(装备!Q:Q,$T401)</f>
        <v>0</v>
      </c>
      <c r="AK401" s="8">
        <f>INDEX(装备!R:R,$O401)+INDEX(装备!R:R,$P401)+INDEX(装备!R:R,$Q401)+INDEX(装备!R:R,$R401)+INDEX(装备!R:R,$S401)+INDEX(装备!R:R,$T401)</f>
        <v>15</v>
      </c>
      <c r="AL401" s="8">
        <f>INDEX(装备!S:S,$O401)+INDEX(装备!S:S,$P401)+INDEX(装备!S:S,$Q401)+INDEX(装备!S:S,$R401)+INDEX(装备!S:S,$S401)+INDEX(装备!S:S,$T401)</f>
        <v>0</v>
      </c>
      <c r="AM401" s="8">
        <f>INDEX(装备!T:T,$O401)+INDEX(装备!T:T,$P401)+INDEX(装备!T:T,$Q401)+INDEX(装备!T:T,$R401)+INDEX(装备!T:T,$S401)+INDEX(装备!T:T,$T401)</f>
        <v>0</v>
      </c>
      <c r="AP401" s="39">
        <f t="shared" si="178"/>
        <v>382</v>
      </c>
      <c r="AQ401" s="39">
        <f t="shared" si="178"/>
        <v>166</v>
      </c>
      <c r="AR401" s="39">
        <f t="shared" si="178"/>
        <v>156</v>
      </c>
      <c r="AS401" s="39">
        <f t="shared" si="178"/>
        <v>1330</v>
      </c>
      <c r="AT401" s="39">
        <f t="shared" si="178"/>
        <v>447</v>
      </c>
      <c r="AU401" s="39">
        <f t="shared" si="178"/>
        <v>0</v>
      </c>
      <c r="AV401" s="39">
        <f t="shared" si="178"/>
        <v>64</v>
      </c>
      <c r="AW401" s="39">
        <f t="shared" si="178"/>
        <v>67</v>
      </c>
      <c r="AX401" s="39">
        <f t="shared" si="178"/>
        <v>260.5</v>
      </c>
      <c r="AY401" s="39">
        <f t="shared" si="178"/>
        <v>10</v>
      </c>
      <c r="AZ401" s="39">
        <f t="shared" si="178"/>
        <v>1295</v>
      </c>
      <c r="BA401" s="39">
        <f t="shared" si="178"/>
        <v>65</v>
      </c>
      <c r="BB401" s="39">
        <f t="shared" si="178"/>
        <v>25</v>
      </c>
      <c r="BC401" s="39">
        <f t="shared" si="178"/>
        <v>15</v>
      </c>
      <c r="BD401" s="39">
        <f t="shared" si="178"/>
        <v>0</v>
      </c>
      <c r="BE401" s="39">
        <f t="shared" si="178"/>
        <v>45</v>
      </c>
      <c r="BF401" s="39">
        <f t="shared" si="178"/>
        <v>0</v>
      </c>
      <c r="BG401" s="39">
        <f t="shared" si="178"/>
        <v>0</v>
      </c>
    </row>
    <row r="402" spans="1:61" s="38" customFormat="1" x14ac:dyDescent="0.15">
      <c r="G402" s="39" t="s">
        <v>337</v>
      </c>
      <c r="H402" s="39" t="s">
        <v>600</v>
      </c>
      <c r="I402" s="39" t="s">
        <v>373</v>
      </c>
      <c r="J402" s="39" t="s">
        <v>370</v>
      </c>
      <c r="K402" s="39" t="s">
        <v>313</v>
      </c>
      <c r="L402" s="39" t="s">
        <v>431</v>
      </c>
      <c r="M402" s="39" t="s">
        <v>327</v>
      </c>
      <c r="O402" s="35">
        <f>MATCH(H402,装备!$B:$B,0)</f>
        <v>121</v>
      </c>
      <c r="P402" s="35">
        <f>MATCH(I402,装备!$B:$B,0)</f>
        <v>118</v>
      </c>
      <c r="Q402" s="35">
        <f>MATCH(J402,装备!$B:$B,0)</f>
        <v>103</v>
      </c>
      <c r="R402" s="35">
        <f>MATCH(K402,装备!$B:$B,0)</f>
        <v>84</v>
      </c>
      <c r="S402" s="35">
        <f>MATCH(L402,装备!$B:$B,0)</f>
        <v>39</v>
      </c>
      <c r="T402" s="35">
        <f>MATCH(M402,装备!$B:$B,0)</f>
        <v>72</v>
      </c>
      <c r="V402" s="8">
        <f>INDEX(装备!C:C,$O402)+INDEX(装备!C:C,$P402)+INDEX(装备!C:C,$Q402)+INDEX(装备!C:C,$R402)+INDEX(装备!C:C,$S402)+INDEX(装备!C:C,$T402)</f>
        <v>121</v>
      </c>
      <c r="W402" s="8">
        <f>INDEX(装备!D:D,$O402)+INDEX(装备!D:D,$P402)+INDEX(装备!D:D,$Q402)+INDEX(装备!D:D,$R402)+INDEX(装备!D:D,$S402)+INDEX(装备!D:D,$T402)</f>
        <v>40</v>
      </c>
      <c r="X402" s="8">
        <f>INDEX(装备!E:E,$O402)+INDEX(装备!E:E,$P402)+INDEX(装备!E:E,$Q402)+INDEX(装备!E:E,$R402)+INDEX(装备!E:E,$S402)+INDEX(装备!E:E,$T402)</f>
        <v>40</v>
      </c>
      <c r="Y402" s="8">
        <f>INDEX(装备!F:F,$O402)+INDEX(装备!F:F,$P402)+INDEX(装备!F:F,$Q402)+INDEX(装备!F:F,$R402)+INDEX(装备!F:F,$S402)+INDEX(装备!F:F,$T402)</f>
        <v>600</v>
      </c>
      <c r="Z402" s="8">
        <f>INDEX(装备!G:G,$O402)+INDEX(装备!G:G,$P402)+INDEX(装备!G:G,$Q402)+INDEX(装备!G:G,$R402)+INDEX(装备!G:G,$S402)+INDEX(装备!G:G,$T402)</f>
        <v>84</v>
      </c>
      <c r="AA402" s="8">
        <f>INDEX(装备!H:H,$O402)+INDEX(装备!H:H,$P402)+INDEX(装备!H:H,$Q402)+INDEX(装备!H:H,$R402)+INDEX(装备!H:H,$S402)+INDEX(装备!H:H,$T402)</f>
        <v>0</v>
      </c>
      <c r="AB402" s="8">
        <f>INDEX(装备!I:I,$O402)+INDEX(装备!I:I,$P402)+INDEX(装备!I:I,$Q402)+INDEX(装备!I:I,$R402)+INDEX(装备!I:I,$S402)+INDEX(装备!I:I,$T402)</f>
        <v>15</v>
      </c>
      <c r="AC402" s="8">
        <f>INDEX(装备!J:J,$O402)+INDEX(装备!J:J,$P402)+INDEX(装备!J:J,$Q402)+INDEX(装备!J:J,$R402)+INDEX(装备!J:J,$S402)+INDEX(装备!J:J,$T402)</f>
        <v>25</v>
      </c>
      <c r="AD402" s="8">
        <f>INDEX(装备!K:K,$O402)+INDEX(装备!K:K,$P402)+INDEX(装备!K:K,$Q402)+INDEX(装备!K:K,$R402)+INDEX(装备!K:K,$S402)+INDEX(装备!K:K,$T402)</f>
        <v>0</v>
      </c>
      <c r="AE402" s="8">
        <f>INDEX(装备!L:L,$O402)+INDEX(装备!L:L,$P402)+INDEX(装备!L:L,$Q402)+INDEX(装备!L:L,$R402)+INDEX(装备!L:L,$S402)+INDEX(装备!L:L,$T402)</f>
        <v>0</v>
      </c>
      <c r="AF402" s="8">
        <f>INDEX(装备!M:M,$O402)+INDEX(装备!M:M,$P402)+INDEX(装备!M:M,$Q402)+INDEX(装备!M:M,$R402)+INDEX(装备!M:M,$S402)+INDEX(装备!M:M,$T402)</f>
        <v>670</v>
      </c>
      <c r="AG402" s="8">
        <f>INDEX(装备!N:N,$O402)+INDEX(装备!N:N,$P402)+INDEX(装备!N:N,$Q402)+INDEX(装备!N:N,$R402)+INDEX(装备!N:N,$S402)+INDEX(装备!N:N,$T402)</f>
        <v>50</v>
      </c>
      <c r="AH402" s="8">
        <f>INDEX(装备!O:O,$O402)+INDEX(装备!O:O,$P402)+INDEX(装备!O:O,$Q402)+INDEX(装备!O:O,$R402)+INDEX(装备!O:O,$S402)+INDEX(装备!O:O,$T402)</f>
        <v>0</v>
      </c>
      <c r="AI402" s="8">
        <f>INDEX(装备!P:P,$O402)+INDEX(装备!P:P,$P402)+INDEX(装备!P:P,$Q402)+INDEX(装备!P:P,$R402)+INDEX(装备!P:P,$S402)+INDEX(装备!P:P,$T402)</f>
        <v>0</v>
      </c>
      <c r="AJ402" s="8">
        <f>INDEX(装备!Q:Q,$O402)+INDEX(装备!Q:Q,$P402)+INDEX(装备!Q:Q,$Q402)+INDEX(装备!Q:Q,$R402)+INDEX(装备!Q:Q,$S402)+INDEX(装备!Q:Q,$T402)</f>
        <v>0</v>
      </c>
      <c r="AK402" s="8">
        <f>INDEX(装备!R:R,$O402)+INDEX(装备!R:R,$P402)+INDEX(装备!R:R,$Q402)+INDEX(装备!R:R,$R402)+INDEX(装备!R:R,$S402)+INDEX(装备!R:R,$T402)</f>
        <v>25</v>
      </c>
      <c r="AL402" s="8">
        <f>INDEX(装备!S:S,$O402)+INDEX(装备!S:S,$P402)+INDEX(装备!S:S,$Q402)+INDEX(装备!S:S,$R402)+INDEX(装备!S:S,$S402)+INDEX(装备!S:S,$T402)</f>
        <v>0</v>
      </c>
      <c r="AM402" s="8">
        <f>INDEX(装备!T:T,$O402)+INDEX(装备!T:T,$P402)+INDEX(装备!T:T,$Q402)+INDEX(装备!T:T,$R402)+INDEX(装备!T:T,$S402)+INDEX(装备!T:T,$T402)</f>
        <v>0</v>
      </c>
      <c r="AP402" s="39">
        <f t="shared" si="178"/>
        <v>503</v>
      </c>
      <c r="AQ402" s="39">
        <f t="shared" si="178"/>
        <v>206</v>
      </c>
      <c r="AR402" s="39">
        <f t="shared" si="178"/>
        <v>196</v>
      </c>
      <c r="AS402" s="39">
        <f t="shared" si="178"/>
        <v>1930</v>
      </c>
      <c r="AT402" s="39">
        <f t="shared" si="178"/>
        <v>531</v>
      </c>
      <c r="AU402" s="39">
        <f t="shared" si="178"/>
        <v>0</v>
      </c>
      <c r="AV402" s="39">
        <f t="shared" si="178"/>
        <v>79</v>
      </c>
      <c r="AW402" s="39">
        <f t="shared" si="178"/>
        <v>92</v>
      </c>
      <c r="AX402" s="39">
        <f t="shared" si="178"/>
        <v>260.5</v>
      </c>
      <c r="AY402" s="39">
        <f t="shared" si="178"/>
        <v>10</v>
      </c>
      <c r="AZ402" s="39">
        <f t="shared" si="178"/>
        <v>1965</v>
      </c>
      <c r="BA402" s="39">
        <f t="shared" si="178"/>
        <v>115</v>
      </c>
      <c r="BB402" s="39">
        <f t="shared" si="178"/>
        <v>25</v>
      </c>
      <c r="BC402" s="39">
        <f t="shared" si="178"/>
        <v>15</v>
      </c>
      <c r="BD402" s="39">
        <f t="shared" si="178"/>
        <v>0</v>
      </c>
      <c r="BE402" s="39">
        <f t="shared" si="178"/>
        <v>70</v>
      </c>
      <c r="BF402" s="39">
        <f t="shared" si="178"/>
        <v>0</v>
      </c>
      <c r="BG402" s="39">
        <f t="shared" si="178"/>
        <v>0</v>
      </c>
    </row>
    <row r="403" spans="1:61" s="38" customFormat="1" x14ac:dyDescent="0.15">
      <c r="E403" s="1"/>
      <c r="F403" s="1"/>
      <c r="G403" s="1"/>
      <c r="H403" s="3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</row>
    <row r="404" spans="1:61" s="38" customFormat="1" x14ac:dyDescent="0.15">
      <c r="E404" s="1"/>
      <c r="F404" s="1"/>
      <c r="G404" s="1"/>
      <c r="H404" s="3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</row>
    <row r="405" spans="1:61" s="38" customFormat="1" x14ac:dyDescent="0.15">
      <c r="E405" s="1"/>
      <c r="F405" s="1"/>
      <c r="G405" s="1"/>
      <c r="H405" s="3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</row>
    <row r="406" spans="1:61" s="38" customFormat="1" x14ac:dyDescent="0.15">
      <c r="E406" s="1"/>
      <c r="F406" s="1"/>
      <c r="G406" s="1"/>
      <c r="H406" s="3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</row>
    <row r="407" spans="1:61" s="38" customFormat="1" x14ac:dyDescent="0.15">
      <c r="E407" s="1"/>
      <c r="F407" s="1"/>
      <c r="G407" s="1"/>
      <c r="H407" s="3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</row>
    <row r="408" spans="1:61" s="38" customFormat="1" x14ac:dyDescent="0.15">
      <c r="E408" s="1"/>
      <c r="F408" s="1"/>
      <c r="G408" s="1"/>
      <c r="H408" s="3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</row>
    <row r="409" spans="1:61" s="38" customFormat="1" x14ac:dyDescent="0.15">
      <c r="E409" s="1"/>
      <c r="F409" s="1"/>
      <c r="G409" s="1"/>
      <c r="H409" s="3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</row>
    <row r="410" spans="1:61" s="38" customFormat="1" x14ac:dyDescent="0.15">
      <c r="E410" s="1"/>
      <c r="F410" s="1"/>
      <c r="G410" s="1"/>
      <c r="H410" s="3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</row>
    <row r="411" spans="1:61" s="38" customFormat="1" x14ac:dyDescent="0.15">
      <c r="E411" s="1"/>
      <c r="F411" s="1"/>
      <c r="G411" s="1"/>
      <c r="H411" s="3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</row>
    <row r="412" spans="1:61" s="38" customFormat="1" x14ac:dyDescent="0.15">
      <c r="A412" s="1"/>
      <c r="E412" s="1"/>
      <c r="F412" s="1"/>
      <c r="G412" s="1"/>
      <c r="H412" s="3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</row>
  </sheetData>
  <mergeCells count="2">
    <mergeCell ref="V1:AM1"/>
    <mergeCell ref="AP1:BG1"/>
  </mergeCells>
  <phoneticPr fontId="1" type="noConversion"/>
  <conditionalFormatting sqref="F1:F1048576">
    <cfRule type="duplicateValues" dxfId="4" priority="4"/>
  </conditionalFormatting>
  <conditionalFormatting sqref="A17:A36">
    <cfRule type="duplicateValues" dxfId="3" priority="7"/>
  </conditionalFormatting>
  <conditionalFormatting sqref="A37:A42">
    <cfRule type="duplicateValues" dxfId="2" priority="1"/>
  </conditionalFormatting>
  <conditionalFormatting sqref="A5:A16">
    <cfRule type="duplicateValues" dxfId="1" priority="9"/>
  </conditionalFormatting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1"/>
  <sheetViews>
    <sheetView workbookViewId="0">
      <selection activeCell="C10" sqref="C10"/>
    </sheetView>
  </sheetViews>
  <sheetFormatPr defaultRowHeight="11.25" x14ac:dyDescent="0.15"/>
  <cols>
    <col min="1" max="2" width="9" style="1"/>
    <col min="3" max="3" width="3.75" style="38" bestFit="1" customWidth="1"/>
    <col min="4" max="4" width="2.25" style="38" bestFit="1" customWidth="1"/>
    <col min="5" max="8" width="3.75" style="38" bestFit="1" customWidth="1"/>
    <col min="9" max="9" width="4.5" style="38" bestFit="1" customWidth="1"/>
    <col min="10" max="10" width="3.75" style="38" bestFit="1" customWidth="1"/>
    <col min="11" max="11" width="4.5" style="38" bestFit="1" customWidth="1"/>
    <col min="12" max="27" width="3.75" style="38" bestFit="1" customWidth="1"/>
    <col min="28" max="28" width="3.75" style="38" customWidth="1"/>
    <col min="29" max="75" width="3.75" style="38" bestFit="1" customWidth="1"/>
    <col min="76" max="123" width="3.75" style="38" customWidth="1"/>
    <col min="124" max="132" width="3.75" style="38" bestFit="1" customWidth="1"/>
    <col min="133" max="217" width="3.75" style="38" customWidth="1"/>
    <col min="218" max="16384" width="9" style="1"/>
  </cols>
  <sheetData>
    <row r="1" spans="2:217" x14ac:dyDescent="0.15">
      <c r="I1" s="38">
        <f>I4/$H$4</f>
        <v>1.5</v>
      </c>
      <c r="J1" s="38">
        <f>J4/$H$4</f>
        <v>2</v>
      </c>
      <c r="K1" s="38">
        <f>K4/$H$4</f>
        <v>2.5</v>
      </c>
      <c r="L1" s="38">
        <f>L4/$H$4</f>
        <v>3</v>
      </c>
      <c r="X1" s="38">
        <v>1.5</v>
      </c>
      <c r="Y1" s="38">
        <v>2</v>
      </c>
      <c r="Z1" s="38">
        <v>2.5</v>
      </c>
      <c r="AA1" s="38">
        <v>3</v>
      </c>
    </row>
    <row r="2" spans="2:217" ht="13.5" customHeight="1" x14ac:dyDescent="0.15">
      <c r="C2" s="49" t="s">
        <v>527</v>
      </c>
      <c r="D2" s="49"/>
      <c r="E2" s="49"/>
      <c r="F2" s="49"/>
      <c r="G2" s="49"/>
      <c r="H2" s="49" t="s">
        <v>528</v>
      </c>
      <c r="I2" s="49"/>
      <c r="J2" s="49"/>
      <c r="K2" s="49"/>
      <c r="L2" s="49"/>
      <c r="M2" s="49" t="s">
        <v>529</v>
      </c>
      <c r="N2" s="49"/>
      <c r="O2" s="49"/>
      <c r="P2" s="49"/>
      <c r="Q2" s="49"/>
      <c r="R2" s="49" t="s">
        <v>530</v>
      </c>
      <c r="S2" s="49"/>
      <c r="T2" s="49"/>
      <c r="U2" s="49"/>
      <c r="V2" s="49"/>
      <c r="W2" s="49" t="s">
        <v>531</v>
      </c>
      <c r="X2" s="49"/>
      <c r="Y2" s="49"/>
      <c r="Z2" s="49"/>
      <c r="AA2" s="49"/>
      <c r="AB2" s="49" t="s">
        <v>532</v>
      </c>
      <c r="AC2" s="49"/>
      <c r="AD2" s="49"/>
      <c r="AE2" s="49"/>
      <c r="AF2" s="49"/>
      <c r="AG2" s="49" t="s">
        <v>533</v>
      </c>
      <c r="AH2" s="49"/>
      <c r="AI2" s="49"/>
      <c r="AJ2" s="49"/>
      <c r="AK2" s="49"/>
      <c r="AL2" s="49" t="s">
        <v>534</v>
      </c>
      <c r="AM2" s="49"/>
      <c r="AN2" s="49"/>
      <c r="AO2" s="49"/>
      <c r="AP2" s="49"/>
      <c r="AQ2" s="49" t="s">
        <v>535</v>
      </c>
      <c r="AR2" s="49"/>
      <c r="AS2" s="49"/>
      <c r="AT2" s="49"/>
      <c r="AU2" s="49"/>
      <c r="AV2" s="49" t="s">
        <v>536</v>
      </c>
      <c r="AW2" s="49"/>
      <c r="AX2" s="49"/>
      <c r="AY2" s="49"/>
      <c r="AZ2" s="49"/>
      <c r="BA2" s="49" t="s">
        <v>537</v>
      </c>
      <c r="BB2" s="49"/>
      <c r="BC2" s="49"/>
      <c r="BD2" s="49"/>
      <c r="BE2" s="49"/>
      <c r="BF2" s="49" t="s">
        <v>538</v>
      </c>
      <c r="BG2" s="49"/>
      <c r="BH2" s="49"/>
      <c r="BI2" s="49"/>
      <c r="BJ2" s="49"/>
      <c r="BK2" s="49" t="s">
        <v>539</v>
      </c>
      <c r="BL2" s="49"/>
      <c r="BM2" s="49"/>
      <c r="BN2" s="49"/>
      <c r="BO2" s="49"/>
      <c r="BP2" s="49" t="s">
        <v>540</v>
      </c>
      <c r="BQ2" s="49"/>
      <c r="BR2" s="49"/>
      <c r="BS2" s="49"/>
      <c r="BT2" s="49"/>
      <c r="BU2" s="49" t="s">
        <v>541</v>
      </c>
      <c r="BV2" s="49"/>
      <c r="BW2" s="49"/>
      <c r="BX2" s="49"/>
      <c r="BY2" s="49"/>
      <c r="BZ2" s="49" t="s">
        <v>542</v>
      </c>
      <c r="CA2" s="49"/>
      <c r="CB2" s="49"/>
      <c r="CC2" s="49"/>
      <c r="CD2" s="49"/>
      <c r="CE2" s="49" t="s">
        <v>543</v>
      </c>
      <c r="CF2" s="49"/>
      <c r="CG2" s="49"/>
      <c r="CH2" s="49"/>
      <c r="CI2" s="49"/>
      <c r="CJ2" s="49" t="s">
        <v>544</v>
      </c>
      <c r="CK2" s="49"/>
      <c r="CL2" s="49"/>
      <c r="CM2" s="49"/>
      <c r="CN2" s="49"/>
      <c r="CO2" s="49" t="s">
        <v>545</v>
      </c>
      <c r="CP2" s="49"/>
      <c r="CQ2" s="49"/>
      <c r="CR2" s="49"/>
      <c r="CS2" s="49"/>
      <c r="CT2" s="49" t="s">
        <v>546</v>
      </c>
      <c r="CU2" s="49"/>
      <c r="CV2" s="49"/>
      <c r="CW2" s="49"/>
      <c r="CX2" s="49"/>
      <c r="CY2" s="49" t="s">
        <v>547</v>
      </c>
      <c r="CZ2" s="49"/>
      <c r="DA2" s="49"/>
      <c r="DB2" s="49"/>
      <c r="DC2" s="49"/>
      <c r="DD2" s="49" t="s">
        <v>548</v>
      </c>
      <c r="DE2" s="49"/>
      <c r="DF2" s="49"/>
      <c r="DG2" s="49"/>
      <c r="DH2" s="49"/>
      <c r="DI2" s="49" t="s">
        <v>549</v>
      </c>
      <c r="DJ2" s="49"/>
      <c r="DK2" s="49"/>
      <c r="DL2" s="49"/>
      <c r="DM2" s="49"/>
      <c r="DN2" s="49" t="s">
        <v>550</v>
      </c>
      <c r="DO2" s="49"/>
      <c r="DP2" s="49"/>
      <c r="DQ2" s="49"/>
      <c r="DR2" s="49"/>
      <c r="DS2" s="49" t="s">
        <v>551</v>
      </c>
      <c r="DT2" s="49"/>
      <c r="DU2" s="49"/>
      <c r="DV2" s="49"/>
      <c r="DW2" s="49"/>
      <c r="DX2" s="49" t="s">
        <v>552</v>
      </c>
      <c r="DY2" s="49"/>
      <c r="DZ2" s="49"/>
      <c r="EA2" s="49"/>
      <c r="EB2" s="49"/>
      <c r="EC2" s="49" t="s">
        <v>554</v>
      </c>
      <c r="ED2" s="49"/>
      <c r="EE2" s="49"/>
      <c r="EF2" s="49"/>
      <c r="EG2" s="49"/>
      <c r="EH2" s="49" t="s">
        <v>555</v>
      </c>
      <c r="EI2" s="49"/>
      <c r="EJ2" s="49"/>
      <c r="EK2" s="49"/>
      <c r="EL2" s="49"/>
      <c r="EM2" s="49" t="s">
        <v>556</v>
      </c>
      <c r="EN2" s="49"/>
      <c r="EO2" s="49"/>
      <c r="EP2" s="49"/>
      <c r="EQ2" s="49"/>
      <c r="ER2" s="49" t="s">
        <v>557</v>
      </c>
      <c r="ES2" s="49"/>
      <c r="ET2" s="49"/>
      <c r="EU2" s="49"/>
      <c r="EV2" s="49"/>
      <c r="EW2" s="49" t="s">
        <v>558</v>
      </c>
      <c r="EX2" s="49"/>
      <c r="EY2" s="49"/>
      <c r="EZ2" s="49"/>
      <c r="FA2" s="49"/>
      <c r="FB2" s="49" t="s">
        <v>559</v>
      </c>
      <c r="FC2" s="49"/>
      <c r="FD2" s="49"/>
      <c r="FE2" s="49"/>
      <c r="FF2" s="49"/>
      <c r="FG2" s="49" t="s">
        <v>560</v>
      </c>
      <c r="FH2" s="49"/>
      <c r="FI2" s="49"/>
      <c r="FJ2" s="49"/>
      <c r="FK2" s="49"/>
      <c r="FL2" s="49" t="s">
        <v>561</v>
      </c>
      <c r="FM2" s="49"/>
      <c r="FN2" s="49"/>
      <c r="FO2" s="49"/>
      <c r="FP2" s="49"/>
      <c r="FQ2" s="49" t="s">
        <v>562</v>
      </c>
      <c r="FR2" s="49"/>
      <c r="FS2" s="49"/>
      <c r="FT2" s="49"/>
      <c r="FU2" s="49"/>
      <c r="FV2" s="49" t="s">
        <v>563</v>
      </c>
      <c r="FW2" s="49"/>
      <c r="FX2" s="49"/>
      <c r="FY2" s="49"/>
      <c r="FZ2" s="49"/>
      <c r="GA2" s="49" t="s">
        <v>564</v>
      </c>
      <c r="GB2" s="49"/>
      <c r="GC2" s="49"/>
      <c r="GD2" s="49"/>
      <c r="GE2" s="49"/>
      <c r="GF2" s="49" t="s">
        <v>565</v>
      </c>
      <c r="GG2" s="49"/>
      <c r="GH2" s="49"/>
      <c r="GI2" s="49"/>
      <c r="GJ2" s="49"/>
      <c r="GK2" s="49" t="s">
        <v>566</v>
      </c>
      <c r="GL2" s="49"/>
      <c r="GM2" s="49"/>
      <c r="GN2" s="49"/>
      <c r="GO2" s="49"/>
      <c r="GP2" s="49" t="s">
        <v>567</v>
      </c>
      <c r="GQ2" s="49"/>
      <c r="GR2" s="49"/>
      <c r="GS2" s="49"/>
      <c r="GT2" s="49"/>
      <c r="GU2" s="49" t="s">
        <v>568</v>
      </c>
      <c r="GV2" s="49"/>
      <c r="GW2" s="49"/>
      <c r="GX2" s="49"/>
      <c r="GY2" s="49"/>
      <c r="GZ2" s="49" t="s">
        <v>569</v>
      </c>
      <c r="HA2" s="49"/>
      <c r="HB2" s="49"/>
      <c r="HC2" s="49"/>
      <c r="HD2" s="49"/>
      <c r="HE2" s="49" t="s">
        <v>570</v>
      </c>
      <c r="HF2" s="49"/>
      <c r="HG2" s="49"/>
      <c r="HH2" s="49"/>
      <c r="HI2" s="49"/>
    </row>
    <row r="3" spans="2:217" x14ac:dyDescent="0.15">
      <c r="C3" s="38">
        <v>1</v>
      </c>
      <c r="D3" s="38">
        <v>2</v>
      </c>
      <c r="E3" s="38">
        <v>3</v>
      </c>
      <c r="F3" s="38">
        <v>4</v>
      </c>
      <c r="G3" s="38">
        <v>5</v>
      </c>
      <c r="H3" s="38">
        <v>1</v>
      </c>
      <c r="I3" s="38">
        <v>2</v>
      </c>
      <c r="J3" s="38">
        <v>3</v>
      </c>
      <c r="K3" s="38">
        <v>4</v>
      </c>
      <c r="L3" s="38">
        <v>5</v>
      </c>
      <c r="M3" s="38">
        <v>1</v>
      </c>
      <c r="N3" s="38">
        <v>2</v>
      </c>
      <c r="O3" s="38">
        <v>3</v>
      </c>
      <c r="P3" s="38">
        <v>4</v>
      </c>
      <c r="Q3" s="38">
        <v>5</v>
      </c>
      <c r="R3" s="38">
        <v>1</v>
      </c>
      <c r="S3" s="38">
        <v>2</v>
      </c>
      <c r="T3" s="38">
        <v>3</v>
      </c>
      <c r="U3" s="38">
        <v>4</v>
      </c>
      <c r="V3" s="38">
        <v>5</v>
      </c>
      <c r="W3" s="38">
        <v>1</v>
      </c>
      <c r="X3" s="38">
        <v>2</v>
      </c>
      <c r="Y3" s="38">
        <v>3</v>
      </c>
      <c r="Z3" s="38">
        <v>4</v>
      </c>
      <c r="AA3" s="38">
        <v>5</v>
      </c>
      <c r="AB3" s="38">
        <v>1</v>
      </c>
      <c r="AC3" s="38">
        <v>2</v>
      </c>
      <c r="AD3" s="38">
        <v>3</v>
      </c>
      <c r="AE3" s="38">
        <v>4</v>
      </c>
      <c r="AF3" s="38">
        <v>5</v>
      </c>
      <c r="AG3" s="38">
        <v>1</v>
      </c>
      <c r="AH3" s="38">
        <v>2</v>
      </c>
      <c r="AI3" s="38">
        <v>3</v>
      </c>
      <c r="AJ3" s="38">
        <v>4</v>
      </c>
      <c r="AK3" s="38">
        <v>5</v>
      </c>
      <c r="AL3" s="38">
        <v>1</v>
      </c>
      <c r="AM3" s="38">
        <v>2</v>
      </c>
      <c r="AN3" s="38">
        <v>3</v>
      </c>
      <c r="AO3" s="38">
        <v>4</v>
      </c>
      <c r="AP3" s="38">
        <v>5</v>
      </c>
      <c r="AQ3" s="38">
        <v>1</v>
      </c>
      <c r="AR3" s="38">
        <v>2</v>
      </c>
      <c r="AS3" s="38">
        <v>3</v>
      </c>
      <c r="AT3" s="38">
        <v>4</v>
      </c>
      <c r="AU3" s="38">
        <v>5</v>
      </c>
      <c r="AV3" s="38">
        <v>1</v>
      </c>
      <c r="AW3" s="38">
        <v>2</v>
      </c>
      <c r="AX3" s="38">
        <v>3</v>
      </c>
      <c r="AY3" s="38">
        <v>4</v>
      </c>
      <c r="AZ3" s="38">
        <v>5</v>
      </c>
      <c r="BA3" s="38">
        <v>1</v>
      </c>
      <c r="BB3" s="38">
        <v>2</v>
      </c>
      <c r="BC3" s="38">
        <v>3</v>
      </c>
      <c r="BD3" s="38">
        <v>4</v>
      </c>
      <c r="BE3" s="38">
        <v>5</v>
      </c>
      <c r="BF3" s="38">
        <v>1</v>
      </c>
      <c r="BG3" s="38">
        <v>2</v>
      </c>
      <c r="BH3" s="38">
        <v>3</v>
      </c>
      <c r="BI3" s="38">
        <v>4</v>
      </c>
      <c r="BJ3" s="38">
        <v>5</v>
      </c>
      <c r="BK3" s="38">
        <v>1</v>
      </c>
      <c r="BL3" s="38">
        <v>2</v>
      </c>
      <c r="BM3" s="38">
        <v>3</v>
      </c>
      <c r="BN3" s="38">
        <v>4</v>
      </c>
      <c r="BO3" s="38">
        <v>5</v>
      </c>
      <c r="BP3" s="38">
        <v>1</v>
      </c>
      <c r="BQ3" s="38">
        <v>2</v>
      </c>
      <c r="BR3" s="38">
        <v>3</v>
      </c>
      <c r="BS3" s="38">
        <v>4</v>
      </c>
      <c r="BT3" s="38">
        <v>5</v>
      </c>
      <c r="BU3" s="38">
        <v>1</v>
      </c>
      <c r="BV3" s="38">
        <v>2</v>
      </c>
      <c r="BW3" s="38">
        <v>3</v>
      </c>
      <c r="BX3" s="38">
        <v>4</v>
      </c>
      <c r="BY3" s="38">
        <v>5</v>
      </c>
      <c r="BZ3" s="38">
        <v>1</v>
      </c>
      <c r="CA3" s="38">
        <v>2</v>
      </c>
      <c r="CB3" s="38">
        <v>3</v>
      </c>
      <c r="CC3" s="38">
        <v>4</v>
      </c>
      <c r="CD3" s="38">
        <v>5</v>
      </c>
      <c r="CE3" s="38">
        <v>1</v>
      </c>
      <c r="CF3" s="38">
        <v>2</v>
      </c>
      <c r="CG3" s="38">
        <v>3</v>
      </c>
      <c r="CH3" s="38">
        <v>4</v>
      </c>
      <c r="CI3" s="38">
        <v>5</v>
      </c>
      <c r="CJ3" s="38">
        <v>1</v>
      </c>
      <c r="CK3" s="38">
        <v>2</v>
      </c>
      <c r="CL3" s="38">
        <v>3</v>
      </c>
      <c r="CM3" s="38">
        <v>4</v>
      </c>
      <c r="CN3" s="38">
        <v>5</v>
      </c>
      <c r="CO3" s="38">
        <v>1</v>
      </c>
      <c r="CP3" s="38">
        <v>2</v>
      </c>
      <c r="CQ3" s="38">
        <v>3</v>
      </c>
      <c r="CR3" s="38">
        <v>4</v>
      </c>
      <c r="CS3" s="38">
        <v>5</v>
      </c>
      <c r="CT3" s="38">
        <v>1</v>
      </c>
      <c r="CU3" s="38">
        <v>2</v>
      </c>
      <c r="CV3" s="38">
        <v>3</v>
      </c>
      <c r="CW3" s="38">
        <v>4</v>
      </c>
      <c r="CX3" s="38">
        <v>5</v>
      </c>
      <c r="CY3" s="38">
        <v>1</v>
      </c>
      <c r="CZ3" s="38">
        <v>2</v>
      </c>
      <c r="DA3" s="38">
        <v>3</v>
      </c>
      <c r="DB3" s="38">
        <v>4</v>
      </c>
      <c r="DC3" s="38">
        <v>5</v>
      </c>
      <c r="DD3" s="38">
        <v>1</v>
      </c>
      <c r="DE3" s="38">
        <v>2</v>
      </c>
      <c r="DF3" s="38">
        <v>3</v>
      </c>
      <c r="DG3" s="38">
        <v>4</v>
      </c>
      <c r="DH3" s="38">
        <v>5</v>
      </c>
      <c r="DI3" s="38">
        <v>1</v>
      </c>
      <c r="DJ3" s="38">
        <v>2</v>
      </c>
      <c r="DK3" s="38">
        <v>3</v>
      </c>
      <c r="DL3" s="38">
        <v>4</v>
      </c>
      <c r="DM3" s="38">
        <v>5</v>
      </c>
      <c r="DN3" s="38">
        <v>1</v>
      </c>
      <c r="DO3" s="38">
        <v>2</v>
      </c>
      <c r="DP3" s="38">
        <v>3</v>
      </c>
      <c r="DQ3" s="38">
        <v>4</v>
      </c>
      <c r="DR3" s="38">
        <v>5</v>
      </c>
      <c r="DS3" s="38">
        <v>1</v>
      </c>
      <c r="DT3" s="38">
        <v>2</v>
      </c>
      <c r="DU3" s="38">
        <v>3</v>
      </c>
      <c r="DV3" s="38">
        <v>4</v>
      </c>
      <c r="DW3" s="38">
        <v>5</v>
      </c>
      <c r="DX3" s="38">
        <v>1</v>
      </c>
      <c r="DY3" s="38">
        <v>2</v>
      </c>
      <c r="DZ3" s="38">
        <v>3</v>
      </c>
      <c r="EA3" s="38">
        <v>4</v>
      </c>
      <c r="EB3" s="38">
        <v>5</v>
      </c>
      <c r="EC3" s="38">
        <v>1</v>
      </c>
      <c r="ED3" s="38">
        <v>2</v>
      </c>
      <c r="EE3" s="38">
        <v>3</v>
      </c>
      <c r="EF3" s="38">
        <v>4</v>
      </c>
      <c r="EG3" s="38">
        <v>5</v>
      </c>
      <c r="EH3" s="38">
        <v>1</v>
      </c>
      <c r="EI3" s="38">
        <v>2</v>
      </c>
      <c r="EJ3" s="38">
        <v>3</v>
      </c>
      <c r="EK3" s="38">
        <v>4</v>
      </c>
      <c r="EL3" s="38">
        <v>5</v>
      </c>
      <c r="EM3" s="38">
        <v>1</v>
      </c>
      <c r="EN3" s="38">
        <v>2</v>
      </c>
      <c r="EO3" s="38">
        <v>3</v>
      </c>
      <c r="EP3" s="38">
        <v>4</v>
      </c>
      <c r="EQ3" s="38">
        <v>5</v>
      </c>
      <c r="ER3" s="38">
        <v>1</v>
      </c>
      <c r="ES3" s="38">
        <v>2</v>
      </c>
      <c r="ET3" s="38">
        <v>3</v>
      </c>
      <c r="EU3" s="38">
        <v>4</v>
      </c>
      <c r="EV3" s="38">
        <v>5</v>
      </c>
      <c r="EW3" s="38">
        <v>1</v>
      </c>
      <c r="EX3" s="38">
        <v>2</v>
      </c>
      <c r="EY3" s="38">
        <v>3</v>
      </c>
      <c r="EZ3" s="38">
        <v>4</v>
      </c>
      <c r="FA3" s="38">
        <v>5</v>
      </c>
      <c r="FB3" s="38">
        <v>1</v>
      </c>
      <c r="FC3" s="38">
        <v>2</v>
      </c>
      <c r="FD3" s="38">
        <v>3</v>
      </c>
      <c r="FE3" s="38">
        <v>4</v>
      </c>
      <c r="FF3" s="38">
        <v>5</v>
      </c>
      <c r="FG3" s="38">
        <v>1</v>
      </c>
      <c r="FH3" s="38">
        <v>2</v>
      </c>
      <c r="FI3" s="38">
        <v>3</v>
      </c>
      <c r="FJ3" s="38">
        <v>4</v>
      </c>
      <c r="FK3" s="38">
        <v>5</v>
      </c>
      <c r="FL3" s="38">
        <v>1</v>
      </c>
      <c r="FM3" s="38">
        <v>2</v>
      </c>
      <c r="FN3" s="38">
        <v>3</v>
      </c>
      <c r="FO3" s="38">
        <v>4</v>
      </c>
      <c r="FP3" s="38">
        <v>5</v>
      </c>
      <c r="FQ3" s="38">
        <v>1</v>
      </c>
      <c r="FR3" s="38">
        <v>2</v>
      </c>
      <c r="FS3" s="38">
        <v>3</v>
      </c>
      <c r="FT3" s="38">
        <v>4</v>
      </c>
      <c r="FU3" s="38">
        <v>5</v>
      </c>
      <c r="FV3" s="38">
        <v>1</v>
      </c>
      <c r="FW3" s="38">
        <v>2</v>
      </c>
      <c r="FX3" s="38">
        <v>3</v>
      </c>
      <c r="FY3" s="38">
        <v>4</v>
      </c>
      <c r="FZ3" s="38">
        <v>5</v>
      </c>
      <c r="GA3" s="38">
        <v>1</v>
      </c>
      <c r="GB3" s="38">
        <v>2</v>
      </c>
      <c r="GC3" s="38">
        <v>3</v>
      </c>
      <c r="GD3" s="38">
        <v>4</v>
      </c>
      <c r="GE3" s="38">
        <v>5</v>
      </c>
      <c r="GF3" s="38">
        <v>1</v>
      </c>
      <c r="GG3" s="38">
        <v>2</v>
      </c>
      <c r="GH3" s="38">
        <v>3</v>
      </c>
      <c r="GI3" s="38">
        <v>4</v>
      </c>
      <c r="GJ3" s="38">
        <v>5</v>
      </c>
      <c r="GK3" s="38">
        <v>1</v>
      </c>
      <c r="GL3" s="38">
        <v>2</v>
      </c>
      <c r="GM3" s="38">
        <v>3</v>
      </c>
      <c r="GN3" s="38">
        <v>4</v>
      </c>
      <c r="GO3" s="38">
        <v>5</v>
      </c>
      <c r="GP3" s="38">
        <v>1</v>
      </c>
      <c r="GQ3" s="38">
        <v>2</v>
      </c>
      <c r="GR3" s="38">
        <v>3</v>
      </c>
      <c r="GS3" s="38">
        <v>4</v>
      </c>
      <c r="GT3" s="38">
        <v>5</v>
      </c>
      <c r="GU3" s="38">
        <v>1</v>
      </c>
      <c r="GV3" s="38">
        <v>2</v>
      </c>
      <c r="GW3" s="38">
        <v>3</v>
      </c>
      <c r="GX3" s="38">
        <v>4</v>
      </c>
      <c r="GY3" s="38">
        <v>5</v>
      </c>
      <c r="GZ3" s="38">
        <v>1</v>
      </c>
      <c r="HA3" s="38">
        <v>2</v>
      </c>
      <c r="HB3" s="38">
        <v>3</v>
      </c>
      <c r="HC3" s="38">
        <v>4</v>
      </c>
      <c r="HD3" s="38">
        <v>5</v>
      </c>
      <c r="HE3" s="38">
        <v>1</v>
      </c>
      <c r="HF3" s="38">
        <v>2</v>
      </c>
      <c r="HG3" s="38">
        <v>3</v>
      </c>
      <c r="HH3" s="38">
        <v>4</v>
      </c>
      <c r="HI3" s="38">
        <v>5</v>
      </c>
    </row>
    <row r="4" spans="2:217" x14ac:dyDescent="0.15">
      <c r="B4" s="1" t="s">
        <v>181</v>
      </c>
      <c r="C4" s="38" t="s">
        <v>571</v>
      </c>
      <c r="D4" s="38" t="s">
        <v>571</v>
      </c>
      <c r="E4" s="38">
        <v>4.8</v>
      </c>
      <c r="F4" s="38">
        <v>6</v>
      </c>
      <c r="G4" s="38">
        <v>7.2</v>
      </c>
      <c r="H4" s="38">
        <v>1.7</v>
      </c>
      <c r="I4" s="38">
        <v>2.5499999999999998</v>
      </c>
      <c r="J4" s="38">
        <v>3.4</v>
      </c>
      <c r="K4" s="38">
        <v>4.25</v>
      </c>
      <c r="L4" s="38">
        <v>5.0999999999999996</v>
      </c>
      <c r="M4" s="38" t="s">
        <v>571</v>
      </c>
      <c r="N4" s="38">
        <v>1.8</v>
      </c>
      <c r="O4" s="38">
        <v>2.4</v>
      </c>
      <c r="P4" s="38">
        <v>3</v>
      </c>
      <c r="Q4" s="38">
        <v>3.6</v>
      </c>
      <c r="R4" s="38" t="s">
        <v>571</v>
      </c>
      <c r="S4" s="38">
        <v>3</v>
      </c>
      <c r="T4" s="38">
        <v>4</v>
      </c>
      <c r="U4" s="38">
        <v>5</v>
      </c>
      <c r="V4" s="38">
        <v>6</v>
      </c>
      <c r="W4" s="38">
        <v>1.9</v>
      </c>
      <c r="X4" s="38">
        <v>2.85</v>
      </c>
      <c r="Y4" s="38">
        <v>3.8</v>
      </c>
      <c r="Z4" s="38">
        <v>4.75</v>
      </c>
      <c r="AA4" s="38">
        <v>5.7</v>
      </c>
      <c r="AB4" s="38" t="s">
        <v>571</v>
      </c>
      <c r="AC4" s="38">
        <v>3.9</v>
      </c>
      <c r="AD4" s="38">
        <v>5.2</v>
      </c>
      <c r="AE4" s="38">
        <v>6.5</v>
      </c>
      <c r="AF4" s="38">
        <v>7.8</v>
      </c>
      <c r="AG4" s="38" t="s">
        <v>571</v>
      </c>
      <c r="AH4" s="38" t="s">
        <v>571</v>
      </c>
      <c r="AI4" s="38">
        <v>3.2</v>
      </c>
      <c r="AJ4" s="38">
        <v>4</v>
      </c>
      <c r="AK4" s="38">
        <v>4.8</v>
      </c>
      <c r="AL4" s="38" t="s">
        <v>571</v>
      </c>
      <c r="AM4" s="38" t="s">
        <v>571</v>
      </c>
      <c r="AN4" s="38">
        <v>3.4</v>
      </c>
      <c r="AO4" s="38">
        <v>4.25</v>
      </c>
      <c r="AP4" s="38">
        <v>5.0999999999999996</v>
      </c>
      <c r="AQ4" s="38" t="s">
        <v>571</v>
      </c>
      <c r="AR4" s="38" t="s">
        <v>571</v>
      </c>
      <c r="AS4" s="38">
        <v>6.3</v>
      </c>
      <c r="AT4" s="38">
        <v>7.9</v>
      </c>
      <c r="AU4" s="38">
        <v>9.5</v>
      </c>
      <c r="AV4" s="38">
        <v>2</v>
      </c>
      <c r="AW4" s="38">
        <f>AV4*1.5</f>
        <v>3</v>
      </c>
      <c r="AX4" s="38">
        <f>AV4*2</f>
        <v>4</v>
      </c>
      <c r="AY4" s="38">
        <f>AV4*2.5</f>
        <v>5</v>
      </c>
      <c r="AZ4" s="38">
        <f>AV4*3</f>
        <v>6</v>
      </c>
      <c r="BA4" s="38" t="s">
        <v>571</v>
      </c>
      <c r="BB4" s="38">
        <v>3.75</v>
      </c>
      <c r="BC4" s="38">
        <v>5.2</v>
      </c>
      <c r="BD4" s="38">
        <v>6.65</v>
      </c>
      <c r="BE4" s="38">
        <v>8.1</v>
      </c>
      <c r="BF4" s="38" t="s">
        <v>571</v>
      </c>
      <c r="BG4" s="38" t="s">
        <v>571</v>
      </c>
      <c r="BH4" s="38">
        <v>3.8</v>
      </c>
      <c r="BI4" s="38">
        <v>4.75</v>
      </c>
      <c r="BJ4" s="38">
        <v>5.7</v>
      </c>
      <c r="BK4" s="38" t="s">
        <v>571</v>
      </c>
      <c r="BL4" s="38" t="s">
        <v>571</v>
      </c>
      <c r="BM4" s="38">
        <v>3.8</v>
      </c>
      <c r="BN4" s="38">
        <v>4.75</v>
      </c>
      <c r="BO4" s="38">
        <v>5.7</v>
      </c>
      <c r="BP4" s="38">
        <f>BQ4/1.5</f>
        <v>1.8</v>
      </c>
      <c r="BQ4" s="38">
        <v>2.7</v>
      </c>
      <c r="BR4" s="38">
        <f>BP4*2</f>
        <v>3.6</v>
      </c>
      <c r="BS4" s="38">
        <f>BP4*2.5</f>
        <v>4.5</v>
      </c>
      <c r="BT4" s="38">
        <f>BP4*3</f>
        <v>5.4</v>
      </c>
      <c r="BU4" s="38" t="s">
        <v>572</v>
      </c>
      <c r="BV4" s="38">
        <v>2.5499999999999998</v>
      </c>
      <c r="BW4" s="38">
        <v>3.4</v>
      </c>
      <c r="BX4" s="38">
        <v>4.25</v>
      </c>
      <c r="BY4" s="38">
        <v>5.0999999999999996</v>
      </c>
      <c r="BZ4" s="38" t="s">
        <v>572</v>
      </c>
      <c r="CA4" s="38">
        <v>2.5499999999999998</v>
      </c>
      <c r="CB4" s="38">
        <v>3.4</v>
      </c>
      <c r="CC4" s="38">
        <v>4.25</v>
      </c>
      <c r="CD4" s="38">
        <v>5.0999999999999996</v>
      </c>
      <c r="CE4" s="38" t="s">
        <v>572</v>
      </c>
      <c r="CF4" s="38">
        <v>3.9</v>
      </c>
      <c r="CG4" s="38">
        <v>5.2</v>
      </c>
      <c r="CH4" s="38">
        <v>6.5</v>
      </c>
      <c r="CI4" s="38">
        <v>7.8</v>
      </c>
      <c r="CJ4" s="38" t="s">
        <v>572</v>
      </c>
      <c r="CK4" s="38">
        <v>2.75</v>
      </c>
      <c r="CL4" s="38">
        <v>3.8</v>
      </c>
      <c r="CM4" s="38">
        <v>4.8499999999999996</v>
      </c>
      <c r="CN4" s="38">
        <v>5.9</v>
      </c>
      <c r="CO4" s="38" t="s">
        <v>572</v>
      </c>
      <c r="CP4" s="38" t="s">
        <v>572</v>
      </c>
      <c r="CQ4" s="38">
        <v>5</v>
      </c>
      <c r="CR4" s="38">
        <v>6.25</v>
      </c>
      <c r="CS4" s="38">
        <v>7.5</v>
      </c>
      <c r="CT4" s="38" t="s">
        <v>573</v>
      </c>
      <c r="CU4" s="38">
        <v>1.8</v>
      </c>
      <c r="CV4" s="38">
        <v>2.4</v>
      </c>
      <c r="CW4" s="38">
        <v>3</v>
      </c>
      <c r="CX4" s="38">
        <v>3.6</v>
      </c>
      <c r="CY4" s="38">
        <v>1.8</v>
      </c>
      <c r="CZ4" s="38">
        <v>2.7</v>
      </c>
      <c r="DA4" s="38">
        <v>3.6</v>
      </c>
      <c r="DB4" s="38">
        <v>4.5</v>
      </c>
      <c r="DC4" s="38">
        <v>5.4</v>
      </c>
      <c r="DD4" s="38" t="s">
        <v>572</v>
      </c>
      <c r="DE4" s="38" t="s">
        <v>572</v>
      </c>
      <c r="DF4" s="38">
        <v>3.2</v>
      </c>
      <c r="DG4" s="38">
        <v>4</v>
      </c>
      <c r="DH4" s="38">
        <v>4.8</v>
      </c>
      <c r="DI4" s="38">
        <v>1.5</v>
      </c>
      <c r="DJ4" s="38">
        <v>2.25</v>
      </c>
      <c r="DK4" s="38">
        <v>3</v>
      </c>
      <c r="DL4" s="38">
        <v>3.75</v>
      </c>
      <c r="DM4" s="38">
        <v>4.5</v>
      </c>
      <c r="DN4" s="38">
        <v>3.2</v>
      </c>
      <c r="DO4" s="38">
        <v>4.8</v>
      </c>
      <c r="DP4" s="38">
        <v>6.4</v>
      </c>
      <c r="DQ4" s="38">
        <v>8</v>
      </c>
      <c r="DR4" s="38">
        <v>9.6</v>
      </c>
      <c r="DS4" s="38">
        <f>DT4/1.5</f>
        <v>2.3000000000000003</v>
      </c>
      <c r="DT4" s="38">
        <v>3.45</v>
      </c>
      <c r="DU4" s="38">
        <f>DS4*2</f>
        <v>4.6000000000000005</v>
      </c>
      <c r="DV4" s="38">
        <f>DS4*2.5</f>
        <v>5.7500000000000009</v>
      </c>
      <c r="DW4" s="38">
        <f>DS4*3</f>
        <v>6.9</v>
      </c>
      <c r="DX4" s="38" t="s">
        <v>572</v>
      </c>
      <c r="DY4" s="38" t="s">
        <v>572</v>
      </c>
      <c r="DZ4" s="38">
        <v>4</v>
      </c>
      <c r="EA4" s="38">
        <v>5</v>
      </c>
      <c r="EB4" s="38">
        <v>6</v>
      </c>
      <c r="EC4" s="38" t="s">
        <v>572</v>
      </c>
      <c r="ED4" s="38" t="s">
        <v>572</v>
      </c>
      <c r="EE4" s="38">
        <v>4.4000000000000004</v>
      </c>
      <c r="EF4" s="38">
        <v>5.5</v>
      </c>
      <c r="EG4" s="38">
        <v>6.6</v>
      </c>
      <c r="EH4" s="38" t="s">
        <v>572</v>
      </c>
      <c r="EI4" s="38" t="s">
        <v>572</v>
      </c>
      <c r="EJ4" s="38">
        <v>3.4</v>
      </c>
      <c r="EK4" s="38">
        <v>4.25</v>
      </c>
      <c r="EL4" s="38">
        <v>5.0999999999999996</v>
      </c>
      <c r="EM4" s="38" t="s">
        <v>572</v>
      </c>
      <c r="EN4" s="38">
        <v>2.4</v>
      </c>
      <c r="EO4" s="38">
        <v>3.2</v>
      </c>
      <c r="EP4" s="38">
        <v>4</v>
      </c>
      <c r="EQ4" s="38">
        <v>4.8</v>
      </c>
      <c r="ER4" s="38">
        <v>1.2</v>
      </c>
      <c r="ES4" s="38">
        <v>1.8</v>
      </c>
      <c r="ET4" s="38">
        <v>2.4</v>
      </c>
      <c r="EU4" s="38">
        <v>3</v>
      </c>
      <c r="EV4" s="38">
        <v>3.6</v>
      </c>
      <c r="EW4" s="38">
        <v>2</v>
      </c>
      <c r="EX4" s="38">
        <v>3</v>
      </c>
      <c r="EY4" s="38">
        <v>4</v>
      </c>
      <c r="EZ4" s="38">
        <v>5</v>
      </c>
      <c r="FA4" s="38">
        <v>6</v>
      </c>
      <c r="FB4" s="38">
        <v>2.2999999999999998</v>
      </c>
      <c r="FC4" s="38">
        <v>3.2</v>
      </c>
      <c r="FD4" s="38">
        <v>4.0999999999999996</v>
      </c>
      <c r="FE4" s="38">
        <v>5</v>
      </c>
      <c r="FF4" s="38">
        <v>5.9</v>
      </c>
      <c r="FG4" s="38">
        <v>3</v>
      </c>
      <c r="FH4" s="38">
        <v>4.7</v>
      </c>
      <c r="FI4" s="38">
        <v>6.4</v>
      </c>
      <c r="FJ4" s="38">
        <v>8.1</v>
      </c>
      <c r="FK4" s="38">
        <v>9.8000000000000007</v>
      </c>
      <c r="FL4" s="38">
        <v>3.3</v>
      </c>
      <c r="FM4" s="38">
        <v>4.95</v>
      </c>
      <c r="FN4" s="38">
        <v>6.6</v>
      </c>
      <c r="FO4" s="38">
        <v>8.25</v>
      </c>
      <c r="FP4" s="38">
        <v>9.9</v>
      </c>
      <c r="FQ4" s="38">
        <v>3</v>
      </c>
      <c r="FR4" s="38">
        <v>4.2</v>
      </c>
      <c r="FS4" s="38">
        <v>5.6</v>
      </c>
      <c r="FT4" s="38">
        <v>6.8</v>
      </c>
      <c r="FU4" s="38">
        <v>9</v>
      </c>
      <c r="FV4" s="38" t="s">
        <v>572</v>
      </c>
      <c r="FW4" s="38" t="s">
        <v>572</v>
      </c>
      <c r="FX4" s="38">
        <v>6.4</v>
      </c>
      <c r="FY4" s="38">
        <v>8</v>
      </c>
      <c r="FZ4" s="38">
        <v>9.6</v>
      </c>
      <c r="GA4" s="38" t="s">
        <v>572</v>
      </c>
      <c r="GB4" s="38">
        <v>4.3499999999999996</v>
      </c>
      <c r="GC4" s="38">
        <v>5.8</v>
      </c>
      <c r="GD4" s="38">
        <v>7.25</v>
      </c>
      <c r="GE4" s="38">
        <v>8.6999999999999993</v>
      </c>
      <c r="GF4" s="38">
        <v>2.7</v>
      </c>
      <c r="GG4" s="38">
        <v>4.05</v>
      </c>
      <c r="GH4" s="38">
        <v>5.4</v>
      </c>
      <c r="GI4" s="38">
        <v>6.75</v>
      </c>
      <c r="GJ4" s="38">
        <v>8.1</v>
      </c>
      <c r="GK4" s="38" t="s">
        <v>572</v>
      </c>
      <c r="GL4" s="38" t="s">
        <v>572</v>
      </c>
      <c r="GM4" s="38">
        <v>4.8</v>
      </c>
      <c r="GN4" s="38">
        <v>6</v>
      </c>
      <c r="GO4" s="38">
        <v>7.2</v>
      </c>
      <c r="GP4" s="38" t="s">
        <v>572</v>
      </c>
      <c r="GQ4" s="38" t="s">
        <v>572</v>
      </c>
      <c r="GR4" s="38">
        <v>6.2</v>
      </c>
      <c r="GS4" s="38">
        <v>7.8</v>
      </c>
      <c r="GT4" s="38">
        <v>9.4</v>
      </c>
      <c r="GU4" s="38">
        <v>2.8</v>
      </c>
      <c r="GV4" s="38">
        <v>2.7</v>
      </c>
      <c r="GW4" s="38">
        <f>GU4*2</f>
        <v>5.6</v>
      </c>
      <c r="GX4" s="38">
        <f>GU4*2.5</f>
        <v>7</v>
      </c>
      <c r="GY4" s="38">
        <f>GU4*3</f>
        <v>8.3999999999999986</v>
      </c>
      <c r="GZ4" s="38">
        <v>3.3</v>
      </c>
      <c r="HA4" s="38">
        <f>GZ4*1.5</f>
        <v>4.9499999999999993</v>
      </c>
      <c r="HB4" s="38">
        <f>GZ4*2</f>
        <v>6.6</v>
      </c>
      <c r="HC4" s="38">
        <f>GZ4*2.5</f>
        <v>8.25</v>
      </c>
      <c r="HD4" s="38">
        <f>GZ4*3</f>
        <v>9.8999999999999986</v>
      </c>
      <c r="HE4" s="38" t="s">
        <v>572</v>
      </c>
      <c r="HF4" s="38" t="s">
        <v>572</v>
      </c>
      <c r="HG4" s="38">
        <v>6.6</v>
      </c>
      <c r="HH4" s="38">
        <v>8.25</v>
      </c>
      <c r="HI4" s="38">
        <v>9.9</v>
      </c>
    </row>
    <row r="5" spans="2:217" x14ac:dyDescent="0.15">
      <c r="B5" s="1" t="s">
        <v>182</v>
      </c>
      <c r="C5" s="38" t="s">
        <v>571</v>
      </c>
      <c r="D5" s="38" t="s">
        <v>571</v>
      </c>
      <c r="E5" s="38">
        <v>3.6</v>
      </c>
      <c r="F5" s="38">
        <v>4.5</v>
      </c>
      <c r="G5" s="38">
        <v>5.4</v>
      </c>
      <c r="H5" s="38">
        <v>2.1</v>
      </c>
      <c r="I5" s="38">
        <v>3.15</v>
      </c>
      <c r="J5" s="38">
        <v>4.2</v>
      </c>
      <c r="K5" s="38">
        <v>5.25</v>
      </c>
      <c r="L5" s="38">
        <v>6.3</v>
      </c>
      <c r="M5" s="38" t="s">
        <v>571</v>
      </c>
      <c r="N5" s="38">
        <v>2.7</v>
      </c>
      <c r="O5" s="38">
        <v>3.6</v>
      </c>
      <c r="P5" s="38">
        <v>4.5</v>
      </c>
      <c r="Q5" s="38">
        <v>5.4</v>
      </c>
      <c r="R5" s="38" t="s">
        <v>571</v>
      </c>
      <c r="S5" s="38">
        <v>2.7</v>
      </c>
      <c r="T5" s="38">
        <v>3.7</v>
      </c>
      <c r="U5" s="38">
        <v>4.7</v>
      </c>
      <c r="V5" s="38">
        <v>5.7</v>
      </c>
      <c r="W5" s="38">
        <v>1.7</v>
      </c>
      <c r="X5" s="38">
        <v>2.5499999999999998</v>
      </c>
      <c r="Y5" s="38">
        <v>3.4</v>
      </c>
      <c r="Z5" s="38">
        <v>4.25</v>
      </c>
      <c r="AA5" s="38">
        <v>5.0999999999999996</v>
      </c>
      <c r="AB5" s="38" t="s">
        <v>571</v>
      </c>
      <c r="AC5" s="38">
        <v>2.7</v>
      </c>
      <c r="AD5" s="38">
        <v>3.6</v>
      </c>
      <c r="AE5" s="38">
        <v>4.5</v>
      </c>
      <c r="AF5" s="38">
        <v>5.4</v>
      </c>
      <c r="AG5" s="38" t="s">
        <v>571</v>
      </c>
      <c r="AH5" s="38" t="s">
        <v>571</v>
      </c>
      <c r="AI5" s="38">
        <v>3.2</v>
      </c>
      <c r="AJ5" s="38">
        <v>4</v>
      </c>
      <c r="AK5" s="38">
        <v>4.8</v>
      </c>
      <c r="AL5" s="38" t="s">
        <v>571</v>
      </c>
      <c r="AM5" s="38" t="s">
        <v>571</v>
      </c>
      <c r="AN5" s="38">
        <v>3.6</v>
      </c>
      <c r="AO5" s="38">
        <v>4.5</v>
      </c>
      <c r="AP5" s="38">
        <v>5.4</v>
      </c>
      <c r="AQ5" s="38" t="s">
        <v>571</v>
      </c>
      <c r="AR5" s="38" t="s">
        <v>571</v>
      </c>
      <c r="AS5" s="38">
        <v>2.1</v>
      </c>
      <c r="AT5" s="38">
        <v>2.5</v>
      </c>
      <c r="AU5" s="38">
        <v>2.9</v>
      </c>
      <c r="AV5" s="38">
        <v>1.9</v>
      </c>
      <c r="AW5" s="38">
        <f>AV5*1.5</f>
        <v>2.8499999999999996</v>
      </c>
      <c r="AX5" s="38">
        <f>AV5*2</f>
        <v>3.8</v>
      </c>
      <c r="AY5" s="38">
        <f>AV5*2.5</f>
        <v>4.75</v>
      </c>
      <c r="AZ5" s="38">
        <f>AV5*3</f>
        <v>5.6999999999999993</v>
      </c>
      <c r="BA5" s="38" t="s">
        <v>571</v>
      </c>
      <c r="BB5" s="38">
        <v>2.85</v>
      </c>
      <c r="BC5" s="38">
        <v>3.8</v>
      </c>
      <c r="BD5" s="38">
        <v>4.75</v>
      </c>
      <c r="BE5" s="38">
        <v>5.7</v>
      </c>
      <c r="BF5" s="38" t="s">
        <v>571</v>
      </c>
      <c r="BG5" s="38" t="s">
        <v>571</v>
      </c>
      <c r="BH5" s="38">
        <v>3.6</v>
      </c>
      <c r="BI5" s="38">
        <v>4.5</v>
      </c>
      <c r="BJ5" s="38">
        <v>5.4</v>
      </c>
      <c r="BK5" s="38" t="s">
        <v>571</v>
      </c>
      <c r="BL5" s="38" t="s">
        <v>571</v>
      </c>
      <c r="BM5" s="38">
        <v>3.9</v>
      </c>
      <c r="BN5" s="38">
        <v>4.9000000000000004</v>
      </c>
      <c r="BO5" s="38">
        <v>5.9</v>
      </c>
      <c r="BP5" s="38">
        <f>BQ5/1.5</f>
        <v>2.1</v>
      </c>
      <c r="BQ5" s="38">
        <v>3.15</v>
      </c>
      <c r="BR5" s="38">
        <f>BP5*2</f>
        <v>4.2</v>
      </c>
      <c r="BS5" s="38">
        <f>BP5*2.5</f>
        <v>5.25</v>
      </c>
      <c r="BT5" s="38">
        <f>BP5*3</f>
        <v>6.3000000000000007</v>
      </c>
      <c r="BU5" s="38" t="s">
        <v>572</v>
      </c>
      <c r="BV5" s="38">
        <v>4.3499999999999996</v>
      </c>
      <c r="BW5" s="38">
        <v>5.8</v>
      </c>
      <c r="BX5" s="38">
        <v>7.25</v>
      </c>
      <c r="BY5" s="38">
        <v>8.6999999999999993</v>
      </c>
      <c r="BZ5" s="38" t="s">
        <v>572</v>
      </c>
      <c r="CA5" s="38">
        <v>4.2</v>
      </c>
      <c r="CB5" s="38">
        <v>5.5</v>
      </c>
      <c r="CC5" s="38">
        <v>6.8</v>
      </c>
      <c r="CD5" s="38">
        <v>8.1</v>
      </c>
      <c r="CE5" s="38" t="s">
        <v>572</v>
      </c>
      <c r="CF5" s="38">
        <v>3.6</v>
      </c>
      <c r="CG5" s="38">
        <v>4.9000000000000004</v>
      </c>
      <c r="CH5" s="38">
        <v>6.2</v>
      </c>
      <c r="CI5" s="38">
        <v>7.5</v>
      </c>
      <c r="CJ5" s="38" t="s">
        <v>572</v>
      </c>
      <c r="CK5" s="38">
        <v>4.7</v>
      </c>
      <c r="CL5" s="38">
        <v>6.4</v>
      </c>
      <c r="CM5" s="38">
        <v>8.1</v>
      </c>
      <c r="CN5" s="38">
        <v>9.8000000000000007</v>
      </c>
      <c r="CO5" s="38" t="s">
        <v>572</v>
      </c>
      <c r="CP5" s="38" t="s">
        <v>572</v>
      </c>
      <c r="CQ5" s="38">
        <v>5.8</v>
      </c>
      <c r="CR5" s="38">
        <v>7.25</v>
      </c>
      <c r="CS5" s="38">
        <v>8.6999999999999993</v>
      </c>
      <c r="CT5" s="38" t="s">
        <v>573</v>
      </c>
      <c r="CU5" s="38">
        <v>5.4</v>
      </c>
      <c r="CV5" s="38">
        <v>6.8</v>
      </c>
      <c r="CW5" s="38">
        <v>8.1999999999999993</v>
      </c>
      <c r="CX5" s="38">
        <v>9.6</v>
      </c>
      <c r="CY5" s="38">
        <v>2.8</v>
      </c>
      <c r="CZ5" s="38">
        <v>4.2</v>
      </c>
      <c r="DA5" s="38">
        <v>5.6</v>
      </c>
      <c r="DB5" s="38">
        <v>8</v>
      </c>
      <c r="DC5" s="38">
        <v>9.4</v>
      </c>
      <c r="DD5" s="38" t="s">
        <v>572</v>
      </c>
      <c r="DE5" s="38" t="s">
        <v>572</v>
      </c>
      <c r="DF5" s="38">
        <v>6</v>
      </c>
      <c r="DG5" s="38">
        <v>7.5</v>
      </c>
      <c r="DH5" s="38">
        <v>9</v>
      </c>
      <c r="DI5" s="38">
        <v>3.2</v>
      </c>
      <c r="DJ5" s="38">
        <v>4.8499999999999996</v>
      </c>
      <c r="DK5" s="38">
        <v>6.5</v>
      </c>
      <c r="DL5" s="38">
        <v>8.15</v>
      </c>
      <c r="DM5" s="38">
        <v>9.8000000000000007</v>
      </c>
      <c r="DN5" s="38">
        <v>2.4</v>
      </c>
      <c r="DO5" s="38">
        <v>3.6</v>
      </c>
      <c r="DP5" s="38">
        <v>4.8</v>
      </c>
      <c r="DQ5" s="38">
        <v>6</v>
      </c>
      <c r="DR5" s="38">
        <v>7.2</v>
      </c>
      <c r="DS5" s="38">
        <f>DT5/1.5</f>
        <v>2.8000000000000003</v>
      </c>
      <c r="DT5" s="38">
        <v>4.2</v>
      </c>
      <c r="DU5" s="38">
        <f>DS5*2</f>
        <v>5.6000000000000005</v>
      </c>
      <c r="DV5" s="38">
        <f>DS5*2.5</f>
        <v>7.0000000000000009</v>
      </c>
      <c r="DW5" s="38">
        <f>DS5*3</f>
        <v>8.4</v>
      </c>
      <c r="DX5" s="38" t="s">
        <v>572</v>
      </c>
      <c r="DY5" s="38" t="s">
        <v>572</v>
      </c>
      <c r="DZ5" s="38">
        <v>5</v>
      </c>
      <c r="EA5" s="38">
        <v>6.25</v>
      </c>
      <c r="EB5" s="38">
        <v>7.5</v>
      </c>
      <c r="EC5" s="38" t="s">
        <v>572</v>
      </c>
      <c r="ED5" s="38" t="s">
        <v>572</v>
      </c>
      <c r="EE5" s="38">
        <v>6</v>
      </c>
      <c r="EF5" s="38">
        <v>7.5</v>
      </c>
      <c r="EG5" s="38">
        <v>9</v>
      </c>
      <c r="EH5" s="38" t="s">
        <v>572</v>
      </c>
      <c r="EI5" s="38" t="s">
        <v>572</v>
      </c>
      <c r="EJ5" s="38">
        <v>5</v>
      </c>
      <c r="EK5" s="38">
        <v>6.25</v>
      </c>
      <c r="EL5" s="38">
        <v>7.5</v>
      </c>
      <c r="EM5" s="38" t="s">
        <v>572</v>
      </c>
      <c r="EN5" s="38">
        <v>4.95</v>
      </c>
      <c r="EO5" s="38">
        <v>6.6</v>
      </c>
      <c r="EP5" s="38">
        <v>8.25</v>
      </c>
      <c r="EQ5" s="38">
        <v>9.9</v>
      </c>
      <c r="ER5" s="38">
        <v>3</v>
      </c>
      <c r="ES5" s="38">
        <v>4.5</v>
      </c>
      <c r="ET5" s="38">
        <v>6</v>
      </c>
      <c r="EU5" s="38">
        <v>7.5</v>
      </c>
      <c r="EV5" s="38">
        <v>9</v>
      </c>
      <c r="EW5" s="38">
        <v>3</v>
      </c>
      <c r="EX5" s="38">
        <v>4.5999999999999996</v>
      </c>
      <c r="EY5" s="38">
        <v>6.2</v>
      </c>
      <c r="EZ5" s="38">
        <v>7.8</v>
      </c>
      <c r="FA5" s="38">
        <v>9.4</v>
      </c>
      <c r="FB5" s="38">
        <v>2.7</v>
      </c>
      <c r="FC5" s="38">
        <v>3.95</v>
      </c>
      <c r="FD5" s="38">
        <v>5.2</v>
      </c>
      <c r="FE5" s="38">
        <v>6.45</v>
      </c>
      <c r="FF5" s="38">
        <v>7.7</v>
      </c>
      <c r="FG5" s="38">
        <v>1.7</v>
      </c>
      <c r="FH5" s="38">
        <v>2.7</v>
      </c>
      <c r="FI5" s="38">
        <v>3.7</v>
      </c>
      <c r="FJ5" s="38">
        <v>4.7</v>
      </c>
      <c r="FK5" s="38">
        <v>5.7</v>
      </c>
      <c r="FL5" s="38">
        <v>2.2000000000000002</v>
      </c>
      <c r="FM5" s="38">
        <v>3.3</v>
      </c>
      <c r="FN5" s="38">
        <v>4.5</v>
      </c>
      <c r="FO5" s="38">
        <v>5.5</v>
      </c>
      <c r="FP5" s="38">
        <v>6.6</v>
      </c>
      <c r="FQ5" s="38">
        <v>1.5</v>
      </c>
      <c r="FR5" s="38">
        <v>2.25</v>
      </c>
      <c r="FS5" s="38">
        <v>3</v>
      </c>
      <c r="FT5" s="38">
        <v>3.75</v>
      </c>
      <c r="FU5" s="38">
        <v>4.5</v>
      </c>
      <c r="FV5" s="38" t="s">
        <v>572</v>
      </c>
      <c r="FW5" s="38" t="s">
        <v>572</v>
      </c>
      <c r="FX5" s="38">
        <v>2.8</v>
      </c>
      <c r="FY5" s="38">
        <v>3.5</v>
      </c>
      <c r="FZ5" s="38">
        <v>4.2</v>
      </c>
      <c r="GA5" s="38" t="s">
        <v>572</v>
      </c>
      <c r="GB5" s="38">
        <v>2.4</v>
      </c>
      <c r="GC5" s="38">
        <v>3.2</v>
      </c>
      <c r="GD5" s="38">
        <v>4</v>
      </c>
      <c r="GE5" s="38">
        <v>4.8</v>
      </c>
      <c r="GF5" s="38">
        <v>1.8</v>
      </c>
      <c r="GG5" s="38">
        <v>2.7</v>
      </c>
      <c r="GH5" s="38">
        <v>3.6</v>
      </c>
      <c r="GI5" s="38">
        <v>4.5</v>
      </c>
      <c r="GJ5" s="38">
        <v>5.4</v>
      </c>
      <c r="GK5" s="38" t="s">
        <v>572</v>
      </c>
      <c r="GL5" s="38" t="s">
        <v>572</v>
      </c>
      <c r="GM5" s="38">
        <v>3</v>
      </c>
      <c r="GN5" s="38">
        <v>3.75</v>
      </c>
      <c r="GO5" s="38">
        <v>4.5</v>
      </c>
      <c r="GP5" s="38" t="s">
        <v>572</v>
      </c>
      <c r="GQ5" s="38" t="s">
        <v>572</v>
      </c>
      <c r="GR5" s="38">
        <v>3.6</v>
      </c>
      <c r="GS5" s="38">
        <v>4.5</v>
      </c>
      <c r="GT5" s="38">
        <v>5.4</v>
      </c>
      <c r="GU5" s="38">
        <v>2</v>
      </c>
      <c r="GV5" s="38">
        <v>3.15</v>
      </c>
      <c r="GW5" s="38">
        <f>GU5*2</f>
        <v>4</v>
      </c>
      <c r="GX5" s="38">
        <f>GU5*2.5</f>
        <v>5</v>
      </c>
      <c r="GY5" s="38">
        <f>GU5*3</f>
        <v>6</v>
      </c>
      <c r="GZ5" s="38">
        <v>2.2000000000000002</v>
      </c>
      <c r="HA5" s="38">
        <f>GZ5*1.5</f>
        <v>3.3000000000000003</v>
      </c>
      <c r="HB5" s="38">
        <f>GZ5*2</f>
        <v>4.4000000000000004</v>
      </c>
      <c r="HC5" s="38">
        <f>GZ5*2.5</f>
        <v>5.5</v>
      </c>
      <c r="HD5" s="38">
        <f>GZ5*3</f>
        <v>6.6000000000000005</v>
      </c>
      <c r="HE5" s="38" t="s">
        <v>572</v>
      </c>
      <c r="HF5" s="38" t="s">
        <v>572</v>
      </c>
      <c r="HG5" s="38">
        <v>2</v>
      </c>
      <c r="HH5" s="38">
        <v>2.5</v>
      </c>
      <c r="HI5" s="38">
        <v>3</v>
      </c>
    </row>
    <row r="6" spans="2:217" x14ac:dyDescent="0.15">
      <c r="B6" s="1" t="s">
        <v>183</v>
      </c>
      <c r="C6" s="38" t="s">
        <v>571</v>
      </c>
      <c r="D6" s="38" t="s">
        <v>571</v>
      </c>
      <c r="E6" s="38">
        <v>4.8</v>
      </c>
      <c r="F6" s="38">
        <v>6</v>
      </c>
      <c r="G6" s="38">
        <v>7.2</v>
      </c>
      <c r="H6" s="38">
        <v>2.9</v>
      </c>
      <c r="I6" s="38">
        <v>4.3499999999999996</v>
      </c>
      <c r="J6" s="38">
        <v>5.8</v>
      </c>
      <c r="K6" s="38">
        <v>7.25</v>
      </c>
      <c r="L6" s="38">
        <v>8.6999999999999993</v>
      </c>
      <c r="M6" s="38" t="s">
        <v>571</v>
      </c>
      <c r="N6" s="38">
        <v>4.2</v>
      </c>
      <c r="O6" s="38">
        <v>5.6</v>
      </c>
      <c r="P6" s="38">
        <v>7</v>
      </c>
      <c r="Q6" s="38">
        <v>8.4</v>
      </c>
      <c r="R6" s="38" t="s">
        <v>571</v>
      </c>
      <c r="S6" s="38">
        <v>4.2</v>
      </c>
      <c r="T6" s="38">
        <v>5.8</v>
      </c>
      <c r="U6" s="38">
        <v>7.4</v>
      </c>
      <c r="V6" s="38">
        <v>9</v>
      </c>
      <c r="W6" s="38">
        <v>2.8</v>
      </c>
      <c r="X6" s="38">
        <v>4.2</v>
      </c>
      <c r="Y6" s="38">
        <v>5.6</v>
      </c>
      <c r="Z6" s="38">
        <v>7</v>
      </c>
      <c r="AA6" s="38">
        <v>8.4</v>
      </c>
      <c r="AB6" s="38" t="s">
        <v>571</v>
      </c>
      <c r="AC6" s="38">
        <v>4.2</v>
      </c>
      <c r="AD6" s="38">
        <v>5.6</v>
      </c>
      <c r="AE6" s="38">
        <v>7</v>
      </c>
      <c r="AF6" s="38">
        <v>8.4</v>
      </c>
      <c r="AG6" s="38" t="s">
        <v>571</v>
      </c>
      <c r="AH6" s="38" t="s">
        <v>571</v>
      </c>
      <c r="AI6" s="38">
        <v>5.6</v>
      </c>
      <c r="AJ6" s="38">
        <v>7</v>
      </c>
      <c r="AK6" s="38">
        <v>8.4</v>
      </c>
      <c r="AL6" s="38" t="s">
        <v>571</v>
      </c>
      <c r="AM6" s="38" t="s">
        <v>571</v>
      </c>
      <c r="AN6" s="38">
        <v>5.6</v>
      </c>
      <c r="AO6" s="38">
        <v>7</v>
      </c>
      <c r="AP6" s="38">
        <v>9.6</v>
      </c>
      <c r="AQ6" s="38" t="s">
        <v>571</v>
      </c>
      <c r="AR6" s="38" t="s">
        <v>571</v>
      </c>
      <c r="AS6" s="38">
        <v>5.0999999999999996</v>
      </c>
      <c r="AT6" s="38">
        <v>6.5</v>
      </c>
      <c r="AU6" s="40">
        <v>7.9</v>
      </c>
      <c r="AV6" s="38">
        <v>2.4</v>
      </c>
      <c r="AW6" s="38">
        <f>AV6*1.5</f>
        <v>3.5999999999999996</v>
      </c>
      <c r="AX6" s="38">
        <f>AV6*2</f>
        <v>4.8</v>
      </c>
      <c r="AY6" s="38">
        <f>AV6*2.5</f>
        <v>6</v>
      </c>
      <c r="AZ6" s="38">
        <f>AV6*3</f>
        <v>7.1999999999999993</v>
      </c>
      <c r="BA6" s="38" t="s">
        <v>571</v>
      </c>
      <c r="BB6" s="38">
        <v>4.2</v>
      </c>
      <c r="BC6" s="38">
        <v>5.6</v>
      </c>
      <c r="BD6" s="38">
        <v>7</v>
      </c>
      <c r="BE6" s="38">
        <v>8.4</v>
      </c>
      <c r="BF6" s="38" t="s">
        <v>571</v>
      </c>
      <c r="BG6" s="38" t="s">
        <v>571</v>
      </c>
      <c r="BH6" s="38">
        <v>5.7</v>
      </c>
      <c r="BI6" s="38">
        <v>7.3</v>
      </c>
      <c r="BJ6" s="38">
        <v>8.9</v>
      </c>
      <c r="BK6" s="38" t="s">
        <v>571</v>
      </c>
      <c r="BL6" s="38" t="s">
        <v>571</v>
      </c>
      <c r="BM6" s="38">
        <v>6.3</v>
      </c>
      <c r="BN6" s="38">
        <v>8.0500000000000007</v>
      </c>
      <c r="BO6" s="38">
        <v>9.8000000000000007</v>
      </c>
      <c r="BP6" s="38">
        <f>BQ6/1.5</f>
        <v>2.8000000000000003</v>
      </c>
      <c r="BQ6" s="38">
        <v>4.2</v>
      </c>
      <c r="BR6" s="38">
        <f>BP6*2</f>
        <v>5.6000000000000005</v>
      </c>
      <c r="BS6" s="38">
        <f>BP6*2.5</f>
        <v>7.0000000000000009</v>
      </c>
      <c r="BT6" s="38">
        <f>BP6*3</f>
        <v>8.4</v>
      </c>
      <c r="BU6" s="38" t="s">
        <v>572</v>
      </c>
      <c r="BV6" s="38">
        <v>2.5499999999999998</v>
      </c>
      <c r="BW6" s="38">
        <v>3.4</v>
      </c>
      <c r="BX6" s="38">
        <v>4.25</v>
      </c>
      <c r="BY6" s="38">
        <v>5.0999999999999996</v>
      </c>
      <c r="BZ6" s="38" t="s">
        <v>572</v>
      </c>
      <c r="CA6" s="38">
        <v>2.5</v>
      </c>
      <c r="CB6" s="38">
        <v>3.4</v>
      </c>
      <c r="CC6" s="38">
        <v>4.3</v>
      </c>
      <c r="CD6" s="38">
        <v>5.2</v>
      </c>
      <c r="CE6" s="38" t="s">
        <v>572</v>
      </c>
      <c r="CF6" s="38">
        <v>3</v>
      </c>
      <c r="CG6" s="38">
        <v>4</v>
      </c>
      <c r="CH6" s="38">
        <v>5</v>
      </c>
      <c r="CI6" s="38">
        <v>6</v>
      </c>
      <c r="CJ6" s="38" t="s">
        <v>572</v>
      </c>
      <c r="CK6" s="38">
        <v>2.25</v>
      </c>
      <c r="CL6" s="38">
        <v>3</v>
      </c>
      <c r="CM6" s="38">
        <v>3.75</v>
      </c>
      <c r="CN6" s="38">
        <v>4.5</v>
      </c>
      <c r="CO6" s="38" t="s">
        <v>572</v>
      </c>
      <c r="CP6" s="38" t="s">
        <v>572</v>
      </c>
      <c r="CQ6" s="38">
        <v>3.2</v>
      </c>
      <c r="CR6" s="38">
        <v>4</v>
      </c>
      <c r="CS6" s="38">
        <v>4.8</v>
      </c>
      <c r="CT6" s="38" t="s">
        <v>573</v>
      </c>
      <c r="CU6" s="38">
        <v>1.5</v>
      </c>
      <c r="CV6" s="38">
        <v>2</v>
      </c>
      <c r="CW6" s="38">
        <v>2.5</v>
      </c>
      <c r="CX6" s="38">
        <v>3</v>
      </c>
      <c r="CY6" s="38">
        <v>1.6</v>
      </c>
      <c r="CZ6" s="38">
        <v>2.4</v>
      </c>
      <c r="DA6" s="38">
        <v>3.2</v>
      </c>
      <c r="DB6" s="38">
        <v>4</v>
      </c>
      <c r="DC6" s="38">
        <v>4.8</v>
      </c>
      <c r="DD6" s="38" t="s">
        <v>572</v>
      </c>
      <c r="DE6" s="38" t="s">
        <v>572</v>
      </c>
      <c r="DF6" s="38">
        <v>3.4</v>
      </c>
      <c r="DG6" s="38">
        <v>4.25</v>
      </c>
      <c r="DH6" s="38">
        <v>5.0999999999999996</v>
      </c>
      <c r="DI6" s="38">
        <v>1.5</v>
      </c>
      <c r="DJ6" s="38">
        <v>2.65</v>
      </c>
      <c r="DK6" s="38">
        <v>3.8</v>
      </c>
      <c r="DL6" s="38">
        <v>4.95</v>
      </c>
      <c r="DM6" s="38">
        <v>6.1</v>
      </c>
      <c r="DN6" s="38">
        <v>1.6</v>
      </c>
      <c r="DO6" s="38">
        <v>2.4</v>
      </c>
      <c r="DP6" s="38">
        <v>3.2</v>
      </c>
      <c r="DQ6" s="38">
        <v>4</v>
      </c>
      <c r="DR6" s="38">
        <v>4.8</v>
      </c>
      <c r="DS6" s="38">
        <f>DT6/1.5</f>
        <v>1.2</v>
      </c>
      <c r="DT6" s="38">
        <v>1.8</v>
      </c>
      <c r="DU6" s="38">
        <f>DS6*2</f>
        <v>2.4</v>
      </c>
      <c r="DV6" s="38">
        <f>DS6*2.5</f>
        <v>3</v>
      </c>
      <c r="DW6" s="38">
        <f>DS6*3</f>
        <v>3.5999999999999996</v>
      </c>
      <c r="DX6" s="38" t="s">
        <v>572</v>
      </c>
      <c r="DY6" s="38" t="s">
        <v>572</v>
      </c>
      <c r="DZ6" s="38">
        <v>3.4</v>
      </c>
      <c r="EA6" s="38">
        <v>4.25</v>
      </c>
      <c r="EB6" s="38">
        <v>5.0999999999999996</v>
      </c>
      <c r="EC6" s="38" t="s">
        <v>572</v>
      </c>
      <c r="ED6" s="38" t="s">
        <v>572</v>
      </c>
      <c r="EE6" s="38">
        <v>2.8</v>
      </c>
      <c r="EF6" s="38">
        <v>3.5</v>
      </c>
      <c r="EG6" s="38">
        <v>4.2</v>
      </c>
      <c r="EH6" s="38" t="s">
        <v>572</v>
      </c>
      <c r="EI6" s="38" t="s">
        <v>572</v>
      </c>
      <c r="EJ6" s="38">
        <v>4</v>
      </c>
      <c r="EK6" s="38">
        <v>5</v>
      </c>
      <c r="EL6" s="38">
        <v>6</v>
      </c>
      <c r="EM6" s="38" t="s">
        <v>572</v>
      </c>
      <c r="EN6" s="38">
        <v>3</v>
      </c>
      <c r="EO6" s="38">
        <v>4</v>
      </c>
      <c r="EP6" s="38">
        <v>5</v>
      </c>
      <c r="EQ6" s="38">
        <v>6</v>
      </c>
      <c r="ER6" s="38">
        <v>2</v>
      </c>
      <c r="ES6" s="38">
        <v>3</v>
      </c>
      <c r="ET6" s="38">
        <v>4</v>
      </c>
      <c r="EU6" s="38">
        <v>5</v>
      </c>
      <c r="EV6" s="38">
        <v>6</v>
      </c>
      <c r="EW6" s="38">
        <v>1.2</v>
      </c>
      <c r="EX6" s="38">
        <v>1.8</v>
      </c>
      <c r="EY6" s="38">
        <v>2.4</v>
      </c>
      <c r="EZ6" s="38">
        <v>3</v>
      </c>
      <c r="FA6" s="38">
        <v>3.6</v>
      </c>
      <c r="FB6" s="38">
        <v>1.2</v>
      </c>
      <c r="FC6" s="38">
        <v>2</v>
      </c>
      <c r="FD6" s="38">
        <v>2.8</v>
      </c>
      <c r="FE6" s="38">
        <v>3.6</v>
      </c>
      <c r="FF6" s="38">
        <v>4.4000000000000004</v>
      </c>
      <c r="FG6" s="38">
        <v>1.5</v>
      </c>
      <c r="FH6" s="38">
        <v>2.4</v>
      </c>
      <c r="FI6" s="38">
        <v>3.3</v>
      </c>
      <c r="FJ6" s="38">
        <v>4.2</v>
      </c>
      <c r="FK6" s="38">
        <v>5.0999999999999996</v>
      </c>
      <c r="FL6" s="38">
        <v>1.3</v>
      </c>
      <c r="FM6" s="38">
        <v>1.95</v>
      </c>
      <c r="FN6" s="38">
        <v>2.6</v>
      </c>
      <c r="FO6" s="38">
        <v>3.25</v>
      </c>
      <c r="FP6" s="38">
        <v>3.9</v>
      </c>
      <c r="FQ6" s="38">
        <v>1.9</v>
      </c>
      <c r="FR6" s="38">
        <v>2.85</v>
      </c>
      <c r="FS6" s="38">
        <v>3.8</v>
      </c>
      <c r="FT6" s="38">
        <v>4.75</v>
      </c>
      <c r="FU6" s="38">
        <v>5.7</v>
      </c>
      <c r="FV6" s="38" t="s">
        <v>572</v>
      </c>
      <c r="FW6" s="38" t="s">
        <v>572</v>
      </c>
      <c r="FX6" s="38">
        <v>4</v>
      </c>
      <c r="FY6" s="38">
        <v>5</v>
      </c>
      <c r="FZ6" s="38">
        <v>6</v>
      </c>
      <c r="GA6" s="38" t="s">
        <v>572</v>
      </c>
      <c r="GB6" s="38">
        <v>2.5499999999999998</v>
      </c>
      <c r="GC6" s="38">
        <v>3.4</v>
      </c>
      <c r="GD6" s="38">
        <v>4.25</v>
      </c>
      <c r="GE6" s="38">
        <v>5.0999999999999996</v>
      </c>
      <c r="GF6" s="38">
        <v>1.7</v>
      </c>
      <c r="GG6" s="38">
        <v>2.5499999999999998</v>
      </c>
      <c r="GH6" s="38">
        <v>3.4</v>
      </c>
      <c r="GI6" s="38">
        <v>4.25</v>
      </c>
      <c r="GJ6" s="38">
        <v>5.0999999999999996</v>
      </c>
      <c r="GK6" s="38" t="s">
        <v>572</v>
      </c>
      <c r="GL6" s="38" t="s">
        <v>572</v>
      </c>
      <c r="GM6" s="38">
        <v>2.8</v>
      </c>
      <c r="GN6" s="38">
        <v>3.5</v>
      </c>
      <c r="GO6" s="38">
        <v>4.2</v>
      </c>
      <c r="GP6" s="38" t="s">
        <v>572</v>
      </c>
      <c r="GQ6" s="38" t="s">
        <v>572</v>
      </c>
      <c r="GR6" s="38">
        <v>2.8</v>
      </c>
      <c r="GS6" s="38">
        <v>3.5</v>
      </c>
      <c r="GT6" s="38">
        <v>4.2</v>
      </c>
      <c r="GU6" s="38">
        <v>1.5</v>
      </c>
      <c r="GV6" s="38">
        <v>4.2</v>
      </c>
      <c r="GW6" s="38">
        <f>GU6*2</f>
        <v>3</v>
      </c>
      <c r="GX6" s="38">
        <f>GU6*2.5</f>
        <v>3.75</v>
      </c>
      <c r="GY6" s="38">
        <f>GU6*3</f>
        <v>4.5</v>
      </c>
      <c r="GZ6" s="38">
        <v>0.9</v>
      </c>
      <c r="HA6" s="38">
        <f>GZ6*1.5</f>
        <v>1.35</v>
      </c>
      <c r="HB6" s="38">
        <f>GZ6*2</f>
        <v>1.8</v>
      </c>
      <c r="HC6" s="38">
        <f>GZ6*2.5</f>
        <v>2.25</v>
      </c>
      <c r="HD6" s="38">
        <f>GZ6*3</f>
        <v>2.7</v>
      </c>
      <c r="HE6" s="38" t="s">
        <v>572</v>
      </c>
      <c r="HF6" s="38" t="s">
        <v>572</v>
      </c>
      <c r="HG6" s="38">
        <v>5.6</v>
      </c>
      <c r="HH6" s="38">
        <v>7</v>
      </c>
      <c r="HI6" s="38">
        <v>8.4</v>
      </c>
    </row>
    <row r="7" spans="2:217" x14ac:dyDescent="0.15">
      <c r="B7" s="1" t="s">
        <v>2</v>
      </c>
      <c r="C7" s="45">
        <v>24</v>
      </c>
      <c r="H7" s="38">
        <v>16</v>
      </c>
      <c r="M7" s="45">
        <v>17</v>
      </c>
      <c r="R7" s="45">
        <v>15</v>
      </c>
      <c r="DN7" s="38">
        <v>23</v>
      </c>
      <c r="EC7" s="38">
        <v>21</v>
      </c>
      <c r="EW7" s="38">
        <v>17</v>
      </c>
      <c r="FV7" s="38">
        <v>21</v>
      </c>
    </row>
    <row r="8" spans="2:217" x14ac:dyDescent="0.15">
      <c r="B8" s="1" t="s">
        <v>6</v>
      </c>
      <c r="C8" s="45">
        <v>21</v>
      </c>
      <c r="H8" s="38">
        <v>15</v>
      </c>
      <c r="M8" s="45">
        <v>16</v>
      </c>
      <c r="R8" s="45">
        <v>18</v>
      </c>
      <c r="DN8" s="38">
        <v>17</v>
      </c>
      <c r="EC8" s="38">
        <v>23</v>
      </c>
      <c r="EW8" s="38">
        <v>28</v>
      </c>
      <c r="FV8" s="38">
        <v>15</v>
      </c>
    </row>
    <row r="9" spans="2:217" x14ac:dyDescent="0.15">
      <c r="B9" s="1" t="s">
        <v>4</v>
      </c>
      <c r="C9" s="45">
        <v>25</v>
      </c>
      <c r="H9" s="38">
        <v>21</v>
      </c>
      <c r="M9" s="45">
        <v>21</v>
      </c>
      <c r="R9" s="45">
        <v>20</v>
      </c>
      <c r="DN9" s="38">
        <v>14</v>
      </c>
      <c r="EC9" s="38">
        <v>15</v>
      </c>
      <c r="EW9" s="38">
        <v>13</v>
      </c>
      <c r="FV9" s="45">
        <v>17</v>
      </c>
    </row>
    <row r="10" spans="2:217" x14ac:dyDescent="0.15">
      <c r="B10" s="1" t="s">
        <v>34</v>
      </c>
      <c r="C10" s="45">
        <v>605</v>
      </c>
      <c r="H10" s="38">
        <v>454</v>
      </c>
      <c r="M10" s="45">
        <v>468</v>
      </c>
      <c r="R10" s="45">
        <v>435</v>
      </c>
      <c r="DN10" s="38">
        <v>926</v>
      </c>
      <c r="EC10" s="38">
        <v>551</v>
      </c>
      <c r="EW10" s="38">
        <v>473</v>
      </c>
      <c r="FV10" s="45">
        <v>926</v>
      </c>
    </row>
    <row r="11" spans="2:217" x14ac:dyDescent="0.15">
      <c r="B11" s="1" t="s">
        <v>180</v>
      </c>
      <c r="C11" s="45">
        <v>50</v>
      </c>
      <c r="H11" s="38">
        <v>39</v>
      </c>
      <c r="M11" s="45">
        <v>58</v>
      </c>
      <c r="R11" s="45">
        <v>38</v>
      </c>
      <c r="DN11" s="38">
        <v>72</v>
      </c>
      <c r="EC11" s="38">
        <v>54</v>
      </c>
      <c r="EW11" s="38">
        <v>53</v>
      </c>
      <c r="FV11" s="45">
        <v>72</v>
      </c>
    </row>
    <row r="12" spans="2:217" x14ac:dyDescent="0.15">
      <c r="B12" s="1" t="s">
        <v>32</v>
      </c>
      <c r="C12" s="45">
        <v>50</v>
      </c>
      <c r="H12" s="38">
        <v>38</v>
      </c>
      <c r="M12" s="45">
        <v>38</v>
      </c>
      <c r="R12" s="45">
        <v>45</v>
      </c>
      <c r="DN12" s="38">
        <v>60</v>
      </c>
      <c r="EC12" s="38">
        <v>55</v>
      </c>
      <c r="EW12" s="38">
        <v>67</v>
      </c>
      <c r="FV12" s="45">
        <v>60</v>
      </c>
    </row>
    <row r="13" spans="2:217" x14ac:dyDescent="0.15">
      <c r="B13" s="1" t="s">
        <v>19</v>
      </c>
      <c r="C13" s="45">
        <v>4</v>
      </c>
      <c r="H13" s="38">
        <v>4</v>
      </c>
      <c r="M13" s="45">
        <v>4</v>
      </c>
      <c r="R13" s="45">
        <v>2</v>
      </c>
      <c r="DN13" s="38">
        <v>6</v>
      </c>
      <c r="EC13" s="38">
        <v>3</v>
      </c>
      <c r="EW13" s="38">
        <v>5</v>
      </c>
      <c r="FV13" s="45">
        <v>6</v>
      </c>
    </row>
    <row r="14" spans="2:217" x14ac:dyDescent="0.15">
      <c r="B14" s="1" t="s">
        <v>188</v>
      </c>
      <c r="C14" s="45">
        <v>2</v>
      </c>
      <c r="H14" s="38">
        <v>2</v>
      </c>
      <c r="M14" s="45">
        <v>2</v>
      </c>
      <c r="R14" s="45">
        <v>1</v>
      </c>
      <c r="DN14" s="38">
        <v>2</v>
      </c>
      <c r="EC14" s="38">
        <v>2</v>
      </c>
      <c r="EW14" s="38">
        <v>3</v>
      </c>
      <c r="FV14" s="45">
        <v>2</v>
      </c>
    </row>
    <row r="15" spans="2:217" x14ac:dyDescent="0.15">
      <c r="B15" s="1" t="s">
        <v>36</v>
      </c>
      <c r="C15" s="45">
        <v>10</v>
      </c>
      <c r="H15" s="38">
        <v>8</v>
      </c>
      <c r="M15" s="45">
        <v>9</v>
      </c>
      <c r="R15" s="45">
        <v>8</v>
      </c>
      <c r="DN15" s="38">
        <v>12</v>
      </c>
      <c r="EC15" s="38">
        <v>6</v>
      </c>
      <c r="EW15" s="38">
        <v>5</v>
      </c>
      <c r="FV15" s="45">
        <v>12</v>
      </c>
    </row>
    <row r="21" spans="1:217" x14ac:dyDescent="0.15">
      <c r="A21" s="1">
        <v>1</v>
      </c>
      <c r="B21" s="1">
        <v>2</v>
      </c>
      <c r="C21" s="38">
        <v>3</v>
      </c>
      <c r="D21" s="35">
        <v>4</v>
      </c>
      <c r="E21" s="35">
        <v>5</v>
      </c>
      <c r="F21" s="38">
        <v>6</v>
      </c>
      <c r="G21" s="35">
        <v>7</v>
      </c>
      <c r="H21" s="35">
        <v>8</v>
      </c>
      <c r="I21" s="38">
        <v>9</v>
      </c>
      <c r="J21" s="35">
        <v>10</v>
      </c>
      <c r="K21" s="35">
        <v>11</v>
      </c>
      <c r="L21" s="38">
        <v>12</v>
      </c>
      <c r="M21" s="35">
        <v>13</v>
      </c>
      <c r="N21" s="35">
        <v>14</v>
      </c>
      <c r="O21" s="38">
        <v>15</v>
      </c>
      <c r="P21" s="35">
        <v>16</v>
      </c>
      <c r="Q21" s="35">
        <v>17</v>
      </c>
      <c r="R21" s="38">
        <v>18</v>
      </c>
      <c r="S21" s="35">
        <v>19</v>
      </c>
      <c r="T21" s="35">
        <v>20</v>
      </c>
      <c r="U21" s="38">
        <v>21</v>
      </c>
      <c r="V21" s="35">
        <v>22</v>
      </c>
      <c r="W21" s="35">
        <v>23</v>
      </c>
      <c r="X21" s="38">
        <v>24</v>
      </c>
      <c r="Y21" s="35">
        <v>25</v>
      </c>
      <c r="Z21" s="35">
        <v>26</v>
      </c>
      <c r="AA21" s="38">
        <v>27</v>
      </c>
      <c r="AB21" s="35">
        <v>28</v>
      </c>
      <c r="AC21" s="35">
        <v>29</v>
      </c>
      <c r="AD21" s="38">
        <v>30</v>
      </c>
      <c r="AE21" s="35">
        <v>31</v>
      </c>
      <c r="AF21" s="35">
        <v>32</v>
      </c>
      <c r="AG21" s="38">
        <v>33</v>
      </c>
      <c r="AH21" s="35">
        <v>34</v>
      </c>
      <c r="AI21" s="35">
        <v>35</v>
      </c>
      <c r="AJ21" s="38">
        <v>36</v>
      </c>
      <c r="AK21" s="35">
        <v>37</v>
      </c>
      <c r="AL21" s="35">
        <v>38</v>
      </c>
      <c r="AM21" s="38">
        <v>39</v>
      </c>
      <c r="AN21" s="35">
        <v>40</v>
      </c>
      <c r="AO21" s="35">
        <v>41</v>
      </c>
      <c r="AP21" s="38">
        <v>42</v>
      </c>
      <c r="AQ21" s="35">
        <v>43</v>
      </c>
      <c r="AR21" s="35">
        <v>44</v>
      </c>
      <c r="AS21" s="38">
        <v>45</v>
      </c>
      <c r="AT21" s="35">
        <v>46</v>
      </c>
      <c r="AU21" s="35">
        <v>47</v>
      </c>
      <c r="AV21" s="38">
        <v>48</v>
      </c>
      <c r="AW21" s="35">
        <v>49</v>
      </c>
      <c r="AX21" s="35">
        <v>50</v>
      </c>
      <c r="AY21" s="38">
        <v>51</v>
      </c>
      <c r="AZ21" s="35">
        <v>52</v>
      </c>
      <c r="BA21" s="35">
        <v>53</v>
      </c>
      <c r="BB21" s="38">
        <v>54</v>
      </c>
      <c r="BC21" s="35">
        <v>55</v>
      </c>
      <c r="BD21" s="35">
        <v>56</v>
      </c>
      <c r="BE21" s="38">
        <v>57</v>
      </c>
      <c r="BF21" s="35">
        <v>58</v>
      </c>
      <c r="BG21" s="35">
        <v>59</v>
      </c>
      <c r="BH21" s="38">
        <v>60</v>
      </c>
      <c r="BI21" s="35">
        <v>61</v>
      </c>
      <c r="BJ21" s="35">
        <v>62</v>
      </c>
      <c r="BK21" s="38">
        <v>63</v>
      </c>
      <c r="BL21" s="35">
        <v>64</v>
      </c>
      <c r="BM21" s="35">
        <v>65</v>
      </c>
      <c r="BN21" s="38">
        <v>66</v>
      </c>
      <c r="BO21" s="35">
        <v>67</v>
      </c>
      <c r="BP21" s="35">
        <v>68</v>
      </c>
      <c r="BQ21" s="38">
        <v>69</v>
      </c>
      <c r="BR21" s="35">
        <v>70</v>
      </c>
      <c r="BS21" s="35">
        <v>71</v>
      </c>
      <c r="BT21" s="38">
        <v>72</v>
      </c>
      <c r="BU21" s="35">
        <v>73</v>
      </c>
      <c r="BV21" s="35">
        <v>74</v>
      </c>
      <c r="BW21" s="38">
        <v>75</v>
      </c>
      <c r="BX21" s="35">
        <v>76</v>
      </c>
      <c r="BY21" s="35">
        <v>77</v>
      </c>
      <c r="BZ21" s="38">
        <v>78</v>
      </c>
      <c r="CA21" s="35">
        <v>79</v>
      </c>
      <c r="CB21" s="35">
        <v>80</v>
      </c>
      <c r="CC21" s="38">
        <v>81</v>
      </c>
      <c r="CD21" s="35">
        <v>82</v>
      </c>
      <c r="CE21" s="35">
        <v>83</v>
      </c>
      <c r="CF21" s="38">
        <v>84</v>
      </c>
      <c r="CG21" s="35">
        <v>85</v>
      </c>
      <c r="CH21" s="35">
        <v>86</v>
      </c>
      <c r="CI21" s="38">
        <v>87</v>
      </c>
      <c r="CJ21" s="35">
        <v>88</v>
      </c>
      <c r="CK21" s="35">
        <v>89</v>
      </c>
      <c r="CL21" s="38">
        <v>90</v>
      </c>
      <c r="CM21" s="35">
        <v>91</v>
      </c>
      <c r="CN21" s="35">
        <v>92</v>
      </c>
      <c r="CO21" s="38">
        <v>93</v>
      </c>
      <c r="CP21" s="35">
        <v>94</v>
      </c>
      <c r="CQ21" s="35">
        <v>95</v>
      </c>
      <c r="CR21" s="38">
        <v>96</v>
      </c>
      <c r="CS21" s="35">
        <v>97</v>
      </c>
      <c r="CT21" s="35">
        <v>98</v>
      </c>
      <c r="CU21" s="38">
        <v>99</v>
      </c>
      <c r="CV21" s="35">
        <v>100</v>
      </c>
      <c r="CW21" s="35">
        <v>101</v>
      </c>
      <c r="CX21" s="38">
        <v>102</v>
      </c>
      <c r="CY21" s="35">
        <v>103</v>
      </c>
      <c r="CZ21" s="35">
        <v>104</v>
      </c>
      <c r="DA21" s="38">
        <v>105</v>
      </c>
      <c r="DB21" s="35">
        <v>106</v>
      </c>
      <c r="DC21" s="35">
        <v>107</v>
      </c>
      <c r="DD21" s="38">
        <v>108</v>
      </c>
      <c r="DE21" s="35">
        <v>109</v>
      </c>
      <c r="DF21" s="35">
        <v>110</v>
      </c>
      <c r="DG21" s="38">
        <v>111</v>
      </c>
      <c r="DH21" s="35">
        <v>112</v>
      </c>
      <c r="DI21" s="35">
        <v>113</v>
      </c>
      <c r="DJ21" s="38">
        <v>114</v>
      </c>
      <c r="DK21" s="35">
        <v>115</v>
      </c>
      <c r="DL21" s="35">
        <v>116</v>
      </c>
      <c r="DM21" s="38">
        <v>117</v>
      </c>
      <c r="DN21" s="35">
        <v>118</v>
      </c>
      <c r="DO21" s="35">
        <v>119</v>
      </c>
      <c r="DP21" s="38">
        <v>120</v>
      </c>
      <c r="DQ21" s="35">
        <v>121</v>
      </c>
      <c r="DR21" s="35">
        <v>122</v>
      </c>
      <c r="DS21" s="38">
        <v>123</v>
      </c>
      <c r="DT21" s="35">
        <v>124</v>
      </c>
      <c r="DU21" s="35">
        <v>125</v>
      </c>
      <c r="DV21" s="38">
        <v>126</v>
      </c>
      <c r="DW21" s="35">
        <v>127</v>
      </c>
      <c r="DX21" s="35">
        <v>128</v>
      </c>
      <c r="DY21" s="38">
        <v>129</v>
      </c>
      <c r="DZ21" s="35">
        <v>130</v>
      </c>
      <c r="EA21" s="35">
        <v>131</v>
      </c>
      <c r="EB21" s="38">
        <v>132</v>
      </c>
      <c r="EC21" s="35">
        <v>133</v>
      </c>
      <c r="ED21" s="35">
        <v>134</v>
      </c>
      <c r="EE21" s="38">
        <v>135</v>
      </c>
      <c r="EF21" s="35">
        <v>136</v>
      </c>
      <c r="EG21" s="35">
        <v>137</v>
      </c>
      <c r="EH21" s="38">
        <v>138</v>
      </c>
      <c r="EI21" s="35">
        <v>139</v>
      </c>
      <c r="EJ21" s="35">
        <v>140</v>
      </c>
      <c r="EK21" s="38">
        <v>141</v>
      </c>
      <c r="EL21" s="35">
        <v>142</v>
      </c>
      <c r="EM21" s="35">
        <v>143</v>
      </c>
      <c r="EN21" s="38">
        <v>144</v>
      </c>
      <c r="EO21" s="35">
        <v>145</v>
      </c>
      <c r="EP21" s="35">
        <v>146</v>
      </c>
      <c r="EQ21" s="38">
        <v>147</v>
      </c>
      <c r="ER21" s="35">
        <v>148</v>
      </c>
      <c r="ES21" s="35">
        <v>149</v>
      </c>
      <c r="ET21" s="38">
        <v>150</v>
      </c>
      <c r="EU21" s="35">
        <v>151</v>
      </c>
      <c r="EV21" s="35">
        <v>152</v>
      </c>
      <c r="EW21" s="38">
        <v>153</v>
      </c>
      <c r="EX21" s="35">
        <v>154</v>
      </c>
      <c r="EY21" s="35">
        <v>155</v>
      </c>
      <c r="EZ21" s="38">
        <v>156</v>
      </c>
      <c r="FA21" s="35">
        <v>157</v>
      </c>
      <c r="FB21" s="35">
        <v>158</v>
      </c>
      <c r="FC21" s="38">
        <v>159</v>
      </c>
      <c r="FD21" s="35">
        <v>160</v>
      </c>
      <c r="FE21" s="35">
        <v>161</v>
      </c>
      <c r="FF21" s="38">
        <v>162</v>
      </c>
      <c r="FG21" s="35">
        <v>163</v>
      </c>
      <c r="FH21" s="35">
        <v>164</v>
      </c>
      <c r="FI21" s="38">
        <v>165</v>
      </c>
      <c r="FJ21" s="35">
        <v>166</v>
      </c>
      <c r="FK21" s="35">
        <v>167</v>
      </c>
      <c r="FL21" s="38">
        <v>168</v>
      </c>
      <c r="FM21" s="35">
        <v>169</v>
      </c>
      <c r="FN21" s="35">
        <v>170</v>
      </c>
      <c r="FO21" s="38">
        <v>171</v>
      </c>
      <c r="FP21" s="35">
        <v>172</v>
      </c>
      <c r="FQ21" s="35">
        <v>173</v>
      </c>
      <c r="FR21" s="38">
        <v>174</v>
      </c>
      <c r="FS21" s="35">
        <v>175</v>
      </c>
      <c r="FT21" s="35">
        <v>176</v>
      </c>
      <c r="FU21" s="38">
        <v>177</v>
      </c>
      <c r="FV21" s="35">
        <v>178</v>
      </c>
      <c r="FW21" s="35">
        <v>179</v>
      </c>
      <c r="FX21" s="38">
        <v>180</v>
      </c>
      <c r="FY21" s="35">
        <v>181</v>
      </c>
      <c r="FZ21" s="35">
        <v>182</v>
      </c>
      <c r="GA21" s="38">
        <v>183</v>
      </c>
      <c r="GB21" s="35">
        <v>184</v>
      </c>
      <c r="GC21" s="35">
        <v>185</v>
      </c>
      <c r="GD21" s="38">
        <v>186</v>
      </c>
      <c r="GE21" s="35">
        <v>187</v>
      </c>
      <c r="GF21" s="35">
        <v>188</v>
      </c>
      <c r="GG21" s="38">
        <v>189</v>
      </c>
      <c r="GH21" s="35">
        <v>190</v>
      </c>
      <c r="GI21" s="35">
        <v>191</v>
      </c>
      <c r="GJ21" s="38">
        <v>192</v>
      </c>
      <c r="GK21" s="35">
        <v>193</v>
      </c>
      <c r="GL21" s="35">
        <v>194</v>
      </c>
      <c r="GM21" s="38">
        <v>195</v>
      </c>
      <c r="GN21" s="35">
        <v>196</v>
      </c>
      <c r="GO21" s="35">
        <v>197</v>
      </c>
      <c r="GP21" s="38">
        <v>198</v>
      </c>
      <c r="GQ21" s="35">
        <v>199</v>
      </c>
      <c r="GR21" s="35">
        <v>200</v>
      </c>
      <c r="GS21" s="38">
        <v>201</v>
      </c>
      <c r="GT21" s="35">
        <v>202</v>
      </c>
      <c r="GU21" s="35">
        <v>203</v>
      </c>
      <c r="GV21" s="38">
        <v>204</v>
      </c>
      <c r="GW21" s="35">
        <v>205</v>
      </c>
      <c r="GX21" s="35">
        <v>206</v>
      </c>
      <c r="GY21" s="38">
        <v>207</v>
      </c>
      <c r="GZ21" s="35">
        <v>208</v>
      </c>
      <c r="HA21" s="35">
        <v>209</v>
      </c>
      <c r="HB21" s="38">
        <v>210</v>
      </c>
      <c r="HC21" s="35">
        <v>211</v>
      </c>
      <c r="HD21" s="35">
        <v>212</v>
      </c>
      <c r="HE21" s="38">
        <v>213</v>
      </c>
      <c r="HF21" s="35">
        <v>214</v>
      </c>
      <c r="HG21" s="35">
        <v>215</v>
      </c>
      <c r="HH21" s="38">
        <v>216</v>
      </c>
      <c r="HI21" s="35">
        <v>217</v>
      </c>
    </row>
  </sheetData>
  <mergeCells count="43">
    <mergeCell ref="C2:G2"/>
    <mergeCell ref="H2:L2"/>
    <mergeCell ref="M2:Q2"/>
    <mergeCell ref="R2:V2"/>
    <mergeCell ref="W2:AA2"/>
    <mergeCell ref="BA2:BE2"/>
    <mergeCell ref="BF2:BJ2"/>
    <mergeCell ref="BK2:BO2"/>
    <mergeCell ref="BP2:BT2"/>
    <mergeCell ref="AB2:AF2"/>
    <mergeCell ref="AG2:AK2"/>
    <mergeCell ref="AL2:AP2"/>
    <mergeCell ref="AQ2:AU2"/>
    <mergeCell ref="AV2:AZ2"/>
    <mergeCell ref="BU2:BY2"/>
    <mergeCell ref="BZ2:CD2"/>
    <mergeCell ref="CE2:CI2"/>
    <mergeCell ref="CJ2:CN2"/>
    <mergeCell ref="CO2:CS2"/>
    <mergeCell ref="CT2:CX2"/>
    <mergeCell ref="CY2:DC2"/>
    <mergeCell ref="DD2:DH2"/>
    <mergeCell ref="DI2:DM2"/>
    <mergeCell ref="DN2:DR2"/>
    <mergeCell ref="DS2:DW2"/>
    <mergeCell ref="DX2:EB2"/>
    <mergeCell ref="EC2:EG2"/>
    <mergeCell ref="EH2:EL2"/>
    <mergeCell ref="EM2:EQ2"/>
    <mergeCell ref="ER2:EV2"/>
    <mergeCell ref="EW2:FA2"/>
    <mergeCell ref="FB2:FF2"/>
    <mergeCell ref="FG2:FK2"/>
    <mergeCell ref="FL2:FP2"/>
    <mergeCell ref="GP2:GT2"/>
    <mergeCell ref="GU2:GY2"/>
    <mergeCell ref="GZ2:HD2"/>
    <mergeCell ref="HE2:HI2"/>
    <mergeCell ref="FQ2:FU2"/>
    <mergeCell ref="FV2:FZ2"/>
    <mergeCell ref="GA2:GE2"/>
    <mergeCell ref="GF2:GJ2"/>
    <mergeCell ref="GK2:GO2"/>
  </mergeCells>
  <phoneticPr fontId="1" type="noConversion"/>
  <conditionalFormatting sqref="A2:XFD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E14" sqref="E14"/>
    </sheetView>
  </sheetViews>
  <sheetFormatPr defaultRowHeight="11.25" x14ac:dyDescent="0.15"/>
  <cols>
    <col min="1" max="2" width="9" style="35"/>
    <col min="3" max="3" width="17.25" style="35" bestFit="1" customWidth="1"/>
    <col min="4" max="16384" width="9" style="35"/>
  </cols>
  <sheetData>
    <row r="1" spans="1:6" x14ac:dyDescent="0.15">
      <c r="A1" s="8" t="s">
        <v>574</v>
      </c>
    </row>
    <row r="2" spans="1:6" x14ac:dyDescent="0.15">
      <c r="A2" s="8" t="s">
        <v>744</v>
      </c>
      <c r="C2" s="8" t="s">
        <v>200</v>
      </c>
      <c r="D2" s="28" t="s">
        <v>750</v>
      </c>
    </row>
    <row r="3" spans="1:6" x14ac:dyDescent="0.15">
      <c r="A3" s="8" t="s">
        <v>745</v>
      </c>
      <c r="C3" s="8" t="s">
        <v>239</v>
      </c>
      <c r="D3" s="28">
        <v>3</v>
      </c>
    </row>
    <row r="4" spans="1:6" x14ac:dyDescent="0.15">
      <c r="A4" s="8" t="s">
        <v>746</v>
      </c>
      <c r="C4" s="8" t="s">
        <v>185</v>
      </c>
      <c r="D4" s="28">
        <v>43</v>
      </c>
    </row>
    <row r="5" spans="1:6" x14ac:dyDescent="0.15">
      <c r="A5" s="8" t="s">
        <v>747</v>
      </c>
      <c r="C5" s="8" t="s">
        <v>236</v>
      </c>
      <c r="D5" s="28" t="s">
        <v>214</v>
      </c>
    </row>
    <row r="6" spans="1:6" x14ac:dyDescent="0.15">
      <c r="A6" s="8" t="s">
        <v>748</v>
      </c>
    </row>
    <row r="7" spans="1:6" x14ac:dyDescent="0.15">
      <c r="A7" s="8" t="s">
        <v>749</v>
      </c>
      <c r="C7" s="8" t="s">
        <v>181</v>
      </c>
      <c r="D7" s="31">
        <f>'力量英雄(演算)'!C7</f>
        <v>6.4</v>
      </c>
    </row>
    <row r="8" spans="1:6" x14ac:dyDescent="0.15">
      <c r="A8" s="8" t="s">
        <v>750</v>
      </c>
      <c r="C8" s="8" t="s">
        <v>182</v>
      </c>
      <c r="D8" s="31">
        <f>'力量英雄(演算)'!C8</f>
        <v>2.8</v>
      </c>
    </row>
    <row r="9" spans="1:6" x14ac:dyDescent="0.15">
      <c r="A9" s="8" t="s">
        <v>751</v>
      </c>
      <c r="C9" s="8" t="s">
        <v>183</v>
      </c>
      <c r="D9" s="31">
        <f>'力量英雄(演算)'!C9</f>
        <v>4</v>
      </c>
    </row>
    <row r="10" spans="1:6" x14ac:dyDescent="0.15">
      <c r="A10" s="8" t="s">
        <v>752</v>
      </c>
      <c r="C10" s="29"/>
      <c r="D10" s="29"/>
    </row>
    <row r="11" spans="1:6" x14ac:dyDescent="0.15">
      <c r="A11" s="8" t="s">
        <v>753</v>
      </c>
    </row>
    <row r="12" spans="1:6" x14ac:dyDescent="0.15">
      <c r="D12" s="8" t="s">
        <v>234</v>
      </c>
      <c r="E12" s="8" t="s">
        <v>235</v>
      </c>
      <c r="F12" s="8" t="s">
        <v>237</v>
      </c>
    </row>
    <row r="13" spans="1:6" x14ac:dyDescent="0.15">
      <c r="C13" s="34" t="s">
        <v>2</v>
      </c>
      <c r="D13" s="31">
        <f>'力量英雄(演算)'!G14</f>
        <v>410</v>
      </c>
      <c r="E13" s="31">
        <f>'力量英雄(演算)'!R14</f>
        <v>34</v>
      </c>
      <c r="F13" s="31">
        <f>SUM(D13:E13)</f>
        <v>444</v>
      </c>
    </row>
    <row r="14" spans="1:6" x14ac:dyDescent="0.15">
      <c r="C14" s="34" t="s">
        <v>6</v>
      </c>
      <c r="D14" s="31">
        <f>'力量英雄(演算)'!G15</f>
        <v>232</v>
      </c>
      <c r="E14" s="31">
        <f>'力量英雄(演算)'!R15</f>
        <v>21</v>
      </c>
      <c r="F14" s="31">
        <f t="shared" ref="F14:F30" si="0">SUM(D14:E14)</f>
        <v>253</v>
      </c>
    </row>
    <row r="15" spans="1:6" x14ac:dyDescent="0.15">
      <c r="C15" s="34" t="s">
        <v>4</v>
      </c>
      <c r="D15" s="31">
        <f>'力量英雄(演算)'!G16</f>
        <v>274</v>
      </c>
      <c r="E15" s="31">
        <f>'力量英雄(演算)'!R16</f>
        <v>21</v>
      </c>
      <c r="F15" s="31">
        <f t="shared" si="0"/>
        <v>295</v>
      </c>
    </row>
    <row r="16" spans="1:6" x14ac:dyDescent="0.15">
      <c r="C16" s="34" t="s">
        <v>34</v>
      </c>
      <c r="D16" s="31">
        <f>'力量英雄(演算)'!G17</f>
        <v>9384</v>
      </c>
      <c r="E16" s="31">
        <f>'力量英雄(演算)'!R17</f>
        <v>962</v>
      </c>
      <c r="F16" s="31">
        <f t="shared" si="0"/>
        <v>10346</v>
      </c>
    </row>
    <row r="17" spans="3:6" x14ac:dyDescent="0.15">
      <c r="C17" s="34" t="s">
        <v>180</v>
      </c>
      <c r="D17" s="31">
        <f>'力量英雄(演算)'!G18</f>
        <v>770</v>
      </c>
      <c r="E17" s="31">
        <f>'力量英雄(演算)'!R18</f>
        <v>96</v>
      </c>
      <c r="F17" s="31">
        <f t="shared" si="0"/>
        <v>866</v>
      </c>
    </row>
    <row r="18" spans="3:6" x14ac:dyDescent="0.15">
      <c r="C18" s="34" t="s">
        <v>32</v>
      </c>
      <c r="D18" s="31">
        <f>'力量英雄(演算)'!G19</f>
        <v>598</v>
      </c>
      <c r="E18" s="31">
        <f>'力量英雄(演算)'!R19</f>
        <v>90</v>
      </c>
      <c r="F18" s="31">
        <f t="shared" si="0"/>
        <v>688</v>
      </c>
    </row>
    <row r="19" spans="3:6" x14ac:dyDescent="0.15">
      <c r="C19" s="34" t="s">
        <v>19</v>
      </c>
      <c r="D19" s="31">
        <f>'力量英雄(演算)'!G20</f>
        <v>110</v>
      </c>
      <c r="E19" s="31">
        <f>'力量英雄(演算)'!R20</f>
        <v>6</v>
      </c>
      <c r="F19" s="31">
        <f t="shared" si="0"/>
        <v>116</v>
      </c>
    </row>
    <row r="20" spans="3:6" x14ac:dyDescent="0.15">
      <c r="C20" s="34" t="s">
        <v>30</v>
      </c>
      <c r="D20" s="31">
        <f>'力量英雄(演算)'!G21</f>
        <v>40</v>
      </c>
      <c r="E20" s="31">
        <f>'力量英雄(演算)'!R21</f>
        <v>47</v>
      </c>
      <c r="F20" s="31">
        <f t="shared" si="0"/>
        <v>87</v>
      </c>
    </row>
    <row r="21" spans="3:6" x14ac:dyDescent="0.15">
      <c r="C21" s="34" t="s">
        <v>36</v>
      </c>
      <c r="D21" s="31">
        <f>'力量英雄(演算)'!G22</f>
        <v>115</v>
      </c>
      <c r="E21" s="31">
        <f>'力量英雄(演算)'!R22</f>
        <v>8</v>
      </c>
      <c r="F21" s="31">
        <f t="shared" si="0"/>
        <v>123</v>
      </c>
    </row>
    <row r="22" spans="3:6" x14ac:dyDescent="0.15">
      <c r="C22" s="34" t="s">
        <v>37</v>
      </c>
      <c r="D22" s="31">
        <f>'力量英雄(演算)'!G23</f>
        <v>10</v>
      </c>
      <c r="E22" s="31">
        <f>'力量英雄(演算)'!R23</f>
        <v>0</v>
      </c>
      <c r="F22" s="31">
        <f t="shared" si="0"/>
        <v>10</v>
      </c>
    </row>
    <row r="23" spans="3:6" x14ac:dyDescent="0.15">
      <c r="C23" s="34" t="s">
        <v>13</v>
      </c>
      <c r="D23" s="31">
        <f>'力量英雄(演算)'!G24</f>
        <v>880</v>
      </c>
      <c r="E23" s="31">
        <f>'力量英雄(演算)'!R24</f>
        <v>200</v>
      </c>
      <c r="F23" s="31">
        <f t="shared" si="0"/>
        <v>1080</v>
      </c>
    </row>
    <row r="24" spans="3:6" x14ac:dyDescent="0.15">
      <c r="C24" s="34" t="s">
        <v>15</v>
      </c>
      <c r="D24" s="31">
        <f>'力量英雄(演算)'!G25</f>
        <v>50</v>
      </c>
      <c r="E24" s="31">
        <f>'力量英雄(演算)'!R25</f>
        <v>32</v>
      </c>
      <c r="F24" s="31">
        <f t="shared" si="0"/>
        <v>82</v>
      </c>
    </row>
    <row r="25" spans="3:6" x14ac:dyDescent="0.15">
      <c r="C25" s="34" t="s">
        <v>88</v>
      </c>
      <c r="D25" s="31">
        <f>'力量英雄(演算)'!G26</f>
        <v>0</v>
      </c>
      <c r="E25" s="31">
        <f>'力量英雄(演算)'!R26</f>
        <v>0</v>
      </c>
      <c r="F25" s="31">
        <f t="shared" si="0"/>
        <v>0</v>
      </c>
    </row>
    <row r="26" spans="3:6" x14ac:dyDescent="0.15">
      <c r="C26" s="34" t="s">
        <v>39</v>
      </c>
      <c r="D26" s="31">
        <f>'力量英雄(演算)'!G27</f>
        <v>0</v>
      </c>
      <c r="E26" s="31">
        <f>'力量英雄(演算)'!R27</f>
        <v>0</v>
      </c>
      <c r="F26" s="31">
        <f t="shared" si="0"/>
        <v>0</v>
      </c>
    </row>
    <row r="27" spans="3:6" x14ac:dyDescent="0.15">
      <c r="C27" s="34" t="s">
        <v>194</v>
      </c>
      <c r="D27" s="31">
        <f>'力量英雄(演算)'!G28</f>
        <v>0</v>
      </c>
      <c r="E27" s="31">
        <f>'力量英雄(演算)'!R28</f>
        <v>0</v>
      </c>
      <c r="F27" s="31">
        <f t="shared" si="0"/>
        <v>0</v>
      </c>
    </row>
    <row r="28" spans="3:6" x14ac:dyDescent="0.15">
      <c r="C28" s="34" t="s">
        <v>41</v>
      </c>
      <c r="D28" s="31">
        <f>'力量英雄(演算)'!G29</f>
        <v>0</v>
      </c>
      <c r="E28" s="31">
        <f>'力量英雄(演算)'!R29</f>
        <v>0</v>
      </c>
      <c r="F28" s="31">
        <f t="shared" si="0"/>
        <v>0</v>
      </c>
    </row>
    <row r="29" spans="3:6" x14ac:dyDescent="0.15">
      <c r="C29" s="34" t="s">
        <v>47</v>
      </c>
      <c r="D29" s="31">
        <f>'力量英雄(演算)'!G30</f>
        <v>0</v>
      </c>
      <c r="E29" s="31">
        <f>'力量英雄(演算)'!R30</f>
        <v>0</v>
      </c>
      <c r="F29" s="31">
        <f t="shared" si="0"/>
        <v>0</v>
      </c>
    </row>
    <row r="30" spans="3:6" x14ac:dyDescent="0.15">
      <c r="C30" s="34" t="s">
        <v>195</v>
      </c>
      <c r="D30" s="31">
        <f>'力量英雄(演算)'!G31</f>
        <v>0</v>
      </c>
      <c r="E30" s="31">
        <f>'力量英雄(演算)'!R31</f>
        <v>0</v>
      </c>
      <c r="F30" s="31">
        <f t="shared" si="0"/>
        <v>0</v>
      </c>
    </row>
  </sheetData>
  <phoneticPr fontId="1" type="noConversion"/>
  <dataValidations count="1">
    <dataValidation type="list" allowBlank="1" showInputMessage="1" showErrorMessage="1" sqref="D2">
      <formula1>$A$2:$A$19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英雄!$C$3:$C$12</xm:f>
          </x14:formula1>
          <xm:sqref>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61"/>
  <sheetViews>
    <sheetView workbookViewId="0">
      <selection activeCell="C58" sqref="C58"/>
    </sheetView>
  </sheetViews>
  <sheetFormatPr defaultRowHeight="11.25" x14ac:dyDescent="0.15"/>
  <cols>
    <col min="1" max="3" width="9" style="35"/>
    <col min="4" max="4" width="17.25" style="35" bestFit="1" customWidth="1"/>
    <col min="5" max="5" width="9" style="35"/>
    <col min="6" max="6" width="9.25" style="35" customWidth="1"/>
    <col min="7" max="8" width="9" style="35"/>
    <col min="9" max="9" width="7.5" style="35" bestFit="1" customWidth="1"/>
    <col min="10" max="10" width="9" style="35"/>
    <col min="11" max="11" width="17.25" style="35" bestFit="1" customWidth="1"/>
    <col min="12" max="14" width="9" style="35"/>
    <col min="15" max="15" width="17.25" style="35" bestFit="1" customWidth="1"/>
    <col min="16" max="16384" width="9" style="35"/>
  </cols>
  <sheetData>
    <row r="2" spans="2:18" x14ac:dyDescent="0.15">
      <c r="B2" s="8" t="s">
        <v>200</v>
      </c>
      <c r="C2" s="28" t="str">
        <f>'力量英雄(模拟)'!D2</f>
        <v>斧王</v>
      </c>
    </row>
    <row r="3" spans="2:18" x14ac:dyDescent="0.15">
      <c r="B3" s="8" t="s">
        <v>185</v>
      </c>
      <c r="C3" s="28">
        <f>'力量英雄(模拟)'!D4</f>
        <v>43</v>
      </c>
    </row>
    <row r="4" spans="2:18" x14ac:dyDescent="0.15">
      <c r="B4" s="8" t="s">
        <v>239</v>
      </c>
      <c r="C4" s="28">
        <f>'力量英雄(模拟)'!D3</f>
        <v>3</v>
      </c>
      <c r="H4" s="35" t="e">
        <f>index</f>
        <v>#NAME?</v>
      </c>
    </row>
    <row r="5" spans="2:18" x14ac:dyDescent="0.15">
      <c r="B5" s="36" t="s">
        <v>199</v>
      </c>
      <c r="C5" s="36">
        <f>MATCH($C$2,初始属性!$2:$2,0)</f>
        <v>178</v>
      </c>
    </row>
    <row r="7" spans="2:18" x14ac:dyDescent="0.15">
      <c r="B7" s="8" t="s">
        <v>181</v>
      </c>
      <c r="C7" s="31">
        <f>INDEX(初始属性!4:4,0,'力量英雄(演算)'!$C$5+$C$4-INDEX(初始属性!$3:$3,0,$C$5))</f>
        <v>6.4</v>
      </c>
    </row>
    <row r="8" spans="2:18" x14ac:dyDescent="0.15">
      <c r="B8" s="8" t="s">
        <v>182</v>
      </c>
      <c r="C8" s="31">
        <f>INDEX(初始属性!5:5,0,'力量英雄(演算)'!$C$5+$C$4-INDEX(初始属性!$3:$3,0,$C$5))</f>
        <v>2.8</v>
      </c>
    </row>
    <row r="9" spans="2:18" x14ac:dyDescent="0.15">
      <c r="B9" s="8" t="s">
        <v>183</v>
      </c>
      <c r="C9" s="31">
        <f>INDEX(初始属性!6:6,0,'力量英雄(演算)'!$C$5+$C$4-INDEX(初始属性!$3:$3,0,$C$5))</f>
        <v>4</v>
      </c>
    </row>
    <row r="10" spans="2:18" x14ac:dyDescent="0.15">
      <c r="I10" s="8" t="s">
        <v>199</v>
      </c>
      <c r="L10" s="8" t="s">
        <v>204</v>
      </c>
      <c r="P10" s="8" t="s">
        <v>196</v>
      </c>
      <c r="Q10" s="8" t="s">
        <v>199</v>
      </c>
    </row>
    <row r="11" spans="2:18" x14ac:dyDescent="0.15">
      <c r="I11" s="8">
        <f>MATCH($L$11,进阶补偿!$B:$B,0)</f>
        <v>6</v>
      </c>
      <c r="L11" s="8" t="str">
        <f>INDEX(英雄!$G:$G,'力量英雄(演算)'!Q11-1)</f>
        <v>蓝色+1</v>
      </c>
      <c r="P11" s="8" t="str">
        <f>'力量英雄(模拟)'!D5</f>
        <v>蓝色+2</v>
      </c>
      <c r="Q11" s="8">
        <f>MATCH($C$2,英雄!$F:$F,0)+MATCH($P$11,英雄!$C$3:$C$12,0)-1</f>
        <v>368</v>
      </c>
    </row>
    <row r="13" spans="2:18" ht="22.5" x14ac:dyDescent="0.15">
      <c r="B13" s="35" t="s">
        <v>184</v>
      </c>
      <c r="E13" s="8" t="s">
        <v>192</v>
      </c>
      <c r="F13" s="15" t="s">
        <v>210</v>
      </c>
      <c r="G13" s="8" t="s">
        <v>193</v>
      </c>
      <c r="I13" s="8" t="s">
        <v>219</v>
      </c>
      <c r="K13" s="8"/>
      <c r="L13" s="8" t="s">
        <v>202</v>
      </c>
      <c r="M13" s="8" t="s">
        <v>201</v>
      </c>
      <c r="O13" s="8"/>
      <c r="P13" s="8" t="s">
        <v>202</v>
      </c>
      <c r="Q13" s="8" t="s">
        <v>201</v>
      </c>
      <c r="R13" s="8" t="s">
        <v>203</v>
      </c>
    </row>
    <row r="14" spans="2:18" x14ac:dyDescent="0.15">
      <c r="B14" s="8" t="s">
        <v>2</v>
      </c>
      <c r="C14" s="32">
        <f>INDEX(初始属性!7:7,0,$C$5)</f>
        <v>21</v>
      </c>
      <c r="D14" s="8" t="s">
        <v>2</v>
      </c>
      <c r="E14" s="33">
        <f>($C$3-1)*$C7+$C14</f>
        <v>289.8</v>
      </c>
      <c r="F14" s="31">
        <f>M14</f>
        <v>120</v>
      </c>
      <c r="G14" s="31">
        <f>ROUND(E14+F14,0)</f>
        <v>410</v>
      </c>
      <c r="I14" s="8">
        <f>INDEX(进阶补偿!$C:$C,$I$11)</f>
        <v>30</v>
      </c>
      <c r="K14" s="8" t="s">
        <v>1</v>
      </c>
      <c r="L14" s="31">
        <f>IF($P$11="白色",0,INDEX(英雄!$AP:$AP,$Q$11-1))</f>
        <v>90</v>
      </c>
      <c r="M14" s="31">
        <f>L14+I14</f>
        <v>120</v>
      </c>
      <c r="O14" s="8" t="s">
        <v>1</v>
      </c>
      <c r="P14" s="31">
        <f>INDEX(英雄!$V:$V,'力量英雄(演算)'!$Q$11)</f>
        <v>34</v>
      </c>
      <c r="Q14" s="31">
        <f>P14</f>
        <v>34</v>
      </c>
      <c r="R14" s="31">
        <f>ROUND(Q14,0)</f>
        <v>34</v>
      </c>
    </row>
    <row r="15" spans="2:18" x14ac:dyDescent="0.15">
      <c r="B15" s="8" t="s">
        <v>6</v>
      </c>
      <c r="C15" s="32">
        <f>INDEX(初始属性!8:8,0,$C$5)</f>
        <v>15</v>
      </c>
      <c r="D15" s="8" t="s">
        <v>6</v>
      </c>
      <c r="E15" s="33">
        <f>($C$3-1)*$C8+$C15</f>
        <v>132.6</v>
      </c>
      <c r="F15" s="31">
        <f t="shared" ref="F15:F31" si="0">M15</f>
        <v>99</v>
      </c>
      <c r="G15" s="31">
        <f t="shared" ref="G15:G16" si="1">ROUND(E15+F15,0)</f>
        <v>232</v>
      </c>
      <c r="I15" s="8">
        <f>INDEX(进阶补偿!$D:$D,$I$11)</f>
        <v>30</v>
      </c>
      <c r="K15" s="8" t="s">
        <v>5</v>
      </c>
      <c r="L15" s="31">
        <f>IF($P$11="白色",0,INDEX(英雄!$AQ:$AQ,$Q$11-1))</f>
        <v>69</v>
      </c>
      <c r="M15" s="31">
        <f t="shared" ref="M15:M16" si="2">L15+I15</f>
        <v>99</v>
      </c>
      <c r="O15" s="8" t="s">
        <v>5</v>
      </c>
      <c r="P15" s="31">
        <f>INDEX(英雄!$W:$W,'力量英雄(演算)'!$Q$11)</f>
        <v>21</v>
      </c>
      <c r="Q15" s="31">
        <f>P15</f>
        <v>21</v>
      </c>
      <c r="R15" s="31">
        <f>ROUND(Q15,0)</f>
        <v>21</v>
      </c>
    </row>
    <row r="16" spans="2:18" x14ac:dyDescent="0.15">
      <c r="B16" s="8" t="s">
        <v>4</v>
      </c>
      <c r="C16" s="32">
        <f>INDEX(初始属性!9:9,0,$C$5)</f>
        <v>17</v>
      </c>
      <c r="D16" s="8" t="s">
        <v>4</v>
      </c>
      <c r="E16" s="33">
        <f>($C$3-1)*$C9+$C16</f>
        <v>185</v>
      </c>
      <c r="F16" s="31">
        <f t="shared" si="0"/>
        <v>89</v>
      </c>
      <c r="G16" s="31">
        <f t="shared" si="1"/>
        <v>274</v>
      </c>
      <c r="I16" s="8">
        <f>INDEX(进阶补偿!$E:$E,$I$11)</f>
        <v>30</v>
      </c>
      <c r="K16" s="8" t="s">
        <v>3</v>
      </c>
      <c r="L16" s="31">
        <f>IF($P$11="白色",0,INDEX(英雄!$AR:$AR,$Q$11-1))</f>
        <v>59</v>
      </c>
      <c r="M16" s="31">
        <f t="shared" si="2"/>
        <v>89</v>
      </c>
      <c r="O16" s="8" t="s">
        <v>3</v>
      </c>
      <c r="P16" s="31">
        <f>INDEX(英雄!$X:$X,'力量英雄(演算)'!$Q$11)</f>
        <v>21</v>
      </c>
      <c r="Q16" s="31">
        <f>P16</f>
        <v>21</v>
      </c>
      <c r="R16" s="31">
        <f t="shared" ref="R16:R31" si="3">ROUND(Q16,0)</f>
        <v>21</v>
      </c>
    </row>
    <row r="17" spans="2:18" x14ac:dyDescent="0.15">
      <c r="B17" s="8" t="s">
        <v>34</v>
      </c>
      <c r="C17" s="32">
        <f>INDEX(初始属性!10:10,0,$C$5)-C26</f>
        <v>548</v>
      </c>
      <c r="D17" s="8" t="s">
        <v>34</v>
      </c>
      <c r="E17" s="33">
        <f t="shared" ref="E17:E22" si="4">E$14*$C38+E$15*$C47+E$16*$C56</f>
        <v>5216.4000000000005</v>
      </c>
      <c r="F17" s="31">
        <f t="shared" si="0"/>
        <v>3620</v>
      </c>
      <c r="G17" s="31">
        <f t="shared" ref="G17:G22" si="5">ROUND(E17+M17,0)+C17</f>
        <v>9384</v>
      </c>
      <c r="K17" s="8" t="s">
        <v>33</v>
      </c>
      <c r="L17" s="31">
        <f>IF($P$11="白色",0,INDEX(英雄!$AS:$AS,$Q$11-1))</f>
        <v>1460</v>
      </c>
      <c r="M17" s="31">
        <f>$L17+M$14*$C38+M$15*$C47+M$16*$C56</f>
        <v>3620</v>
      </c>
      <c r="O17" s="8" t="s">
        <v>33</v>
      </c>
      <c r="P17" s="31">
        <f>INDEX(英雄!$Y:$Y,'力量英雄(演算)'!$Q$11)</f>
        <v>350</v>
      </c>
      <c r="Q17" s="31">
        <f>$P17+Q$14*$C38+Q$15*$C47+Q$16*$C56</f>
        <v>962</v>
      </c>
      <c r="R17" s="31">
        <f t="shared" si="3"/>
        <v>962</v>
      </c>
    </row>
    <row r="18" spans="2:18" x14ac:dyDescent="0.15">
      <c r="B18" s="8" t="s">
        <v>180</v>
      </c>
      <c r="C18" s="32">
        <f>INDEX(初始属性!11:11,0,$C$5)-C27</f>
        <v>44</v>
      </c>
      <c r="D18" s="8" t="s">
        <v>180</v>
      </c>
      <c r="E18" s="33">
        <f>E$14*$C39+E$15*$C48+E$16*$C57</f>
        <v>363.8</v>
      </c>
      <c r="F18" s="31">
        <f t="shared" si="0"/>
        <v>362.6</v>
      </c>
      <c r="G18" s="31">
        <f t="shared" si="5"/>
        <v>770</v>
      </c>
      <c r="K18" s="8" t="s">
        <v>9</v>
      </c>
      <c r="L18" s="31">
        <f>IF($P$11="白色",0,INDEX(英雄!$AT:$AT,$Q$11-1))</f>
        <v>207</v>
      </c>
      <c r="M18" s="31">
        <f>$L18+M$14*$C39+M$15*$C48+M$16*$C57</f>
        <v>362.6</v>
      </c>
      <c r="O18" s="8" t="s">
        <v>9</v>
      </c>
      <c r="P18" s="31">
        <f>INDEX(英雄!$Z:$Z,'力量英雄(演算)'!$Q$11)</f>
        <v>54</v>
      </c>
      <c r="Q18" s="31">
        <f>$P18+Q$14*$C39+Q$15*$C48+Q$16*$C57</f>
        <v>96.4</v>
      </c>
      <c r="R18" s="31">
        <f t="shared" si="3"/>
        <v>96</v>
      </c>
    </row>
    <row r="19" spans="2:18" x14ac:dyDescent="0.15">
      <c r="B19" s="8" t="s">
        <v>32</v>
      </c>
      <c r="C19" s="32">
        <f>INDEX(初始属性!12:12,0,$C$5)-C28</f>
        <v>24</v>
      </c>
      <c r="D19" s="8" t="s">
        <v>32</v>
      </c>
      <c r="E19" s="33">
        <f>E$14*$C40+E$15*$C49+E$16*$C58</f>
        <v>318.23999999999995</v>
      </c>
      <c r="F19" s="31">
        <f t="shared" si="0"/>
        <v>255.6</v>
      </c>
      <c r="G19" s="31">
        <f t="shared" si="5"/>
        <v>598</v>
      </c>
      <c r="K19" s="8" t="s">
        <v>31</v>
      </c>
      <c r="L19" s="31">
        <f>IF($P$11="白色",0,INDEX(英雄!$AU:$AU,$Q$11-1))</f>
        <v>18</v>
      </c>
      <c r="M19" s="31">
        <f>$L19+M$14*$C40+M$15*$C49+M$16*$C58</f>
        <v>255.6</v>
      </c>
      <c r="O19" s="8" t="s">
        <v>31</v>
      </c>
      <c r="P19" s="31">
        <f>INDEX(英雄!$AA:$AA,'力量英雄(演算)'!$Q$11)</f>
        <v>40</v>
      </c>
      <c r="Q19" s="31">
        <f>$P19+Q$14*$C40+Q$15*$C49+Q$16*$C58</f>
        <v>90.4</v>
      </c>
      <c r="R19" s="31">
        <f t="shared" si="3"/>
        <v>90</v>
      </c>
    </row>
    <row r="20" spans="2:18" x14ac:dyDescent="0.15">
      <c r="B20" s="8" t="s">
        <v>19</v>
      </c>
      <c r="C20" s="32">
        <f>INDEX(初始属性!13:13,0,$C$5)-C29</f>
        <v>2</v>
      </c>
      <c r="D20" s="8" t="s">
        <v>19</v>
      </c>
      <c r="E20" s="33">
        <f t="shared" si="4"/>
        <v>54.614285714285714</v>
      </c>
      <c r="F20" s="31">
        <f t="shared" si="0"/>
        <v>53.499999999999993</v>
      </c>
      <c r="G20" s="31">
        <f t="shared" si="5"/>
        <v>110</v>
      </c>
      <c r="K20" s="8" t="s">
        <v>18</v>
      </c>
      <c r="L20" s="31">
        <f>IF($P$11="白色",0,INDEX(英雄!$AV:$AV,$Q$11-1))</f>
        <v>30</v>
      </c>
      <c r="M20" s="31">
        <f>$L20+M$14*$C41+M$15*$C50+M$16*$C59</f>
        <v>53.499999999999993</v>
      </c>
      <c r="O20" s="8" t="s">
        <v>18</v>
      </c>
      <c r="P20" s="31">
        <f>INDEX(英雄!$AB:$AB,'力量英雄(演算)'!$Q$11)</f>
        <v>0</v>
      </c>
      <c r="Q20" s="31">
        <f>$P20+Q$14*$C41+Q$15*$C50+Q$16*$C59</f>
        <v>6.3571428571428568</v>
      </c>
      <c r="R20" s="31">
        <f t="shared" si="3"/>
        <v>6</v>
      </c>
    </row>
    <row r="21" spans="2:18" x14ac:dyDescent="0.15">
      <c r="B21" s="8" t="s">
        <v>30</v>
      </c>
      <c r="C21" s="32">
        <f>INDEX(初始属性!14:14,0,$C$5)-C30</f>
        <v>0</v>
      </c>
      <c r="D21" s="8" t="s">
        <v>30</v>
      </c>
      <c r="E21" s="33">
        <f t="shared" si="4"/>
        <v>13.26</v>
      </c>
      <c r="F21" s="31">
        <f t="shared" si="0"/>
        <v>26.9</v>
      </c>
      <c r="G21" s="31">
        <f t="shared" si="5"/>
        <v>40</v>
      </c>
      <c r="K21" s="8" t="s">
        <v>29</v>
      </c>
      <c r="L21" s="31">
        <f>IF($P$11="白色",0,INDEX(英雄!$AW:$AW,$Q$11-1))</f>
        <v>17</v>
      </c>
      <c r="M21" s="31">
        <f>$L21+M$14*$C42+M$15*$C51+M$16*$C60</f>
        <v>26.9</v>
      </c>
      <c r="O21" s="8" t="s">
        <v>29</v>
      </c>
      <c r="P21" s="31">
        <f>INDEX(英雄!$AC:$AC,'力量英雄(演算)'!$Q$11)</f>
        <v>45</v>
      </c>
      <c r="Q21" s="31">
        <f>$P21+Q$14*$C42+Q$15*$C51+Q$16*$C60</f>
        <v>47.1</v>
      </c>
      <c r="R21" s="31">
        <f t="shared" si="3"/>
        <v>47</v>
      </c>
    </row>
    <row r="22" spans="2:18" x14ac:dyDescent="0.15">
      <c r="B22" s="8" t="s">
        <v>36</v>
      </c>
      <c r="C22" s="32">
        <f>INDEX(初始属性!15:15,0,$C$5)-C31</f>
        <v>5</v>
      </c>
      <c r="D22" s="8" t="s">
        <v>36</v>
      </c>
      <c r="E22" s="33">
        <f t="shared" si="4"/>
        <v>74</v>
      </c>
      <c r="F22" s="31">
        <f t="shared" si="0"/>
        <v>35.6</v>
      </c>
      <c r="G22" s="31">
        <f t="shared" si="5"/>
        <v>115</v>
      </c>
      <c r="K22" s="8" t="s">
        <v>35</v>
      </c>
      <c r="L22" s="31">
        <f>IF($P$11="白色",0,INDEX(英雄!$AX:$AX,$Q$11-1))</f>
        <v>0</v>
      </c>
      <c r="M22" s="31">
        <f>$L22++M$14*$C43+M$15*$C52+M$16*$C61</f>
        <v>35.6</v>
      </c>
      <c r="O22" s="8" t="s">
        <v>35</v>
      </c>
      <c r="P22" s="31">
        <f>INDEX(英雄!$AD:$AD,'力量英雄(演算)'!$Q$11)</f>
        <v>0</v>
      </c>
      <c r="Q22" s="31">
        <f>$P22++Q$14*$C43+Q$15*$C52+Q$16*$C61</f>
        <v>8.4</v>
      </c>
      <c r="R22" s="31">
        <f t="shared" si="3"/>
        <v>8</v>
      </c>
    </row>
    <row r="23" spans="2:18" x14ac:dyDescent="0.15">
      <c r="D23" s="8" t="s">
        <v>37</v>
      </c>
      <c r="E23" s="33"/>
      <c r="F23" s="31">
        <f t="shared" si="0"/>
        <v>10</v>
      </c>
      <c r="G23" s="31">
        <f>F23</f>
        <v>10</v>
      </c>
      <c r="K23" s="8" t="s">
        <v>37</v>
      </c>
      <c r="L23" s="31">
        <f>IF($P$11="白色",0,INDEX(英雄!$AY:$AY,$Q$11-1))</f>
        <v>10</v>
      </c>
      <c r="M23" s="31">
        <f>L23</f>
        <v>10</v>
      </c>
      <c r="O23" s="8" t="s">
        <v>37</v>
      </c>
      <c r="P23" s="31">
        <f>INDEX(英雄!$AE:$AE,'力量英雄(演算)'!$Q$11)</f>
        <v>0</v>
      </c>
      <c r="Q23" s="31">
        <f>P23</f>
        <v>0</v>
      </c>
      <c r="R23" s="31">
        <f t="shared" si="3"/>
        <v>0</v>
      </c>
    </row>
    <row r="24" spans="2:18" x14ac:dyDescent="0.15">
      <c r="D24" s="8" t="s">
        <v>13</v>
      </c>
      <c r="E24" s="33"/>
      <c r="F24" s="31">
        <f t="shared" si="0"/>
        <v>880</v>
      </c>
      <c r="G24" s="31">
        <f t="shared" ref="G24:G31" si="6">F24</f>
        <v>880</v>
      </c>
      <c r="K24" s="8" t="s">
        <v>13</v>
      </c>
      <c r="L24" s="31">
        <f>IF($P$11="白色",0,INDEX(英雄!$AZ:$AZ,$Q$11-1))</f>
        <v>880</v>
      </c>
      <c r="M24" s="31">
        <f t="shared" ref="M24:M31" si="7">L24</f>
        <v>880</v>
      </c>
      <c r="O24" s="8" t="s">
        <v>13</v>
      </c>
      <c r="P24" s="31">
        <f>INDEX(英雄!$AF:$AF,'力量英雄(演算)'!$Q$11)</f>
        <v>200</v>
      </c>
      <c r="Q24" s="31">
        <f t="shared" ref="Q24:Q31" si="8">P24</f>
        <v>200</v>
      </c>
      <c r="R24" s="31">
        <f t="shared" si="3"/>
        <v>200</v>
      </c>
    </row>
    <row r="25" spans="2:18" x14ac:dyDescent="0.15">
      <c r="D25" s="8" t="s">
        <v>15</v>
      </c>
      <c r="E25" s="33"/>
      <c r="F25" s="31">
        <f t="shared" si="0"/>
        <v>50</v>
      </c>
      <c r="G25" s="31">
        <f t="shared" si="6"/>
        <v>50</v>
      </c>
      <c r="K25" s="8" t="s">
        <v>15</v>
      </c>
      <c r="L25" s="31">
        <f>IF($P$11="白色",0,INDEX(英雄!$BA:$BA,$Q$11-1))</f>
        <v>50</v>
      </c>
      <c r="M25" s="31">
        <f t="shared" si="7"/>
        <v>50</v>
      </c>
      <c r="O25" s="8" t="s">
        <v>15</v>
      </c>
      <c r="P25" s="31">
        <f>INDEX(英雄!$AG:$AG,'力量英雄(演算)'!$Q$11)</f>
        <v>32</v>
      </c>
      <c r="Q25" s="31">
        <f t="shared" si="8"/>
        <v>32</v>
      </c>
      <c r="R25" s="31">
        <f t="shared" si="3"/>
        <v>32</v>
      </c>
    </row>
    <row r="26" spans="2:18" x14ac:dyDescent="0.15">
      <c r="B26" s="30" t="s">
        <v>34</v>
      </c>
      <c r="C26" s="37">
        <f>ROUND(C$14*$C38+C$15*$C47+C$16*$C56,0)</f>
        <v>378</v>
      </c>
      <c r="D26" s="8" t="s">
        <v>88</v>
      </c>
      <c r="E26" s="33"/>
      <c r="F26" s="31">
        <f t="shared" si="0"/>
        <v>0</v>
      </c>
      <c r="G26" s="31">
        <f t="shared" si="6"/>
        <v>0</v>
      </c>
      <c r="H26" s="35" t="s">
        <v>189</v>
      </c>
      <c r="K26" s="8" t="s">
        <v>88</v>
      </c>
      <c r="L26" s="31">
        <f>IF($P$11="白色",0,INDEX(英雄!$BB:$BB,$Q$11-1))</f>
        <v>0</v>
      </c>
      <c r="M26" s="31">
        <f t="shared" si="7"/>
        <v>0</v>
      </c>
      <c r="O26" s="8" t="s">
        <v>88</v>
      </c>
      <c r="P26" s="31">
        <f>INDEX(英雄!$AH:$AH,'力量英雄(演算)'!$Q$11)</f>
        <v>0</v>
      </c>
      <c r="Q26" s="31">
        <f t="shared" si="8"/>
        <v>0</v>
      </c>
      <c r="R26" s="31">
        <f t="shared" si="3"/>
        <v>0</v>
      </c>
    </row>
    <row r="27" spans="2:18" x14ac:dyDescent="0.15">
      <c r="B27" s="30" t="s">
        <v>180</v>
      </c>
      <c r="C27" s="37">
        <f t="shared" ref="C27:C31" si="9">ROUND(C$14*$C39+C$15*$C48+C$16*$C57,0)</f>
        <v>28</v>
      </c>
      <c r="D27" s="8" t="s">
        <v>39</v>
      </c>
      <c r="E27" s="33"/>
      <c r="F27" s="31">
        <f t="shared" si="0"/>
        <v>0</v>
      </c>
      <c r="G27" s="31">
        <f t="shared" si="6"/>
        <v>0</v>
      </c>
      <c r="K27" s="8" t="s">
        <v>39</v>
      </c>
      <c r="L27" s="31">
        <f>IF($P$11="白色",0,INDEX(英雄!$BC:$BC,$Q$11-1))</f>
        <v>0</v>
      </c>
      <c r="M27" s="31">
        <f t="shared" si="7"/>
        <v>0</v>
      </c>
      <c r="O27" s="8" t="s">
        <v>39</v>
      </c>
      <c r="P27" s="31">
        <f>INDEX(英雄!$AI:$AI,'力量英雄(演算)'!$Q$11)</f>
        <v>0</v>
      </c>
      <c r="Q27" s="31">
        <f t="shared" si="8"/>
        <v>0</v>
      </c>
      <c r="R27" s="31">
        <f t="shared" si="3"/>
        <v>0</v>
      </c>
    </row>
    <row r="28" spans="2:18" x14ac:dyDescent="0.15">
      <c r="B28" s="30" t="s">
        <v>32</v>
      </c>
      <c r="C28" s="37">
        <f t="shared" si="9"/>
        <v>36</v>
      </c>
      <c r="D28" s="8" t="s">
        <v>194</v>
      </c>
      <c r="E28" s="33"/>
      <c r="F28" s="31">
        <f t="shared" si="0"/>
        <v>0</v>
      </c>
      <c r="G28" s="31">
        <f t="shared" si="6"/>
        <v>0</v>
      </c>
      <c r="K28" s="8" t="s">
        <v>194</v>
      </c>
      <c r="L28" s="31">
        <f>IF($P$11="白色",0,INDEX(英雄!$BD:$BD,$Q$11-1))</f>
        <v>0</v>
      </c>
      <c r="M28" s="31">
        <f t="shared" si="7"/>
        <v>0</v>
      </c>
      <c r="O28" s="8" t="s">
        <v>194</v>
      </c>
      <c r="P28" s="31">
        <f>INDEX(英雄!$AJ:$AJ,'力量英雄(演算)'!$Q$11)</f>
        <v>0</v>
      </c>
      <c r="Q28" s="31">
        <f t="shared" si="8"/>
        <v>0</v>
      </c>
      <c r="R28" s="31">
        <f t="shared" si="3"/>
        <v>0</v>
      </c>
    </row>
    <row r="29" spans="2:18" x14ac:dyDescent="0.15">
      <c r="B29" s="30" t="s">
        <v>19</v>
      </c>
      <c r="C29" s="37">
        <f t="shared" si="9"/>
        <v>4</v>
      </c>
      <c r="D29" s="8" t="s">
        <v>41</v>
      </c>
      <c r="E29" s="33"/>
      <c r="F29" s="31">
        <f t="shared" si="0"/>
        <v>0</v>
      </c>
      <c r="G29" s="31">
        <f t="shared" si="6"/>
        <v>0</v>
      </c>
      <c r="K29" s="8" t="s">
        <v>41</v>
      </c>
      <c r="L29" s="31">
        <f>IF($P$11="白色",0,INDEX(英雄!$BE:$BE,$Q$11-1))</f>
        <v>0</v>
      </c>
      <c r="M29" s="31">
        <f t="shared" si="7"/>
        <v>0</v>
      </c>
      <c r="O29" s="8" t="s">
        <v>41</v>
      </c>
      <c r="P29" s="31">
        <f>INDEX(英雄!$AK:$AK,'力量英雄(演算)'!$Q$11)</f>
        <v>0</v>
      </c>
      <c r="Q29" s="31">
        <f t="shared" si="8"/>
        <v>0</v>
      </c>
      <c r="R29" s="31">
        <f t="shared" si="3"/>
        <v>0</v>
      </c>
    </row>
    <row r="30" spans="2:18" x14ac:dyDescent="0.15">
      <c r="B30" s="30" t="s">
        <v>30</v>
      </c>
      <c r="C30" s="37">
        <f t="shared" si="9"/>
        <v>2</v>
      </c>
      <c r="D30" s="8" t="s">
        <v>47</v>
      </c>
      <c r="E30" s="33"/>
      <c r="F30" s="31">
        <f t="shared" si="0"/>
        <v>0</v>
      </c>
      <c r="G30" s="31">
        <f t="shared" si="6"/>
        <v>0</v>
      </c>
      <c r="K30" s="8" t="s">
        <v>47</v>
      </c>
      <c r="L30" s="31">
        <f>IF($P$11="白色",0,INDEX(英雄!$BF:$BF,$Q$11-1))</f>
        <v>0</v>
      </c>
      <c r="M30" s="31">
        <f t="shared" si="7"/>
        <v>0</v>
      </c>
      <c r="O30" s="8" t="s">
        <v>47</v>
      </c>
      <c r="P30" s="31">
        <f>INDEX(英雄!$AL:$AL,'力量英雄(演算)'!$Q$11)</f>
        <v>0</v>
      </c>
      <c r="Q30" s="31">
        <f t="shared" si="8"/>
        <v>0</v>
      </c>
      <c r="R30" s="31">
        <f t="shared" si="3"/>
        <v>0</v>
      </c>
    </row>
    <row r="31" spans="2:18" x14ac:dyDescent="0.15">
      <c r="B31" s="30" t="s">
        <v>36</v>
      </c>
      <c r="C31" s="37">
        <f t="shared" si="9"/>
        <v>7</v>
      </c>
      <c r="D31" s="8" t="s">
        <v>195</v>
      </c>
      <c r="E31" s="33"/>
      <c r="F31" s="31">
        <f t="shared" si="0"/>
        <v>0</v>
      </c>
      <c r="G31" s="31">
        <f t="shared" si="6"/>
        <v>0</v>
      </c>
      <c r="K31" s="8" t="s">
        <v>195</v>
      </c>
      <c r="L31" s="31">
        <f>IF($P$11="白色",0,INDEX(英雄!$BG:$BG,'力量英雄(演算)'!$Q$11-1))</f>
        <v>0</v>
      </c>
      <c r="M31" s="31">
        <f t="shared" si="7"/>
        <v>0</v>
      </c>
      <c r="O31" s="8" t="s">
        <v>195</v>
      </c>
      <c r="P31" s="31">
        <f>INDEX(英雄!$AM:$AM,'力量英雄(演算)'!$Q$11)</f>
        <v>0</v>
      </c>
      <c r="Q31" s="31">
        <f t="shared" si="8"/>
        <v>0</v>
      </c>
      <c r="R31" s="31">
        <f t="shared" si="3"/>
        <v>0</v>
      </c>
    </row>
    <row r="32" spans="2:18" x14ac:dyDescent="0.15">
      <c r="B32" s="36"/>
      <c r="C32" s="36"/>
    </row>
    <row r="37" spans="2:3" x14ac:dyDescent="0.15">
      <c r="B37" s="35" t="s">
        <v>2</v>
      </c>
      <c r="C37" s="4"/>
    </row>
    <row r="38" spans="2:3" x14ac:dyDescent="0.15">
      <c r="B38" s="8" t="s">
        <v>34</v>
      </c>
      <c r="C38" s="8">
        <v>18</v>
      </c>
    </row>
    <row r="39" spans="2:3" x14ac:dyDescent="0.15">
      <c r="B39" s="8" t="s">
        <v>180</v>
      </c>
      <c r="C39" s="8">
        <v>1</v>
      </c>
    </row>
    <row r="40" spans="2:3" x14ac:dyDescent="0.15">
      <c r="B40" s="8" t="s">
        <v>32</v>
      </c>
      <c r="C40" s="8"/>
    </row>
    <row r="41" spans="2:3" x14ac:dyDescent="0.15">
      <c r="B41" s="8" t="s">
        <v>19</v>
      </c>
      <c r="C41" s="8">
        <f>1/7</f>
        <v>0.14285714285714285</v>
      </c>
    </row>
    <row r="42" spans="2:3" x14ac:dyDescent="0.15">
      <c r="B42" s="8" t="s">
        <v>30</v>
      </c>
      <c r="C42" s="8"/>
    </row>
    <row r="43" spans="2:3" x14ac:dyDescent="0.15">
      <c r="B43" s="8" t="s">
        <v>36</v>
      </c>
      <c r="C43" s="8"/>
    </row>
    <row r="46" spans="2:3" x14ac:dyDescent="0.15">
      <c r="B46" s="35" t="s">
        <v>6</v>
      </c>
      <c r="C46" s="4"/>
    </row>
    <row r="47" spans="2:3" x14ac:dyDescent="0.15">
      <c r="B47" s="8" t="s">
        <v>34</v>
      </c>
      <c r="C47" s="8"/>
    </row>
    <row r="48" spans="2:3" x14ac:dyDescent="0.15">
      <c r="B48" s="8" t="s">
        <v>180</v>
      </c>
      <c r="C48" s="26"/>
    </row>
    <row r="49" spans="2:3" x14ac:dyDescent="0.15">
      <c r="B49" s="8" t="s">
        <v>32</v>
      </c>
      <c r="C49" s="8">
        <v>2.4</v>
      </c>
    </row>
    <row r="50" spans="2:3" x14ac:dyDescent="0.15">
      <c r="B50" s="8" t="s">
        <v>19</v>
      </c>
      <c r="C50" s="8"/>
    </row>
    <row r="51" spans="2:3" x14ac:dyDescent="0.15">
      <c r="B51" s="8" t="s">
        <v>30</v>
      </c>
      <c r="C51" s="26">
        <v>0.1</v>
      </c>
    </row>
    <row r="52" spans="2:3" x14ac:dyDescent="0.15">
      <c r="B52" s="8" t="s">
        <v>36</v>
      </c>
      <c r="C52" s="26"/>
    </row>
    <row r="55" spans="2:3" x14ac:dyDescent="0.15">
      <c r="B55" s="35" t="s">
        <v>4</v>
      </c>
      <c r="C55" s="4"/>
    </row>
    <row r="56" spans="2:3" x14ac:dyDescent="0.15">
      <c r="B56" s="8" t="s">
        <v>34</v>
      </c>
      <c r="C56" s="25"/>
    </row>
    <row r="57" spans="2:3" x14ac:dyDescent="0.15">
      <c r="B57" s="8" t="s">
        <v>180</v>
      </c>
      <c r="C57" s="25">
        <v>0.4</v>
      </c>
    </row>
    <row r="58" spans="2:3" x14ac:dyDescent="0.15">
      <c r="B58" s="8" t="s">
        <v>32</v>
      </c>
      <c r="C58" s="25"/>
    </row>
    <row r="59" spans="2:3" x14ac:dyDescent="0.15">
      <c r="B59" s="8" t="s">
        <v>19</v>
      </c>
      <c r="C59" s="25">
        <f>1/14</f>
        <v>7.1428571428571425E-2</v>
      </c>
    </row>
    <row r="60" spans="2:3" x14ac:dyDescent="0.15">
      <c r="B60" s="8" t="s">
        <v>30</v>
      </c>
      <c r="C60" s="25"/>
    </row>
    <row r="61" spans="2:3" x14ac:dyDescent="0.15">
      <c r="B61" s="8" t="s">
        <v>36</v>
      </c>
      <c r="C61" s="25">
        <v>0.4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24" sqref="F24"/>
    </sheetView>
  </sheetViews>
  <sheetFormatPr defaultRowHeight="11.25" x14ac:dyDescent="0.15"/>
  <cols>
    <col min="1" max="2" width="9" style="35"/>
    <col min="3" max="3" width="17.25" style="35" bestFit="1" customWidth="1"/>
    <col min="4" max="16384" width="9" style="35"/>
  </cols>
  <sheetData>
    <row r="1" spans="1:6" x14ac:dyDescent="0.15">
      <c r="A1" s="8" t="s">
        <v>574</v>
      </c>
    </row>
    <row r="2" spans="1:6" x14ac:dyDescent="0.15">
      <c r="A2" s="8" t="s">
        <v>553</v>
      </c>
      <c r="C2" s="8" t="s">
        <v>200</v>
      </c>
      <c r="D2" s="28" t="s">
        <v>699</v>
      </c>
    </row>
    <row r="3" spans="1:6" x14ac:dyDescent="0.15">
      <c r="A3" s="8" t="s">
        <v>682</v>
      </c>
      <c r="C3" s="8" t="s">
        <v>239</v>
      </c>
      <c r="D3" s="28">
        <v>3</v>
      </c>
    </row>
    <row r="4" spans="1:6" x14ac:dyDescent="0.15">
      <c r="A4" s="8" t="s">
        <v>683</v>
      </c>
      <c r="C4" s="8" t="s">
        <v>185</v>
      </c>
      <c r="D4" s="28">
        <v>43</v>
      </c>
    </row>
    <row r="5" spans="1:6" x14ac:dyDescent="0.15">
      <c r="A5" s="8" t="s">
        <v>684</v>
      </c>
      <c r="C5" s="8" t="s">
        <v>236</v>
      </c>
      <c r="D5" s="28" t="s">
        <v>214</v>
      </c>
    </row>
    <row r="6" spans="1:6" x14ac:dyDescent="0.15">
      <c r="A6" s="8" t="s">
        <v>685</v>
      </c>
    </row>
    <row r="7" spans="1:6" x14ac:dyDescent="0.15">
      <c r="A7" s="8" t="s">
        <v>686</v>
      </c>
      <c r="C7" s="8" t="s">
        <v>181</v>
      </c>
      <c r="D7" s="31">
        <f>'智力英雄(演算)'!C7</f>
        <v>4.4000000000000004</v>
      </c>
    </row>
    <row r="8" spans="1:6" x14ac:dyDescent="0.15">
      <c r="A8" s="8" t="s">
        <v>687</v>
      </c>
      <c r="C8" s="8" t="s">
        <v>182</v>
      </c>
      <c r="D8" s="31">
        <f>'智力英雄(演算)'!C8</f>
        <v>6</v>
      </c>
    </row>
    <row r="9" spans="1:6" x14ac:dyDescent="0.15">
      <c r="A9" s="8" t="s">
        <v>688</v>
      </c>
      <c r="C9" s="8" t="s">
        <v>183</v>
      </c>
      <c r="D9" s="31">
        <f>'智力英雄(演算)'!C9</f>
        <v>2.8</v>
      </c>
    </row>
    <row r="10" spans="1:6" x14ac:dyDescent="0.15">
      <c r="A10" s="8" t="s">
        <v>689</v>
      </c>
      <c r="C10" s="29"/>
      <c r="D10" s="29"/>
    </row>
    <row r="11" spans="1:6" x14ac:dyDescent="0.15">
      <c r="A11" s="8" t="s">
        <v>690</v>
      </c>
    </row>
    <row r="12" spans="1:6" x14ac:dyDescent="0.15">
      <c r="A12" s="8" t="s">
        <v>691</v>
      </c>
      <c r="D12" s="8" t="s">
        <v>234</v>
      </c>
      <c r="E12" s="8" t="s">
        <v>235</v>
      </c>
      <c r="F12" s="8" t="s">
        <v>237</v>
      </c>
    </row>
    <row r="13" spans="1:6" x14ac:dyDescent="0.15">
      <c r="A13" s="8" t="s">
        <v>692</v>
      </c>
      <c r="C13" s="34" t="s">
        <v>2</v>
      </c>
      <c r="D13" s="31">
        <f>'智力英雄(演算)'!G14</f>
        <v>297</v>
      </c>
      <c r="E13" s="31">
        <f>'智力英雄(演算)'!R14</f>
        <v>27</v>
      </c>
      <c r="F13" s="31">
        <f>SUM(D13:E13)</f>
        <v>324</v>
      </c>
    </row>
    <row r="14" spans="1:6" x14ac:dyDescent="0.15">
      <c r="A14" s="8" t="s">
        <v>693</v>
      </c>
      <c r="C14" s="34" t="s">
        <v>6</v>
      </c>
      <c r="D14" s="31">
        <f>'智力英雄(演算)'!G15</f>
        <v>422</v>
      </c>
      <c r="E14" s="31">
        <f>'智力英雄(演算)'!R15</f>
        <v>45</v>
      </c>
      <c r="F14" s="31">
        <f t="shared" ref="F14:F30" si="0">SUM(D14:E14)</f>
        <v>467</v>
      </c>
    </row>
    <row r="15" spans="1:6" x14ac:dyDescent="0.15">
      <c r="A15" s="8" t="s">
        <v>694</v>
      </c>
      <c r="C15" s="34" t="s">
        <v>4</v>
      </c>
      <c r="D15" s="31">
        <f>'智力英雄(演算)'!G16</f>
        <v>214</v>
      </c>
      <c r="E15" s="31">
        <f>'智力英雄(演算)'!R16</f>
        <v>19</v>
      </c>
      <c r="F15" s="31">
        <f t="shared" si="0"/>
        <v>233</v>
      </c>
    </row>
    <row r="16" spans="1:6" x14ac:dyDescent="0.15">
      <c r="A16" s="8" t="s">
        <v>695</v>
      </c>
      <c r="C16" s="34" t="s">
        <v>34</v>
      </c>
      <c r="D16" s="31">
        <f>'智力英雄(演算)'!G17</f>
        <v>6720</v>
      </c>
      <c r="E16" s="31">
        <f>'智力英雄(演算)'!R17</f>
        <v>966</v>
      </c>
      <c r="F16" s="31">
        <f t="shared" si="0"/>
        <v>7686</v>
      </c>
    </row>
    <row r="17" spans="1:6" x14ac:dyDescent="0.15">
      <c r="A17" s="8" t="s">
        <v>696</v>
      </c>
      <c r="C17" s="34" t="s">
        <v>180</v>
      </c>
      <c r="D17" s="31">
        <f>'智力英雄(演算)'!G18</f>
        <v>598</v>
      </c>
      <c r="E17" s="31">
        <f>'智力英雄(演算)'!R18</f>
        <v>77</v>
      </c>
      <c r="F17" s="31">
        <f t="shared" si="0"/>
        <v>675</v>
      </c>
    </row>
    <row r="18" spans="1:6" x14ac:dyDescent="0.15">
      <c r="A18" s="8" t="s">
        <v>697</v>
      </c>
      <c r="C18" s="34" t="s">
        <v>32</v>
      </c>
      <c r="D18" s="31">
        <f>'智力英雄(演算)'!G19</f>
        <v>1175</v>
      </c>
      <c r="E18" s="31">
        <f>'智力英雄(演算)'!R19</f>
        <v>129</v>
      </c>
      <c r="F18" s="31">
        <f t="shared" si="0"/>
        <v>1304</v>
      </c>
    </row>
    <row r="19" spans="1:6" x14ac:dyDescent="0.15">
      <c r="A19" s="8" t="s">
        <v>698</v>
      </c>
      <c r="C19" s="34" t="s">
        <v>19</v>
      </c>
      <c r="D19" s="31">
        <f>'智力英雄(演算)'!G20</f>
        <v>62</v>
      </c>
      <c r="E19" s="31">
        <f>'智力英雄(演算)'!R20</f>
        <v>9</v>
      </c>
      <c r="F19" s="31">
        <f t="shared" si="0"/>
        <v>71</v>
      </c>
    </row>
    <row r="20" spans="1:6" x14ac:dyDescent="0.15">
      <c r="C20" s="34" t="s">
        <v>30</v>
      </c>
      <c r="D20" s="31">
        <f>'智力英雄(演算)'!G21</f>
        <v>69</v>
      </c>
      <c r="E20" s="31">
        <f>'智力英雄(演算)'!R21</f>
        <v>40</v>
      </c>
      <c r="F20" s="31">
        <f t="shared" si="0"/>
        <v>109</v>
      </c>
    </row>
    <row r="21" spans="1:6" x14ac:dyDescent="0.15">
      <c r="C21" s="34" t="s">
        <v>36</v>
      </c>
      <c r="D21" s="31">
        <f>'智力英雄(演算)'!G22</f>
        <v>100</v>
      </c>
      <c r="E21" s="31">
        <f>'智力英雄(演算)'!R22</f>
        <v>23</v>
      </c>
      <c r="F21" s="31">
        <f t="shared" si="0"/>
        <v>123</v>
      </c>
    </row>
    <row r="22" spans="1:6" x14ac:dyDescent="0.15">
      <c r="C22" s="34" t="s">
        <v>37</v>
      </c>
      <c r="D22" s="31">
        <f>'智力英雄(演算)'!G23</f>
        <v>0</v>
      </c>
      <c r="E22" s="31">
        <f>'智力英雄(演算)'!R23</f>
        <v>0</v>
      </c>
      <c r="F22" s="31">
        <f t="shared" si="0"/>
        <v>0</v>
      </c>
    </row>
    <row r="23" spans="1:6" x14ac:dyDescent="0.15">
      <c r="C23" s="34" t="s">
        <v>13</v>
      </c>
      <c r="D23" s="31">
        <f>'智力英雄(演算)'!G24</f>
        <v>760</v>
      </c>
      <c r="E23" s="31">
        <f>'智力英雄(演算)'!R24</f>
        <v>340</v>
      </c>
      <c r="F23" s="31">
        <f t="shared" si="0"/>
        <v>1100</v>
      </c>
    </row>
    <row r="24" spans="1:6" x14ac:dyDescent="0.15">
      <c r="C24" s="34" t="s">
        <v>15</v>
      </c>
      <c r="D24" s="31">
        <f>'智力英雄(演算)'!G25</f>
        <v>332</v>
      </c>
      <c r="E24" s="31">
        <f>'智力英雄(演算)'!R25</f>
        <v>0</v>
      </c>
      <c r="F24" s="31">
        <f t="shared" si="0"/>
        <v>332</v>
      </c>
    </row>
    <row r="25" spans="1:6" x14ac:dyDescent="0.15">
      <c r="C25" s="34" t="s">
        <v>88</v>
      </c>
      <c r="D25" s="31">
        <f>'智力英雄(演算)'!G26</f>
        <v>0</v>
      </c>
      <c r="E25" s="31">
        <f>'智力英雄(演算)'!R26</f>
        <v>0</v>
      </c>
      <c r="F25" s="31">
        <f t="shared" si="0"/>
        <v>0</v>
      </c>
    </row>
    <row r="26" spans="1:6" x14ac:dyDescent="0.15">
      <c r="C26" s="34" t="s">
        <v>39</v>
      </c>
      <c r="D26" s="31">
        <f>'智力英雄(演算)'!G27</f>
        <v>0</v>
      </c>
      <c r="E26" s="31">
        <f>'智力英雄(演算)'!R27</f>
        <v>0</v>
      </c>
      <c r="F26" s="31">
        <f t="shared" si="0"/>
        <v>0</v>
      </c>
    </row>
    <row r="27" spans="1:6" x14ac:dyDescent="0.15">
      <c r="C27" s="34" t="s">
        <v>194</v>
      </c>
      <c r="D27" s="31">
        <f>'智力英雄(演算)'!G28</f>
        <v>10</v>
      </c>
      <c r="E27" s="31">
        <f>'智力英雄(演算)'!R28</f>
        <v>0</v>
      </c>
      <c r="F27" s="31">
        <f t="shared" si="0"/>
        <v>10</v>
      </c>
    </row>
    <row r="28" spans="1:6" x14ac:dyDescent="0.15">
      <c r="C28" s="34" t="s">
        <v>41</v>
      </c>
      <c r="D28" s="31">
        <f>'智力英雄(演算)'!G29</f>
        <v>0</v>
      </c>
      <c r="E28" s="31">
        <f>'智力英雄(演算)'!R29</f>
        <v>0</v>
      </c>
      <c r="F28" s="31">
        <f t="shared" si="0"/>
        <v>0</v>
      </c>
    </row>
    <row r="29" spans="1:6" x14ac:dyDescent="0.15">
      <c r="C29" s="34" t="s">
        <v>47</v>
      </c>
      <c r="D29" s="31">
        <f>'智力英雄(演算)'!G30</f>
        <v>0</v>
      </c>
      <c r="E29" s="31">
        <f>'智力英雄(演算)'!R30</f>
        <v>0</v>
      </c>
      <c r="F29" s="31">
        <f t="shared" si="0"/>
        <v>0</v>
      </c>
    </row>
    <row r="30" spans="1:6" x14ac:dyDescent="0.15">
      <c r="C30" s="34" t="s">
        <v>195</v>
      </c>
      <c r="D30" s="31">
        <f>'智力英雄(演算)'!G31</f>
        <v>0</v>
      </c>
      <c r="E30" s="31">
        <f>'智力英雄(演算)'!R31</f>
        <v>0</v>
      </c>
      <c r="F30" s="31">
        <f t="shared" si="0"/>
        <v>0</v>
      </c>
    </row>
  </sheetData>
  <phoneticPr fontId="1" type="noConversion"/>
  <dataValidations count="1">
    <dataValidation type="list" allowBlank="1" showInputMessage="1" showErrorMessage="1" sqref="D2">
      <formula1>$A$2:$A$19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英雄!$C$3:$C$12</xm:f>
          </x14:formula1>
          <xm:sqref>D5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61"/>
  <sheetViews>
    <sheetView workbookViewId="0">
      <selection activeCell="G41" sqref="G41"/>
    </sheetView>
  </sheetViews>
  <sheetFormatPr defaultRowHeight="11.25" x14ac:dyDescent="0.15"/>
  <cols>
    <col min="1" max="3" width="9" style="35"/>
    <col min="4" max="4" width="17.25" style="35" bestFit="1" customWidth="1"/>
    <col min="5" max="5" width="9" style="35"/>
    <col min="6" max="6" width="9.25" style="35" customWidth="1"/>
    <col min="7" max="8" width="9" style="35"/>
    <col min="9" max="9" width="7.5" style="35" bestFit="1" customWidth="1"/>
    <col min="10" max="10" width="9" style="35"/>
    <col min="11" max="11" width="17.25" style="35" bestFit="1" customWidth="1"/>
    <col min="12" max="14" width="9" style="35"/>
    <col min="15" max="15" width="17.25" style="35" bestFit="1" customWidth="1"/>
    <col min="16" max="16384" width="9" style="35"/>
  </cols>
  <sheetData>
    <row r="2" spans="2:18" x14ac:dyDescent="0.15">
      <c r="B2" s="8" t="s">
        <v>200</v>
      </c>
      <c r="C2" s="28" t="str">
        <f>'智力英雄(模拟)'!D2</f>
        <v>死亡先知</v>
      </c>
    </row>
    <row r="3" spans="2:18" x14ac:dyDescent="0.15">
      <c r="B3" s="8" t="s">
        <v>185</v>
      </c>
      <c r="C3" s="28">
        <f>'智力英雄(模拟)'!D4</f>
        <v>43</v>
      </c>
    </row>
    <row r="4" spans="2:18" x14ac:dyDescent="0.15">
      <c r="B4" s="8" t="s">
        <v>239</v>
      </c>
      <c r="C4" s="28">
        <f>'智力英雄(模拟)'!D3</f>
        <v>3</v>
      </c>
    </row>
    <row r="5" spans="2:18" x14ac:dyDescent="0.15">
      <c r="B5" s="36" t="s">
        <v>199</v>
      </c>
      <c r="C5" s="36">
        <f>MATCH($C$2,初始属性!$2:$2,0)</f>
        <v>133</v>
      </c>
    </row>
    <row r="7" spans="2:18" x14ac:dyDescent="0.15">
      <c r="B7" s="8" t="s">
        <v>181</v>
      </c>
      <c r="C7" s="31">
        <f>INDEX(初始属性!4:4,0,'智力英雄(演算)'!$C$5+$C$4-INDEX(初始属性!$3:$3,0,$C$5))</f>
        <v>4.4000000000000004</v>
      </c>
    </row>
    <row r="8" spans="2:18" x14ac:dyDescent="0.15">
      <c r="B8" s="8" t="s">
        <v>182</v>
      </c>
      <c r="C8" s="31">
        <f>INDEX(初始属性!5:5,0,'智力英雄(演算)'!$C$5+$C$4-INDEX(初始属性!$3:$3,0,$C$5))</f>
        <v>6</v>
      </c>
    </row>
    <row r="9" spans="2:18" x14ac:dyDescent="0.15">
      <c r="B9" s="8" t="s">
        <v>183</v>
      </c>
      <c r="C9" s="31">
        <f>INDEX(初始属性!6:6,0,'智力英雄(演算)'!$C$5+$C$4-INDEX(初始属性!$3:$3,0,$C$5))</f>
        <v>2.8</v>
      </c>
    </row>
    <row r="10" spans="2:18" x14ac:dyDescent="0.15">
      <c r="I10" s="8" t="s">
        <v>233</v>
      </c>
      <c r="L10" s="8" t="s">
        <v>204</v>
      </c>
      <c r="P10" s="8" t="s">
        <v>196</v>
      </c>
      <c r="Q10" s="8" t="s">
        <v>199</v>
      </c>
    </row>
    <row r="11" spans="2:18" x14ac:dyDescent="0.15">
      <c r="I11" s="8">
        <f>MATCH($L$11,进阶补偿!$B:$B,0)</f>
        <v>6</v>
      </c>
      <c r="L11" s="8" t="str">
        <f>INDEX(英雄!$G:$G,'智力英雄(演算)'!Q11-1)</f>
        <v>蓝色+1</v>
      </c>
      <c r="P11" s="8" t="str">
        <f>'智力英雄(模拟)'!D5</f>
        <v>蓝色+2</v>
      </c>
      <c r="Q11" s="8">
        <f>MATCH($C$2,英雄!$F:$F,0)+MATCH($P$11,英雄!$C$3:$C$12,0)-1</f>
        <v>128</v>
      </c>
    </row>
    <row r="13" spans="2:18" ht="22.5" x14ac:dyDescent="0.15">
      <c r="B13" s="35" t="s">
        <v>184</v>
      </c>
      <c r="E13" s="8" t="s">
        <v>192</v>
      </c>
      <c r="F13" s="15" t="s">
        <v>210</v>
      </c>
      <c r="G13" s="8" t="s">
        <v>193</v>
      </c>
      <c r="I13" s="8" t="s">
        <v>219</v>
      </c>
      <c r="K13" s="8"/>
      <c r="L13" s="8" t="s">
        <v>202</v>
      </c>
      <c r="M13" s="8" t="s">
        <v>201</v>
      </c>
      <c r="O13" s="8"/>
      <c r="P13" s="8" t="s">
        <v>202</v>
      </c>
      <c r="Q13" s="8" t="s">
        <v>201</v>
      </c>
      <c r="R13" s="8" t="s">
        <v>203</v>
      </c>
    </row>
    <row r="14" spans="2:18" x14ac:dyDescent="0.15">
      <c r="B14" s="8" t="s">
        <v>2</v>
      </c>
      <c r="C14" s="32">
        <f>INDEX(初始属性!7:7,0,$C$5)</f>
        <v>21</v>
      </c>
      <c r="D14" s="8" t="s">
        <v>2</v>
      </c>
      <c r="E14" s="33">
        <f>($C$3-1)*$C7+$C14</f>
        <v>205.8</v>
      </c>
      <c r="F14" s="31">
        <f>M14</f>
        <v>91</v>
      </c>
      <c r="G14" s="31">
        <f>ROUND(E14+F14,0)</f>
        <v>297</v>
      </c>
      <c r="I14" s="8">
        <f>INDEX(进阶补偿!$C:$C,$I$11)</f>
        <v>30</v>
      </c>
      <c r="K14" s="8" t="s">
        <v>1</v>
      </c>
      <c r="L14" s="31">
        <f>IF($P$11="白色",0,INDEX(英雄!$AP:$AP,$Q$11-1))</f>
        <v>61</v>
      </c>
      <c r="M14" s="31">
        <f>L14+I14</f>
        <v>91</v>
      </c>
      <c r="O14" s="8" t="s">
        <v>1</v>
      </c>
      <c r="P14" s="31">
        <f>INDEX(英雄!$V:$V,'智力英雄(演算)'!$Q$11)</f>
        <v>27</v>
      </c>
      <c r="Q14" s="31">
        <f>P14</f>
        <v>27</v>
      </c>
      <c r="R14" s="31">
        <f>ROUND(Q14,0)</f>
        <v>27</v>
      </c>
    </row>
    <row r="15" spans="2:18" x14ac:dyDescent="0.15">
      <c r="B15" s="8" t="s">
        <v>6</v>
      </c>
      <c r="C15" s="32">
        <f>INDEX(初始属性!8:8,0,$C$5)</f>
        <v>23</v>
      </c>
      <c r="D15" s="8" t="s">
        <v>6</v>
      </c>
      <c r="E15" s="33">
        <f>($C$3-1)*$C8+$C15</f>
        <v>275</v>
      </c>
      <c r="F15" s="31">
        <f t="shared" ref="F15:F31" si="0">M15</f>
        <v>147</v>
      </c>
      <c r="G15" s="31">
        <f t="shared" ref="G15:G16" si="1">ROUND(E15+F15,0)</f>
        <v>422</v>
      </c>
      <c r="I15" s="8">
        <f>INDEX(进阶补偿!$D:$D,$I$11)</f>
        <v>30</v>
      </c>
      <c r="K15" s="8" t="s">
        <v>5</v>
      </c>
      <c r="L15" s="31">
        <f>IF($P$11="白色",0,INDEX(英雄!$AQ:$AQ,$Q$11-1))</f>
        <v>117</v>
      </c>
      <c r="M15" s="31">
        <f t="shared" ref="M15:M16" si="2">L15+I15</f>
        <v>147</v>
      </c>
      <c r="O15" s="8" t="s">
        <v>5</v>
      </c>
      <c r="P15" s="31">
        <f>INDEX(英雄!$W:$W,'智力英雄(演算)'!$Q$11)</f>
        <v>45</v>
      </c>
      <c r="Q15" s="31">
        <f>P15</f>
        <v>45</v>
      </c>
      <c r="R15" s="31">
        <f>ROUND(Q15,0)</f>
        <v>45</v>
      </c>
    </row>
    <row r="16" spans="2:18" x14ac:dyDescent="0.15">
      <c r="B16" s="8" t="s">
        <v>4</v>
      </c>
      <c r="C16" s="32">
        <f>INDEX(初始属性!9:9,0,$C$5)</f>
        <v>15</v>
      </c>
      <c r="D16" s="8" t="s">
        <v>4</v>
      </c>
      <c r="E16" s="33">
        <f>($C$3-1)*$C9+$C16</f>
        <v>132.6</v>
      </c>
      <c r="F16" s="31">
        <f t="shared" si="0"/>
        <v>81</v>
      </c>
      <c r="G16" s="31">
        <f t="shared" si="1"/>
        <v>214</v>
      </c>
      <c r="I16" s="8">
        <f>INDEX(进阶补偿!$E:$E,$I$11)</f>
        <v>30</v>
      </c>
      <c r="K16" s="8" t="s">
        <v>3</v>
      </c>
      <c r="L16" s="31">
        <f>IF($P$11="白色",0,INDEX(英雄!$AR:$AR,$Q$11-1))</f>
        <v>51</v>
      </c>
      <c r="M16" s="31">
        <f t="shared" si="2"/>
        <v>81</v>
      </c>
      <c r="O16" s="8" t="s">
        <v>3</v>
      </c>
      <c r="P16" s="31">
        <f>INDEX(英雄!$X:$X,'智力英雄(演算)'!$Q$11)</f>
        <v>19</v>
      </c>
      <c r="Q16" s="31">
        <f>P16</f>
        <v>19</v>
      </c>
      <c r="R16" s="31">
        <f t="shared" ref="R16:R31" si="3">ROUND(Q16,0)</f>
        <v>19</v>
      </c>
    </row>
    <row r="17" spans="2:18" x14ac:dyDescent="0.15">
      <c r="B17" s="8" t="s">
        <v>34</v>
      </c>
      <c r="C17" s="32">
        <f>INDEX(初始属性!10:10,0,$C$5)-C26</f>
        <v>173</v>
      </c>
      <c r="D17" s="8" t="s">
        <v>34</v>
      </c>
      <c r="E17" s="33">
        <f t="shared" ref="E17:E22" si="4">E$14*$C38+E$15*$C47+E$16*$C56</f>
        <v>3704.4</v>
      </c>
      <c r="F17" s="31">
        <f t="shared" si="0"/>
        <v>2843</v>
      </c>
      <c r="G17" s="31">
        <f t="shared" ref="G17:G22" si="5">ROUND(E17+M17,0)+C17</f>
        <v>6720</v>
      </c>
      <c r="K17" s="8" t="s">
        <v>33</v>
      </c>
      <c r="L17" s="31">
        <f>IF($P$11="白色",0,INDEX(英雄!$AS:$AS,$Q$11-1))</f>
        <v>1205</v>
      </c>
      <c r="M17" s="31">
        <f>$L17+M$14*$C38+M$15*$C47+M$16*$C56</f>
        <v>2843</v>
      </c>
      <c r="O17" s="8" t="s">
        <v>33</v>
      </c>
      <c r="P17" s="31">
        <f>INDEX(英雄!$Y:$Y,'智力英雄(演算)'!$Q$11)</f>
        <v>480</v>
      </c>
      <c r="Q17" s="31">
        <f>$P17+Q$14*$C38+Q$15*$C47+Q$16*$C56</f>
        <v>966</v>
      </c>
      <c r="R17" s="31">
        <f t="shared" si="3"/>
        <v>966</v>
      </c>
    </row>
    <row r="18" spans="2:18" x14ac:dyDescent="0.15">
      <c r="B18" s="8" t="s">
        <v>180</v>
      </c>
      <c r="C18" s="32">
        <f>INDEX(初始属性!11:11,0,$C$5)-C27</f>
        <v>25</v>
      </c>
      <c r="D18" s="8" t="s">
        <v>180</v>
      </c>
      <c r="E18" s="33">
        <f t="shared" si="4"/>
        <v>328.04</v>
      </c>
      <c r="F18" s="31">
        <f t="shared" si="0"/>
        <v>245.4</v>
      </c>
      <c r="G18" s="31">
        <f t="shared" si="5"/>
        <v>598</v>
      </c>
      <c r="K18" s="8" t="s">
        <v>9</v>
      </c>
      <c r="L18" s="31">
        <f>IF($P$11="白色",0,INDEX(英雄!$AT:$AT,$Q$11-1))</f>
        <v>66</v>
      </c>
      <c r="M18" s="31">
        <f>$L18+M$14*$C39+M$15*$C48+M$16*$C57</f>
        <v>245.4</v>
      </c>
      <c r="O18" s="8" t="s">
        <v>9</v>
      </c>
      <c r="P18" s="31">
        <f>INDEX(英雄!$Z:$Z,'智力英雄(演算)'!$Q$11)</f>
        <v>24</v>
      </c>
      <c r="Q18" s="31">
        <f>$P18+Q$14*$C39+Q$15*$C48+Q$16*$C57</f>
        <v>76.599999999999994</v>
      </c>
      <c r="R18" s="31">
        <f t="shared" si="3"/>
        <v>77</v>
      </c>
    </row>
    <row r="19" spans="2:18" x14ac:dyDescent="0.15">
      <c r="B19" s="8" t="s">
        <v>32</v>
      </c>
      <c r="C19" s="32">
        <f>INDEX(初始属性!12:12,0,$C$5)-C28</f>
        <v>0</v>
      </c>
      <c r="D19" s="8" t="s">
        <v>32</v>
      </c>
      <c r="E19" s="33">
        <f t="shared" si="4"/>
        <v>660</v>
      </c>
      <c r="F19" s="31">
        <f t="shared" si="0"/>
        <v>514.79999999999995</v>
      </c>
      <c r="G19" s="31">
        <f t="shared" si="5"/>
        <v>1175</v>
      </c>
      <c r="K19" s="8" t="s">
        <v>31</v>
      </c>
      <c r="L19" s="31">
        <f>IF($P$11="白色",0,INDEX(英雄!$AU:$AU,$Q$11-1))</f>
        <v>162</v>
      </c>
      <c r="M19" s="31">
        <f>$L19+M$14*$C40+M$15*$C49+M$16*$C58</f>
        <v>514.79999999999995</v>
      </c>
      <c r="O19" s="8" t="s">
        <v>31</v>
      </c>
      <c r="P19" s="31">
        <f>INDEX(英雄!$AA:$AA,'智力英雄(演算)'!$Q$11)</f>
        <v>21</v>
      </c>
      <c r="Q19" s="31">
        <f>$P19+Q$14*$C40+Q$15*$C49+Q$16*$C58</f>
        <v>129</v>
      </c>
      <c r="R19" s="31">
        <f t="shared" si="3"/>
        <v>129</v>
      </c>
    </row>
    <row r="20" spans="2:18" x14ac:dyDescent="0.15">
      <c r="B20" s="8" t="s">
        <v>19</v>
      </c>
      <c r="C20" s="32">
        <f>INDEX(初始属性!13:13,0,$C$5)-C29</f>
        <v>-1</v>
      </c>
      <c r="D20" s="8" t="s">
        <v>19</v>
      </c>
      <c r="E20" s="33">
        <f t="shared" si="4"/>
        <v>38.871428571428567</v>
      </c>
      <c r="F20" s="31">
        <f t="shared" si="0"/>
        <v>23.785714285714285</v>
      </c>
      <c r="G20" s="31">
        <f t="shared" si="5"/>
        <v>62</v>
      </c>
      <c r="K20" s="8" t="s">
        <v>18</v>
      </c>
      <c r="L20" s="31">
        <f>IF($P$11="白色",0,INDEX(英雄!$AV:$AV,$Q$11-1))</f>
        <v>5</v>
      </c>
      <c r="M20" s="31">
        <f>$L20+M$14*$C41+M$15*$C50+M$16*$C59</f>
        <v>23.785714285714285</v>
      </c>
      <c r="O20" s="8" t="s">
        <v>18</v>
      </c>
      <c r="P20" s="31">
        <f>INDEX(英雄!$AB:$AB,'智力英雄(演算)'!$Q$11)</f>
        <v>4</v>
      </c>
      <c r="Q20" s="31">
        <f>$P20+Q$14*$C41+Q$15*$C50+Q$16*$C59</f>
        <v>9.2142857142857135</v>
      </c>
      <c r="R20" s="31">
        <f t="shared" si="3"/>
        <v>9</v>
      </c>
    </row>
    <row r="21" spans="2:18" x14ac:dyDescent="0.15">
      <c r="B21" s="8" t="s">
        <v>30</v>
      </c>
      <c r="C21" s="32">
        <f>INDEX(初始属性!14:14,0,$C$5)-C30</f>
        <v>0</v>
      </c>
      <c r="D21" s="8" t="s">
        <v>30</v>
      </c>
      <c r="E21" s="33">
        <f t="shared" si="4"/>
        <v>27.5</v>
      </c>
      <c r="F21" s="31">
        <f t="shared" si="0"/>
        <v>41.7</v>
      </c>
      <c r="G21" s="31">
        <f t="shared" si="5"/>
        <v>69</v>
      </c>
      <c r="K21" s="8" t="s">
        <v>29</v>
      </c>
      <c r="L21" s="31">
        <f>IF($P$11="白色",0,INDEX(英雄!$AW:$AW,$Q$11-1))</f>
        <v>27</v>
      </c>
      <c r="M21" s="31">
        <f>$L21+M$14*$C42+M$15*$C51+M$16*$C60</f>
        <v>41.7</v>
      </c>
      <c r="O21" s="8" t="s">
        <v>29</v>
      </c>
      <c r="P21" s="31">
        <f>INDEX(英雄!$AC:$AC,'智力英雄(演算)'!$Q$11)</f>
        <v>35</v>
      </c>
      <c r="Q21" s="31">
        <f>$P21+Q$14*$C42+Q$15*$C51+Q$16*$C60</f>
        <v>39.5</v>
      </c>
      <c r="R21" s="31">
        <f t="shared" si="3"/>
        <v>40</v>
      </c>
    </row>
    <row r="22" spans="2:18" x14ac:dyDescent="0.15">
      <c r="B22" s="8" t="s">
        <v>36</v>
      </c>
      <c r="C22" s="32">
        <f>INDEX(初始属性!15:15,0,$C$5)-C31</f>
        <v>0</v>
      </c>
      <c r="D22" s="8" t="s">
        <v>36</v>
      </c>
      <c r="E22" s="33">
        <f t="shared" si="4"/>
        <v>53.04</v>
      </c>
      <c r="F22" s="31">
        <f t="shared" si="0"/>
        <v>47.4</v>
      </c>
      <c r="G22" s="31">
        <f t="shared" si="5"/>
        <v>100</v>
      </c>
      <c r="K22" s="8" t="s">
        <v>35</v>
      </c>
      <c r="L22" s="31">
        <f>IF($P$11="白色",0,INDEX(英雄!$AX:$AX,$Q$11-1))</f>
        <v>15</v>
      </c>
      <c r="M22" s="31">
        <f>$L22++M$14*$C43+M$15*$C52+M$16*$C61</f>
        <v>47.4</v>
      </c>
      <c r="O22" s="8" t="s">
        <v>35</v>
      </c>
      <c r="P22" s="31">
        <f>INDEX(英雄!$AD:$AD,'智力英雄(演算)'!$Q$11)</f>
        <v>15</v>
      </c>
      <c r="Q22" s="31">
        <f>$P22++Q$14*$C43+Q$15*$C52+Q$16*$C61</f>
        <v>22.6</v>
      </c>
      <c r="R22" s="31">
        <f t="shared" si="3"/>
        <v>23</v>
      </c>
    </row>
    <row r="23" spans="2:18" x14ac:dyDescent="0.15">
      <c r="D23" s="8" t="s">
        <v>37</v>
      </c>
      <c r="E23" s="33"/>
      <c r="F23" s="31">
        <f t="shared" si="0"/>
        <v>0</v>
      </c>
      <c r="G23" s="31">
        <f>F23</f>
        <v>0</v>
      </c>
      <c r="K23" s="8" t="s">
        <v>37</v>
      </c>
      <c r="L23" s="31">
        <f>IF($P$11="白色",0,INDEX(英雄!$AY:$AY,$Q$11-1))</f>
        <v>0</v>
      </c>
      <c r="M23" s="31">
        <f>L23</f>
        <v>0</v>
      </c>
      <c r="O23" s="8" t="s">
        <v>37</v>
      </c>
      <c r="P23" s="31">
        <f>INDEX(英雄!$AE:$AE,'智力英雄(演算)'!$Q$11)</f>
        <v>0</v>
      </c>
      <c r="Q23" s="31">
        <f>P23</f>
        <v>0</v>
      </c>
      <c r="R23" s="31">
        <f t="shared" si="3"/>
        <v>0</v>
      </c>
    </row>
    <row r="24" spans="2:18" x14ac:dyDescent="0.15">
      <c r="D24" s="8" t="s">
        <v>13</v>
      </c>
      <c r="E24" s="33"/>
      <c r="F24" s="31">
        <f t="shared" si="0"/>
        <v>760</v>
      </c>
      <c r="G24" s="31">
        <f t="shared" ref="G24:G31" si="6">F24</f>
        <v>760</v>
      </c>
      <c r="K24" s="8" t="s">
        <v>13</v>
      </c>
      <c r="L24" s="31">
        <f>IF($P$11="白色",0,INDEX(英雄!$AZ:$AZ,$Q$11-1))</f>
        <v>760</v>
      </c>
      <c r="M24" s="31">
        <f t="shared" ref="M24:M31" si="7">L24</f>
        <v>760</v>
      </c>
      <c r="O24" s="8" t="s">
        <v>13</v>
      </c>
      <c r="P24" s="31">
        <f>INDEX(英雄!$AF:$AF,'智力英雄(演算)'!$Q$11)</f>
        <v>340</v>
      </c>
      <c r="Q24" s="31">
        <f t="shared" ref="Q24:Q31" si="8">P24</f>
        <v>340</v>
      </c>
      <c r="R24" s="31">
        <f t="shared" si="3"/>
        <v>340</v>
      </c>
    </row>
    <row r="25" spans="2:18" x14ac:dyDescent="0.15">
      <c r="D25" s="8" t="s">
        <v>15</v>
      </c>
      <c r="E25" s="33"/>
      <c r="F25" s="31">
        <f t="shared" si="0"/>
        <v>332</v>
      </c>
      <c r="G25" s="31">
        <f t="shared" si="6"/>
        <v>332</v>
      </c>
      <c r="K25" s="8" t="s">
        <v>15</v>
      </c>
      <c r="L25" s="31">
        <f>IF($P$11="白色",0,INDEX(英雄!$BA:$BA,$Q$11-1))</f>
        <v>332</v>
      </c>
      <c r="M25" s="31">
        <f t="shared" si="7"/>
        <v>332</v>
      </c>
      <c r="O25" s="8" t="s">
        <v>15</v>
      </c>
      <c r="P25" s="31">
        <f>INDEX(英雄!$AG:$AG,'智力英雄(演算)'!$Q$11)</f>
        <v>0</v>
      </c>
      <c r="Q25" s="31">
        <f t="shared" si="8"/>
        <v>0</v>
      </c>
      <c r="R25" s="31">
        <f t="shared" si="3"/>
        <v>0</v>
      </c>
    </row>
    <row r="26" spans="2:18" x14ac:dyDescent="0.15">
      <c r="B26" s="30" t="s">
        <v>34</v>
      </c>
      <c r="C26" s="37">
        <f>ROUND(C$14*$C38+C$15*$C47+C$16*$C56,0)</f>
        <v>378</v>
      </c>
      <c r="D26" s="8" t="s">
        <v>88</v>
      </c>
      <c r="E26" s="33"/>
      <c r="F26" s="31">
        <f t="shared" si="0"/>
        <v>0</v>
      </c>
      <c r="G26" s="31">
        <f t="shared" si="6"/>
        <v>0</v>
      </c>
      <c r="H26" s="35" t="s">
        <v>189</v>
      </c>
      <c r="K26" s="8" t="s">
        <v>88</v>
      </c>
      <c r="L26" s="31">
        <f>IF($P$11="白色",0,INDEX(英雄!$BB:$BB,$Q$11-1))</f>
        <v>0</v>
      </c>
      <c r="M26" s="31">
        <f t="shared" si="7"/>
        <v>0</v>
      </c>
      <c r="O26" s="8" t="s">
        <v>88</v>
      </c>
      <c r="P26" s="31">
        <f>INDEX(英雄!$AH:$AH,'智力英雄(演算)'!$Q$11)</f>
        <v>0</v>
      </c>
      <c r="Q26" s="31">
        <f t="shared" si="8"/>
        <v>0</v>
      </c>
      <c r="R26" s="31">
        <f t="shared" si="3"/>
        <v>0</v>
      </c>
    </row>
    <row r="27" spans="2:18" x14ac:dyDescent="0.15">
      <c r="B27" s="30" t="s">
        <v>180</v>
      </c>
      <c r="C27" s="37">
        <f t="shared" ref="C27:C31" si="9">ROUND(C$14*$C39+C$15*$C48+C$16*$C57,0)</f>
        <v>29</v>
      </c>
      <c r="D27" s="8" t="s">
        <v>39</v>
      </c>
      <c r="E27" s="33"/>
      <c r="F27" s="31">
        <f t="shared" si="0"/>
        <v>0</v>
      </c>
      <c r="G27" s="31">
        <f t="shared" si="6"/>
        <v>0</v>
      </c>
      <c r="K27" s="8" t="s">
        <v>39</v>
      </c>
      <c r="L27" s="31">
        <f>IF($P$11="白色",0,INDEX(英雄!$BC:$BC,$Q$11-1))</f>
        <v>0</v>
      </c>
      <c r="M27" s="31">
        <f t="shared" si="7"/>
        <v>0</v>
      </c>
      <c r="O27" s="8" t="s">
        <v>39</v>
      </c>
      <c r="P27" s="31">
        <f>INDEX(英雄!$AI:$AI,'智力英雄(演算)'!$Q$11)</f>
        <v>0</v>
      </c>
      <c r="Q27" s="31">
        <f t="shared" si="8"/>
        <v>0</v>
      </c>
      <c r="R27" s="31">
        <f t="shared" si="3"/>
        <v>0</v>
      </c>
    </row>
    <row r="28" spans="2:18" x14ac:dyDescent="0.15">
      <c r="B28" s="30" t="s">
        <v>32</v>
      </c>
      <c r="C28" s="37">
        <f t="shared" si="9"/>
        <v>55</v>
      </c>
      <c r="D28" s="8" t="s">
        <v>194</v>
      </c>
      <c r="E28" s="33"/>
      <c r="F28" s="31">
        <f t="shared" si="0"/>
        <v>10</v>
      </c>
      <c r="G28" s="31">
        <f t="shared" si="6"/>
        <v>10</v>
      </c>
      <c r="K28" s="8" t="s">
        <v>194</v>
      </c>
      <c r="L28" s="31">
        <f>IF($P$11="白色",0,INDEX(英雄!$BD:$BD,$Q$11-1))</f>
        <v>10</v>
      </c>
      <c r="M28" s="31">
        <f t="shared" si="7"/>
        <v>10</v>
      </c>
      <c r="O28" s="8" t="s">
        <v>194</v>
      </c>
      <c r="P28" s="31">
        <f>INDEX(英雄!$AJ:$AJ,'智力英雄(演算)'!$Q$11)</f>
        <v>0</v>
      </c>
      <c r="Q28" s="31">
        <f t="shared" si="8"/>
        <v>0</v>
      </c>
      <c r="R28" s="31">
        <f t="shared" si="3"/>
        <v>0</v>
      </c>
    </row>
    <row r="29" spans="2:18" x14ac:dyDescent="0.15">
      <c r="B29" s="30" t="s">
        <v>19</v>
      </c>
      <c r="C29" s="37">
        <f t="shared" si="9"/>
        <v>4</v>
      </c>
      <c r="D29" s="8" t="s">
        <v>41</v>
      </c>
      <c r="E29" s="33"/>
      <c r="F29" s="31">
        <f t="shared" si="0"/>
        <v>0</v>
      </c>
      <c r="G29" s="31">
        <f t="shared" si="6"/>
        <v>0</v>
      </c>
      <c r="K29" s="8" t="s">
        <v>41</v>
      </c>
      <c r="L29" s="31">
        <f>IF($P$11="白色",0,INDEX(英雄!$BE:$BE,$Q$11-1))</f>
        <v>0</v>
      </c>
      <c r="M29" s="31">
        <f t="shared" si="7"/>
        <v>0</v>
      </c>
      <c r="O29" s="8" t="s">
        <v>41</v>
      </c>
      <c r="P29" s="31">
        <f>INDEX(英雄!$AK:$AK,'智力英雄(演算)'!$Q$11)</f>
        <v>0</v>
      </c>
      <c r="Q29" s="31">
        <f t="shared" si="8"/>
        <v>0</v>
      </c>
      <c r="R29" s="31">
        <f t="shared" si="3"/>
        <v>0</v>
      </c>
    </row>
    <row r="30" spans="2:18" x14ac:dyDescent="0.15">
      <c r="B30" s="30" t="s">
        <v>30</v>
      </c>
      <c r="C30" s="37">
        <f t="shared" si="9"/>
        <v>2</v>
      </c>
      <c r="D30" s="8" t="s">
        <v>47</v>
      </c>
      <c r="E30" s="33"/>
      <c r="F30" s="31">
        <f t="shared" si="0"/>
        <v>0</v>
      </c>
      <c r="G30" s="31">
        <f t="shared" si="6"/>
        <v>0</v>
      </c>
      <c r="K30" s="8" t="s">
        <v>47</v>
      </c>
      <c r="L30" s="31">
        <f>IF($P$11="白色",0,INDEX(英雄!$BF:$BF,$Q$11-1))</f>
        <v>0</v>
      </c>
      <c r="M30" s="31">
        <f t="shared" si="7"/>
        <v>0</v>
      </c>
      <c r="O30" s="8" t="s">
        <v>47</v>
      </c>
      <c r="P30" s="31">
        <f>INDEX(英雄!$AL:$AL,'智力英雄(演算)'!$Q$11)</f>
        <v>0</v>
      </c>
      <c r="Q30" s="31">
        <f t="shared" si="8"/>
        <v>0</v>
      </c>
      <c r="R30" s="31">
        <f t="shared" si="3"/>
        <v>0</v>
      </c>
    </row>
    <row r="31" spans="2:18" x14ac:dyDescent="0.15">
      <c r="B31" s="30" t="s">
        <v>36</v>
      </c>
      <c r="C31" s="37">
        <f t="shared" si="9"/>
        <v>6</v>
      </c>
      <c r="D31" s="8" t="s">
        <v>195</v>
      </c>
      <c r="E31" s="33"/>
      <c r="F31" s="31">
        <f t="shared" si="0"/>
        <v>0</v>
      </c>
      <c r="G31" s="31">
        <f t="shared" si="6"/>
        <v>0</v>
      </c>
      <c r="K31" s="8" t="s">
        <v>195</v>
      </c>
      <c r="L31" s="31">
        <f>IF($P$11="白色",0,INDEX(英雄!$BG:$BG,'智力英雄(演算)'!$Q$11-1))</f>
        <v>0</v>
      </c>
      <c r="M31" s="31">
        <f t="shared" si="7"/>
        <v>0</v>
      </c>
      <c r="O31" s="8" t="s">
        <v>195</v>
      </c>
      <c r="P31" s="31">
        <f>INDEX(英雄!$AM:$AM,'智力英雄(演算)'!$Q$11)</f>
        <v>0</v>
      </c>
      <c r="Q31" s="31">
        <f t="shared" si="8"/>
        <v>0</v>
      </c>
      <c r="R31" s="31">
        <f t="shared" si="3"/>
        <v>0</v>
      </c>
    </row>
    <row r="32" spans="2:18" x14ac:dyDescent="0.15">
      <c r="B32" s="36"/>
      <c r="C32" s="36"/>
    </row>
    <row r="37" spans="2:3" x14ac:dyDescent="0.15">
      <c r="B37" s="35" t="s">
        <v>2</v>
      </c>
      <c r="C37" s="4"/>
    </row>
    <row r="38" spans="2:3" x14ac:dyDescent="0.15">
      <c r="B38" s="8" t="s">
        <v>34</v>
      </c>
      <c r="C38" s="8">
        <v>18</v>
      </c>
    </row>
    <row r="39" spans="2:3" x14ac:dyDescent="0.15">
      <c r="B39" s="8" t="s">
        <v>180</v>
      </c>
      <c r="C39" s="8"/>
    </row>
    <row r="40" spans="2:3" x14ac:dyDescent="0.15">
      <c r="B40" s="8" t="s">
        <v>32</v>
      </c>
      <c r="C40" s="8"/>
    </row>
    <row r="41" spans="2:3" x14ac:dyDescent="0.15">
      <c r="B41" s="8" t="s">
        <v>19</v>
      </c>
      <c r="C41" s="8">
        <f>1/7</f>
        <v>0.14285714285714285</v>
      </c>
    </row>
    <row r="42" spans="2:3" x14ac:dyDescent="0.15">
      <c r="B42" s="8" t="s">
        <v>30</v>
      </c>
      <c r="C42" s="8"/>
    </row>
    <row r="43" spans="2:3" x14ac:dyDescent="0.15">
      <c r="B43" s="8" t="s">
        <v>36</v>
      </c>
      <c r="C43" s="8"/>
    </row>
    <row r="46" spans="2:3" x14ac:dyDescent="0.15">
      <c r="B46" s="35" t="s">
        <v>6</v>
      </c>
      <c r="C46" s="4"/>
    </row>
    <row r="47" spans="2:3" x14ac:dyDescent="0.15">
      <c r="B47" s="8" t="s">
        <v>34</v>
      </c>
      <c r="C47" s="8"/>
    </row>
    <row r="48" spans="2:3" x14ac:dyDescent="0.15">
      <c r="B48" s="8" t="s">
        <v>180</v>
      </c>
      <c r="C48" s="26">
        <v>1</v>
      </c>
    </row>
    <row r="49" spans="2:3" x14ac:dyDescent="0.15">
      <c r="B49" s="8" t="s">
        <v>32</v>
      </c>
      <c r="C49" s="8">
        <v>2.4</v>
      </c>
    </row>
    <row r="50" spans="2:3" x14ac:dyDescent="0.15">
      <c r="B50" s="8" t="s">
        <v>19</v>
      </c>
      <c r="C50" s="8"/>
    </row>
    <row r="51" spans="2:3" x14ac:dyDescent="0.15">
      <c r="B51" s="8" t="s">
        <v>30</v>
      </c>
      <c r="C51" s="26">
        <v>0.1</v>
      </c>
    </row>
    <row r="52" spans="2:3" x14ac:dyDescent="0.15">
      <c r="B52" s="8" t="s">
        <v>36</v>
      </c>
      <c r="C52" s="26"/>
    </row>
    <row r="55" spans="2:3" x14ac:dyDescent="0.15">
      <c r="B55" s="35" t="s">
        <v>4</v>
      </c>
      <c r="C55" s="4"/>
    </row>
    <row r="56" spans="2:3" x14ac:dyDescent="0.15">
      <c r="B56" s="8" t="s">
        <v>34</v>
      </c>
      <c r="C56" s="25"/>
    </row>
    <row r="57" spans="2:3" x14ac:dyDescent="0.15">
      <c r="B57" s="8" t="s">
        <v>180</v>
      </c>
      <c r="C57" s="25">
        <v>0.4</v>
      </c>
    </row>
    <row r="58" spans="2:3" x14ac:dyDescent="0.15">
      <c r="B58" s="8" t="s">
        <v>32</v>
      </c>
      <c r="C58" s="25"/>
    </row>
    <row r="59" spans="2:3" x14ac:dyDescent="0.15">
      <c r="B59" s="8" t="s">
        <v>19</v>
      </c>
      <c r="C59" s="25">
        <f>1/14</f>
        <v>7.1428571428571425E-2</v>
      </c>
    </row>
    <row r="60" spans="2:3" x14ac:dyDescent="0.15">
      <c r="B60" s="8" t="s">
        <v>30</v>
      </c>
      <c r="C60" s="25"/>
    </row>
    <row r="61" spans="2:3" x14ac:dyDescent="0.15">
      <c r="B61" s="8" t="s">
        <v>36</v>
      </c>
      <c r="C61" s="25">
        <v>0.4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G6" sqref="G6"/>
    </sheetView>
  </sheetViews>
  <sheetFormatPr defaultRowHeight="11.25" x14ac:dyDescent="0.15"/>
  <cols>
    <col min="1" max="2" width="9" style="1"/>
    <col min="3" max="3" width="17.25" style="1" bestFit="1" customWidth="1"/>
    <col min="4" max="16384" width="9" style="1"/>
  </cols>
  <sheetData>
    <row r="1" spans="1:6" x14ac:dyDescent="0.15">
      <c r="A1" s="8" t="s">
        <v>238</v>
      </c>
    </row>
    <row r="2" spans="1:6" x14ac:dyDescent="0.15">
      <c r="A2" s="8" t="s">
        <v>754</v>
      </c>
      <c r="C2" s="8" t="s">
        <v>200</v>
      </c>
      <c r="D2" s="28" t="s">
        <v>755</v>
      </c>
    </row>
    <row r="3" spans="1:6" x14ac:dyDescent="0.15">
      <c r="A3" s="8" t="s">
        <v>264</v>
      </c>
      <c r="C3" s="8" t="s">
        <v>239</v>
      </c>
      <c r="D3" s="28">
        <v>2</v>
      </c>
    </row>
    <row r="4" spans="1:6" x14ac:dyDescent="0.15">
      <c r="A4" s="8" t="s">
        <v>755</v>
      </c>
      <c r="C4" s="8" t="s">
        <v>185</v>
      </c>
      <c r="D4" s="28">
        <v>60</v>
      </c>
    </row>
    <row r="5" spans="1:6" x14ac:dyDescent="0.15">
      <c r="A5" s="8" t="s">
        <v>756</v>
      </c>
      <c r="C5" s="8" t="s">
        <v>236</v>
      </c>
      <c r="D5" s="28" t="s">
        <v>216</v>
      </c>
    </row>
    <row r="6" spans="1:6" x14ac:dyDescent="0.15">
      <c r="A6" s="8" t="s">
        <v>757</v>
      </c>
    </row>
    <row r="7" spans="1:6" x14ac:dyDescent="0.15">
      <c r="A7" s="8" t="s">
        <v>758</v>
      </c>
      <c r="C7" s="8" t="s">
        <v>181</v>
      </c>
      <c r="D7" s="31">
        <f>'敏捷英雄(演算)'!C7</f>
        <v>3</v>
      </c>
    </row>
    <row r="8" spans="1:6" x14ac:dyDescent="0.15">
      <c r="A8" s="8" t="s">
        <v>759</v>
      </c>
      <c r="C8" s="8" t="s">
        <v>182</v>
      </c>
      <c r="D8" s="31">
        <f>'敏捷英雄(演算)'!C8</f>
        <v>2.7</v>
      </c>
    </row>
    <row r="9" spans="1:6" x14ac:dyDescent="0.15">
      <c r="A9" s="8" t="s">
        <v>760</v>
      </c>
      <c r="C9" s="8" t="s">
        <v>183</v>
      </c>
      <c r="D9" s="31">
        <f>'敏捷英雄(演算)'!C9</f>
        <v>4.2</v>
      </c>
    </row>
    <row r="10" spans="1:6" x14ac:dyDescent="0.15">
      <c r="A10" s="8" t="s">
        <v>761</v>
      </c>
      <c r="C10" s="29"/>
      <c r="D10" s="29"/>
    </row>
    <row r="11" spans="1:6" x14ac:dyDescent="0.15">
      <c r="A11" s="8" t="s">
        <v>762</v>
      </c>
    </row>
    <row r="12" spans="1:6" x14ac:dyDescent="0.15">
      <c r="A12" s="8" t="s">
        <v>763</v>
      </c>
      <c r="D12" s="8" t="s">
        <v>234</v>
      </c>
      <c r="E12" s="8" t="s">
        <v>235</v>
      </c>
      <c r="F12" s="8" t="s">
        <v>237</v>
      </c>
    </row>
    <row r="13" spans="1:6" x14ac:dyDescent="0.15">
      <c r="A13" s="8" t="s">
        <v>764</v>
      </c>
      <c r="C13" s="34" t="s">
        <v>2</v>
      </c>
      <c r="D13" s="31">
        <f>'敏捷英雄(演算)'!G14</f>
        <v>289</v>
      </c>
      <c r="E13" s="31">
        <f>'敏捷英雄(演算)'!R14</f>
        <v>50</v>
      </c>
      <c r="F13" s="31">
        <f>SUM(D13:E13)</f>
        <v>339</v>
      </c>
    </row>
    <row r="14" spans="1:6" x14ac:dyDescent="0.15">
      <c r="C14" s="34" t="s">
        <v>6</v>
      </c>
      <c r="D14" s="31">
        <f>'敏捷英雄(演算)'!G15</f>
        <v>284</v>
      </c>
      <c r="E14" s="31">
        <f>'敏捷英雄(演算)'!R15</f>
        <v>50</v>
      </c>
      <c r="F14" s="31">
        <f t="shared" ref="F14:F30" si="0">SUM(D14:E14)</f>
        <v>334</v>
      </c>
    </row>
    <row r="15" spans="1:6" x14ac:dyDescent="0.15">
      <c r="C15" s="34" t="s">
        <v>4</v>
      </c>
      <c r="D15" s="31">
        <f>'敏捷英雄(演算)'!G16</f>
        <v>457</v>
      </c>
      <c r="E15" s="31">
        <f>'敏捷英雄(演算)'!R16</f>
        <v>80</v>
      </c>
      <c r="F15" s="31">
        <f t="shared" si="0"/>
        <v>537</v>
      </c>
    </row>
    <row r="16" spans="1:6" x14ac:dyDescent="0.15">
      <c r="C16" s="34" t="s">
        <v>34</v>
      </c>
      <c r="D16" s="31">
        <f>'敏捷英雄(演算)'!G17</f>
        <v>5617</v>
      </c>
      <c r="E16" s="31">
        <f>'敏捷英雄(演算)'!R17</f>
        <v>1150</v>
      </c>
      <c r="F16" s="31">
        <f t="shared" si="0"/>
        <v>6767</v>
      </c>
    </row>
    <row r="17" spans="3:6" x14ac:dyDescent="0.15">
      <c r="C17" s="34" t="s">
        <v>180</v>
      </c>
      <c r="D17" s="31">
        <f>'敏捷英雄(演算)'!G18</f>
        <v>1016</v>
      </c>
      <c r="E17" s="31">
        <f>'敏捷英雄(演算)'!R18</f>
        <v>213</v>
      </c>
      <c r="F17" s="31">
        <f t="shared" si="0"/>
        <v>1229</v>
      </c>
    </row>
    <row r="18" spans="3:6" x14ac:dyDescent="0.15">
      <c r="C18" s="34" t="s">
        <v>32</v>
      </c>
      <c r="D18" s="31">
        <f>'敏捷英雄(演算)'!G19</f>
        <v>684</v>
      </c>
      <c r="E18" s="31">
        <f>'敏捷英雄(演算)'!R19</f>
        <v>180</v>
      </c>
      <c r="F18" s="31">
        <f t="shared" si="0"/>
        <v>864</v>
      </c>
    </row>
    <row r="19" spans="3:6" x14ac:dyDescent="0.15">
      <c r="C19" s="34" t="s">
        <v>19</v>
      </c>
      <c r="D19" s="31">
        <f>'敏捷英雄(演算)'!G20</f>
        <v>107</v>
      </c>
      <c r="E19" s="31">
        <f>'敏捷英雄(演算)'!R20</f>
        <v>28</v>
      </c>
      <c r="F19" s="31">
        <f t="shared" si="0"/>
        <v>135</v>
      </c>
    </row>
    <row r="20" spans="3:6" x14ac:dyDescent="0.15">
      <c r="C20" s="34" t="s">
        <v>30</v>
      </c>
      <c r="D20" s="31">
        <f>'敏捷英雄(演算)'!G21</f>
        <v>37</v>
      </c>
      <c r="E20" s="31">
        <f>'敏捷英雄(演算)'!R21</f>
        <v>5</v>
      </c>
      <c r="F20" s="31">
        <f t="shared" si="0"/>
        <v>42</v>
      </c>
    </row>
    <row r="21" spans="3:6" x14ac:dyDescent="0.15">
      <c r="C21" s="34" t="s">
        <v>36</v>
      </c>
      <c r="D21" s="31">
        <f>'敏捷英雄(演算)'!G22</f>
        <v>417</v>
      </c>
      <c r="E21" s="31">
        <f>'敏捷英雄(演算)'!R22</f>
        <v>62</v>
      </c>
      <c r="F21" s="31">
        <f t="shared" si="0"/>
        <v>479</v>
      </c>
    </row>
    <row r="22" spans="3:6" x14ac:dyDescent="0.15">
      <c r="C22" s="34" t="s">
        <v>37</v>
      </c>
      <c r="D22" s="31">
        <f>'敏捷英雄(演算)'!G23</f>
        <v>0</v>
      </c>
      <c r="E22" s="31">
        <f>'敏捷英雄(演算)'!R23</f>
        <v>0</v>
      </c>
      <c r="F22" s="31">
        <f t="shared" si="0"/>
        <v>0</v>
      </c>
    </row>
    <row r="23" spans="3:6" x14ac:dyDescent="0.15">
      <c r="C23" s="34" t="s">
        <v>13</v>
      </c>
      <c r="D23" s="31">
        <f>'敏捷英雄(演算)'!G24</f>
        <v>15</v>
      </c>
      <c r="E23" s="31">
        <f>'敏捷英雄(演算)'!R24</f>
        <v>0</v>
      </c>
      <c r="F23" s="31">
        <f t="shared" si="0"/>
        <v>15</v>
      </c>
    </row>
    <row r="24" spans="3:6" x14ac:dyDescent="0.15">
      <c r="C24" s="34" t="s">
        <v>15</v>
      </c>
      <c r="D24" s="31">
        <f>'敏捷英雄(演算)'!G25</f>
        <v>77</v>
      </c>
      <c r="E24" s="31">
        <f>'敏捷英雄(演算)'!R25</f>
        <v>0</v>
      </c>
      <c r="F24" s="31">
        <f t="shared" si="0"/>
        <v>77</v>
      </c>
    </row>
    <row r="25" spans="3:6" x14ac:dyDescent="0.15">
      <c r="C25" s="34" t="s">
        <v>88</v>
      </c>
      <c r="D25" s="31">
        <f>'敏捷英雄(演算)'!G26</f>
        <v>0</v>
      </c>
      <c r="E25" s="31">
        <f>'敏捷英雄(演算)'!R26</f>
        <v>30</v>
      </c>
      <c r="F25" s="31">
        <f t="shared" si="0"/>
        <v>30</v>
      </c>
    </row>
    <row r="26" spans="3:6" x14ac:dyDescent="0.15">
      <c r="C26" s="34" t="s">
        <v>39</v>
      </c>
      <c r="D26" s="31">
        <f>'敏捷英雄(演算)'!G27</f>
        <v>14</v>
      </c>
      <c r="E26" s="31">
        <f>'敏捷英雄(演算)'!R27</f>
        <v>0</v>
      </c>
      <c r="F26" s="31">
        <f t="shared" si="0"/>
        <v>14</v>
      </c>
    </row>
    <row r="27" spans="3:6" x14ac:dyDescent="0.15">
      <c r="C27" s="34" t="s">
        <v>194</v>
      </c>
      <c r="D27" s="31">
        <f>'敏捷英雄(演算)'!G28</f>
        <v>0</v>
      </c>
      <c r="E27" s="31">
        <f>'敏捷英雄(演算)'!R28</f>
        <v>0</v>
      </c>
      <c r="F27" s="31">
        <f t="shared" si="0"/>
        <v>0</v>
      </c>
    </row>
    <row r="28" spans="3:6" x14ac:dyDescent="0.15">
      <c r="C28" s="34" t="s">
        <v>41</v>
      </c>
      <c r="D28" s="31">
        <f>'敏捷英雄(演算)'!G29</f>
        <v>50</v>
      </c>
      <c r="E28" s="31">
        <f>'敏捷英雄(演算)'!R29</f>
        <v>15</v>
      </c>
      <c r="F28" s="31">
        <f t="shared" si="0"/>
        <v>65</v>
      </c>
    </row>
    <row r="29" spans="3:6" x14ac:dyDescent="0.15">
      <c r="C29" s="34" t="s">
        <v>47</v>
      </c>
      <c r="D29" s="31">
        <f>'敏捷英雄(演算)'!G30</f>
        <v>0</v>
      </c>
      <c r="E29" s="31">
        <f>'敏捷英雄(演算)'!R30</f>
        <v>0</v>
      </c>
      <c r="F29" s="31">
        <f t="shared" si="0"/>
        <v>0</v>
      </c>
    </row>
    <row r="30" spans="3:6" x14ac:dyDescent="0.15">
      <c r="C30" s="34" t="s">
        <v>195</v>
      </c>
      <c r="D30" s="31">
        <f>'敏捷英雄(演算)'!G31</f>
        <v>0</v>
      </c>
      <c r="E30" s="31">
        <f>'敏捷英雄(演算)'!R31</f>
        <v>0</v>
      </c>
      <c r="F30" s="31">
        <f t="shared" si="0"/>
        <v>0</v>
      </c>
    </row>
  </sheetData>
  <phoneticPr fontId="1" type="noConversion"/>
  <dataValidations count="1">
    <dataValidation type="list" allowBlank="1" showInputMessage="1" showErrorMessage="1" sqref="D2">
      <formula1>$A$2:$A$16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英雄!$C$3:$C$12</xm:f>
          </x14:formula1>
          <xm:sqref>D5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61"/>
  <sheetViews>
    <sheetView workbookViewId="0">
      <selection activeCell="J52" sqref="J52"/>
    </sheetView>
  </sheetViews>
  <sheetFormatPr defaultRowHeight="11.25" x14ac:dyDescent="0.15"/>
  <cols>
    <col min="1" max="3" width="9" style="1"/>
    <col min="4" max="4" width="17.25" style="1" bestFit="1" customWidth="1"/>
    <col min="5" max="5" width="9" style="1"/>
    <col min="6" max="6" width="9.25" style="1" customWidth="1"/>
    <col min="7" max="8" width="9" style="1"/>
    <col min="9" max="9" width="7.5" style="1" bestFit="1" customWidth="1"/>
    <col min="10" max="10" width="9" style="1"/>
    <col min="11" max="11" width="17.25" style="1" bestFit="1" customWidth="1"/>
    <col min="12" max="14" width="9" style="1"/>
    <col min="15" max="15" width="17.25" style="1" bestFit="1" customWidth="1"/>
    <col min="16" max="16384" width="9" style="1"/>
  </cols>
  <sheetData>
    <row r="2" spans="2:18" x14ac:dyDescent="0.15">
      <c r="B2" s="8" t="s">
        <v>200</v>
      </c>
      <c r="C2" s="28" t="str">
        <f>'敏捷英雄(模拟)'!D2</f>
        <v>影魔</v>
      </c>
    </row>
    <row r="3" spans="2:18" x14ac:dyDescent="0.15">
      <c r="B3" s="8" t="s">
        <v>185</v>
      </c>
      <c r="C3" s="28">
        <f>'敏捷英雄(模拟)'!D4</f>
        <v>60</v>
      </c>
    </row>
    <row r="4" spans="2:18" x14ac:dyDescent="0.15">
      <c r="B4" s="8" t="s">
        <v>240</v>
      </c>
      <c r="C4" s="28">
        <f>'敏捷英雄(模拟)'!D3</f>
        <v>2</v>
      </c>
    </row>
    <row r="5" spans="2:18" x14ac:dyDescent="0.15">
      <c r="B5" s="36" t="s">
        <v>199</v>
      </c>
      <c r="C5" s="36">
        <f>MATCH($C$2,初始属性!$2:$2,0)</f>
        <v>18</v>
      </c>
    </row>
    <row r="7" spans="2:18" x14ac:dyDescent="0.15">
      <c r="B7" s="8" t="s">
        <v>181</v>
      </c>
      <c r="C7" s="31">
        <f>INDEX(初始属性!4:4,0,'敏捷英雄(演算)'!$C$5+$C$4-INDEX(初始属性!$3:$3,0,$C$5))</f>
        <v>3</v>
      </c>
    </row>
    <row r="8" spans="2:18" x14ac:dyDescent="0.15">
      <c r="B8" s="8" t="s">
        <v>182</v>
      </c>
      <c r="C8" s="31">
        <f>INDEX(初始属性!5:5,0,'敏捷英雄(演算)'!$C$5+$C$4-INDEX(初始属性!$3:$3,0,$C$5))</f>
        <v>2.7</v>
      </c>
    </row>
    <row r="9" spans="2:18" x14ac:dyDescent="0.15">
      <c r="B9" s="8" t="s">
        <v>183</v>
      </c>
      <c r="C9" s="31">
        <f>INDEX(初始属性!6:6,0,'敏捷英雄(演算)'!$C$5+$C$4-INDEX(初始属性!$3:$3,0,$C$5))</f>
        <v>4.2</v>
      </c>
    </row>
    <row r="10" spans="2:18" x14ac:dyDescent="0.15">
      <c r="I10" s="8" t="s">
        <v>233</v>
      </c>
      <c r="L10" s="8" t="s">
        <v>204</v>
      </c>
      <c r="P10" s="8" t="s">
        <v>196</v>
      </c>
      <c r="Q10" s="8" t="s">
        <v>199</v>
      </c>
    </row>
    <row r="11" spans="2:18" x14ac:dyDescent="0.15">
      <c r="I11" s="8">
        <f>MATCH($L$11,进阶补偿!$B:$B,0)</f>
        <v>8</v>
      </c>
      <c r="L11" s="8" t="str">
        <f>INDEX(英雄!$G:$G,'敏捷英雄(演算)'!Q11-1)</f>
        <v>紫色</v>
      </c>
      <c r="P11" s="8" t="str">
        <f>'敏捷英雄(模拟)'!D5</f>
        <v>紫色+1</v>
      </c>
      <c r="Q11" s="8">
        <f>MATCH($C$2,英雄!$F:$F,0)+MATCH($P$11,英雄!$C$3:$C$12,0)-1</f>
        <v>30</v>
      </c>
    </row>
    <row r="13" spans="2:18" ht="22.5" x14ac:dyDescent="0.15">
      <c r="B13" s="1" t="s">
        <v>186</v>
      </c>
      <c r="E13" s="8" t="s">
        <v>192</v>
      </c>
      <c r="F13" s="15" t="s">
        <v>210</v>
      </c>
      <c r="G13" s="8" t="s">
        <v>193</v>
      </c>
      <c r="I13" s="8" t="s">
        <v>219</v>
      </c>
      <c r="K13" s="8"/>
      <c r="L13" s="8" t="s">
        <v>202</v>
      </c>
      <c r="M13" s="8" t="s">
        <v>201</v>
      </c>
      <c r="O13" s="8"/>
      <c r="P13" s="8" t="s">
        <v>202</v>
      </c>
      <c r="Q13" s="8" t="s">
        <v>201</v>
      </c>
      <c r="R13" s="8" t="s">
        <v>203</v>
      </c>
    </row>
    <row r="14" spans="2:18" x14ac:dyDescent="0.15">
      <c r="B14" s="8" t="s">
        <v>2</v>
      </c>
      <c r="C14" s="32">
        <f>INDEX(初始属性!7:7,0,$C$5)</f>
        <v>15</v>
      </c>
      <c r="D14" s="8" t="s">
        <v>2</v>
      </c>
      <c r="E14" s="33">
        <f>($C$3-1)*$C7+$C14</f>
        <v>192</v>
      </c>
      <c r="F14" s="31">
        <f>M14</f>
        <v>97</v>
      </c>
      <c r="G14" s="31">
        <f>ROUND(E14+F14,0)</f>
        <v>289</v>
      </c>
      <c r="I14" s="8">
        <f>INDEX(进阶补偿!$C:$C,$I$11)</f>
        <v>0</v>
      </c>
      <c r="K14" s="8" t="s">
        <v>1</v>
      </c>
      <c r="L14" s="31">
        <f>IF($P$11="白色",0,INDEX(英雄!$AP:$AP,$Q$11-1))</f>
        <v>97</v>
      </c>
      <c r="M14" s="31">
        <f>L14+I14</f>
        <v>97</v>
      </c>
      <c r="O14" s="8" t="s">
        <v>1</v>
      </c>
      <c r="P14" s="31">
        <f>INDEX(英雄!$V:$V,'敏捷英雄(演算)'!$Q$11)</f>
        <v>50</v>
      </c>
      <c r="Q14" s="31">
        <f>P14</f>
        <v>50</v>
      </c>
      <c r="R14" s="31">
        <f>ROUND(Q14,0)</f>
        <v>50</v>
      </c>
    </row>
    <row r="15" spans="2:18" x14ac:dyDescent="0.15">
      <c r="B15" s="8" t="s">
        <v>6</v>
      </c>
      <c r="C15" s="32">
        <f>INDEX(初始属性!8:8,0,$C$5)</f>
        <v>18</v>
      </c>
      <c r="D15" s="8" t="s">
        <v>6</v>
      </c>
      <c r="E15" s="33">
        <f>($C$3-1)*$C8+$C15</f>
        <v>177.3</v>
      </c>
      <c r="F15" s="31">
        <f t="shared" ref="F15:F16" si="0">M15</f>
        <v>107</v>
      </c>
      <c r="G15" s="31">
        <f t="shared" ref="G15:G16" si="1">ROUND(E15+F15,0)</f>
        <v>284</v>
      </c>
      <c r="I15" s="8">
        <f>INDEX(进阶补偿!$E:$E,$I$11)</f>
        <v>0</v>
      </c>
      <c r="K15" s="8" t="s">
        <v>5</v>
      </c>
      <c r="L15" s="31">
        <f>IF($P$11="白色",0,INDEX(英雄!$AQ:$AQ,$Q$11-1))</f>
        <v>107</v>
      </c>
      <c r="M15" s="31">
        <f t="shared" ref="M15:M16" si="2">L15+I15</f>
        <v>107</v>
      </c>
      <c r="O15" s="8" t="s">
        <v>5</v>
      </c>
      <c r="P15" s="31">
        <f>INDEX(英雄!$W:$W,'敏捷英雄(演算)'!$Q$11)</f>
        <v>50</v>
      </c>
      <c r="Q15" s="31">
        <f>P15</f>
        <v>50</v>
      </c>
      <c r="R15" s="31">
        <f>ROUND(Q15,0)</f>
        <v>50</v>
      </c>
    </row>
    <row r="16" spans="2:18" x14ac:dyDescent="0.15">
      <c r="B16" s="8" t="s">
        <v>4</v>
      </c>
      <c r="C16" s="32">
        <f>INDEX(初始属性!9:9,0,$C$5)</f>
        <v>20</v>
      </c>
      <c r="D16" s="8" t="s">
        <v>4</v>
      </c>
      <c r="E16" s="33">
        <f>($C$3-1)*$C9+$C16</f>
        <v>267.8</v>
      </c>
      <c r="F16" s="31">
        <f t="shared" si="0"/>
        <v>189</v>
      </c>
      <c r="G16" s="31">
        <f t="shared" si="1"/>
        <v>457</v>
      </c>
      <c r="I16" s="8">
        <f>INDEX(进阶补偿!$D:$D,$I$11)</f>
        <v>0</v>
      </c>
      <c r="K16" s="8" t="s">
        <v>3</v>
      </c>
      <c r="L16" s="31">
        <f>IF($P$11="白色",0,INDEX(英雄!$AR:$AR,$Q$11-1))</f>
        <v>189</v>
      </c>
      <c r="M16" s="31">
        <f t="shared" si="2"/>
        <v>189</v>
      </c>
      <c r="O16" s="8" t="s">
        <v>3</v>
      </c>
      <c r="P16" s="31">
        <f>INDEX(英雄!$X:$X,'敏捷英雄(演算)'!$Q$11)</f>
        <v>80</v>
      </c>
      <c r="Q16" s="31">
        <f>P16</f>
        <v>80</v>
      </c>
      <c r="R16" s="31">
        <f t="shared" ref="R16:R31" si="3">ROUND(Q16,0)</f>
        <v>80</v>
      </c>
    </row>
    <row r="17" spans="2:18" x14ac:dyDescent="0.15">
      <c r="B17" s="8" t="s">
        <v>34</v>
      </c>
      <c r="C17" s="32">
        <f>INDEX(初始属性!10:10,0,$C$5)-C26</f>
        <v>165</v>
      </c>
      <c r="D17" s="8" t="s">
        <v>34</v>
      </c>
      <c r="E17" s="33">
        <f t="shared" ref="E17:E22" si="4">E$14*$C38+E$15*$C47+E$16*$C56</f>
        <v>3456</v>
      </c>
      <c r="F17" s="31">
        <f t="shared" ref="F17:F31" si="5">M17</f>
        <v>1996</v>
      </c>
      <c r="G17" s="31">
        <f t="shared" ref="G17:G22" si="6">ROUND(E17+M17,0)+C17</f>
        <v>5617</v>
      </c>
      <c r="K17" s="8" t="s">
        <v>33</v>
      </c>
      <c r="L17" s="31">
        <f>IF($P$11="白色",0,INDEX(英雄!$AS:$AS,$Q$11-1))</f>
        <v>250</v>
      </c>
      <c r="M17" s="31">
        <f>$L17+M$14*$C38+M$15*$C47+M$16*$C56</f>
        <v>1996</v>
      </c>
      <c r="O17" s="8" t="s">
        <v>33</v>
      </c>
      <c r="P17" s="31">
        <f>INDEX(英雄!$Y:$Y,'敏捷英雄(演算)'!$Q$11)</f>
        <v>250</v>
      </c>
      <c r="Q17" s="31">
        <f>$P17+Q$14*$C38+Q$15*$C47+Q$16*$C56</f>
        <v>1150</v>
      </c>
      <c r="R17" s="31">
        <f t="shared" si="3"/>
        <v>1150</v>
      </c>
    </row>
    <row r="18" spans="2:18" x14ac:dyDescent="0.15">
      <c r="B18" s="8" t="s">
        <v>180</v>
      </c>
      <c r="C18" s="32">
        <f>INDEX(初始属性!11:11,0,$C$5)-C27</f>
        <v>10</v>
      </c>
      <c r="D18" s="8" t="s">
        <v>180</v>
      </c>
      <c r="E18" s="33">
        <f t="shared" si="4"/>
        <v>374.92</v>
      </c>
      <c r="F18" s="31">
        <f t="shared" si="5"/>
        <v>630.59999999999991</v>
      </c>
      <c r="G18" s="31">
        <f t="shared" si="6"/>
        <v>1016</v>
      </c>
      <c r="K18" s="8" t="s">
        <v>9</v>
      </c>
      <c r="L18" s="31">
        <f>IF($P$11="白色",0,INDEX(英雄!$AT:$AT,$Q$11-1))</f>
        <v>366</v>
      </c>
      <c r="M18" s="31">
        <f>$L18+M$14*$C39+M$15*$C48+M$16*$C57</f>
        <v>630.59999999999991</v>
      </c>
      <c r="O18" s="8" t="s">
        <v>9</v>
      </c>
      <c r="P18" s="31">
        <f>INDEX(英雄!$Z:$Z,'敏捷英雄(演算)'!$Q$11)</f>
        <v>101</v>
      </c>
      <c r="Q18" s="31">
        <f>$P18+Q$14*$C39+Q$15*$C48+Q$16*$C57</f>
        <v>213</v>
      </c>
      <c r="R18" s="31">
        <f t="shared" si="3"/>
        <v>213</v>
      </c>
    </row>
    <row r="19" spans="2:18" x14ac:dyDescent="0.15">
      <c r="B19" s="8" t="s">
        <v>32</v>
      </c>
      <c r="C19" s="32">
        <f>INDEX(初始属性!12:12,0,$C$5)-C28</f>
        <v>2</v>
      </c>
      <c r="D19" s="8" t="s">
        <v>32</v>
      </c>
      <c r="E19" s="33">
        <f t="shared" si="4"/>
        <v>425.52000000000004</v>
      </c>
      <c r="F19" s="31">
        <f t="shared" si="5"/>
        <v>256.8</v>
      </c>
      <c r="G19" s="31">
        <f t="shared" si="6"/>
        <v>684</v>
      </c>
      <c r="K19" s="8" t="s">
        <v>31</v>
      </c>
      <c r="L19" s="31">
        <f>IF($P$11="白色",0,INDEX(英雄!$AU:$AU,$Q$11-1))</f>
        <v>0</v>
      </c>
      <c r="M19" s="31">
        <f>$L19+M$14*$C40+M$15*$C49+M$16*$C58</f>
        <v>256.8</v>
      </c>
      <c r="O19" s="8" t="s">
        <v>31</v>
      </c>
      <c r="P19" s="31">
        <f>INDEX(英雄!$AA:$AA,'敏捷英雄(演算)'!$Q$11)</f>
        <v>60</v>
      </c>
      <c r="Q19" s="31">
        <f>$P19+Q$14*$C40+Q$15*$C49+Q$16*$C58</f>
        <v>180</v>
      </c>
      <c r="R19" s="31">
        <f t="shared" si="3"/>
        <v>180</v>
      </c>
    </row>
    <row r="20" spans="2:18" x14ac:dyDescent="0.15">
      <c r="B20" s="8" t="s">
        <v>19</v>
      </c>
      <c r="C20" s="32">
        <f>INDEX(初始属性!13:13,0,$C$5)-C29</f>
        <v>-2</v>
      </c>
      <c r="D20" s="8" t="s">
        <v>19</v>
      </c>
      <c r="E20" s="33">
        <f t="shared" si="4"/>
        <v>46.557142857142857</v>
      </c>
      <c r="F20" s="31">
        <f t="shared" si="5"/>
        <v>62.357142857142854</v>
      </c>
      <c r="G20" s="31">
        <f t="shared" si="6"/>
        <v>107</v>
      </c>
      <c r="K20" s="8" t="s">
        <v>18</v>
      </c>
      <c r="L20" s="31">
        <f>IF($P$11="白色",0,INDEX(英雄!$AV:$AV,$Q$11-1))</f>
        <v>35</v>
      </c>
      <c r="M20" s="31">
        <f>$L20+M$14*$C41+M$15*$C50+M$16*$C59</f>
        <v>62.357142857142854</v>
      </c>
      <c r="O20" s="8" t="s">
        <v>18</v>
      </c>
      <c r="P20" s="31">
        <f>INDEX(英雄!$AB:$AB,'敏捷英雄(演算)'!$Q$11)</f>
        <v>15</v>
      </c>
      <c r="Q20" s="31">
        <f>$P20+Q$14*$C41+Q$15*$C50+Q$16*$C59</f>
        <v>27.857142857142854</v>
      </c>
      <c r="R20" s="31">
        <f t="shared" si="3"/>
        <v>28</v>
      </c>
    </row>
    <row r="21" spans="2:18" x14ac:dyDescent="0.15">
      <c r="B21" s="8" t="s">
        <v>30</v>
      </c>
      <c r="C21" s="32">
        <f>INDEX(初始属性!14:14,0,$C$5)-C30</f>
        <v>-1</v>
      </c>
      <c r="D21" s="8" t="s">
        <v>30</v>
      </c>
      <c r="E21" s="33">
        <f t="shared" si="4"/>
        <v>17.73</v>
      </c>
      <c r="F21" s="31">
        <f t="shared" si="5"/>
        <v>20.700000000000003</v>
      </c>
      <c r="G21" s="31">
        <f t="shared" si="6"/>
        <v>37</v>
      </c>
      <c r="K21" s="8" t="s">
        <v>29</v>
      </c>
      <c r="L21" s="31">
        <f>IF($P$11="白色",0,INDEX(英雄!$AW:$AW,$Q$11-1))</f>
        <v>10</v>
      </c>
      <c r="M21" s="31">
        <f>$L21+M$14*$C42+M$15*$C51+M$16*$C60</f>
        <v>20.700000000000003</v>
      </c>
      <c r="O21" s="8" t="s">
        <v>29</v>
      </c>
      <c r="P21" s="31">
        <f>INDEX(英雄!$AC:$AC,'敏捷英雄(演算)'!$Q$11)</f>
        <v>0</v>
      </c>
      <c r="Q21" s="31">
        <f>$P21+Q$14*$C42+Q$15*$C51+Q$16*$C60</f>
        <v>5</v>
      </c>
      <c r="R21" s="31">
        <f t="shared" si="3"/>
        <v>5</v>
      </c>
    </row>
    <row r="22" spans="2:18" x14ac:dyDescent="0.15">
      <c r="B22" s="8" t="s">
        <v>36</v>
      </c>
      <c r="C22" s="32">
        <f>INDEX(初始属性!15:15,0,$C$5)-C31</f>
        <v>0</v>
      </c>
      <c r="D22" s="8" t="s">
        <v>36</v>
      </c>
      <c r="E22" s="33">
        <f t="shared" si="4"/>
        <v>107.12</v>
      </c>
      <c r="F22" s="31">
        <f t="shared" si="5"/>
        <v>310.10000000000002</v>
      </c>
      <c r="G22" s="31">
        <f t="shared" si="6"/>
        <v>417</v>
      </c>
      <c r="K22" s="8" t="s">
        <v>35</v>
      </c>
      <c r="L22" s="31">
        <f>IF($P$11="白色",0,INDEX(英雄!$AX:$AX,$Q$11-1))</f>
        <v>234.5</v>
      </c>
      <c r="M22" s="31">
        <f>$L22++M$14*$C43+M$15*$C52+M$16*$C61</f>
        <v>310.10000000000002</v>
      </c>
      <c r="O22" s="8" t="s">
        <v>35</v>
      </c>
      <c r="P22" s="31">
        <f>INDEX(英雄!$AD:$AD,'敏捷英雄(演算)'!$Q$11)</f>
        <v>30</v>
      </c>
      <c r="Q22" s="31">
        <f>$P22++Q$14*$C43+Q$15*$C52+Q$16*$C61</f>
        <v>62</v>
      </c>
      <c r="R22" s="31">
        <f t="shared" si="3"/>
        <v>62</v>
      </c>
    </row>
    <row r="23" spans="2:18" x14ac:dyDescent="0.15">
      <c r="D23" s="8" t="s">
        <v>37</v>
      </c>
      <c r="E23" s="33"/>
      <c r="F23" s="31">
        <f t="shared" si="5"/>
        <v>0</v>
      </c>
      <c r="G23" s="31">
        <f>F23</f>
        <v>0</v>
      </c>
      <c r="K23" s="8" t="s">
        <v>37</v>
      </c>
      <c r="L23" s="31">
        <f>IF($P$11="白色",0,INDEX(英雄!$AY:$AY,$Q$11-1))</f>
        <v>0</v>
      </c>
      <c r="M23" s="31">
        <f>L23</f>
        <v>0</v>
      </c>
      <c r="O23" s="8" t="s">
        <v>37</v>
      </c>
      <c r="P23" s="31">
        <f>INDEX(英雄!$AE:$AE,'敏捷英雄(演算)'!$Q$11)</f>
        <v>0</v>
      </c>
      <c r="Q23" s="31">
        <f>P23</f>
        <v>0</v>
      </c>
      <c r="R23" s="31">
        <f t="shared" si="3"/>
        <v>0</v>
      </c>
    </row>
    <row r="24" spans="2:18" x14ac:dyDescent="0.15">
      <c r="D24" s="8" t="s">
        <v>13</v>
      </c>
      <c r="E24" s="33"/>
      <c r="F24" s="31">
        <f t="shared" si="5"/>
        <v>15</v>
      </c>
      <c r="G24" s="31">
        <f t="shared" ref="G24:G31" si="7">F24</f>
        <v>15</v>
      </c>
      <c r="K24" s="8" t="s">
        <v>13</v>
      </c>
      <c r="L24" s="31">
        <f>IF($P$11="白色",0,INDEX(英雄!$AZ:$AZ,$Q$11-1))</f>
        <v>15</v>
      </c>
      <c r="M24" s="31">
        <f t="shared" ref="M24:M31" si="8">L24</f>
        <v>15</v>
      </c>
      <c r="O24" s="8" t="s">
        <v>13</v>
      </c>
      <c r="P24" s="31">
        <f>INDEX(英雄!$AF:$AF,'敏捷英雄(演算)'!$Q$11)</f>
        <v>0</v>
      </c>
      <c r="Q24" s="31">
        <f t="shared" ref="Q24:Q31" si="9">P24</f>
        <v>0</v>
      </c>
      <c r="R24" s="31">
        <f t="shared" si="3"/>
        <v>0</v>
      </c>
    </row>
    <row r="25" spans="2:18" x14ac:dyDescent="0.15">
      <c r="D25" s="8" t="s">
        <v>15</v>
      </c>
      <c r="E25" s="33"/>
      <c r="F25" s="31">
        <f t="shared" si="5"/>
        <v>77</v>
      </c>
      <c r="G25" s="31">
        <f t="shared" si="7"/>
        <v>77</v>
      </c>
      <c r="K25" s="8" t="s">
        <v>15</v>
      </c>
      <c r="L25" s="31">
        <f>IF($P$11="白色",0,INDEX(英雄!$BA:$BA,$Q$11-1))</f>
        <v>77</v>
      </c>
      <c r="M25" s="31">
        <f t="shared" si="8"/>
        <v>77</v>
      </c>
      <c r="O25" s="8" t="s">
        <v>15</v>
      </c>
      <c r="P25" s="31">
        <f>INDEX(英雄!$AG:$AG,'敏捷英雄(演算)'!$Q$11)</f>
        <v>0</v>
      </c>
      <c r="Q25" s="31">
        <f t="shared" si="9"/>
        <v>0</v>
      </c>
      <c r="R25" s="31">
        <f t="shared" si="3"/>
        <v>0</v>
      </c>
    </row>
    <row r="26" spans="2:18" x14ac:dyDescent="0.15">
      <c r="B26" s="30" t="s">
        <v>34</v>
      </c>
      <c r="C26" s="37">
        <f>ROUND(C$14*$C38+C$15*$C47+C$16*$C56,0)</f>
        <v>270</v>
      </c>
      <c r="D26" s="8" t="s">
        <v>88</v>
      </c>
      <c r="E26" s="33"/>
      <c r="F26" s="31">
        <f t="shared" si="5"/>
        <v>0</v>
      </c>
      <c r="G26" s="31">
        <f t="shared" si="7"/>
        <v>0</v>
      </c>
      <c r="H26" s="1" t="s">
        <v>189</v>
      </c>
      <c r="K26" s="8" t="s">
        <v>88</v>
      </c>
      <c r="L26" s="31">
        <f>IF($P$11="白色",0,INDEX(英雄!$BB:$BB,$Q$11-1))</f>
        <v>0</v>
      </c>
      <c r="M26" s="31">
        <f t="shared" si="8"/>
        <v>0</v>
      </c>
      <c r="O26" s="8" t="s">
        <v>88</v>
      </c>
      <c r="P26" s="31">
        <f>INDEX(英雄!$AH:$AH,'敏捷英雄(演算)'!$Q$11)</f>
        <v>30</v>
      </c>
      <c r="Q26" s="31">
        <f t="shared" si="9"/>
        <v>30</v>
      </c>
      <c r="R26" s="31">
        <f t="shared" si="3"/>
        <v>30</v>
      </c>
    </row>
    <row r="27" spans="2:18" x14ac:dyDescent="0.15">
      <c r="B27" s="30" t="s">
        <v>180</v>
      </c>
      <c r="C27" s="37">
        <f t="shared" ref="C27:C31" si="10">ROUND(C$14*$C39+C$15*$C48+C$16*$C57,0)</f>
        <v>28</v>
      </c>
      <c r="D27" s="8" t="s">
        <v>39</v>
      </c>
      <c r="E27" s="33"/>
      <c r="F27" s="31">
        <f t="shared" si="5"/>
        <v>14</v>
      </c>
      <c r="G27" s="31">
        <f t="shared" si="7"/>
        <v>14</v>
      </c>
      <c r="K27" s="8" t="s">
        <v>39</v>
      </c>
      <c r="L27" s="31">
        <f>IF($P$11="白色",0,INDEX(英雄!$BC:$BC,$Q$11-1))</f>
        <v>14</v>
      </c>
      <c r="M27" s="31">
        <f t="shared" si="8"/>
        <v>14</v>
      </c>
      <c r="O27" s="8" t="s">
        <v>39</v>
      </c>
      <c r="P27" s="31">
        <f>INDEX(英雄!$AI:$AI,'敏捷英雄(演算)'!$Q$11)</f>
        <v>0</v>
      </c>
      <c r="Q27" s="31">
        <f t="shared" si="9"/>
        <v>0</v>
      </c>
      <c r="R27" s="31">
        <f t="shared" si="3"/>
        <v>0</v>
      </c>
    </row>
    <row r="28" spans="2:18" x14ac:dyDescent="0.15">
      <c r="B28" s="30" t="s">
        <v>32</v>
      </c>
      <c r="C28" s="37">
        <f t="shared" si="10"/>
        <v>43</v>
      </c>
      <c r="D28" s="8" t="s">
        <v>194</v>
      </c>
      <c r="E28" s="33"/>
      <c r="F28" s="31">
        <f t="shared" si="5"/>
        <v>0</v>
      </c>
      <c r="G28" s="31">
        <f t="shared" si="7"/>
        <v>0</v>
      </c>
      <c r="K28" s="8" t="s">
        <v>194</v>
      </c>
      <c r="L28" s="31">
        <f>IF($P$11="白色",0,INDEX(英雄!$BD:$BD,$Q$11-1))</f>
        <v>0</v>
      </c>
      <c r="M28" s="31">
        <f t="shared" si="8"/>
        <v>0</v>
      </c>
      <c r="O28" s="8" t="s">
        <v>194</v>
      </c>
      <c r="P28" s="31">
        <f>INDEX(英雄!$AJ:$AJ,'敏捷英雄(演算)'!$Q$11)</f>
        <v>0</v>
      </c>
      <c r="Q28" s="31">
        <f t="shared" si="9"/>
        <v>0</v>
      </c>
      <c r="R28" s="31">
        <f t="shared" si="3"/>
        <v>0</v>
      </c>
    </row>
    <row r="29" spans="2:18" x14ac:dyDescent="0.15">
      <c r="B29" s="30" t="s">
        <v>19</v>
      </c>
      <c r="C29" s="37">
        <f t="shared" si="10"/>
        <v>4</v>
      </c>
      <c r="D29" s="8" t="s">
        <v>41</v>
      </c>
      <c r="E29" s="33"/>
      <c r="F29" s="31">
        <f t="shared" si="5"/>
        <v>50</v>
      </c>
      <c r="G29" s="31">
        <f t="shared" si="7"/>
        <v>50</v>
      </c>
      <c r="K29" s="8" t="s">
        <v>41</v>
      </c>
      <c r="L29" s="31">
        <f>IF($P$11="白色",0,INDEX(英雄!$BE:$BE,$Q$11-1))</f>
        <v>50</v>
      </c>
      <c r="M29" s="31">
        <f t="shared" si="8"/>
        <v>50</v>
      </c>
      <c r="O29" s="8" t="s">
        <v>41</v>
      </c>
      <c r="P29" s="31">
        <f>INDEX(英雄!$AK:$AK,'敏捷英雄(演算)'!$Q$11)</f>
        <v>15</v>
      </c>
      <c r="Q29" s="31">
        <f t="shared" si="9"/>
        <v>15</v>
      </c>
      <c r="R29" s="31">
        <f t="shared" si="3"/>
        <v>15</v>
      </c>
    </row>
    <row r="30" spans="2:18" x14ac:dyDescent="0.15">
      <c r="B30" s="30" t="s">
        <v>30</v>
      </c>
      <c r="C30" s="37">
        <f t="shared" si="10"/>
        <v>2</v>
      </c>
      <c r="D30" s="8" t="s">
        <v>47</v>
      </c>
      <c r="E30" s="33"/>
      <c r="F30" s="31">
        <f t="shared" si="5"/>
        <v>0</v>
      </c>
      <c r="G30" s="31">
        <f t="shared" si="7"/>
        <v>0</v>
      </c>
      <c r="K30" s="8" t="s">
        <v>47</v>
      </c>
      <c r="L30" s="31">
        <f>IF($P$11="白色",0,INDEX(英雄!$BF:$BF,$Q$11-1))</f>
        <v>0</v>
      </c>
      <c r="M30" s="31">
        <f t="shared" si="8"/>
        <v>0</v>
      </c>
      <c r="O30" s="8" t="s">
        <v>47</v>
      </c>
      <c r="P30" s="31">
        <f>INDEX(英雄!$AL:$AL,'敏捷英雄(演算)'!$Q$11)</f>
        <v>0</v>
      </c>
      <c r="Q30" s="31">
        <f t="shared" si="9"/>
        <v>0</v>
      </c>
      <c r="R30" s="31">
        <f t="shared" si="3"/>
        <v>0</v>
      </c>
    </row>
    <row r="31" spans="2:18" x14ac:dyDescent="0.15">
      <c r="B31" s="30" t="s">
        <v>36</v>
      </c>
      <c r="C31" s="37">
        <f t="shared" si="10"/>
        <v>8</v>
      </c>
      <c r="D31" s="8" t="s">
        <v>195</v>
      </c>
      <c r="E31" s="33"/>
      <c r="F31" s="31">
        <f t="shared" si="5"/>
        <v>0</v>
      </c>
      <c r="G31" s="31">
        <f t="shared" si="7"/>
        <v>0</v>
      </c>
      <c r="K31" s="8" t="s">
        <v>195</v>
      </c>
      <c r="L31" s="31">
        <f>IF($P$11="白色",0,INDEX(英雄!$BG:$BG,'敏捷英雄(演算)'!$Q$11-1))</f>
        <v>0</v>
      </c>
      <c r="M31" s="31">
        <f t="shared" si="8"/>
        <v>0</v>
      </c>
      <c r="O31" s="8" t="s">
        <v>195</v>
      </c>
      <c r="P31" s="31">
        <f>INDEX(英雄!$AM:$AM,'敏捷英雄(演算)'!$Q$11)</f>
        <v>0</v>
      </c>
      <c r="Q31" s="31">
        <f t="shared" si="9"/>
        <v>0</v>
      </c>
      <c r="R31" s="31">
        <f t="shared" si="3"/>
        <v>0</v>
      </c>
    </row>
    <row r="32" spans="2:18" x14ac:dyDescent="0.15">
      <c r="B32" s="36"/>
      <c r="C32" s="36"/>
    </row>
    <row r="37" spans="2:3" x14ac:dyDescent="0.15">
      <c r="B37" s="1" t="s">
        <v>2</v>
      </c>
      <c r="C37" s="4"/>
    </row>
    <row r="38" spans="2:3" x14ac:dyDescent="0.15">
      <c r="B38" s="8" t="s">
        <v>34</v>
      </c>
      <c r="C38" s="8">
        <v>18</v>
      </c>
    </row>
    <row r="39" spans="2:3" x14ac:dyDescent="0.15">
      <c r="B39" s="8" t="s">
        <v>180</v>
      </c>
      <c r="C39" s="8"/>
    </row>
    <row r="40" spans="2:3" x14ac:dyDescent="0.15">
      <c r="B40" s="8" t="s">
        <v>32</v>
      </c>
      <c r="C40" s="8"/>
    </row>
    <row r="41" spans="2:3" x14ac:dyDescent="0.15">
      <c r="B41" s="8" t="s">
        <v>19</v>
      </c>
      <c r="C41" s="8">
        <f>1/7</f>
        <v>0.14285714285714285</v>
      </c>
    </row>
    <row r="42" spans="2:3" x14ac:dyDescent="0.15">
      <c r="B42" s="8" t="s">
        <v>30</v>
      </c>
      <c r="C42" s="8"/>
    </row>
    <row r="43" spans="2:3" x14ac:dyDescent="0.15">
      <c r="B43" s="8" t="s">
        <v>36</v>
      </c>
      <c r="C43" s="8"/>
    </row>
    <row r="46" spans="2:3" x14ac:dyDescent="0.15">
      <c r="B46" s="1" t="s">
        <v>6</v>
      </c>
      <c r="C46" s="4"/>
    </row>
    <row r="47" spans="2:3" x14ac:dyDescent="0.15">
      <c r="B47" s="8" t="s">
        <v>34</v>
      </c>
      <c r="C47" s="8"/>
    </row>
    <row r="48" spans="2:3" x14ac:dyDescent="0.15">
      <c r="B48" s="8" t="s">
        <v>180</v>
      </c>
      <c r="C48" s="26"/>
    </row>
    <row r="49" spans="2:3" x14ac:dyDescent="0.15">
      <c r="B49" s="8" t="s">
        <v>32</v>
      </c>
      <c r="C49" s="8">
        <v>2.4</v>
      </c>
    </row>
    <row r="50" spans="2:3" x14ac:dyDescent="0.15">
      <c r="B50" s="8" t="s">
        <v>19</v>
      </c>
      <c r="C50" s="8"/>
    </row>
    <row r="51" spans="2:3" x14ac:dyDescent="0.15">
      <c r="B51" s="8" t="s">
        <v>30</v>
      </c>
      <c r="C51" s="26">
        <v>0.1</v>
      </c>
    </row>
    <row r="52" spans="2:3" x14ac:dyDescent="0.15">
      <c r="B52" s="8" t="s">
        <v>36</v>
      </c>
      <c r="C52" s="26"/>
    </row>
    <row r="55" spans="2:3" x14ac:dyDescent="0.15">
      <c r="B55" s="1" t="s">
        <v>4</v>
      </c>
      <c r="C55" s="4"/>
    </row>
    <row r="56" spans="2:3" x14ac:dyDescent="0.15">
      <c r="B56" s="8" t="s">
        <v>34</v>
      </c>
      <c r="C56" s="25"/>
    </row>
    <row r="57" spans="2:3" x14ac:dyDescent="0.15">
      <c r="B57" s="8" t="s">
        <v>180</v>
      </c>
      <c r="C57" s="25">
        <v>1.4</v>
      </c>
    </row>
    <row r="58" spans="2:3" x14ac:dyDescent="0.15">
      <c r="B58" s="8" t="s">
        <v>32</v>
      </c>
      <c r="C58" s="25"/>
    </row>
    <row r="59" spans="2:3" x14ac:dyDescent="0.15">
      <c r="B59" s="8" t="s">
        <v>19</v>
      </c>
      <c r="C59" s="25">
        <f>1/14</f>
        <v>7.1428571428571425E-2</v>
      </c>
    </row>
    <row r="60" spans="2:3" x14ac:dyDescent="0.15">
      <c r="B60" s="8" t="s">
        <v>30</v>
      </c>
      <c r="C60" s="25"/>
    </row>
    <row r="61" spans="2:3" x14ac:dyDescent="0.15">
      <c r="B61" s="8" t="s">
        <v>36</v>
      </c>
      <c r="C61" s="25">
        <v>0.4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29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Q29" sqref="Q23:U29"/>
    </sheetView>
  </sheetViews>
  <sheetFormatPr defaultRowHeight="11.25" x14ac:dyDescent="0.15"/>
  <cols>
    <col min="1" max="2" width="9" style="1"/>
    <col min="3" max="5" width="9" style="3"/>
    <col min="6" max="6" width="9" style="2"/>
    <col min="7" max="8" width="9" style="6"/>
    <col min="9" max="10" width="9" style="5"/>
    <col min="11" max="12" width="9" style="7"/>
    <col min="13" max="14" width="9" style="4"/>
    <col min="15" max="18" width="9" style="1"/>
    <col min="19" max="20" width="9.5" style="1" customWidth="1"/>
    <col min="21" max="16384" width="9" style="1"/>
  </cols>
  <sheetData>
    <row r="1" spans="2:25" s="22" customFormat="1" ht="22.5" x14ac:dyDescent="0.15">
      <c r="B1" s="15" t="s">
        <v>0</v>
      </c>
      <c r="C1" s="16" t="s">
        <v>2</v>
      </c>
      <c r="D1" s="16" t="s">
        <v>6</v>
      </c>
      <c r="E1" s="16" t="s">
        <v>4</v>
      </c>
      <c r="F1" s="17" t="s">
        <v>34</v>
      </c>
      <c r="G1" s="18" t="s">
        <v>10</v>
      </c>
      <c r="H1" s="18" t="s">
        <v>32</v>
      </c>
      <c r="I1" s="19" t="s">
        <v>19</v>
      </c>
      <c r="J1" s="19" t="s">
        <v>30</v>
      </c>
      <c r="K1" s="20" t="s">
        <v>36</v>
      </c>
      <c r="L1" s="20" t="s">
        <v>38</v>
      </c>
      <c r="M1" s="21" t="s">
        <v>14</v>
      </c>
      <c r="N1" s="21" t="s">
        <v>16</v>
      </c>
      <c r="O1" s="15" t="s">
        <v>89</v>
      </c>
      <c r="P1" s="15" t="s">
        <v>40</v>
      </c>
      <c r="Q1" s="15" t="s">
        <v>136</v>
      </c>
      <c r="R1" s="15" t="s">
        <v>42</v>
      </c>
      <c r="S1" s="15" t="s">
        <v>48</v>
      </c>
      <c r="T1" s="15" t="s">
        <v>168</v>
      </c>
      <c r="V1" s="22" t="s">
        <v>94</v>
      </c>
      <c r="W1" s="22" t="s">
        <v>119</v>
      </c>
      <c r="X1" s="22" t="s">
        <v>120</v>
      </c>
      <c r="Y1" s="22" t="s">
        <v>121</v>
      </c>
    </row>
    <row r="2" spans="2:25" x14ac:dyDescent="0.15">
      <c r="B2" s="8" t="s">
        <v>86</v>
      </c>
      <c r="C2" s="9">
        <v>1</v>
      </c>
      <c r="D2" s="9">
        <v>1</v>
      </c>
      <c r="E2" s="9">
        <v>1</v>
      </c>
      <c r="F2" s="10"/>
      <c r="G2" s="11"/>
      <c r="H2" s="11"/>
      <c r="I2" s="12"/>
      <c r="J2" s="12"/>
      <c r="K2" s="13"/>
      <c r="L2" s="13"/>
      <c r="M2" s="14"/>
      <c r="N2" s="14"/>
      <c r="O2" s="8"/>
      <c r="P2" s="8"/>
      <c r="Q2" s="8"/>
      <c r="R2" s="8"/>
      <c r="S2" s="8"/>
      <c r="T2" s="8"/>
      <c r="V2" s="8" t="s">
        <v>86</v>
      </c>
      <c r="W2" s="14" t="s">
        <v>49</v>
      </c>
    </row>
    <row r="3" spans="2:25" x14ac:dyDescent="0.15">
      <c r="B3" s="8" t="s">
        <v>11</v>
      </c>
      <c r="C3" s="9"/>
      <c r="D3" s="9"/>
      <c r="E3" s="9"/>
      <c r="F3" s="10"/>
      <c r="G3" s="11">
        <v>9</v>
      </c>
      <c r="H3" s="11"/>
      <c r="I3" s="12"/>
      <c r="J3" s="12"/>
      <c r="K3" s="13"/>
      <c r="L3" s="13"/>
      <c r="M3" s="14"/>
      <c r="N3" s="14"/>
      <c r="O3" s="8"/>
      <c r="P3" s="8"/>
      <c r="Q3" s="8"/>
      <c r="R3" s="8"/>
      <c r="S3" s="8"/>
      <c r="T3" s="8"/>
      <c r="V3" s="8" t="s">
        <v>11</v>
      </c>
      <c r="W3" s="14" t="s">
        <v>50</v>
      </c>
    </row>
    <row r="4" spans="2:25" x14ac:dyDescent="0.15">
      <c r="B4" s="8" t="s">
        <v>12</v>
      </c>
      <c r="C4" s="9">
        <v>5</v>
      </c>
      <c r="D4" s="9">
        <v>5</v>
      </c>
      <c r="E4" s="9">
        <v>5</v>
      </c>
      <c r="F4" s="10"/>
      <c r="G4" s="11"/>
      <c r="H4" s="11"/>
      <c r="I4" s="12"/>
      <c r="J4" s="12"/>
      <c r="K4" s="13"/>
      <c r="L4" s="13"/>
      <c r="M4" s="14"/>
      <c r="N4" s="14"/>
      <c r="O4" s="8"/>
      <c r="P4" s="8"/>
      <c r="Q4" s="8"/>
      <c r="R4" s="8"/>
      <c r="S4" s="8"/>
      <c r="T4" s="8"/>
      <c r="V4" s="8" t="s">
        <v>12</v>
      </c>
      <c r="W4" s="14" t="s">
        <v>51</v>
      </c>
    </row>
    <row r="5" spans="2:25" x14ac:dyDescent="0.15">
      <c r="B5" s="8" t="s">
        <v>92</v>
      </c>
      <c r="C5" s="9"/>
      <c r="D5" s="9"/>
      <c r="E5" s="9"/>
      <c r="F5" s="10"/>
      <c r="G5" s="11"/>
      <c r="H5" s="11"/>
      <c r="I5" s="12"/>
      <c r="J5" s="12"/>
      <c r="K5" s="13"/>
      <c r="L5" s="13"/>
      <c r="M5" s="14">
        <v>80</v>
      </c>
      <c r="N5" s="14"/>
      <c r="O5" s="8"/>
      <c r="P5" s="8"/>
      <c r="Q5" s="8"/>
      <c r="R5" s="8"/>
      <c r="S5" s="8"/>
      <c r="T5" s="8"/>
      <c r="V5" s="8" t="s">
        <v>92</v>
      </c>
      <c r="W5" s="14" t="s">
        <v>52</v>
      </c>
    </row>
    <row r="6" spans="2:25" x14ac:dyDescent="0.15">
      <c r="B6" s="8" t="s">
        <v>17</v>
      </c>
      <c r="C6" s="9"/>
      <c r="D6" s="9"/>
      <c r="E6" s="9"/>
      <c r="F6" s="10"/>
      <c r="G6" s="11"/>
      <c r="H6" s="11"/>
      <c r="I6" s="12"/>
      <c r="J6" s="12"/>
      <c r="K6" s="13"/>
      <c r="L6" s="13"/>
      <c r="M6" s="14"/>
      <c r="N6" s="14">
        <v>30</v>
      </c>
      <c r="O6" s="8"/>
      <c r="P6" s="8"/>
      <c r="Q6" s="8"/>
      <c r="R6" s="8"/>
      <c r="S6" s="8"/>
      <c r="T6" s="8"/>
      <c r="V6" s="8" t="s">
        <v>17</v>
      </c>
      <c r="W6" s="14" t="s">
        <v>53</v>
      </c>
    </row>
    <row r="7" spans="2:25" x14ac:dyDescent="0.15">
      <c r="B7" s="8" t="s">
        <v>20</v>
      </c>
      <c r="C7" s="9"/>
      <c r="D7" s="9"/>
      <c r="E7" s="9"/>
      <c r="F7" s="10"/>
      <c r="G7" s="11"/>
      <c r="H7" s="11"/>
      <c r="I7" s="12">
        <v>2</v>
      </c>
      <c r="J7" s="12"/>
      <c r="K7" s="13"/>
      <c r="L7" s="13"/>
      <c r="M7" s="14"/>
      <c r="N7" s="14"/>
      <c r="O7" s="8"/>
      <c r="P7" s="8"/>
      <c r="Q7" s="8"/>
      <c r="R7" s="8"/>
      <c r="S7" s="8"/>
      <c r="T7" s="8"/>
      <c r="V7" s="8" t="s">
        <v>20</v>
      </c>
      <c r="W7" s="14" t="s">
        <v>54</v>
      </c>
    </row>
    <row r="8" spans="2:25" x14ac:dyDescent="0.15">
      <c r="B8" s="8" t="s">
        <v>21</v>
      </c>
      <c r="C8" s="9"/>
      <c r="D8" s="9"/>
      <c r="E8" s="9"/>
      <c r="F8" s="10"/>
      <c r="G8" s="11">
        <v>6</v>
      </c>
      <c r="H8" s="11"/>
      <c r="I8" s="12"/>
      <c r="J8" s="12"/>
      <c r="K8" s="13"/>
      <c r="L8" s="13"/>
      <c r="M8" s="14"/>
      <c r="N8" s="14"/>
      <c r="O8" s="8"/>
      <c r="P8" s="8"/>
      <c r="Q8" s="8"/>
      <c r="R8" s="8"/>
      <c r="S8" s="8"/>
      <c r="T8" s="8"/>
      <c r="V8" s="8" t="s">
        <v>21</v>
      </c>
      <c r="W8" s="14" t="s">
        <v>55</v>
      </c>
    </row>
    <row r="9" spans="2:25" x14ac:dyDescent="0.15">
      <c r="B9" s="8" t="s">
        <v>22</v>
      </c>
      <c r="C9" s="9"/>
      <c r="D9" s="9"/>
      <c r="E9" s="9"/>
      <c r="F9" s="10"/>
      <c r="G9" s="11"/>
      <c r="H9" s="11"/>
      <c r="I9" s="12"/>
      <c r="J9" s="12"/>
      <c r="K9" s="13"/>
      <c r="L9" s="13"/>
      <c r="M9" s="14">
        <v>15</v>
      </c>
      <c r="N9" s="14">
        <v>15</v>
      </c>
      <c r="O9" s="8"/>
      <c r="P9" s="8"/>
      <c r="Q9" s="8"/>
      <c r="R9" s="8"/>
      <c r="S9" s="8"/>
      <c r="T9" s="8"/>
      <c r="V9" s="8" t="s">
        <v>22</v>
      </c>
      <c r="W9" s="14" t="s">
        <v>56</v>
      </c>
    </row>
    <row r="10" spans="2:25" x14ac:dyDescent="0.15">
      <c r="B10" s="8" t="s">
        <v>23</v>
      </c>
      <c r="C10" s="9">
        <v>2</v>
      </c>
      <c r="D10" s="9">
        <v>2</v>
      </c>
      <c r="E10" s="9">
        <v>2</v>
      </c>
      <c r="F10" s="10"/>
      <c r="G10" s="11"/>
      <c r="H10" s="11"/>
      <c r="I10" s="12"/>
      <c r="J10" s="12"/>
      <c r="K10" s="13"/>
      <c r="L10" s="13"/>
      <c r="M10" s="14"/>
      <c r="N10" s="14"/>
      <c r="O10" s="8"/>
      <c r="P10" s="8"/>
      <c r="Q10" s="8"/>
      <c r="R10" s="8"/>
      <c r="S10" s="8"/>
      <c r="T10" s="8"/>
      <c r="V10" s="8" t="s">
        <v>23</v>
      </c>
      <c r="W10" s="14" t="s">
        <v>57</v>
      </c>
    </row>
    <row r="11" spans="2:25" x14ac:dyDescent="0.15">
      <c r="B11" s="8" t="s">
        <v>24</v>
      </c>
      <c r="C11" s="9"/>
      <c r="D11" s="9"/>
      <c r="E11" s="9"/>
      <c r="F11" s="10"/>
      <c r="G11" s="11"/>
      <c r="H11" s="11"/>
      <c r="I11" s="12">
        <v>2</v>
      </c>
      <c r="J11" s="12"/>
      <c r="K11" s="13"/>
      <c r="L11" s="13"/>
      <c r="M11" s="14"/>
      <c r="N11" s="14"/>
      <c r="O11" s="8"/>
      <c r="P11" s="8"/>
      <c r="Q11" s="8"/>
      <c r="R11" s="8"/>
      <c r="S11" s="8"/>
      <c r="T11" s="8"/>
      <c r="V11" s="8" t="s">
        <v>24</v>
      </c>
      <c r="W11" s="14" t="s">
        <v>58</v>
      </c>
    </row>
    <row r="12" spans="2:25" x14ac:dyDescent="0.15">
      <c r="B12" s="8" t="s">
        <v>25</v>
      </c>
      <c r="C12" s="9">
        <v>3</v>
      </c>
      <c r="D12" s="9"/>
      <c r="E12" s="9"/>
      <c r="F12" s="10"/>
      <c r="G12" s="11"/>
      <c r="H12" s="11"/>
      <c r="I12" s="12"/>
      <c r="J12" s="12"/>
      <c r="K12" s="13"/>
      <c r="L12" s="13"/>
      <c r="M12" s="14"/>
      <c r="N12" s="14"/>
      <c r="O12" s="8"/>
      <c r="P12" s="8"/>
      <c r="Q12" s="8"/>
      <c r="R12" s="8"/>
      <c r="S12" s="8"/>
      <c r="T12" s="8"/>
      <c r="V12" s="8" t="s">
        <v>25</v>
      </c>
      <c r="W12" s="14" t="s">
        <v>59</v>
      </c>
    </row>
    <row r="13" spans="2:25" x14ac:dyDescent="0.15">
      <c r="B13" s="8" t="s">
        <v>743</v>
      </c>
      <c r="C13" s="9"/>
      <c r="D13" s="9">
        <v>3</v>
      </c>
      <c r="E13" s="9"/>
      <c r="F13" s="10"/>
      <c r="G13" s="11"/>
      <c r="H13" s="11"/>
      <c r="I13" s="12"/>
      <c r="J13" s="12"/>
      <c r="K13" s="13"/>
      <c r="L13" s="13"/>
      <c r="M13" s="14"/>
      <c r="N13" s="14"/>
      <c r="O13" s="8"/>
      <c r="P13" s="8"/>
      <c r="Q13" s="8"/>
      <c r="R13" s="8"/>
      <c r="S13" s="8"/>
      <c r="T13" s="8"/>
      <c r="V13" s="8" t="s">
        <v>26</v>
      </c>
      <c r="W13" s="14" t="s">
        <v>60</v>
      </c>
    </row>
    <row r="14" spans="2:25" x14ac:dyDescent="0.15">
      <c r="B14" s="8" t="s">
        <v>8</v>
      </c>
      <c r="C14" s="9"/>
      <c r="D14" s="9"/>
      <c r="E14" s="9">
        <v>3</v>
      </c>
      <c r="F14" s="10"/>
      <c r="G14" s="11"/>
      <c r="H14" s="11"/>
      <c r="I14" s="12"/>
      <c r="J14" s="12"/>
      <c r="K14" s="13"/>
      <c r="L14" s="13"/>
      <c r="M14" s="14"/>
      <c r="N14" s="14"/>
      <c r="O14" s="8"/>
      <c r="P14" s="8"/>
      <c r="Q14" s="8"/>
      <c r="R14" s="8"/>
      <c r="S14" s="8"/>
      <c r="T14" s="8"/>
      <c r="V14" s="8" t="s">
        <v>8</v>
      </c>
      <c r="W14" s="14" t="s">
        <v>61</v>
      </c>
    </row>
    <row r="15" spans="2:25" x14ac:dyDescent="0.15">
      <c r="B15" s="8" t="s">
        <v>27</v>
      </c>
      <c r="C15" s="9">
        <v>2</v>
      </c>
      <c r="D15" s="9">
        <v>2</v>
      </c>
      <c r="E15" s="9">
        <v>2</v>
      </c>
      <c r="F15" s="10"/>
      <c r="G15" s="11"/>
      <c r="H15" s="11"/>
      <c r="I15" s="12"/>
      <c r="J15" s="12"/>
      <c r="K15" s="13"/>
      <c r="L15" s="13"/>
      <c r="M15" s="14">
        <v>120</v>
      </c>
      <c r="N15" s="14"/>
      <c r="O15" s="8"/>
      <c r="P15" s="8"/>
      <c r="Q15" s="8"/>
      <c r="R15" s="8"/>
      <c r="S15" s="8"/>
      <c r="T15" s="8"/>
      <c r="V15" s="8" t="s">
        <v>27</v>
      </c>
      <c r="W15" s="14" t="s">
        <v>62</v>
      </c>
    </row>
    <row r="16" spans="2:25" x14ac:dyDescent="0.15">
      <c r="B16" s="8" t="s">
        <v>28</v>
      </c>
      <c r="C16" s="9"/>
      <c r="D16" s="9"/>
      <c r="E16" s="9">
        <v>6</v>
      </c>
      <c r="F16" s="10"/>
      <c r="G16" s="11"/>
      <c r="H16" s="11"/>
      <c r="I16" s="12">
        <v>3</v>
      </c>
      <c r="J16" s="12"/>
      <c r="K16" s="13"/>
      <c r="L16" s="13"/>
      <c r="M16" s="14"/>
      <c r="N16" s="14"/>
      <c r="O16" s="8"/>
      <c r="P16" s="8"/>
      <c r="Q16" s="8"/>
      <c r="R16" s="8"/>
      <c r="S16" s="8"/>
      <c r="T16" s="8"/>
      <c r="V16" s="8" t="s">
        <v>28</v>
      </c>
      <c r="W16" s="14" t="s">
        <v>63</v>
      </c>
    </row>
    <row r="17" spans="2:23" x14ac:dyDescent="0.15">
      <c r="B17" s="8" t="s">
        <v>43</v>
      </c>
      <c r="C17" s="9"/>
      <c r="D17" s="9"/>
      <c r="E17" s="9"/>
      <c r="F17" s="10"/>
      <c r="G17" s="11"/>
      <c r="H17" s="11"/>
      <c r="I17" s="12">
        <v>2</v>
      </c>
      <c r="J17" s="12"/>
      <c r="K17" s="13"/>
      <c r="L17" s="13"/>
      <c r="M17" s="14"/>
      <c r="N17" s="14">
        <v>30</v>
      </c>
      <c r="O17" s="8"/>
      <c r="P17" s="8"/>
      <c r="Q17" s="8"/>
      <c r="R17" s="8"/>
      <c r="S17" s="8"/>
      <c r="T17" s="8"/>
      <c r="V17" s="8" t="s">
        <v>43</v>
      </c>
      <c r="W17" s="14" t="s">
        <v>64</v>
      </c>
    </row>
    <row r="18" spans="2:23" x14ac:dyDescent="0.15">
      <c r="B18" s="8" t="s">
        <v>44</v>
      </c>
      <c r="C18" s="9">
        <v>6</v>
      </c>
      <c r="D18" s="9">
        <v>3</v>
      </c>
      <c r="E18" s="9">
        <v>3</v>
      </c>
      <c r="F18" s="10"/>
      <c r="G18" s="11">
        <v>3</v>
      </c>
      <c r="H18" s="11"/>
      <c r="I18" s="12"/>
      <c r="J18" s="12"/>
      <c r="K18" s="13"/>
      <c r="L18" s="13"/>
      <c r="M18" s="14"/>
      <c r="N18" s="14"/>
      <c r="O18" s="8"/>
      <c r="P18" s="8"/>
      <c r="Q18" s="8"/>
      <c r="R18" s="8"/>
      <c r="S18" s="8"/>
      <c r="T18" s="8"/>
      <c r="V18" s="8" t="s">
        <v>44</v>
      </c>
      <c r="W18" s="14" t="s">
        <v>65</v>
      </c>
    </row>
    <row r="19" spans="2:23" x14ac:dyDescent="0.15">
      <c r="B19" s="8" t="s">
        <v>45</v>
      </c>
      <c r="C19" s="9">
        <v>3</v>
      </c>
      <c r="D19" s="9">
        <v>3</v>
      </c>
      <c r="E19" s="9">
        <v>6</v>
      </c>
      <c r="F19" s="10"/>
      <c r="G19" s="11">
        <v>3</v>
      </c>
      <c r="H19" s="11"/>
      <c r="I19" s="12"/>
      <c r="J19" s="12"/>
      <c r="K19" s="13"/>
      <c r="L19" s="13"/>
      <c r="M19" s="14"/>
      <c r="N19" s="14"/>
      <c r="O19" s="8"/>
      <c r="P19" s="8"/>
      <c r="Q19" s="8"/>
      <c r="R19" s="8"/>
      <c r="S19" s="8"/>
      <c r="T19" s="8"/>
      <c r="V19" s="8" t="s">
        <v>45</v>
      </c>
      <c r="W19" s="14" t="s">
        <v>66</v>
      </c>
    </row>
    <row r="20" spans="2:23" x14ac:dyDescent="0.15">
      <c r="B20" s="8" t="s">
        <v>46</v>
      </c>
      <c r="C20" s="9">
        <v>3</v>
      </c>
      <c r="D20" s="9">
        <v>6</v>
      </c>
      <c r="E20" s="9">
        <v>3</v>
      </c>
      <c r="F20" s="10"/>
      <c r="G20" s="11">
        <v>3</v>
      </c>
      <c r="H20" s="11"/>
      <c r="I20" s="12"/>
      <c r="J20" s="12"/>
      <c r="K20" s="13"/>
      <c r="L20" s="13"/>
      <c r="M20" s="14"/>
      <c r="N20" s="14"/>
      <c r="O20" s="8"/>
      <c r="P20" s="8"/>
      <c r="Q20" s="8"/>
      <c r="R20" s="8"/>
      <c r="S20" s="8"/>
      <c r="T20" s="8"/>
      <c r="V20" s="8" t="s">
        <v>46</v>
      </c>
      <c r="W20" s="14" t="s">
        <v>67</v>
      </c>
    </row>
    <row r="21" spans="2:23" x14ac:dyDescent="0.15">
      <c r="B21" s="14" t="s">
        <v>49</v>
      </c>
      <c r="C21" s="9"/>
      <c r="D21" s="9"/>
      <c r="E21" s="9"/>
      <c r="F21" s="10"/>
      <c r="G21" s="11">
        <v>5</v>
      </c>
      <c r="H21" s="11"/>
      <c r="I21" s="12"/>
      <c r="J21" s="12"/>
      <c r="K21" s="13"/>
      <c r="L21" s="13"/>
      <c r="M21" s="14"/>
      <c r="N21" s="14"/>
      <c r="O21" s="8"/>
      <c r="P21" s="8"/>
      <c r="Q21" s="8"/>
      <c r="R21" s="8"/>
      <c r="S21" s="8"/>
      <c r="T21" s="8"/>
      <c r="W21" s="14" t="s">
        <v>93</v>
      </c>
    </row>
    <row r="22" spans="2:23" x14ac:dyDescent="0.15">
      <c r="B22" s="14" t="s">
        <v>50</v>
      </c>
      <c r="C22" s="9">
        <v>6</v>
      </c>
      <c r="D22" s="9"/>
      <c r="E22" s="9"/>
      <c r="F22" s="10"/>
      <c r="G22" s="11"/>
      <c r="H22" s="11"/>
      <c r="I22" s="12"/>
      <c r="J22" s="12"/>
      <c r="K22" s="13"/>
      <c r="L22" s="13"/>
      <c r="M22" s="14"/>
      <c r="N22" s="14"/>
      <c r="O22" s="8"/>
      <c r="P22" s="8"/>
      <c r="Q22" s="8"/>
      <c r="R22" s="8"/>
      <c r="S22" s="8"/>
      <c r="T22" s="8"/>
      <c r="W22" s="14" t="s">
        <v>68</v>
      </c>
    </row>
    <row r="23" spans="2:23" x14ac:dyDescent="0.15">
      <c r="B23" s="14" t="s">
        <v>51</v>
      </c>
      <c r="C23" s="9"/>
      <c r="D23" s="9"/>
      <c r="E23" s="9">
        <v>6</v>
      </c>
      <c r="F23" s="10"/>
      <c r="G23" s="11"/>
      <c r="H23" s="11"/>
      <c r="I23" s="12"/>
      <c r="J23" s="12"/>
      <c r="K23" s="13"/>
      <c r="L23" s="13"/>
      <c r="M23" s="14"/>
      <c r="N23" s="14"/>
      <c r="O23" s="8"/>
      <c r="P23" s="8"/>
      <c r="Q23" s="8"/>
      <c r="R23" s="8"/>
      <c r="S23" s="8"/>
      <c r="T23" s="8"/>
      <c r="W23" s="14" t="s">
        <v>69</v>
      </c>
    </row>
    <row r="24" spans="2:23" x14ac:dyDescent="0.15">
      <c r="B24" s="14" t="s">
        <v>52</v>
      </c>
      <c r="C24" s="9"/>
      <c r="D24" s="9">
        <v>6</v>
      </c>
      <c r="E24" s="9"/>
      <c r="F24" s="10"/>
      <c r="G24" s="11"/>
      <c r="H24" s="11"/>
      <c r="I24" s="12"/>
      <c r="J24" s="12"/>
      <c r="K24" s="13"/>
      <c r="L24" s="13"/>
      <c r="M24" s="14"/>
      <c r="N24" s="14"/>
      <c r="O24" s="8"/>
      <c r="P24" s="8"/>
      <c r="Q24" s="8"/>
      <c r="R24" s="8"/>
      <c r="S24" s="8"/>
      <c r="T24" s="8"/>
      <c r="W24" s="14" t="s">
        <v>70</v>
      </c>
    </row>
    <row r="25" spans="2:23" x14ac:dyDescent="0.15">
      <c r="B25" s="14" t="s">
        <v>53</v>
      </c>
      <c r="C25" s="9"/>
      <c r="D25" s="9"/>
      <c r="E25" s="9"/>
      <c r="F25" s="10"/>
      <c r="G25" s="11"/>
      <c r="H25" s="11"/>
      <c r="I25" s="12"/>
      <c r="J25" s="12"/>
      <c r="K25" s="13">
        <v>7.5</v>
      </c>
      <c r="L25" s="13"/>
      <c r="M25" s="14"/>
      <c r="N25" s="14"/>
      <c r="O25" s="8"/>
      <c r="P25" s="8"/>
      <c r="Q25" s="8"/>
      <c r="R25" s="8"/>
      <c r="S25" s="8"/>
      <c r="T25" s="8"/>
      <c r="W25" s="14" t="s">
        <v>71</v>
      </c>
    </row>
    <row r="26" spans="2:23" x14ac:dyDescent="0.15">
      <c r="B26" s="14" t="s">
        <v>54</v>
      </c>
      <c r="C26" s="9"/>
      <c r="D26" s="9"/>
      <c r="E26" s="9"/>
      <c r="F26" s="10"/>
      <c r="G26" s="11"/>
      <c r="H26" s="11"/>
      <c r="I26" s="12">
        <v>5</v>
      </c>
      <c r="J26" s="12"/>
      <c r="K26" s="13"/>
      <c r="L26" s="13"/>
      <c r="M26" s="14"/>
      <c r="N26" s="14"/>
      <c r="O26" s="8"/>
      <c r="P26" s="8"/>
      <c r="Q26" s="8"/>
      <c r="R26" s="8"/>
      <c r="S26" s="8"/>
      <c r="T26" s="8"/>
      <c r="W26" s="14" t="s">
        <v>72</v>
      </c>
    </row>
    <row r="27" spans="2:23" x14ac:dyDescent="0.15">
      <c r="B27" s="14" t="s">
        <v>55</v>
      </c>
      <c r="C27" s="9"/>
      <c r="D27" s="9"/>
      <c r="E27" s="9"/>
      <c r="F27" s="10"/>
      <c r="G27" s="11"/>
      <c r="H27" s="11"/>
      <c r="I27" s="12"/>
      <c r="J27" s="12">
        <v>5</v>
      </c>
      <c r="K27" s="13"/>
      <c r="L27" s="13"/>
      <c r="M27" s="14"/>
      <c r="N27" s="14"/>
      <c r="O27" s="8"/>
      <c r="P27" s="8"/>
      <c r="Q27" s="8"/>
      <c r="R27" s="8"/>
      <c r="S27" s="8"/>
      <c r="T27" s="8"/>
      <c r="W27" s="14" t="s">
        <v>73</v>
      </c>
    </row>
    <row r="28" spans="2:23" x14ac:dyDescent="0.15">
      <c r="B28" s="14" t="s">
        <v>56</v>
      </c>
      <c r="C28" s="9"/>
      <c r="D28" s="9"/>
      <c r="E28" s="9"/>
      <c r="F28" s="10"/>
      <c r="G28" s="11"/>
      <c r="H28" s="11"/>
      <c r="I28" s="12"/>
      <c r="J28" s="12"/>
      <c r="K28" s="13"/>
      <c r="L28" s="13"/>
      <c r="M28" s="14">
        <v>150</v>
      </c>
      <c r="N28" s="14"/>
      <c r="O28" s="8"/>
      <c r="P28" s="8"/>
      <c r="Q28" s="8"/>
      <c r="R28" s="8"/>
      <c r="S28" s="8"/>
      <c r="T28" s="8"/>
      <c r="W28" s="14" t="s">
        <v>74</v>
      </c>
    </row>
    <row r="29" spans="2:23" x14ac:dyDescent="0.15">
      <c r="B29" s="14" t="s">
        <v>57</v>
      </c>
      <c r="C29" s="9"/>
      <c r="D29" s="9"/>
      <c r="E29" s="9"/>
      <c r="F29" s="10"/>
      <c r="G29" s="11"/>
      <c r="H29" s="11"/>
      <c r="I29" s="12"/>
      <c r="J29" s="12"/>
      <c r="K29" s="13"/>
      <c r="L29" s="13"/>
      <c r="M29" s="14"/>
      <c r="N29" s="14">
        <v>60</v>
      </c>
      <c r="O29" s="8"/>
      <c r="P29" s="8"/>
      <c r="Q29" s="8"/>
      <c r="R29" s="8"/>
      <c r="S29" s="8"/>
      <c r="T29" s="8"/>
      <c r="W29" s="14" t="s">
        <v>75</v>
      </c>
    </row>
    <row r="30" spans="2:23" x14ac:dyDescent="0.15">
      <c r="B30" s="14" t="s">
        <v>58</v>
      </c>
      <c r="C30" s="9"/>
      <c r="D30" s="9"/>
      <c r="E30" s="9"/>
      <c r="F30" s="10"/>
      <c r="G30" s="11"/>
      <c r="H30" s="11"/>
      <c r="I30" s="12"/>
      <c r="J30" s="12"/>
      <c r="K30" s="13"/>
      <c r="L30" s="13"/>
      <c r="M30" s="14"/>
      <c r="N30" s="14"/>
      <c r="O30" s="8"/>
      <c r="P30" s="8"/>
      <c r="Q30" s="8"/>
      <c r="R30" s="8">
        <v>15</v>
      </c>
      <c r="S30" s="8"/>
      <c r="T30" s="8"/>
      <c r="W30" s="14" t="s">
        <v>76</v>
      </c>
    </row>
    <row r="31" spans="2:23" x14ac:dyDescent="0.15">
      <c r="B31" s="14" t="s">
        <v>59</v>
      </c>
      <c r="C31" s="9"/>
      <c r="D31" s="9"/>
      <c r="E31" s="9"/>
      <c r="F31" s="10"/>
      <c r="G31" s="11">
        <v>10</v>
      </c>
      <c r="H31" s="11"/>
      <c r="I31" s="12"/>
      <c r="J31" s="12"/>
      <c r="K31" s="13">
        <v>5</v>
      </c>
      <c r="L31" s="13"/>
      <c r="M31" s="14"/>
      <c r="N31" s="14"/>
      <c r="O31" s="8"/>
      <c r="P31" s="8"/>
      <c r="Q31" s="8"/>
      <c r="R31" s="8"/>
      <c r="S31" s="8"/>
      <c r="T31" s="8"/>
      <c r="W31" s="14" t="s">
        <v>77</v>
      </c>
    </row>
    <row r="32" spans="2:23" x14ac:dyDescent="0.15">
      <c r="B32" s="14" t="s">
        <v>60</v>
      </c>
      <c r="C32" s="9"/>
      <c r="D32" s="9"/>
      <c r="E32" s="9"/>
      <c r="F32" s="10"/>
      <c r="G32" s="11"/>
      <c r="H32" s="11"/>
      <c r="I32" s="12">
        <v>5</v>
      </c>
      <c r="J32" s="12"/>
      <c r="K32" s="13"/>
      <c r="L32" s="13"/>
      <c r="M32" s="14">
        <v>90</v>
      </c>
      <c r="N32" s="14"/>
      <c r="O32" s="8"/>
      <c r="P32" s="8"/>
      <c r="Q32" s="8"/>
      <c r="R32" s="8"/>
      <c r="S32" s="8"/>
      <c r="T32" s="8"/>
      <c r="W32" s="14" t="s">
        <v>78</v>
      </c>
    </row>
    <row r="33" spans="2:23" x14ac:dyDescent="0.15">
      <c r="B33" s="14" t="s">
        <v>61</v>
      </c>
      <c r="C33" s="9"/>
      <c r="D33" s="9"/>
      <c r="E33" s="9"/>
      <c r="F33" s="10"/>
      <c r="G33" s="11"/>
      <c r="H33" s="11">
        <v>30</v>
      </c>
      <c r="I33" s="12"/>
      <c r="J33" s="12"/>
      <c r="K33" s="13"/>
      <c r="L33" s="13"/>
      <c r="M33" s="14"/>
      <c r="N33" s="14"/>
      <c r="O33" s="8"/>
      <c r="P33" s="8"/>
      <c r="Q33" s="8"/>
      <c r="R33" s="8"/>
      <c r="S33" s="8"/>
      <c r="T33" s="8"/>
      <c r="W33" s="14" t="s">
        <v>79</v>
      </c>
    </row>
    <row r="34" spans="2:23" x14ac:dyDescent="0.15">
      <c r="B34" s="14" t="s">
        <v>62</v>
      </c>
      <c r="C34" s="9"/>
      <c r="D34" s="9"/>
      <c r="E34" s="9"/>
      <c r="F34" s="10">
        <v>250</v>
      </c>
      <c r="G34" s="11"/>
      <c r="H34" s="11"/>
      <c r="I34" s="12"/>
      <c r="J34" s="12"/>
      <c r="K34" s="13"/>
      <c r="L34" s="13"/>
      <c r="M34" s="14"/>
      <c r="N34" s="14"/>
      <c r="O34" s="8"/>
      <c r="P34" s="8"/>
      <c r="Q34" s="8"/>
      <c r="R34" s="8"/>
      <c r="S34" s="8"/>
      <c r="T34" s="8"/>
      <c r="W34" s="14" t="s">
        <v>80</v>
      </c>
    </row>
    <row r="35" spans="2:23" x14ac:dyDescent="0.15">
      <c r="B35" s="14" t="s">
        <v>63</v>
      </c>
      <c r="C35" s="9"/>
      <c r="D35" s="9"/>
      <c r="E35" s="9"/>
      <c r="F35" s="10">
        <v>200</v>
      </c>
      <c r="G35" s="11"/>
      <c r="H35" s="11">
        <v>18</v>
      </c>
      <c r="I35" s="12"/>
      <c r="J35" s="12"/>
      <c r="K35" s="13"/>
      <c r="L35" s="13"/>
      <c r="M35" s="14"/>
      <c r="N35" s="14"/>
      <c r="O35" s="8"/>
      <c r="P35" s="8"/>
      <c r="Q35" s="8"/>
      <c r="R35" s="8"/>
      <c r="S35" s="8"/>
      <c r="T35" s="8"/>
      <c r="W35" s="14" t="s">
        <v>81</v>
      </c>
    </row>
    <row r="36" spans="2:23" x14ac:dyDescent="0.15">
      <c r="B36" s="14" t="s">
        <v>64</v>
      </c>
      <c r="C36" s="9">
        <v>3</v>
      </c>
      <c r="D36" s="9">
        <v>3</v>
      </c>
      <c r="E36" s="9">
        <v>3</v>
      </c>
      <c r="F36" s="10"/>
      <c r="G36" s="11"/>
      <c r="H36" s="11"/>
      <c r="I36" s="12"/>
      <c r="J36" s="12"/>
      <c r="K36" s="13"/>
      <c r="L36" s="13"/>
      <c r="M36" s="14">
        <v>15</v>
      </c>
      <c r="N36" s="14">
        <v>15</v>
      </c>
      <c r="O36" s="8"/>
      <c r="P36" s="8"/>
      <c r="Q36" s="8"/>
      <c r="R36" s="8"/>
      <c r="S36" s="8"/>
      <c r="T36" s="8"/>
      <c r="W36" s="14" t="s">
        <v>82</v>
      </c>
    </row>
    <row r="37" spans="2:23" x14ac:dyDescent="0.15">
      <c r="B37" s="14" t="s">
        <v>65</v>
      </c>
      <c r="C37" s="9"/>
      <c r="D37" s="9"/>
      <c r="E37" s="9"/>
      <c r="F37" s="10"/>
      <c r="G37" s="11"/>
      <c r="H37" s="11">
        <v>12</v>
      </c>
      <c r="I37" s="12"/>
      <c r="J37" s="12"/>
      <c r="K37" s="13"/>
      <c r="L37" s="13"/>
      <c r="M37" s="14">
        <v>120</v>
      </c>
      <c r="N37" s="14">
        <v>30</v>
      </c>
      <c r="O37" s="8"/>
      <c r="P37" s="8"/>
      <c r="Q37" s="8"/>
      <c r="R37" s="8"/>
      <c r="S37" s="8"/>
      <c r="T37" s="8"/>
      <c r="W37" s="14" t="s">
        <v>83</v>
      </c>
    </row>
    <row r="38" spans="2:23" x14ac:dyDescent="0.15">
      <c r="B38" s="14" t="s">
        <v>66</v>
      </c>
      <c r="C38" s="9">
        <v>2</v>
      </c>
      <c r="D38" s="9">
        <v>2</v>
      </c>
      <c r="E38" s="9">
        <v>2</v>
      </c>
      <c r="F38" s="10"/>
      <c r="G38" s="11"/>
      <c r="H38" s="11"/>
      <c r="I38" s="12">
        <v>5</v>
      </c>
      <c r="J38" s="12"/>
      <c r="K38" s="13"/>
      <c r="L38" s="13"/>
      <c r="M38" s="14"/>
      <c r="N38" s="14"/>
      <c r="O38" s="8"/>
      <c r="P38" s="8"/>
      <c r="Q38" s="8"/>
      <c r="R38" s="8"/>
      <c r="S38" s="8"/>
      <c r="T38" s="8"/>
    </row>
    <row r="39" spans="2:23" x14ac:dyDescent="0.15">
      <c r="B39" s="14" t="s">
        <v>67</v>
      </c>
      <c r="C39" s="9">
        <v>6</v>
      </c>
      <c r="D39" s="9"/>
      <c r="E39" s="9"/>
      <c r="F39" s="10"/>
      <c r="G39" s="11"/>
      <c r="H39" s="11"/>
      <c r="I39" s="12"/>
      <c r="J39" s="12"/>
      <c r="K39" s="13"/>
      <c r="L39" s="13"/>
      <c r="M39" s="14">
        <v>70</v>
      </c>
      <c r="N39" s="14">
        <v>50</v>
      </c>
      <c r="O39" s="8"/>
      <c r="P39" s="8"/>
      <c r="Q39" s="8"/>
      <c r="R39" s="8"/>
      <c r="S39" s="8"/>
      <c r="T39" s="8"/>
    </row>
    <row r="40" spans="2:23" x14ac:dyDescent="0.15">
      <c r="B40" s="14" t="s">
        <v>93</v>
      </c>
      <c r="C40" s="9">
        <v>7</v>
      </c>
      <c r="D40" s="9">
        <v>7</v>
      </c>
      <c r="E40" s="9">
        <v>7</v>
      </c>
      <c r="F40" s="10"/>
      <c r="G40" s="11"/>
      <c r="H40" s="11"/>
      <c r="I40" s="12">
        <v>1</v>
      </c>
      <c r="J40" s="12"/>
      <c r="K40" s="13"/>
      <c r="L40" s="13"/>
      <c r="M40" s="14">
        <v>90</v>
      </c>
      <c r="N40" s="14"/>
      <c r="O40" s="8"/>
      <c r="P40" s="8"/>
      <c r="Q40" s="8"/>
      <c r="R40" s="8"/>
      <c r="S40" s="8"/>
      <c r="T40" s="8"/>
    </row>
    <row r="41" spans="2:23" x14ac:dyDescent="0.15">
      <c r="B41" s="14" t="s">
        <v>68</v>
      </c>
      <c r="C41" s="9">
        <v>3</v>
      </c>
      <c r="D41" s="9">
        <v>3</v>
      </c>
      <c r="E41" s="9">
        <v>3</v>
      </c>
      <c r="F41" s="10"/>
      <c r="G41" s="11"/>
      <c r="H41" s="11"/>
      <c r="I41" s="12">
        <v>3</v>
      </c>
      <c r="J41" s="12"/>
      <c r="K41" s="13"/>
      <c r="L41" s="13"/>
      <c r="M41" s="14"/>
      <c r="N41" s="14">
        <v>32</v>
      </c>
      <c r="O41" s="8"/>
      <c r="P41" s="8"/>
      <c r="Q41" s="8"/>
      <c r="R41" s="8"/>
      <c r="S41" s="8"/>
      <c r="T41" s="8"/>
    </row>
    <row r="42" spans="2:23" x14ac:dyDescent="0.15">
      <c r="B42" s="14" t="s">
        <v>69</v>
      </c>
      <c r="C42" s="9"/>
      <c r="D42" s="9"/>
      <c r="E42" s="9"/>
      <c r="F42" s="10"/>
      <c r="G42" s="11"/>
      <c r="H42" s="11"/>
      <c r="I42" s="12"/>
      <c r="J42" s="12"/>
      <c r="K42" s="13"/>
      <c r="L42" s="13"/>
      <c r="M42" s="14"/>
      <c r="N42" s="14">
        <v>50</v>
      </c>
      <c r="O42" s="8"/>
      <c r="P42" s="8">
        <v>6</v>
      </c>
      <c r="Q42" s="8"/>
      <c r="R42" s="8"/>
      <c r="S42" s="8"/>
      <c r="T42" s="8"/>
    </row>
    <row r="43" spans="2:23" x14ac:dyDescent="0.15">
      <c r="B43" s="14" t="s">
        <v>70</v>
      </c>
      <c r="C43" s="9">
        <v>9</v>
      </c>
      <c r="D43" s="9">
        <v>9</v>
      </c>
      <c r="E43" s="9">
        <v>9</v>
      </c>
      <c r="F43" s="10"/>
      <c r="G43" s="11">
        <v>24</v>
      </c>
      <c r="H43" s="11"/>
      <c r="I43" s="12"/>
      <c r="J43" s="12"/>
      <c r="K43" s="13"/>
      <c r="L43" s="13"/>
      <c r="M43" s="14"/>
      <c r="N43" s="14"/>
      <c r="O43" s="8"/>
      <c r="P43" s="8"/>
      <c r="Q43" s="8"/>
      <c r="R43" s="8"/>
      <c r="S43" s="8"/>
      <c r="T43" s="8"/>
    </row>
    <row r="44" spans="2:23" x14ac:dyDescent="0.15">
      <c r="B44" s="14" t="s">
        <v>71</v>
      </c>
      <c r="C44" s="9">
        <v>14</v>
      </c>
      <c r="D44" s="9">
        <v>6</v>
      </c>
      <c r="E44" s="9">
        <v>6</v>
      </c>
      <c r="F44" s="10"/>
      <c r="G44" s="11"/>
      <c r="H44" s="11"/>
      <c r="I44" s="12"/>
      <c r="J44" s="12"/>
      <c r="K44" s="13">
        <v>15</v>
      </c>
      <c r="L44" s="13"/>
      <c r="M44" s="14"/>
      <c r="N44" s="14"/>
      <c r="O44" s="8"/>
      <c r="P44" s="8"/>
      <c r="Q44" s="8"/>
      <c r="R44" s="8"/>
      <c r="S44" s="8"/>
      <c r="T44" s="8"/>
    </row>
    <row r="45" spans="2:23" x14ac:dyDescent="0.15">
      <c r="B45" s="14" t="s">
        <v>72</v>
      </c>
      <c r="C45" s="9">
        <v>6</v>
      </c>
      <c r="D45" s="9">
        <v>6</v>
      </c>
      <c r="E45" s="9">
        <v>14</v>
      </c>
      <c r="F45" s="10"/>
      <c r="G45" s="11"/>
      <c r="H45" s="11"/>
      <c r="I45" s="12"/>
      <c r="J45" s="12"/>
      <c r="K45" s="13">
        <v>15</v>
      </c>
      <c r="L45" s="13"/>
      <c r="M45" s="14"/>
      <c r="N45" s="14"/>
      <c r="O45" s="8"/>
      <c r="P45" s="8"/>
      <c r="Q45" s="8"/>
      <c r="R45" s="8"/>
      <c r="S45" s="8"/>
      <c r="T45" s="8"/>
    </row>
    <row r="46" spans="2:23" x14ac:dyDescent="0.15">
      <c r="B46" s="14" t="s">
        <v>73</v>
      </c>
      <c r="C46" s="9">
        <v>6</v>
      </c>
      <c r="D46" s="9">
        <v>14</v>
      </c>
      <c r="E46" s="9">
        <v>6</v>
      </c>
      <c r="F46" s="10"/>
      <c r="G46" s="11"/>
      <c r="H46" s="11"/>
      <c r="I46" s="12"/>
      <c r="J46" s="12"/>
      <c r="K46" s="13">
        <v>15</v>
      </c>
      <c r="L46" s="13"/>
      <c r="M46" s="14"/>
      <c r="N46" s="14"/>
      <c r="O46" s="8"/>
      <c r="P46" s="8"/>
      <c r="Q46" s="8"/>
      <c r="R46" s="8"/>
      <c r="S46" s="8"/>
      <c r="T46" s="8"/>
    </row>
    <row r="47" spans="2:23" x14ac:dyDescent="0.15">
      <c r="B47" s="14" t="s">
        <v>74</v>
      </c>
      <c r="C47" s="9">
        <v>6</v>
      </c>
      <c r="D47" s="9">
        <v>6</v>
      </c>
      <c r="E47" s="9">
        <v>6</v>
      </c>
      <c r="F47" s="10"/>
      <c r="G47" s="11"/>
      <c r="H47" s="11">
        <v>40</v>
      </c>
      <c r="I47" s="12"/>
      <c r="J47" s="12"/>
      <c r="K47" s="13"/>
      <c r="L47" s="13"/>
      <c r="M47" s="14"/>
      <c r="N47" s="14">
        <v>60</v>
      </c>
      <c r="O47" s="8"/>
      <c r="P47" s="8"/>
      <c r="Q47" s="8"/>
      <c r="R47" s="8"/>
      <c r="S47" s="8"/>
      <c r="T47" s="8"/>
    </row>
    <row r="48" spans="2:23" x14ac:dyDescent="0.15">
      <c r="B48" s="14" t="s">
        <v>75</v>
      </c>
      <c r="C48" s="9"/>
      <c r="D48" s="9">
        <v>6</v>
      </c>
      <c r="E48" s="9"/>
      <c r="F48" s="10"/>
      <c r="G48" s="11">
        <v>15</v>
      </c>
      <c r="H48" s="11"/>
      <c r="I48" s="12"/>
      <c r="J48" s="12"/>
      <c r="K48" s="13">
        <v>5</v>
      </c>
      <c r="L48" s="13"/>
      <c r="M48" s="14"/>
      <c r="N48" s="14">
        <v>40</v>
      </c>
      <c r="O48" s="8"/>
      <c r="P48" s="8"/>
      <c r="Q48" s="8"/>
      <c r="R48" s="8"/>
      <c r="S48" s="8"/>
      <c r="T48" s="8"/>
    </row>
    <row r="49" spans="2:20" x14ac:dyDescent="0.15">
      <c r="B49" s="14" t="s">
        <v>76</v>
      </c>
      <c r="C49" s="9"/>
      <c r="D49" s="9"/>
      <c r="E49" s="9"/>
      <c r="F49" s="10"/>
      <c r="G49" s="11">
        <v>10</v>
      </c>
      <c r="H49" s="11"/>
      <c r="I49" s="12"/>
      <c r="J49" s="12"/>
      <c r="K49" s="13"/>
      <c r="L49" s="13"/>
      <c r="M49" s="14">
        <v>200</v>
      </c>
      <c r="N49" s="14">
        <v>75</v>
      </c>
      <c r="O49" s="8"/>
      <c r="P49" s="8"/>
      <c r="Q49" s="8"/>
      <c r="R49" s="8"/>
      <c r="S49" s="8"/>
      <c r="T49" s="8"/>
    </row>
    <row r="50" spans="2:20" x14ac:dyDescent="0.15">
      <c r="B50" s="14" t="s">
        <v>77</v>
      </c>
      <c r="C50" s="9">
        <v>9</v>
      </c>
      <c r="D50" s="9">
        <v>9</v>
      </c>
      <c r="E50" s="9">
        <v>9</v>
      </c>
      <c r="F50" s="10"/>
      <c r="G50" s="11">
        <v>3</v>
      </c>
      <c r="H50" s="11"/>
      <c r="I50" s="12"/>
      <c r="J50" s="12"/>
      <c r="K50" s="13"/>
      <c r="L50" s="13"/>
      <c r="M50" s="14"/>
      <c r="N50" s="14"/>
      <c r="O50" s="8"/>
      <c r="P50" s="8"/>
      <c r="Q50" s="8"/>
      <c r="R50" s="8"/>
      <c r="S50" s="8"/>
      <c r="T50" s="8"/>
    </row>
    <row r="51" spans="2:20" x14ac:dyDescent="0.15">
      <c r="B51" s="14" t="s">
        <v>78</v>
      </c>
      <c r="C51" s="9"/>
      <c r="D51" s="9"/>
      <c r="E51" s="9"/>
      <c r="F51" s="10"/>
      <c r="G51" s="11">
        <v>20</v>
      </c>
      <c r="H51" s="11"/>
      <c r="I51" s="12">
        <v>5</v>
      </c>
      <c r="J51" s="12"/>
      <c r="K51" s="13"/>
      <c r="L51" s="13"/>
      <c r="M51" s="14"/>
      <c r="N51" s="14"/>
      <c r="O51" s="8"/>
      <c r="P51" s="8"/>
      <c r="Q51" s="8"/>
      <c r="R51" s="8">
        <v>15</v>
      </c>
      <c r="S51" s="8"/>
      <c r="T51" s="8"/>
    </row>
    <row r="52" spans="2:20" x14ac:dyDescent="0.15">
      <c r="B52" s="14" t="s">
        <v>79</v>
      </c>
      <c r="C52" s="9"/>
      <c r="D52" s="9"/>
      <c r="E52" s="9"/>
      <c r="F52" s="10"/>
      <c r="G52" s="11"/>
      <c r="H52" s="11"/>
      <c r="I52" s="12"/>
      <c r="J52" s="12"/>
      <c r="K52" s="13">
        <v>20</v>
      </c>
      <c r="L52" s="13"/>
      <c r="M52" s="14"/>
      <c r="N52" s="14"/>
      <c r="O52" s="8"/>
      <c r="P52" s="8"/>
      <c r="Q52" s="8"/>
      <c r="R52" s="8">
        <v>20</v>
      </c>
      <c r="S52" s="8"/>
      <c r="T52" s="8"/>
    </row>
    <row r="53" spans="2:20" x14ac:dyDescent="0.15">
      <c r="B53" s="14" t="s">
        <v>80</v>
      </c>
      <c r="C53" s="9"/>
      <c r="D53" s="9"/>
      <c r="E53" s="9"/>
      <c r="F53" s="10"/>
      <c r="G53" s="11"/>
      <c r="H53" s="11"/>
      <c r="I53" s="12">
        <v>5</v>
      </c>
      <c r="J53" s="12"/>
      <c r="K53" s="13">
        <v>15</v>
      </c>
      <c r="L53" s="13"/>
      <c r="M53" s="14"/>
      <c r="N53" s="14">
        <v>40</v>
      </c>
      <c r="O53" s="8"/>
      <c r="P53" s="8"/>
      <c r="Q53" s="8"/>
      <c r="R53" s="8">
        <v>16</v>
      </c>
      <c r="S53" s="8"/>
      <c r="T53" s="8"/>
    </row>
    <row r="54" spans="2:20" x14ac:dyDescent="0.15">
      <c r="B54" s="14" t="s">
        <v>81</v>
      </c>
      <c r="C54" s="9"/>
      <c r="D54" s="9"/>
      <c r="E54" s="9"/>
      <c r="F54" s="10"/>
      <c r="G54" s="11"/>
      <c r="H54" s="11"/>
      <c r="I54" s="12"/>
      <c r="J54" s="12">
        <v>12</v>
      </c>
      <c r="K54" s="13"/>
      <c r="L54" s="13"/>
      <c r="M54" s="14">
        <v>180</v>
      </c>
      <c r="N54" s="14"/>
      <c r="O54" s="8"/>
      <c r="P54" s="8"/>
      <c r="Q54" s="8"/>
      <c r="R54" s="8"/>
      <c r="S54" s="8"/>
      <c r="T54" s="8"/>
    </row>
    <row r="55" spans="2:20" x14ac:dyDescent="0.15">
      <c r="B55" s="14" t="s">
        <v>82</v>
      </c>
      <c r="C55" s="9"/>
      <c r="D55" s="9"/>
      <c r="E55" s="9"/>
      <c r="F55" s="10">
        <v>280</v>
      </c>
      <c r="G55" s="11"/>
      <c r="H55" s="11"/>
      <c r="I55" s="12">
        <v>4</v>
      </c>
      <c r="J55" s="12"/>
      <c r="K55" s="13"/>
      <c r="L55" s="13"/>
      <c r="M55" s="14">
        <v>240</v>
      </c>
      <c r="N55" s="14"/>
      <c r="O55" s="8"/>
      <c r="P55" s="8"/>
      <c r="Q55" s="8"/>
      <c r="R55" s="8"/>
      <c r="S55" s="8"/>
      <c r="T55" s="8"/>
    </row>
    <row r="56" spans="2:20" x14ac:dyDescent="0.15">
      <c r="B56" s="14" t="s">
        <v>83</v>
      </c>
      <c r="C56" s="9">
        <v>5</v>
      </c>
      <c r="D56" s="9">
        <v>5</v>
      </c>
      <c r="E56" s="9">
        <v>5</v>
      </c>
      <c r="F56" s="10"/>
      <c r="G56" s="11"/>
      <c r="H56" s="11"/>
      <c r="I56" s="12"/>
      <c r="J56" s="12"/>
      <c r="K56" s="13"/>
      <c r="L56" s="13"/>
      <c r="M56" s="14"/>
      <c r="N56" s="14"/>
      <c r="O56" s="8"/>
      <c r="P56" s="8">
        <v>5</v>
      </c>
      <c r="Q56" s="8"/>
      <c r="R56" s="8"/>
      <c r="S56" s="8">
        <v>10</v>
      </c>
      <c r="T56" s="8"/>
    </row>
    <row r="57" spans="2:20" x14ac:dyDescent="0.15">
      <c r="B57" s="23" t="s">
        <v>126</v>
      </c>
      <c r="C57" s="9"/>
      <c r="D57" s="9"/>
      <c r="E57" s="9"/>
      <c r="F57" s="10"/>
      <c r="G57" s="11">
        <v>24</v>
      </c>
      <c r="H57" s="11"/>
      <c r="I57" s="12"/>
      <c r="J57" s="12"/>
      <c r="K57" s="13"/>
      <c r="L57" s="13"/>
      <c r="M57" s="14"/>
      <c r="N57" s="14"/>
      <c r="O57" s="8"/>
      <c r="P57" s="8"/>
      <c r="Q57" s="8"/>
      <c r="R57" s="8"/>
      <c r="S57" s="8"/>
      <c r="T57" s="8"/>
    </row>
    <row r="58" spans="2:20" x14ac:dyDescent="0.15">
      <c r="B58" s="23" t="s">
        <v>91</v>
      </c>
      <c r="C58" s="9">
        <v>10</v>
      </c>
      <c r="D58" s="9"/>
      <c r="E58" s="9"/>
      <c r="F58" s="10"/>
      <c r="G58" s="11"/>
      <c r="H58" s="11"/>
      <c r="I58" s="12"/>
      <c r="J58" s="12"/>
      <c r="K58" s="13"/>
      <c r="L58" s="13"/>
      <c r="M58" s="14"/>
      <c r="N58" s="14"/>
      <c r="O58" s="8"/>
      <c r="P58" s="8"/>
      <c r="Q58" s="8"/>
      <c r="R58" s="8"/>
      <c r="S58" s="8"/>
      <c r="T58" s="8"/>
    </row>
    <row r="59" spans="2:20" x14ac:dyDescent="0.15">
      <c r="B59" s="23" t="s">
        <v>127</v>
      </c>
      <c r="C59" s="9"/>
      <c r="D59" s="9"/>
      <c r="E59" s="9">
        <v>10</v>
      </c>
      <c r="F59" s="10"/>
      <c r="G59" s="11"/>
      <c r="H59" s="11"/>
      <c r="I59" s="12"/>
      <c r="J59" s="12"/>
      <c r="K59" s="13"/>
      <c r="L59" s="13"/>
      <c r="M59" s="14"/>
      <c r="N59" s="14"/>
      <c r="O59" s="8"/>
      <c r="P59" s="8"/>
      <c r="Q59" s="8"/>
      <c r="R59" s="8"/>
      <c r="S59" s="8"/>
      <c r="T59" s="8"/>
    </row>
    <row r="60" spans="2:20" x14ac:dyDescent="0.15">
      <c r="B60" s="23" t="s">
        <v>128</v>
      </c>
      <c r="C60" s="9"/>
      <c r="D60" s="9">
        <v>10</v>
      </c>
      <c r="E60" s="9"/>
      <c r="F60" s="10"/>
      <c r="G60" s="11"/>
      <c r="H60" s="11"/>
      <c r="I60" s="12"/>
      <c r="J60" s="12"/>
      <c r="K60" s="13"/>
      <c r="L60" s="13"/>
      <c r="M60" s="14"/>
      <c r="N60" s="14"/>
      <c r="O60" s="8"/>
      <c r="P60" s="8"/>
      <c r="Q60" s="8"/>
      <c r="R60" s="8"/>
      <c r="S60" s="8"/>
      <c r="T60" s="8"/>
    </row>
    <row r="61" spans="2:20" x14ac:dyDescent="0.15">
      <c r="B61" s="23" t="s">
        <v>95</v>
      </c>
      <c r="C61" s="9"/>
      <c r="D61" s="9"/>
      <c r="E61" s="9"/>
      <c r="F61" s="10"/>
      <c r="G61" s="11">
        <v>18</v>
      </c>
      <c r="H61" s="11"/>
      <c r="I61" s="12"/>
      <c r="J61" s="12"/>
      <c r="K61" s="13"/>
      <c r="L61" s="13"/>
      <c r="M61" s="14"/>
      <c r="N61" s="14"/>
      <c r="O61" s="8"/>
      <c r="P61" s="8"/>
      <c r="Q61" s="8"/>
      <c r="R61" s="8"/>
      <c r="S61" s="8"/>
      <c r="T61" s="8"/>
    </row>
    <row r="62" spans="2:20" x14ac:dyDescent="0.15">
      <c r="B62" s="23" t="s">
        <v>129</v>
      </c>
      <c r="C62" s="9"/>
      <c r="D62" s="9"/>
      <c r="E62" s="9"/>
      <c r="F62" s="10"/>
      <c r="G62" s="11">
        <v>21</v>
      </c>
      <c r="H62" s="11"/>
      <c r="I62" s="12"/>
      <c r="J62" s="12"/>
      <c r="K62" s="13"/>
      <c r="L62" s="13"/>
      <c r="M62" s="14"/>
      <c r="N62" s="14"/>
      <c r="O62" s="8"/>
      <c r="P62" s="8"/>
      <c r="Q62" s="8"/>
      <c r="R62" s="8"/>
      <c r="S62" s="8"/>
      <c r="T62" s="8"/>
    </row>
    <row r="63" spans="2:20" x14ac:dyDescent="0.15">
      <c r="B63" s="23" t="s">
        <v>98</v>
      </c>
      <c r="C63" s="9"/>
      <c r="D63" s="9"/>
      <c r="E63" s="9"/>
      <c r="F63" s="10"/>
      <c r="G63" s="11"/>
      <c r="H63" s="11"/>
      <c r="I63" s="12">
        <v>10</v>
      </c>
      <c r="J63" s="12"/>
      <c r="K63" s="13"/>
      <c r="L63" s="13"/>
      <c r="M63" s="14"/>
      <c r="N63" s="14"/>
      <c r="O63" s="8"/>
      <c r="P63" s="8"/>
      <c r="Q63" s="8"/>
      <c r="R63" s="8"/>
      <c r="S63" s="8"/>
      <c r="T63" s="8"/>
    </row>
    <row r="64" spans="2:20" x14ac:dyDescent="0.15">
      <c r="B64" s="23" t="s">
        <v>130</v>
      </c>
      <c r="C64" s="9"/>
      <c r="D64" s="9"/>
      <c r="E64" s="9"/>
      <c r="F64" s="10"/>
      <c r="G64" s="11">
        <v>24</v>
      </c>
      <c r="H64" s="11"/>
      <c r="I64" s="12"/>
      <c r="J64" s="12"/>
      <c r="K64" s="13"/>
      <c r="L64" s="13"/>
      <c r="M64" s="14"/>
      <c r="N64" s="14"/>
      <c r="O64" s="8"/>
      <c r="P64" s="8"/>
      <c r="Q64" s="8"/>
      <c r="R64" s="8"/>
      <c r="S64" s="8"/>
      <c r="T64" s="8"/>
    </row>
    <row r="65" spans="2:20" x14ac:dyDescent="0.15">
      <c r="B65" s="23" t="s">
        <v>131</v>
      </c>
      <c r="C65" s="9"/>
      <c r="D65" s="9"/>
      <c r="E65" s="9"/>
      <c r="F65" s="10"/>
      <c r="G65" s="11"/>
      <c r="H65" s="11"/>
      <c r="I65" s="12"/>
      <c r="J65" s="12"/>
      <c r="K65" s="13">
        <v>15</v>
      </c>
      <c r="L65" s="13"/>
      <c r="M65" s="14"/>
      <c r="N65" s="14"/>
      <c r="O65" s="8"/>
      <c r="P65" s="8"/>
      <c r="Q65" s="8"/>
      <c r="R65" s="8"/>
      <c r="S65" s="8"/>
      <c r="T65" s="8"/>
    </row>
    <row r="66" spans="2:20" x14ac:dyDescent="0.15">
      <c r="B66" s="23" t="s">
        <v>132</v>
      </c>
      <c r="C66" s="9">
        <v>7</v>
      </c>
      <c r="D66" s="9">
        <v>7</v>
      </c>
      <c r="E66" s="9">
        <v>7</v>
      </c>
      <c r="F66" s="10"/>
      <c r="G66" s="11"/>
      <c r="H66" s="11"/>
      <c r="I66" s="12"/>
      <c r="J66" s="12"/>
      <c r="K66" s="13"/>
      <c r="L66" s="13">
        <v>20</v>
      </c>
      <c r="M66" s="14"/>
      <c r="N66" s="14"/>
      <c r="O66" s="8"/>
      <c r="P66" s="8"/>
      <c r="Q66" s="8"/>
      <c r="R66" s="8"/>
      <c r="S66" s="8"/>
      <c r="T66" s="8"/>
    </row>
    <row r="67" spans="2:20" x14ac:dyDescent="0.15">
      <c r="B67" s="23" t="s">
        <v>108</v>
      </c>
      <c r="C67" s="9">
        <v>16</v>
      </c>
      <c r="D67" s="9"/>
      <c r="E67" s="9"/>
      <c r="F67" s="10"/>
      <c r="G67" s="11">
        <v>10</v>
      </c>
      <c r="H67" s="11"/>
      <c r="I67" s="12"/>
      <c r="J67" s="12"/>
      <c r="K67" s="13"/>
      <c r="L67" s="13"/>
      <c r="M67" s="14"/>
      <c r="N67" s="14"/>
      <c r="O67" s="8"/>
      <c r="P67" s="8"/>
      <c r="Q67" s="8"/>
      <c r="R67" s="8"/>
      <c r="S67" s="8"/>
      <c r="T67" s="8"/>
    </row>
    <row r="68" spans="2:20" x14ac:dyDescent="0.15">
      <c r="B68" s="23" t="s">
        <v>122</v>
      </c>
      <c r="C68" s="9"/>
      <c r="D68" s="9"/>
      <c r="E68" s="9">
        <v>16</v>
      </c>
      <c r="F68" s="10"/>
      <c r="G68" s="11"/>
      <c r="H68" s="11"/>
      <c r="I68" s="12"/>
      <c r="J68" s="12"/>
      <c r="K68" s="13">
        <v>6</v>
      </c>
      <c r="L68" s="13"/>
      <c r="M68" s="14"/>
      <c r="N68" s="14"/>
      <c r="O68" s="8"/>
      <c r="P68" s="8"/>
      <c r="Q68" s="8"/>
      <c r="R68" s="8"/>
      <c r="S68" s="8"/>
      <c r="T68" s="8"/>
    </row>
    <row r="69" spans="2:20" x14ac:dyDescent="0.15">
      <c r="B69" s="23" t="s">
        <v>123</v>
      </c>
      <c r="C69" s="9"/>
      <c r="D69" s="9"/>
      <c r="E69" s="9"/>
      <c r="F69" s="10"/>
      <c r="G69" s="11">
        <v>30</v>
      </c>
      <c r="H69" s="11"/>
      <c r="I69" s="12"/>
      <c r="J69" s="12"/>
      <c r="K69" s="13">
        <v>30</v>
      </c>
      <c r="L69" s="13"/>
      <c r="M69" s="14"/>
      <c r="N69" s="14"/>
      <c r="O69" s="8"/>
      <c r="P69" s="8"/>
      <c r="Q69" s="8"/>
      <c r="R69" s="8"/>
      <c r="S69" s="8"/>
      <c r="T69" s="8"/>
    </row>
    <row r="70" spans="2:20" x14ac:dyDescent="0.15">
      <c r="B70" s="23" t="s">
        <v>90</v>
      </c>
      <c r="C70" s="9"/>
      <c r="D70" s="9">
        <v>10</v>
      </c>
      <c r="E70" s="9"/>
      <c r="F70" s="10"/>
      <c r="G70" s="11">
        <v>22</v>
      </c>
      <c r="H70" s="11"/>
      <c r="I70" s="12">
        <v>5</v>
      </c>
      <c r="J70" s="12">
        <v>5</v>
      </c>
      <c r="K70" s="13"/>
      <c r="L70" s="13"/>
      <c r="M70" s="14"/>
      <c r="N70" s="14"/>
      <c r="O70" s="8"/>
      <c r="P70" s="8"/>
      <c r="Q70" s="8"/>
      <c r="R70" s="8"/>
      <c r="S70" s="8"/>
      <c r="T70" s="8"/>
    </row>
    <row r="71" spans="2:20" x14ac:dyDescent="0.15">
      <c r="B71" s="23" t="s">
        <v>124</v>
      </c>
      <c r="C71" s="9"/>
      <c r="D71" s="9">
        <v>10</v>
      </c>
      <c r="E71" s="9"/>
      <c r="F71" s="10"/>
      <c r="G71" s="11"/>
      <c r="H71" s="11"/>
      <c r="I71" s="12"/>
      <c r="J71" s="12"/>
      <c r="K71" s="13"/>
      <c r="L71" s="13"/>
      <c r="M71" s="14">
        <v>120</v>
      </c>
      <c r="N71" s="14"/>
      <c r="O71" s="8">
        <v>5</v>
      </c>
      <c r="P71" s="8"/>
      <c r="Q71" s="8"/>
      <c r="R71" s="8"/>
      <c r="S71" s="8"/>
      <c r="T71" s="8"/>
    </row>
    <row r="72" spans="2:20" x14ac:dyDescent="0.15">
      <c r="B72" s="23" t="s">
        <v>106</v>
      </c>
      <c r="C72" s="9">
        <v>25</v>
      </c>
      <c r="D72" s="9">
        <v>25</v>
      </c>
      <c r="E72" s="9">
        <v>25</v>
      </c>
      <c r="F72" s="10"/>
      <c r="G72" s="11"/>
      <c r="H72" s="11"/>
      <c r="I72" s="12"/>
      <c r="J72" s="12"/>
      <c r="K72" s="13"/>
      <c r="L72" s="13"/>
      <c r="M72" s="14"/>
      <c r="N72" s="14"/>
      <c r="O72" s="8"/>
      <c r="P72" s="8"/>
      <c r="Q72" s="8"/>
      <c r="R72" s="8"/>
      <c r="S72" s="8"/>
      <c r="T72" s="8"/>
    </row>
    <row r="73" spans="2:20" x14ac:dyDescent="0.15">
      <c r="B73" s="23" t="s">
        <v>125</v>
      </c>
      <c r="C73" s="9">
        <v>22</v>
      </c>
      <c r="D73" s="9"/>
      <c r="E73" s="9"/>
      <c r="F73" s="10"/>
      <c r="G73" s="11">
        <v>9</v>
      </c>
      <c r="H73" s="11"/>
      <c r="I73" s="12">
        <v>5</v>
      </c>
      <c r="J73" s="12"/>
      <c r="K73" s="13">
        <v>10</v>
      </c>
      <c r="L73" s="13"/>
      <c r="M73" s="14"/>
      <c r="N73" s="14"/>
      <c r="O73" s="8"/>
      <c r="P73" s="8"/>
      <c r="Q73" s="8"/>
      <c r="R73" s="8"/>
      <c r="S73" s="8"/>
      <c r="T73" s="8"/>
    </row>
    <row r="74" spans="2:20" x14ac:dyDescent="0.15">
      <c r="B74" s="23" t="s">
        <v>133</v>
      </c>
      <c r="C74" s="9"/>
      <c r="D74" s="9"/>
      <c r="E74" s="9"/>
      <c r="F74" s="10"/>
      <c r="G74" s="11">
        <v>24</v>
      </c>
      <c r="H74" s="11"/>
      <c r="I74" s="12"/>
      <c r="J74" s="12"/>
      <c r="K74" s="13">
        <v>15</v>
      </c>
      <c r="L74" s="13"/>
      <c r="M74" s="14"/>
      <c r="N74" s="14"/>
      <c r="O74" s="8"/>
      <c r="P74" s="8"/>
      <c r="Q74" s="8"/>
      <c r="R74" s="8"/>
      <c r="S74" s="8"/>
      <c r="T74" s="8"/>
    </row>
    <row r="75" spans="2:20" x14ac:dyDescent="0.15">
      <c r="B75" s="23" t="s">
        <v>134</v>
      </c>
      <c r="C75" s="9">
        <v>8</v>
      </c>
      <c r="D75" s="9">
        <v>15</v>
      </c>
      <c r="E75" s="9"/>
      <c r="F75" s="10">
        <v>200</v>
      </c>
      <c r="G75" s="11">
        <v>21</v>
      </c>
      <c r="H75" s="11">
        <v>21</v>
      </c>
      <c r="I75" s="12"/>
      <c r="J75" s="12"/>
      <c r="K75" s="13"/>
      <c r="L75" s="13"/>
      <c r="M75" s="14"/>
      <c r="N75" s="14"/>
      <c r="O75" s="8"/>
      <c r="P75" s="8"/>
      <c r="Q75" s="8"/>
      <c r="R75" s="8"/>
      <c r="S75" s="8"/>
      <c r="T75" s="8"/>
    </row>
    <row r="76" spans="2:20" x14ac:dyDescent="0.15">
      <c r="B76" s="23" t="s">
        <v>103</v>
      </c>
      <c r="C76" s="9"/>
      <c r="D76" s="9">
        <v>15</v>
      </c>
      <c r="E76" s="9"/>
      <c r="F76" s="10"/>
      <c r="G76" s="11"/>
      <c r="H76" s="11">
        <v>30</v>
      </c>
      <c r="I76" s="12"/>
      <c r="J76" s="12"/>
      <c r="K76" s="13"/>
      <c r="L76" s="13">
        <v>5</v>
      </c>
      <c r="M76" s="14"/>
      <c r="N76" s="14"/>
      <c r="O76" s="8"/>
      <c r="P76" s="8"/>
      <c r="Q76" s="8"/>
      <c r="R76" s="8"/>
      <c r="S76" s="8"/>
      <c r="T76" s="8"/>
    </row>
    <row r="77" spans="2:20" x14ac:dyDescent="0.15">
      <c r="B77" s="23" t="s">
        <v>135</v>
      </c>
      <c r="C77" s="9"/>
      <c r="D77" s="9">
        <v>10</v>
      </c>
      <c r="E77" s="9"/>
      <c r="F77" s="10"/>
      <c r="G77" s="11"/>
      <c r="H77" s="11"/>
      <c r="I77" s="12"/>
      <c r="J77" s="12"/>
      <c r="K77" s="13"/>
      <c r="L77" s="13"/>
      <c r="M77" s="14"/>
      <c r="N77" s="14">
        <v>90</v>
      </c>
      <c r="O77" s="8"/>
      <c r="P77" s="8"/>
      <c r="Q77" s="8">
        <v>5</v>
      </c>
      <c r="R77" s="8"/>
      <c r="S77" s="8"/>
      <c r="T77" s="8"/>
    </row>
    <row r="78" spans="2:20" x14ac:dyDescent="0.15">
      <c r="B78" s="23" t="s">
        <v>137</v>
      </c>
      <c r="C78" s="9">
        <v>3</v>
      </c>
      <c r="D78" s="9"/>
      <c r="E78" s="9"/>
      <c r="F78" s="10"/>
      <c r="G78" s="11">
        <v>40</v>
      </c>
      <c r="H78" s="11"/>
      <c r="I78" s="12"/>
      <c r="J78" s="12"/>
      <c r="K78" s="13">
        <v>10</v>
      </c>
      <c r="L78" s="13"/>
      <c r="M78" s="14"/>
      <c r="N78" s="14"/>
      <c r="O78" s="8"/>
      <c r="P78" s="8"/>
      <c r="Q78" s="8"/>
      <c r="R78" s="8"/>
      <c r="S78" s="8"/>
      <c r="T78" s="8"/>
    </row>
    <row r="79" spans="2:20" x14ac:dyDescent="0.15">
      <c r="B79" s="23" t="s">
        <v>138</v>
      </c>
      <c r="C79" s="9"/>
      <c r="D79" s="9"/>
      <c r="E79" s="9"/>
      <c r="F79" s="10"/>
      <c r="G79" s="11">
        <v>30</v>
      </c>
      <c r="H79" s="11"/>
      <c r="I79" s="12"/>
      <c r="J79" s="12"/>
      <c r="K79" s="13">
        <v>15</v>
      </c>
      <c r="L79" s="13"/>
      <c r="M79" s="14"/>
      <c r="N79" s="14"/>
      <c r="O79" s="8"/>
      <c r="P79" s="8"/>
      <c r="Q79" s="8"/>
      <c r="R79" s="8"/>
      <c r="S79" s="8"/>
      <c r="T79" s="8"/>
    </row>
    <row r="80" spans="2:20" x14ac:dyDescent="0.15">
      <c r="B80" s="23" t="s">
        <v>139</v>
      </c>
      <c r="C80" s="9"/>
      <c r="D80" s="9">
        <v>12</v>
      </c>
      <c r="E80" s="9"/>
      <c r="F80" s="10"/>
      <c r="G80" s="11"/>
      <c r="H80" s="11"/>
      <c r="I80" s="12"/>
      <c r="J80" s="12"/>
      <c r="K80" s="13"/>
      <c r="L80" s="13"/>
      <c r="M80" s="14"/>
      <c r="N80" s="14"/>
      <c r="O80" s="8"/>
      <c r="P80" s="8"/>
      <c r="Q80" s="8">
        <v>25</v>
      </c>
      <c r="R80" s="8"/>
      <c r="S80" s="8"/>
      <c r="T80" s="8"/>
    </row>
    <row r="81" spans="2:20" x14ac:dyDescent="0.15">
      <c r="B81" s="23" t="s">
        <v>140</v>
      </c>
      <c r="C81" s="9"/>
      <c r="D81" s="9">
        <v>25</v>
      </c>
      <c r="E81" s="9"/>
      <c r="F81" s="10">
        <v>325</v>
      </c>
      <c r="G81" s="11"/>
      <c r="H81" s="11"/>
      <c r="I81" s="12"/>
      <c r="J81" s="12"/>
      <c r="K81" s="13"/>
      <c r="L81" s="13"/>
      <c r="M81" s="14"/>
      <c r="N81" s="14"/>
      <c r="O81" s="8"/>
      <c r="P81" s="8"/>
      <c r="Q81" s="8">
        <v>5</v>
      </c>
      <c r="R81" s="8"/>
      <c r="S81" s="8"/>
      <c r="T81" s="8"/>
    </row>
    <row r="82" spans="2:20" x14ac:dyDescent="0.15">
      <c r="B82" s="23" t="s">
        <v>141</v>
      </c>
      <c r="C82" s="9"/>
      <c r="D82" s="9"/>
      <c r="E82" s="9"/>
      <c r="F82" s="10">
        <v>350</v>
      </c>
      <c r="G82" s="11"/>
      <c r="H82" s="11">
        <v>40</v>
      </c>
      <c r="I82" s="12"/>
      <c r="J82" s="12"/>
      <c r="K82" s="13"/>
      <c r="L82" s="13"/>
      <c r="M82" s="14">
        <v>100</v>
      </c>
      <c r="N82" s="14">
        <v>32</v>
      </c>
      <c r="O82" s="8"/>
      <c r="P82" s="8"/>
      <c r="Q82" s="8"/>
      <c r="R82" s="8"/>
      <c r="S82" s="8"/>
      <c r="T82" s="8"/>
    </row>
    <row r="83" spans="2:20" x14ac:dyDescent="0.15">
      <c r="B83" s="23" t="s">
        <v>142</v>
      </c>
      <c r="C83" s="9"/>
      <c r="D83" s="9">
        <v>4</v>
      </c>
      <c r="E83" s="9">
        <v>22</v>
      </c>
      <c r="F83" s="10"/>
      <c r="G83" s="11">
        <v>20</v>
      </c>
      <c r="H83" s="11"/>
      <c r="I83" s="12"/>
      <c r="J83" s="12"/>
      <c r="K83" s="13"/>
      <c r="L83" s="13"/>
      <c r="M83" s="14"/>
      <c r="N83" s="14"/>
      <c r="O83" s="8"/>
      <c r="P83" s="8"/>
      <c r="Q83" s="8"/>
      <c r="R83" s="8"/>
      <c r="S83" s="8"/>
      <c r="T83" s="8"/>
    </row>
    <row r="84" spans="2:20" x14ac:dyDescent="0.15">
      <c r="B84" s="23" t="s">
        <v>100</v>
      </c>
      <c r="C84" s="9">
        <v>10</v>
      </c>
      <c r="D84" s="9"/>
      <c r="E84" s="9"/>
      <c r="F84" s="10"/>
      <c r="G84" s="11">
        <v>24</v>
      </c>
      <c r="H84" s="11"/>
      <c r="I84" s="12"/>
      <c r="J84" s="12">
        <v>10</v>
      </c>
      <c r="K84" s="13"/>
      <c r="L84" s="13"/>
      <c r="M84" s="14"/>
      <c r="N84" s="14"/>
      <c r="O84" s="8"/>
      <c r="P84" s="8"/>
      <c r="Q84" s="8"/>
      <c r="R84" s="8"/>
      <c r="S84" s="8"/>
      <c r="T84" s="8"/>
    </row>
    <row r="85" spans="2:20" x14ac:dyDescent="0.15">
      <c r="B85" s="23" t="s">
        <v>143</v>
      </c>
      <c r="C85" s="9">
        <v>16</v>
      </c>
      <c r="D85" s="9"/>
      <c r="E85" s="9">
        <v>16</v>
      </c>
      <c r="F85" s="10"/>
      <c r="G85" s="11">
        <v>12</v>
      </c>
      <c r="H85" s="11"/>
      <c r="I85" s="12"/>
      <c r="J85" s="12"/>
      <c r="K85" s="13">
        <v>12</v>
      </c>
      <c r="L85" s="13"/>
      <c r="M85" s="14"/>
      <c r="N85" s="14"/>
      <c r="O85" s="8"/>
      <c r="P85" s="8"/>
      <c r="Q85" s="8"/>
      <c r="R85" s="8"/>
      <c r="S85" s="8"/>
      <c r="T85" s="8"/>
    </row>
    <row r="86" spans="2:20" x14ac:dyDescent="0.15">
      <c r="B86" s="23" t="s">
        <v>96</v>
      </c>
      <c r="C86" s="9">
        <v>10</v>
      </c>
      <c r="D86" s="9">
        <v>10</v>
      </c>
      <c r="E86" s="9">
        <v>10</v>
      </c>
      <c r="F86" s="10">
        <v>200</v>
      </c>
      <c r="G86" s="11"/>
      <c r="H86" s="11"/>
      <c r="I86" s="12"/>
      <c r="J86" s="12"/>
      <c r="K86" s="13"/>
      <c r="L86" s="13">
        <v>10</v>
      </c>
      <c r="M86" s="14"/>
      <c r="N86" s="14"/>
      <c r="O86" s="8"/>
      <c r="P86" s="8"/>
      <c r="Q86" s="8"/>
      <c r="R86" s="8"/>
      <c r="S86" s="8"/>
      <c r="T86" s="8"/>
    </row>
    <row r="87" spans="2:20" x14ac:dyDescent="0.15">
      <c r="B87" s="23" t="s">
        <v>97</v>
      </c>
      <c r="C87" s="9"/>
      <c r="D87" s="9"/>
      <c r="E87" s="9"/>
      <c r="F87" s="10"/>
      <c r="G87" s="11">
        <v>65</v>
      </c>
      <c r="H87" s="11"/>
      <c r="I87" s="12"/>
      <c r="J87" s="12"/>
      <c r="K87" s="13"/>
      <c r="L87" s="13"/>
      <c r="M87" s="14">
        <v>140</v>
      </c>
      <c r="N87" s="14">
        <v>50</v>
      </c>
      <c r="O87" s="8"/>
      <c r="P87" s="8"/>
      <c r="Q87" s="8"/>
      <c r="R87" s="8"/>
      <c r="S87" s="8"/>
      <c r="T87" s="8"/>
    </row>
    <row r="88" spans="2:20" x14ac:dyDescent="0.15">
      <c r="B88" s="23" t="s">
        <v>144</v>
      </c>
      <c r="C88" s="9"/>
      <c r="D88" s="9"/>
      <c r="E88" s="9"/>
      <c r="F88" s="10"/>
      <c r="G88" s="11">
        <v>60</v>
      </c>
      <c r="H88" s="11"/>
      <c r="I88" s="12"/>
      <c r="J88" s="12"/>
      <c r="K88" s="13"/>
      <c r="L88" s="13"/>
      <c r="M88" s="14"/>
      <c r="N88" s="14"/>
      <c r="O88" s="8"/>
      <c r="P88" s="8">
        <v>9</v>
      </c>
      <c r="Q88" s="8"/>
      <c r="R88" s="8"/>
      <c r="S88" s="8"/>
      <c r="T88" s="8"/>
    </row>
    <row r="89" spans="2:20" x14ac:dyDescent="0.15">
      <c r="B89" s="23" t="s">
        <v>145</v>
      </c>
      <c r="C89" s="9">
        <v>5</v>
      </c>
      <c r="D89" s="9">
        <v>5</v>
      </c>
      <c r="E89" s="9">
        <v>5</v>
      </c>
      <c r="F89" s="10"/>
      <c r="G89" s="11"/>
      <c r="H89" s="11"/>
      <c r="I89" s="12"/>
      <c r="J89" s="12"/>
      <c r="K89" s="13"/>
      <c r="L89" s="13"/>
      <c r="M89" s="14"/>
      <c r="N89" s="14"/>
      <c r="O89" s="8"/>
      <c r="P89" s="8">
        <v>5</v>
      </c>
      <c r="Q89" s="8"/>
      <c r="R89" s="8"/>
      <c r="S89" s="8">
        <v>20</v>
      </c>
      <c r="T89" s="8"/>
    </row>
    <row r="90" spans="2:20" x14ac:dyDescent="0.15">
      <c r="B90" s="23" t="s">
        <v>102</v>
      </c>
      <c r="C90" s="9"/>
      <c r="D90" s="9"/>
      <c r="E90" s="9"/>
      <c r="F90" s="10">
        <v>400</v>
      </c>
      <c r="G90" s="11"/>
      <c r="H90" s="11">
        <v>48</v>
      </c>
      <c r="I90" s="12"/>
      <c r="J90" s="12"/>
      <c r="K90" s="13"/>
      <c r="L90" s="13"/>
      <c r="M90" s="14">
        <v>200</v>
      </c>
      <c r="N90" s="14">
        <v>30</v>
      </c>
      <c r="O90" s="8"/>
      <c r="P90" s="8"/>
      <c r="Q90" s="8"/>
      <c r="R90" s="8"/>
      <c r="S90" s="8">
        <v>20</v>
      </c>
      <c r="T90" s="8"/>
    </row>
    <row r="91" spans="2:20" x14ac:dyDescent="0.15">
      <c r="B91" s="24" t="s">
        <v>146</v>
      </c>
      <c r="C91" s="9"/>
      <c r="D91" s="9"/>
      <c r="E91" s="9"/>
      <c r="F91" s="10"/>
      <c r="G91" s="11"/>
      <c r="H91" s="11"/>
      <c r="I91" s="12"/>
      <c r="J91" s="12"/>
      <c r="K91" s="13"/>
      <c r="L91" s="13"/>
      <c r="M91" s="14"/>
      <c r="N91" s="14"/>
      <c r="O91" s="8">
        <v>20</v>
      </c>
      <c r="P91" s="8"/>
      <c r="Q91" s="8"/>
      <c r="R91" s="8"/>
      <c r="S91" s="8"/>
      <c r="T91" s="8"/>
    </row>
    <row r="92" spans="2:20" x14ac:dyDescent="0.15">
      <c r="B92" s="24" t="s">
        <v>147</v>
      </c>
      <c r="C92" s="9">
        <v>10</v>
      </c>
      <c r="D92" s="9">
        <v>10</v>
      </c>
      <c r="E92" s="9">
        <v>10</v>
      </c>
      <c r="F92" s="10"/>
      <c r="G92" s="11"/>
      <c r="H92" s="11"/>
      <c r="I92" s="12"/>
      <c r="J92" s="12"/>
      <c r="K92" s="13"/>
      <c r="L92" s="13"/>
      <c r="M92" s="14"/>
      <c r="N92" s="14"/>
      <c r="O92" s="8"/>
      <c r="P92" s="8"/>
      <c r="Q92" s="8"/>
      <c r="R92" s="8"/>
      <c r="S92" s="8"/>
      <c r="T92" s="8"/>
    </row>
    <row r="93" spans="2:20" x14ac:dyDescent="0.15">
      <c r="B93" s="24" t="s">
        <v>148</v>
      </c>
      <c r="C93" s="9"/>
      <c r="D93" s="9"/>
      <c r="E93" s="9"/>
      <c r="F93" s="10"/>
      <c r="G93" s="11"/>
      <c r="H93" s="11"/>
      <c r="I93" s="12"/>
      <c r="J93" s="12"/>
      <c r="K93" s="13">
        <v>25</v>
      </c>
      <c r="L93" s="13"/>
      <c r="M93" s="14"/>
      <c r="N93" s="14"/>
      <c r="O93" s="8"/>
      <c r="P93" s="8"/>
      <c r="Q93" s="8"/>
      <c r="R93" s="8"/>
      <c r="S93" s="8"/>
      <c r="T93" s="8"/>
    </row>
    <row r="94" spans="2:20" x14ac:dyDescent="0.15">
      <c r="B94" s="24" t="s">
        <v>149</v>
      </c>
      <c r="C94" s="9"/>
      <c r="D94" s="9"/>
      <c r="E94" s="9"/>
      <c r="F94" s="10"/>
      <c r="G94" s="11">
        <v>46</v>
      </c>
      <c r="H94" s="11"/>
      <c r="I94" s="12"/>
      <c r="J94" s="12"/>
      <c r="K94" s="13"/>
      <c r="L94" s="13"/>
      <c r="M94" s="14"/>
      <c r="N94" s="14"/>
      <c r="O94" s="8"/>
      <c r="P94" s="8"/>
      <c r="Q94" s="8"/>
      <c r="R94" s="8"/>
      <c r="S94" s="8"/>
      <c r="T94" s="8"/>
    </row>
    <row r="95" spans="2:20" x14ac:dyDescent="0.15">
      <c r="B95" s="24" t="s">
        <v>150</v>
      </c>
      <c r="C95" s="9"/>
      <c r="D95" s="9">
        <v>25</v>
      </c>
      <c r="E95" s="9"/>
      <c r="F95" s="10"/>
      <c r="G95" s="11"/>
      <c r="H95" s="11"/>
      <c r="I95" s="12"/>
      <c r="J95" s="12"/>
      <c r="K95" s="13"/>
      <c r="L95" s="13"/>
      <c r="M95" s="14"/>
      <c r="N95" s="14"/>
      <c r="O95" s="8"/>
      <c r="P95" s="8"/>
      <c r="Q95" s="8"/>
      <c r="R95" s="8"/>
      <c r="S95" s="8"/>
      <c r="T95" s="8"/>
    </row>
    <row r="96" spans="2:20" x14ac:dyDescent="0.15">
      <c r="B96" s="24" t="s">
        <v>151</v>
      </c>
      <c r="C96" s="9">
        <v>25</v>
      </c>
      <c r="D96" s="9"/>
      <c r="E96" s="9"/>
      <c r="F96" s="10"/>
      <c r="G96" s="11"/>
      <c r="H96" s="11"/>
      <c r="I96" s="12"/>
      <c r="J96" s="12"/>
      <c r="K96" s="13"/>
      <c r="L96" s="13"/>
      <c r="M96" s="14"/>
      <c r="N96" s="14"/>
      <c r="O96" s="8"/>
      <c r="P96" s="8"/>
      <c r="Q96" s="8"/>
      <c r="R96" s="8"/>
      <c r="S96" s="8"/>
      <c r="T96" s="8"/>
    </row>
    <row r="97" spans="2:20" x14ac:dyDescent="0.15">
      <c r="B97" s="24" t="s">
        <v>152</v>
      </c>
      <c r="C97" s="9"/>
      <c r="D97" s="9"/>
      <c r="E97" s="9">
        <v>25</v>
      </c>
      <c r="F97" s="10"/>
      <c r="G97" s="11"/>
      <c r="H97" s="11"/>
      <c r="I97" s="12"/>
      <c r="J97" s="12"/>
      <c r="K97" s="13"/>
      <c r="L97" s="13"/>
      <c r="M97" s="14"/>
      <c r="N97" s="14"/>
      <c r="O97" s="8"/>
      <c r="P97" s="8"/>
      <c r="Q97" s="8"/>
      <c r="R97" s="8"/>
      <c r="S97" s="8"/>
      <c r="T97" s="8"/>
    </row>
    <row r="98" spans="2:20" x14ac:dyDescent="0.15">
      <c r="B98" s="24" t="s">
        <v>153</v>
      </c>
      <c r="C98" s="9"/>
      <c r="D98" s="9"/>
      <c r="E98" s="9"/>
      <c r="F98" s="10"/>
      <c r="G98" s="11">
        <v>60</v>
      </c>
      <c r="H98" s="11"/>
      <c r="I98" s="12"/>
      <c r="J98" s="12"/>
      <c r="K98" s="13"/>
      <c r="L98" s="13"/>
      <c r="M98" s="14"/>
      <c r="N98" s="14"/>
      <c r="O98" s="8"/>
      <c r="P98" s="8"/>
      <c r="Q98" s="8"/>
      <c r="R98" s="8"/>
      <c r="S98" s="8"/>
      <c r="T98" s="8"/>
    </row>
    <row r="99" spans="2:20" x14ac:dyDescent="0.15">
      <c r="B99" s="24" t="s">
        <v>99</v>
      </c>
      <c r="C99" s="9"/>
      <c r="D99" s="9"/>
      <c r="E99" s="9"/>
      <c r="F99" s="10"/>
      <c r="G99" s="11"/>
      <c r="H99" s="11"/>
      <c r="I99" s="12"/>
      <c r="J99" s="12">
        <v>35</v>
      </c>
      <c r="K99" s="13"/>
      <c r="L99" s="13"/>
      <c r="M99" s="14">
        <v>100</v>
      </c>
      <c r="N99" s="14"/>
      <c r="O99" s="8"/>
      <c r="P99" s="8"/>
      <c r="Q99" s="8"/>
      <c r="R99" s="8"/>
      <c r="S99" s="8"/>
      <c r="T99" s="8"/>
    </row>
    <row r="100" spans="2:20" x14ac:dyDescent="0.15">
      <c r="B100" s="24" t="s">
        <v>154</v>
      </c>
      <c r="C100" s="9">
        <v>20</v>
      </c>
      <c r="D100" s="9"/>
      <c r="E100" s="9"/>
      <c r="F100" s="10"/>
      <c r="G100" s="11">
        <v>20</v>
      </c>
      <c r="H100" s="11"/>
      <c r="I100" s="12"/>
      <c r="J100" s="12"/>
      <c r="K100" s="13">
        <v>30</v>
      </c>
      <c r="L100" s="13"/>
      <c r="M100" s="14"/>
      <c r="N100" s="14"/>
      <c r="O100" s="8">
        <v>25</v>
      </c>
      <c r="P100" s="8"/>
      <c r="Q100" s="8"/>
      <c r="R100" s="8"/>
      <c r="S100" s="8"/>
      <c r="T100" s="8"/>
    </row>
    <row r="101" spans="2:20" x14ac:dyDescent="0.15">
      <c r="B101" s="24" t="s">
        <v>155</v>
      </c>
      <c r="C101" s="9"/>
      <c r="D101" s="9">
        <v>25</v>
      </c>
      <c r="E101" s="9"/>
      <c r="F101" s="10"/>
      <c r="G101" s="11">
        <v>30</v>
      </c>
      <c r="H101" s="11"/>
      <c r="I101" s="12"/>
      <c r="J101" s="12"/>
      <c r="K101" s="13">
        <v>15</v>
      </c>
      <c r="L101" s="13"/>
      <c r="M101" s="14"/>
      <c r="N101" s="14">
        <v>100</v>
      </c>
      <c r="O101" s="8"/>
      <c r="P101" s="8"/>
      <c r="Q101" s="8"/>
      <c r="R101" s="8"/>
      <c r="S101" s="8"/>
      <c r="T101" s="8"/>
    </row>
    <row r="102" spans="2:20" x14ac:dyDescent="0.15">
      <c r="B102" s="24" t="s">
        <v>156</v>
      </c>
      <c r="C102" s="9">
        <v>10</v>
      </c>
      <c r="D102" s="9">
        <v>26</v>
      </c>
      <c r="E102" s="9">
        <v>10</v>
      </c>
      <c r="F102" s="10">
        <v>250</v>
      </c>
      <c r="G102" s="11"/>
      <c r="H102" s="11"/>
      <c r="I102" s="12"/>
      <c r="J102" s="12"/>
      <c r="K102" s="13">
        <v>16</v>
      </c>
      <c r="L102" s="13"/>
      <c r="M102" s="14"/>
      <c r="N102" s="14"/>
      <c r="O102" s="8"/>
      <c r="P102" s="8"/>
      <c r="Q102" s="8"/>
      <c r="R102" s="8"/>
      <c r="S102" s="8"/>
      <c r="T102" s="8"/>
    </row>
    <row r="103" spans="2:20" x14ac:dyDescent="0.15">
      <c r="B103" s="24" t="s">
        <v>101</v>
      </c>
      <c r="C103" s="9">
        <v>15</v>
      </c>
      <c r="D103" s="9">
        <v>15</v>
      </c>
      <c r="E103" s="9">
        <v>15</v>
      </c>
      <c r="F103" s="10"/>
      <c r="G103" s="11">
        <v>10</v>
      </c>
      <c r="H103" s="11"/>
      <c r="I103" s="12"/>
      <c r="J103" s="12">
        <v>15</v>
      </c>
      <c r="K103" s="13"/>
      <c r="L103" s="13"/>
      <c r="M103" s="14"/>
      <c r="N103" s="14"/>
      <c r="O103" s="8"/>
      <c r="P103" s="8"/>
      <c r="Q103" s="8"/>
      <c r="R103" s="8"/>
      <c r="S103" s="8"/>
      <c r="T103" s="8"/>
    </row>
    <row r="104" spans="2:20" x14ac:dyDescent="0.15">
      <c r="B104" s="24" t="s">
        <v>157</v>
      </c>
      <c r="C104" s="9"/>
      <c r="D104" s="9">
        <v>6</v>
      </c>
      <c r="E104" s="9"/>
      <c r="F104" s="10"/>
      <c r="G104" s="11">
        <v>40</v>
      </c>
      <c r="H104" s="11"/>
      <c r="I104" s="12"/>
      <c r="J104" s="12"/>
      <c r="K104" s="13"/>
      <c r="L104" s="13"/>
      <c r="M104" s="14">
        <v>200</v>
      </c>
      <c r="N104" s="14">
        <v>100</v>
      </c>
      <c r="O104" s="8"/>
      <c r="P104" s="8"/>
      <c r="Q104" s="8"/>
      <c r="R104" s="8"/>
      <c r="S104" s="8"/>
      <c r="T104" s="8">
        <v>15</v>
      </c>
    </row>
    <row r="105" spans="2:20" x14ac:dyDescent="0.15">
      <c r="B105" s="24" t="s">
        <v>105</v>
      </c>
      <c r="C105" s="9"/>
      <c r="D105" s="9"/>
      <c r="E105" s="9"/>
      <c r="F105" s="10"/>
      <c r="G105" s="11"/>
      <c r="H105" s="11"/>
      <c r="I105" s="12">
        <v>15</v>
      </c>
      <c r="J105" s="12"/>
      <c r="K105" s="13">
        <v>35</v>
      </c>
      <c r="L105" s="13"/>
      <c r="M105" s="14"/>
      <c r="N105" s="14"/>
      <c r="O105" s="8"/>
      <c r="P105" s="8">
        <v>5</v>
      </c>
      <c r="Q105" s="8"/>
      <c r="R105" s="8"/>
      <c r="S105" s="8"/>
      <c r="T105" s="8"/>
    </row>
    <row r="106" spans="2:20" x14ac:dyDescent="0.15">
      <c r="B106" s="24" t="s">
        <v>159</v>
      </c>
      <c r="C106" s="9"/>
      <c r="D106" s="9"/>
      <c r="E106" s="9"/>
      <c r="F106" s="10"/>
      <c r="G106" s="11">
        <v>48</v>
      </c>
      <c r="H106" s="11"/>
      <c r="I106" s="12"/>
      <c r="J106" s="12"/>
      <c r="K106" s="13">
        <v>40</v>
      </c>
      <c r="L106" s="13"/>
      <c r="M106" s="14"/>
      <c r="N106" s="14"/>
      <c r="O106" s="8"/>
      <c r="P106" s="8"/>
      <c r="Q106" s="8"/>
      <c r="R106" s="8"/>
      <c r="S106" s="8"/>
      <c r="T106" s="8"/>
    </row>
    <row r="107" spans="2:20" x14ac:dyDescent="0.15">
      <c r="B107" s="24" t="s">
        <v>160</v>
      </c>
      <c r="C107" s="9">
        <v>12</v>
      </c>
      <c r="D107" s="9">
        <v>21</v>
      </c>
      <c r="E107" s="9"/>
      <c r="F107" s="10">
        <v>300</v>
      </c>
      <c r="G107" s="11">
        <v>31</v>
      </c>
      <c r="H107" s="11">
        <v>31</v>
      </c>
      <c r="I107" s="12"/>
      <c r="J107" s="12"/>
      <c r="K107" s="13"/>
      <c r="L107" s="13"/>
      <c r="M107" s="14"/>
      <c r="N107" s="14"/>
      <c r="O107" s="8"/>
      <c r="P107" s="8"/>
      <c r="Q107" s="8"/>
      <c r="R107" s="8"/>
      <c r="S107" s="8"/>
      <c r="T107" s="8"/>
    </row>
    <row r="108" spans="2:20" x14ac:dyDescent="0.15">
      <c r="B108" s="24" t="s">
        <v>161</v>
      </c>
      <c r="C108" s="9"/>
      <c r="D108" s="9">
        <v>17</v>
      </c>
      <c r="E108" s="9"/>
      <c r="F108" s="10"/>
      <c r="G108" s="11"/>
      <c r="H108" s="11">
        <v>60</v>
      </c>
      <c r="I108" s="12"/>
      <c r="J108" s="12"/>
      <c r="K108" s="13"/>
      <c r="L108" s="13">
        <v>10</v>
      </c>
      <c r="M108" s="14"/>
      <c r="N108" s="14"/>
      <c r="O108" s="8"/>
      <c r="P108" s="8"/>
      <c r="Q108" s="8"/>
      <c r="R108" s="8"/>
      <c r="S108" s="8"/>
      <c r="T108" s="8"/>
    </row>
    <row r="109" spans="2:20" x14ac:dyDescent="0.15">
      <c r="B109" s="24" t="s">
        <v>162</v>
      </c>
      <c r="C109" s="9">
        <v>25</v>
      </c>
      <c r="D109" s="9">
        <v>25</v>
      </c>
      <c r="E109" s="9">
        <v>25</v>
      </c>
      <c r="F109" s="10">
        <v>250</v>
      </c>
      <c r="G109" s="11">
        <v>30</v>
      </c>
      <c r="H109" s="11">
        <v>60</v>
      </c>
      <c r="I109" s="12"/>
      <c r="J109" s="12"/>
      <c r="K109" s="13"/>
      <c r="L109" s="13"/>
      <c r="M109" s="14"/>
      <c r="N109" s="14"/>
      <c r="O109" s="8"/>
      <c r="P109" s="8"/>
      <c r="Q109" s="8"/>
      <c r="R109" s="8"/>
      <c r="S109" s="8"/>
      <c r="T109" s="8"/>
    </row>
    <row r="110" spans="2:20" x14ac:dyDescent="0.15">
      <c r="B110" s="24" t="s">
        <v>163</v>
      </c>
      <c r="C110" s="9"/>
      <c r="D110" s="9">
        <v>12</v>
      </c>
      <c r="E110" s="9">
        <v>28</v>
      </c>
      <c r="F110" s="10"/>
      <c r="G110" s="11">
        <v>40</v>
      </c>
      <c r="H110" s="11"/>
      <c r="I110" s="12"/>
      <c r="J110" s="12"/>
      <c r="K110" s="13"/>
      <c r="L110" s="13"/>
      <c r="M110" s="14"/>
      <c r="N110" s="14"/>
      <c r="O110" s="8"/>
      <c r="P110" s="8"/>
      <c r="Q110" s="8"/>
      <c r="R110" s="8"/>
      <c r="S110" s="8"/>
      <c r="T110" s="8"/>
    </row>
    <row r="111" spans="2:20" x14ac:dyDescent="0.15">
      <c r="B111" s="24" t="s">
        <v>164</v>
      </c>
      <c r="C111" s="9">
        <v>5</v>
      </c>
      <c r="D111" s="9">
        <v>5</v>
      </c>
      <c r="E111" s="9">
        <v>5</v>
      </c>
      <c r="F111" s="10"/>
      <c r="G111" s="11"/>
      <c r="H111" s="11"/>
      <c r="I111" s="12"/>
      <c r="J111" s="12"/>
      <c r="K111" s="13"/>
      <c r="L111" s="13"/>
      <c r="M111" s="14"/>
      <c r="N111" s="14"/>
      <c r="O111" s="8"/>
      <c r="P111" s="8">
        <v>5</v>
      </c>
      <c r="Q111" s="8"/>
      <c r="R111" s="8"/>
      <c r="S111" s="8">
        <v>30</v>
      </c>
      <c r="T111" s="8"/>
    </row>
    <row r="112" spans="2:20" x14ac:dyDescent="0.15">
      <c r="B112" s="24" t="s">
        <v>165</v>
      </c>
      <c r="C112" s="9"/>
      <c r="D112" s="9"/>
      <c r="E112" s="9"/>
      <c r="F112" s="10"/>
      <c r="G112" s="11">
        <v>88</v>
      </c>
      <c r="H112" s="11"/>
      <c r="I112" s="12"/>
      <c r="J112" s="12"/>
      <c r="K112" s="13">
        <v>15</v>
      </c>
      <c r="L112" s="13"/>
      <c r="M112" s="14"/>
      <c r="N112" s="14"/>
      <c r="O112" s="8"/>
      <c r="P112" s="8">
        <v>10</v>
      </c>
      <c r="Q112" s="8"/>
      <c r="R112" s="8"/>
      <c r="S112" s="8"/>
      <c r="T112" s="8"/>
    </row>
    <row r="113" spans="2:20" x14ac:dyDescent="0.15">
      <c r="B113" s="24" t="s">
        <v>166</v>
      </c>
      <c r="C113" s="9">
        <v>10</v>
      </c>
      <c r="D113" s="9">
        <v>35</v>
      </c>
      <c r="E113" s="9">
        <v>10</v>
      </c>
      <c r="F113" s="10"/>
      <c r="G113" s="11"/>
      <c r="H113" s="11"/>
      <c r="I113" s="12"/>
      <c r="J113" s="12"/>
      <c r="K113" s="13"/>
      <c r="L113" s="13"/>
      <c r="M113" s="14"/>
      <c r="N113" s="14">
        <v>110</v>
      </c>
      <c r="O113" s="8"/>
      <c r="P113" s="8"/>
      <c r="Q113" s="8">
        <v>20</v>
      </c>
      <c r="R113" s="8"/>
      <c r="S113" s="8"/>
      <c r="T113" s="8"/>
    </row>
    <row r="114" spans="2:20" x14ac:dyDescent="0.15">
      <c r="B114" s="24" t="s">
        <v>167</v>
      </c>
      <c r="C114" s="9"/>
      <c r="D114" s="9"/>
      <c r="E114" s="9"/>
      <c r="F114" s="10">
        <v>425</v>
      </c>
      <c r="G114" s="11"/>
      <c r="H114" s="11">
        <v>60</v>
      </c>
      <c r="I114" s="12"/>
      <c r="J114" s="12"/>
      <c r="K114" s="13"/>
      <c r="L114" s="13"/>
      <c r="M114" s="14">
        <v>200</v>
      </c>
      <c r="N114" s="14">
        <v>30</v>
      </c>
      <c r="O114" s="8"/>
      <c r="P114" s="8"/>
      <c r="Q114" s="8"/>
      <c r="R114" s="8"/>
      <c r="S114" s="8">
        <v>40</v>
      </c>
      <c r="T114" s="8"/>
    </row>
    <row r="115" spans="2:20" x14ac:dyDescent="0.15">
      <c r="B115" s="24" t="s">
        <v>169</v>
      </c>
      <c r="C115" s="9"/>
      <c r="D115" s="9">
        <v>30</v>
      </c>
      <c r="E115" s="9"/>
      <c r="F115" s="10"/>
      <c r="G115" s="11"/>
      <c r="H115" s="11"/>
      <c r="I115" s="12">
        <v>40</v>
      </c>
      <c r="J115" s="12"/>
      <c r="K115" s="13"/>
      <c r="L115" s="13"/>
      <c r="M115" s="14"/>
      <c r="N115" s="14"/>
      <c r="O115" s="8"/>
      <c r="P115" s="8"/>
      <c r="Q115" s="8"/>
      <c r="R115" s="8"/>
      <c r="S115" s="8"/>
      <c r="T115" s="8"/>
    </row>
    <row r="116" spans="2:20" x14ac:dyDescent="0.15">
      <c r="B116" s="24" t="s">
        <v>170</v>
      </c>
      <c r="C116" s="9">
        <v>10</v>
      </c>
      <c r="D116" s="9">
        <v>10</v>
      </c>
      <c r="E116" s="9">
        <v>40</v>
      </c>
      <c r="F116" s="10"/>
      <c r="G116" s="11"/>
      <c r="H116" s="11">
        <v>15</v>
      </c>
      <c r="I116" s="12"/>
      <c r="J116" s="12"/>
      <c r="K116" s="13"/>
      <c r="L116" s="13">
        <v>30</v>
      </c>
      <c r="M116" s="14"/>
      <c r="N116" s="14"/>
      <c r="O116" s="8"/>
      <c r="P116" s="8"/>
      <c r="Q116" s="8"/>
      <c r="R116" s="8"/>
      <c r="S116" s="8"/>
      <c r="T116" s="8"/>
    </row>
    <row r="117" spans="2:20" x14ac:dyDescent="0.15">
      <c r="B117" s="24" t="s">
        <v>109</v>
      </c>
      <c r="C117" s="9"/>
      <c r="D117" s="9"/>
      <c r="E117" s="9"/>
      <c r="F117" s="10"/>
      <c r="G117" s="11">
        <v>100</v>
      </c>
      <c r="H117" s="11"/>
      <c r="I117" s="12"/>
      <c r="J117" s="12"/>
      <c r="K117" s="13"/>
      <c r="L117" s="13"/>
      <c r="M117" s="14"/>
      <c r="N117" s="14"/>
      <c r="O117" s="8"/>
      <c r="P117" s="8">
        <v>30</v>
      </c>
      <c r="Q117" s="8"/>
      <c r="R117" s="8"/>
      <c r="S117" s="8"/>
      <c r="T117" s="8"/>
    </row>
    <row r="118" spans="2:20" x14ac:dyDescent="0.15">
      <c r="B118" s="24" t="s">
        <v>104</v>
      </c>
      <c r="C118" s="9">
        <v>40</v>
      </c>
      <c r="D118" s="9"/>
      <c r="E118" s="9"/>
      <c r="F118" s="10">
        <v>600</v>
      </c>
      <c r="G118" s="11"/>
      <c r="H118" s="11"/>
      <c r="I118" s="12"/>
      <c r="J118" s="12"/>
      <c r="K118" s="13"/>
      <c r="L118" s="13"/>
      <c r="M118" s="14">
        <v>600</v>
      </c>
      <c r="N118" s="14"/>
      <c r="O118" s="8"/>
      <c r="P118" s="8"/>
      <c r="Q118" s="8"/>
      <c r="R118" s="8"/>
      <c r="S118" s="8"/>
      <c r="T118" s="8"/>
    </row>
    <row r="119" spans="2:20" x14ac:dyDescent="0.15">
      <c r="B119" s="24" t="s">
        <v>171</v>
      </c>
      <c r="C119" s="9"/>
      <c r="D119" s="9"/>
      <c r="E119" s="9"/>
      <c r="F119" s="10"/>
      <c r="G119" s="11">
        <v>81</v>
      </c>
      <c r="H119" s="11"/>
      <c r="I119" s="12"/>
      <c r="J119" s="12"/>
      <c r="K119" s="13">
        <v>50</v>
      </c>
      <c r="L119" s="13"/>
      <c r="M119" s="14"/>
      <c r="N119" s="14"/>
      <c r="O119" s="8"/>
      <c r="P119" s="8"/>
      <c r="Q119" s="8"/>
      <c r="R119" s="8"/>
      <c r="S119" s="8"/>
      <c r="T119" s="8"/>
    </row>
    <row r="120" spans="2:20" x14ac:dyDescent="0.15">
      <c r="B120" s="24" t="s">
        <v>172</v>
      </c>
      <c r="C120" s="9"/>
      <c r="D120" s="9"/>
      <c r="E120" s="9">
        <v>30</v>
      </c>
      <c r="F120" s="10"/>
      <c r="G120" s="11">
        <v>30</v>
      </c>
      <c r="H120" s="11"/>
      <c r="I120" s="12"/>
      <c r="J120" s="12"/>
      <c r="K120" s="13">
        <v>30</v>
      </c>
      <c r="L120" s="13"/>
      <c r="M120" s="14"/>
      <c r="N120" s="14"/>
      <c r="O120" s="8">
        <v>30</v>
      </c>
      <c r="P120" s="8"/>
      <c r="Q120" s="8"/>
      <c r="R120" s="8"/>
      <c r="S120" s="8"/>
      <c r="T120" s="8"/>
    </row>
    <row r="121" spans="2:20" x14ac:dyDescent="0.15">
      <c r="B121" s="24" t="s">
        <v>107</v>
      </c>
      <c r="C121" s="9">
        <v>25</v>
      </c>
      <c r="D121" s="9"/>
      <c r="E121" s="9"/>
      <c r="F121" s="10"/>
      <c r="G121" s="11">
        <v>50</v>
      </c>
      <c r="H121" s="11"/>
      <c r="I121" s="12">
        <v>15</v>
      </c>
      <c r="J121" s="12"/>
      <c r="K121" s="13"/>
      <c r="L121" s="13"/>
      <c r="M121" s="14"/>
      <c r="N121" s="14"/>
      <c r="O121" s="8"/>
      <c r="P121" s="8"/>
      <c r="Q121" s="8"/>
      <c r="R121" s="8">
        <v>25</v>
      </c>
      <c r="S121" s="8"/>
      <c r="T121" s="8"/>
    </row>
    <row r="122" spans="2:20" x14ac:dyDescent="0.15">
      <c r="B122" s="24" t="s">
        <v>173</v>
      </c>
      <c r="C122" s="9">
        <v>10</v>
      </c>
      <c r="D122" s="9"/>
      <c r="E122" s="9"/>
      <c r="F122" s="10"/>
      <c r="G122" s="11">
        <v>100</v>
      </c>
      <c r="H122" s="11"/>
      <c r="I122" s="12"/>
      <c r="J122" s="12"/>
      <c r="K122" s="13">
        <v>30</v>
      </c>
      <c r="L122" s="13"/>
      <c r="M122" s="14"/>
      <c r="N122" s="14"/>
      <c r="O122" s="8"/>
      <c r="P122" s="8"/>
      <c r="Q122" s="8"/>
      <c r="R122" s="8"/>
      <c r="S122" s="8"/>
      <c r="T122" s="8"/>
    </row>
    <row r="123" spans="2:20" x14ac:dyDescent="0.15">
      <c r="B123" s="24" t="s">
        <v>174</v>
      </c>
      <c r="C123" s="9">
        <v>16</v>
      </c>
      <c r="D123" s="9">
        <v>24</v>
      </c>
      <c r="E123" s="9"/>
      <c r="F123" s="10">
        <v>400</v>
      </c>
      <c r="G123" s="11">
        <v>41</v>
      </c>
      <c r="H123" s="11">
        <v>41</v>
      </c>
      <c r="I123" s="12"/>
      <c r="J123" s="12"/>
      <c r="K123" s="13"/>
      <c r="L123" s="13"/>
      <c r="M123" s="14"/>
      <c r="N123" s="14"/>
      <c r="O123" s="8"/>
      <c r="P123" s="8"/>
      <c r="Q123" s="8"/>
      <c r="R123" s="8"/>
      <c r="S123" s="8"/>
      <c r="T123" s="8"/>
    </row>
    <row r="124" spans="2:20" x14ac:dyDescent="0.15">
      <c r="B124" s="24" t="s">
        <v>175</v>
      </c>
      <c r="C124" s="9"/>
      <c r="D124" s="9">
        <v>19</v>
      </c>
      <c r="E124" s="9"/>
      <c r="F124" s="10"/>
      <c r="G124" s="11"/>
      <c r="H124" s="11">
        <v>90</v>
      </c>
      <c r="I124" s="12"/>
      <c r="J124" s="12"/>
      <c r="K124" s="13"/>
      <c r="L124" s="13">
        <v>30</v>
      </c>
      <c r="M124" s="14"/>
      <c r="N124" s="14"/>
      <c r="O124" s="8"/>
      <c r="P124" s="8"/>
      <c r="Q124" s="8"/>
      <c r="R124" s="8"/>
      <c r="S124" s="8"/>
      <c r="T124" s="8"/>
    </row>
    <row r="125" spans="2:20" x14ac:dyDescent="0.15">
      <c r="B125" s="24" t="s">
        <v>176</v>
      </c>
      <c r="C125" s="9"/>
      <c r="D125" s="9">
        <v>20</v>
      </c>
      <c r="E125" s="9">
        <v>34</v>
      </c>
      <c r="F125" s="10"/>
      <c r="G125" s="11">
        <v>60</v>
      </c>
      <c r="H125" s="11"/>
      <c r="I125" s="12"/>
      <c r="J125" s="12"/>
      <c r="K125" s="13"/>
      <c r="L125" s="13"/>
      <c r="M125" s="14"/>
      <c r="N125" s="14"/>
      <c r="O125" s="8"/>
      <c r="P125" s="8"/>
      <c r="Q125" s="8"/>
      <c r="R125" s="8"/>
      <c r="S125" s="8"/>
      <c r="T125" s="8"/>
    </row>
    <row r="126" spans="2:20" x14ac:dyDescent="0.15">
      <c r="B126" s="24" t="s">
        <v>157</v>
      </c>
      <c r="C126" s="9"/>
      <c r="D126" s="9">
        <v>18</v>
      </c>
      <c r="E126" s="9"/>
      <c r="F126" s="10"/>
      <c r="G126" s="11">
        <v>40</v>
      </c>
      <c r="H126" s="11"/>
      <c r="I126" s="12"/>
      <c r="J126" s="12"/>
      <c r="K126" s="13"/>
      <c r="L126" s="13"/>
      <c r="M126" s="14">
        <v>200</v>
      </c>
      <c r="N126" s="14">
        <v>120</v>
      </c>
      <c r="O126" s="8"/>
      <c r="P126" s="8"/>
      <c r="Q126" s="8"/>
      <c r="R126" s="8"/>
      <c r="S126" s="8"/>
      <c r="T126" s="8">
        <v>30</v>
      </c>
    </row>
    <row r="127" spans="2:20" x14ac:dyDescent="0.15">
      <c r="B127" s="24" t="s">
        <v>177</v>
      </c>
      <c r="C127" s="9">
        <v>5</v>
      </c>
      <c r="D127" s="9">
        <v>5</v>
      </c>
      <c r="E127" s="9">
        <v>5</v>
      </c>
      <c r="F127" s="10"/>
      <c r="G127" s="11"/>
      <c r="H127" s="11"/>
      <c r="I127" s="12"/>
      <c r="J127" s="12"/>
      <c r="K127" s="13"/>
      <c r="L127" s="13"/>
      <c r="M127" s="14"/>
      <c r="N127" s="14"/>
      <c r="O127" s="8"/>
      <c r="P127" s="8">
        <v>5</v>
      </c>
      <c r="Q127" s="8"/>
      <c r="R127" s="8"/>
      <c r="S127" s="8">
        <v>40</v>
      </c>
      <c r="T127" s="8"/>
    </row>
    <row r="128" spans="2:20" x14ac:dyDescent="0.15">
      <c r="B128" s="24" t="s">
        <v>178</v>
      </c>
      <c r="C128" s="9"/>
      <c r="D128" s="9">
        <v>21</v>
      </c>
      <c r="E128" s="9"/>
      <c r="F128" s="10"/>
      <c r="G128" s="11"/>
      <c r="H128" s="11">
        <v>140</v>
      </c>
      <c r="I128" s="12"/>
      <c r="J128" s="12"/>
      <c r="K128" s="13"/>
      <c r="L128" s="13">
        <v>50</v>
      </c>
      <c r="M128" s="14"/>
      <c r="N128" s="14"/>
      <c r="O128" s="8"/>
      <c r="P128" s="8"/>
      <c r="Q128" s="8"/>
      <c r="R128" s="8"/>
      <c r="S128" s="8"/>
      <c r="T128" s="8"/>
    </row>
    <row r="129" spans="2:20" x14ac:dyDescent="0.15">
      <c r="B129" s="24" t="s">
        <v>179</v>
      </c>
      <c r="C129" s="9"/>
      <c r="D129" s="9"/>
      <c r="E129" s="9"/>
      <c r="F129" s="10">
        <v>450</v>
      </c>
      <c r="G129" s="11"/>
      <c r="H129" s="11">
        <v>72</v>
      </c>
      <c r="I129" s="12"/>
      <c r="J129" s="12"/>
      <c r="K129" s="13"/>
      <c r="L129" s="13"/>
      <c r="M129" s="14">
        <v>200</v>
      </c>
      <c r="N129" s="14">
        <v>30</v>
      </c>
      <c r="O129" s="8"/>
      <c r="P129" s="8"/>
      <c r="Q129" s="8"/>
      <c r="R129" s="8"/>
      <c r="S129" s="8">
        <v>60</v>
      </c>
      <c r="T129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"/>
  <sheetViews>
    <sheetView workbookViewId="0">
      <selection activeCell="M25" sqref="M25"/>
    </sheetView>
  </sheetViews>
  <sheetFormatPr defaultRowHeight="11.25" x14ac:dyDescent="0.15"/>
  <cols>
    <col min="1" max="16384" width="9" style="27"/>
  </cols>
  <sheetData>
    <row r="1" spans="2:20" x14ac:dyDescent="0.15">
      <c r="C1" s="27" t="s">
        <v>1</v>
      </c>
      <c r="D1" s="27" t="s">
        <v>5</v>
      </c>
      <c r="E1" s="27" t="s">
        <v>3</v>
      </c>
      <c r="F1" s="27" t="s">
        <v>33</v>
      </c>
      <c r="G1" s="27" t="s">
        <v>9</v>
      </c>
      <c r="H1" s="27" t="s">
        <v>31</v>
      </c>
      <c r="I1" s="27" t="s">
        <v>18</v>
      </c>
      <c r="J1" s="27" t="s">
        <v>29</v>
      </c>
      <c r="K1" s="27" t="s">
        <v>35</v>
      </c>
      <c r="L1" s="27" t="s">
        <v>37</v>
      </c>
      <c r="M1" s="27" t="s">
        <v>13</v>
      </c>
      <c r="N1" s="27" t="s">
        <v>15</v>
      </c>
      <c r="O1" s="27" t="s">
        <v>88</v>
      </c>
      <c r="P1" s="27" t="s">
        <v>39</v>
      </c>
      <c r="Q1" s="27" t="s">
        <v>194</v>
      </c>
      <c r="R1" s="27" t="s">
        <v>41</v>
      </c>
      <c r="S1" s="27" t="s">
        <v>47</v>
      </c>
      <c r="T1" s="27" t="s">
        <v>195</v>
      </c>
    </row>
    <row r="2" spans="2:20" x14ac:dyDescent="0.15">
      <c r="B2" s="27" t="s">
        <v>197</v>
      </c>
      <c r="C2" s="27">
        <v>2</v>
      </c>
      <c r="D2" s="27">
        <v>2</v>
      </c>
      <c r="E2" s="27">
        <v>2</v>
      </c>
    </row>
    <row r="3" spans="2:20" x14ac:dyDescent="0.15">
      <c r="B3" s="27" t="s">
        <v>205</v>
      </c>
      <c r="C3" s="27">
        <v>6</v>
      </c>
      <c r="D3" s="27">
        <v>6</v>
      </c>
      <c r="E3" s="27">
        <v>6</v>
      </c>
    </row>
    <row r="4" spans="2:20" x14ac:dyDescent="0.15">
      <c r="B4" s="27" t="s">
        <v>211</v>
      </c>
      <c r="C4" s="27">
        <v>12</v>
      </c>
      <c r="D4" s="27">
        <v>12</v>
      </c>
      <c r="E4" s="27">
        <v>12</v>
      </c>
    </row>
    <row r="5" spans="2:20" x14ac:dyDescent="0.15">
      <c r="B5" s="27" t="s">
        <v>212</v>
      </c>
      <c r="C5" s="27">
        <v>20</v>
      </c>
      <c r="D5" s="27">
        <v>20</v>
      </c>
      <c r="E5" s="27">
        <v>20</v>
      </c>
    </row>
    <row r="6" spans="2:20" x14ac:dyDescent="0.15">
      <c r="B6" s="27" t="s">
        <v>213</v>
      </c>
      <c r="C6" s="27">
        <v>30</v>
      </c>
      <c r="D6" s="27">
        <v>30</v>
      </c>
      <c r="E6" s="27">
        <v>30</v>
      </c>
    </row>
    <row r="7" spans="2:20" x14ac:dyDescent="0.15">
      <c r="B7" s="27" t="s">
        <v>214</v>
      </c>
    </row>
    <row r="8" spans="2:20" x14ac:dyDescent="0.15">
      <c r="B8" s="27" t="s">
        <v>215</v>
      </c>
    </row>
    <row r="9" spans="2:20" x14ac:dyDescent="0.15">
      <c r="B9" s="27" t="s">
        <v>216</v>
      </c>
    </row>
    <row r="10" spans="2:20" x14ac:dyDescent="0.15">
      <c r="B10" s="27" t="s">
        <v>217</v>
      </c>
    </row>
    <row r="11" spans="2:20" x14ac:dyDescent="0.15">
      <c r="B11" s="27" t="s">
        <v>218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英雄</vt:lpstr>
      <vt:lpstr>力量英雄(模拟)</vt:lpstr>
      <vt:lpstr>力量英雄(演算)</vt:lpstr>
      <vt:lpstr>智力英雄(模拟)</vt:lpstr>
      <vt:lpstr>智力英雄(演算)</vt:lpstr>
      <vt:lpstr>敏捷英雄(模拟)</vt:lpstr>
      <vt:lpstr>敏捷英雄(演算)</vt:lpstr>
      <vt:lpstr>装备</vt:lpstr>
      <vt:lpstr>进阶补偿</vt:lpstr>
      <vt:lpstr>初始属性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2014-08-18T06:02:33Z</dcterms:modified>
</cp:coreProperties>
</file>