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E:\git\Hardware\hotter\"/>
    </mc:Choice>
  </mc:AlternateContent>
  <xr:revisionPtr revIDLastSave="0" documentId="13_ncr:1_{E6F86ECD-6DA0-440E-B126-257FFB3995DC}" xr6:coauthVersionLast="47" xr6:coauthVersionMax="47" xr10:uidLastSave="{00000000-0000-0000-0000-000000000000}"/>
  <bookViews>
    <workbookView xWindow="1520" yWindow="1520" windowWidth="19200" windowHeight="11170" activeTab="1" xr2:uid="{00000000-000D-0000-FFFF-FFFF00000000}"/>
  </bookViews>
  <sheets>
    <sheet name="Sheet1" sheetId="1" r:id="rId1"/>
    <sheet name="数据协议" sheetId="2" r:id="rId2"/>
    <sheet name="Sheet2" sheetId="4" r:id="rId3"/>
    <sheet name="需求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H7" i="1"/>
  <c r="J2" i="1"/>
  <c r="I2" i="1"/>
  <c r="F2" i="1"/>
  <c r="E2" i="1"/>
  <c r="B2" i="1"/>
</calcChain>
</file>

<file path=xl/sharedStrings.xml><?xml version="1.0" encoding="utf-8"?>
<sst xmlns="http://schemas.openxmlformats.org/spreadsheetml/2006/main" count="106" uniqueCount="85">
  <si>
    <t>4-20ma</t>
  </si>
  <si>
    <t>电阻</t>
  </si>
  <si>
    <t>电流1</t>
  </si>
  <si>
    <t>电流2</t>
  </si>
  <si>
    <t>电压1</t>
  </si>
  <si>
    <t>电压2</t>
  </si>
  <si>
    <t>压力0</t>
  </si>
  <si>
    <t>压力1</t>
  </si>
  <si>
    <t>斜率</t>
  </si>
  <si>
    <t>截距</t>
  </si>
  <si>
    <t>pt100</t>
  </si>
  <si>
    <t>电阻1</t>
  </si>
  <si>
    <t>名称</t>
  </si>
  <si>
    <t>交互方式</t>
  </si>
  <si>
    <t>实现功能</t>
  </si>
  <si>
    <t>控制板与云服务器</t>
  </si>
  <si>
    <t>MQTT</t>
  </si>
  <si>
    <t>上传本地设备状态，接收云端指令</t>
  </si>
  <si>
    <t>HTTP</t>
  </si>
  <si>
    <t>控制板OTA升级</t>
  </si>
  <si>
    <t>具体格式</t>
  </si>
  <si>
    <r>
      <rPr>
        <b/>
        <sz val="11"/>
        <color theme="1"/>
        <rFont val="等线"/>
        <charset val="134"/>
        <scheme val="minor"/>
      </rPr>
      <t>设备---&gt;云：</t>
    </r>
    <r>
      <rPr>
        <sz val="11"/>
        <color theme="1"/>
        <rFont val="等线"/>
        <charset val="134"/>
        <scheme val="minor"/>
      </rPr>
      <t xml:space="preserve">发布1个主题，暂定为MPUB/devid,devid为控制板唯一标识号，控制板通过该主题实时发送本地设备状态；
</t>
    </r>
    <r>
      <rPr>
        <b/>
        <sz val="11"/>
        <color theme="1"/>
        <rFont val="等线"/>
        <charset val="134"/>
        <scheme val="minor"/>
      </rPr>
      <t>云---&gt;设备：</t>
    </r>
    <r>
      <rPr>
        <sz val="11"/>
        <color theme="1"/>
        <rFont val="等线"/>
        <charset val="134"/>
        <scheme val="minor"/>
      </rPr>
      <t xml:space="preserve">设备定订阅1个主题，暂定为MSUB/devid
</t>
    </r>
    <r>
      <rPr>
        <b/>
        <sz val="11"/>
        <color theme="1"/>
        <rFont val="等线"/>
        <charset val="134"/>
        <scheme val="minor"/>
      </rPr>
      <t>云---&gt;设备：</t>
    </r>
    <r>
      <rPr>
        <sz val="11"/>
        <color theme="1"/>
        <rFont val="等线"/>
        <charset val="134"/>
        <scheme val="minor"/>
      </rPr>
      <t>设备定订阅1个主题，暂定为MSUB/devid/temperature</t>
    </r>
  </si>
  <si>
    <r>
      <rPr>
        <b/>
        <sz val="11"/>
        <color theme="1"/>
        <rFont val="等线"/>
        <charset val="134"/>
        <scheme val="minor"/>
      </rPr>
      <t>上传云端数据</t>
    </r>
    <r>
      <rPr>
        <sz val="11"/>
        <color theme="1"/>
        <rFont val="等线"/>
        <charset val="134"/>
        <scheme val="minor"/>
      </rPr>
      <t>：{
    "设备ID": ”12111111111111111111111178787897“,
    "运行数据": {
        "出水温度": 45,
        "回水温度": 26,
        "泵前压力": 0.5,
        "泵后压力": 0.5,
        "</t>
    </r>
    <r>
      <rPr>
        <sz val="11"/>
        <color rgb="FFFF0000"/>
        <rFont val="等线"/>
        <charset val="134"/>
        <scheme val="minor"/>
      </rPr>
      <t>运行状态</t>
    </r>
    <r>
      <rPr>
        <sz val="11"/>
        <color theme="1"/>
        <rFont val="等线"/>
        <charset val="134"/>
        <scheme val="minor"/>
      </rPr>
      <t xml:space="preserve">": 4
    },
    "设备参数": {
        "版本号": V3.0.1,
        "设置出水温度": 45,
        "设置室内温度": 23,
        "数据上传周期": 10
    }
</t>
    </r>
    <r>
      <rPr>
        <b/>
        <sz val="11"/>
        <color theme="1"/>
        <rFont val="等线"/>
        <charset val="134"/>
        <scheme val="minor"/>
      </rPr>
      <t>服务端下发数据：</t>
    </r>
    <r>
      <rPr>
        <sz val="11"/>
        <color theme="1"/>
        <rFont val="等线"/>
        <charset val="134"/>
        <scheme val="minor"/>
      </rPr>
      <t xml:space="preserve">{
   "设备ID": "12111111111111111111111178787897",
   "设备控制": {
               "升级": 1,
               "重启": 1,
               "机组开关机": 0,
               "设置出水温度": 45,
               "设置室内温度": 23,
               "数据上传周期": 20
</t>
    </r>
    <r>
      <rPr>
        <b/>
        <sz val="11"/>
        <color theme="1"/>
        <rFont val="等线"/>
        <charset val="134"/>
        <scheme val="minor"/>
      </rPr>
      <t>服务端下发数据（周期下发）</t>
    </r>
    <r>
      <rPr>
        <sz val="11"/>
        <color theme="1"/>
        <rFont val="等线"/>
        <charset val="134"/>
        <scheme val="minor"/>
      </rPr>
      <t xml:space="preserve">：{
   "设备ID": "12111111111111111111111178787897",
   "设备控制": {
               "温度1": 1,
               "温度2": 1,
               "温度3": 1,                
               "温度4": 1,
               "温度5": 1,
               "温度6": 1,    
               "温度7": 1,                
               "温度8": 1,
               "温度9": 1,
               "温度10": 1,    
     }
}
</t>
    </r>
  </si>
  <si>
    <t xml:space="preserve">    "Dev ID": "866289037465624",</t>
  </si>
  <si>
    <r>
      <rPr>
        <b/>
        <sz val="11"/>
        <color theme="1"/>
        <rFont val="等线"/>
        <charset val="134"/>
        <scheme val="minor"/>
      </rPr>
      <t>设备---&gt;云：</t>
    </r>
    <r>
      <rPr>
        <sz val="11"/>
        <color theme="1"/>
        <rFont val="等线"/>
        <charset val="134"/>
        <scheme val="minor"/>
      </rPr>
      <t xml:space="preserve">
       升级机制：
              1、控制板主动get云端固件版本号，如果版本不一致，进入升级模式；
              2、控制板主动get请求，云服务先返回 ota固件的总长度；
              3、控制板每get一次后，云端每次返回1kbyte+2个字节（crc)
              4、crc校验错误，控制板会发送post请求，返回“data crc error”;
              5、控制板继续get请求，云端根据有无返回值判断发送下一帧数据，还是重发上一帧数据</t>
    </r>
  </si>
  <si>
    <t xml:space="preserve">    "Status Daa": {</t>
  </si>
  <si>
    <t xml:space="preserve">        "Out Tem": "45",</t>
  </si>
  <si>
    <t xml:space="preserve">        "In Tem": "26",</t>
  </si>
  <si>
    <t xml:space="preserve">        "Front Pressure": "0.5",</t>
  </si>
  <si>
    <t xml:space="preserve">        "After Pressure": "0.5",</t>
  </si>
  <si>
    <t xml:space="preserve">        "Status": "4"</t>
  </si>
  <si>
    <t xml:space="preserve">    },</t>
  </si>
  <si>
    <t xml:space="preserve">    "Dev Params": {</t>
  </si>
  <si>
    <t xml:space="preserve">        "Version": "V3.0.1",</t>
  </si>
  <si>
    <t xml:space="preserve">        "Set Out Tem": "45",</t>
  </si>
  <si>
    <t xml:space="preserve">        "Set In Tem": "23",</t>
  </si>
  <si>
    <t xml:space="preserve">        "Upload Period(second)": "10"</t>
  </si>
  <si>
    <t xml:space="preserve">    }</t>
  </si>
  <si>
    <t>}</t>
  </si>
  <si>
    <t>功能</t>
  </si>
  <si>
    <t>变量名</t>
  </si>
  <si>
    <t>位宽（bit）</t>
  </si>
  <si>
    <t>故障位定义</t>
  </si>
  <si>
    <r>
      <rPr>
        <sz val="11"/>
        <color theme="1"/>
        <rFont val="等线"/>
        <charset val="134"/>
        <scheme val="minor"/>
      </rPr>
      <t>故障结构（</t>
    </r>
    <r>
      <rPr>
        <sz val="11"/>
        <color rgb="FFFF0000"/>
        <rFont val="等线"/>
        <charset val="134"/>
        <scheme val="minor"/>
      </rPr>
      <t>运行状态</t>
    </r>
    <r>
      <rPr>
        <sz val="11"/>
        <color theme="1"/>
        <rFont val="等线"/>
        <charset val="134"/>
        <scheme val="minor"/>
      </rPr>
      <t>）</t>
    </r>
  </si>
  <si>
    <t>mqtt_payload_u.status[DEV_STATUS_INDEX]</t>
  </si>
  <si>
    <t>地暖机故障</t>
  </si>
  <si>
    <t>压力故障</t>
  </si>
  <si>
    <t>温度故障</t>
  </si>
  <si>
    <t>di故障</t>
  </si>
  <si>
    <t>31-28</t>
  </si>
  <si>
    <t>27-20</t>
  </si>
  <si>
    <t>19-8</t>
  </si>
  <si>
    <t>7-0</t>
  </si>
  <si>
    <t>取值范围0-15；
0代表无故障；
1-15代表15种故障</t>
  </si>
  <si>
    <t>对应位为1代表有故障</t>
  </si>
  <si>
    <t>主题</t>
  </si>
  <si>
    <t>备注</t>
  </si>
  <si>
    <t>dev_pub_866289037465624</t>
  </si>
  <si>
    <t>(序列号为设备的devid),设备---&gt;服务端</t>
  </si>
  <si>
    <t>设备发布消息</t>
  </si>
  <si>
    <t>dev_sub_ctrl_866289037465624</t>
  </si>
  <si>
    <t>(序列号为设备的devid)，服务端---&gt;设备端</t>
  </si>
  <si>
    <t>设备订阅消息</t>
  </si>
  <si>
    <t>dev_sub_temp_866289037465624</t>
  </si>
  <si>
    <t>(序列号为设备的devid),服务端---&gt;设备周期下发</t>
  </si>
  <si>
    <t>sensor_pub_serilNo</t>
  </si>
  <si>
    <t>serilNo为温度传感器序列号，根据归属地，与设备绑定</t>
  </si>
  <si>
    <t>温度传感器发布消息</t>
  </si>
  <si>
    <t>总体架构</t>
  </si>
  <si>
    <r>
      <rPr>
        <b/>
        <sz val="18"/>
        <color theme="1"/>
        <rFont val="等线"/>
        <charset val="134"/>
        <scheme val="minor"/>
      </rPr>
      <t>基本需求</t>
    </r>
    <r>
      <rPr>
        <sz val="11"/>
        <color theme="1"/>
        <rFont val="等线"/>
        <charset val="134"/>
        <scheme val="minor"/>
      </rPr>
      <t xml:space="preserve">
</t>
    </r>
    <r>
      <rPr>
        <b/>
        <sz val="14"/>
        <color theme="1"/>
        <rFont val="等线"/>
        <charset val="134"/>
        <scheme val="minor"/>
      </rPr>
      <t>小程序：</t>
    </r>
    <r>
      <rPr>
        <sz val="11"/>
        <color theme="1"/>
        <rFont val="等线"/>
        <charset val="134"/>
        <scheme val="minor"/>
      </rPr>
      <t xml:space="preserve">
1、用户权限管理，可以对用户进行权限的管理，例如可以增删改查用户，可以对用户的功能权限进行管理，例如只有查询功能，或者修改功能
2、数据展示功能，对现场数据可以进行查询和展示
3、控制功能，通过小程序可以对现场设备进行控制
</t>
    </r>
    <r>
      <rPr>
        <b/>
        <sz val="18"/>
        <color theme="1"/>
        <rFont val="等线"/>
        <charset val="134"/>
        <scheme val="minor"/>
      </rPr>
      <t xml:space="preserve">本地设备的交互（本地端功能开发已经基本完成）
</t>
    </r>
    <r>
      <rPr>
        <sz val="11"/>
        <color theme="1"/>
        <rFont val="等线"/>
        <charset val="134"/>
        <scheme val="minor"/>
      </rPr>
      <t xml:space="preserve">1、现场室内会有采集的温度的传感器，传感器通过mqtt的形式将温度周期性的上传到云端
2、现场控制板与服务端通过mqtt进行数据交互，包括本地设备状态，运行参数的周期上传，服务端下发控制指令到设备
3、ota升级功能，本地控制板通过http方式获取固件，进行远程升级
</t>
    </r>
    <r>
      <rPr>
        <b/>
        <sz val="18"/>
        <color theme="1"/>
        <rFont val="等线"/>
        <charset val="134"/>
        <scheme val="minor"/>
      </rPr>
      <t xml:space="preserve">云端需求
</t>
    </r>
    <r>
      <rPr>
        <sz val="11"/>
        <color theme="1"/>
        <rFont val="等线"/>
        <charset val="134"/>
        <scheme val="minor"/>
      </rPr>
      <t xml:space="preserve">1、满足小程序的基本服务部署
2、满足与本地设备交互需求
3、设备管理功能，温度传感器与控制板存在从属绑定关系
4、用户管理功能，用户权限管理，功能管理
5、稳定性要求：服务部署应该有保障健壮性机制，例如服务的故障报警、自恢复功能，数据库自动备份机制等
6、现场状态异常短信报警功能
7、历史数据存储管理
</t>
    </r>
    <r>
      <rPr>
        <sz val="11"/>
        <color theme="1"/>
        <rFont val="等线"/>
        <charset val="134"/>
        <scheme val="minor"/>
      </rPr>
      <t xml:space="preserve">
</t>
    </r>
  </si>
  <si>
    <t>具体消息格式
温度传感器---&gt;服务端
{
   "Sensor ID":  "866289037465624",
   "Room Temp": {
               "Temp": 15
     }
}
控制板---&gt;服务端(周期性上传)
{
    "Dev ID": "866289037465624",
    "Status Data": {
        "Out Tem": 45,
        "In Tem": 26,
        "Front Pressure": 0.5,
        "After Pressure": 0.5,
        "Status": 4,
         "air pump_status":8
    },
    "Dev Params": {
        "Version": "V3.0.1",
        "Set Out Tem": 45,
        "Set In Tem": 23,
        "Upload Period(second)": 10
    }
}
服务端---&gt;控制板（周期下发）
{
   "Dev ID":  "866289037465624",
   "Room Temp": {
               "Room 1 Temp": 15,
               "Room 2 Temp": 18,
               "Room 3 Temp": 16,                
               "Room 4 Temp": 17,
               "Room 5 Temp": 15,
               "Room 6 Temp": 13,    
               "Room 7 Temp": 12,
               "Room 8 Temp": 21,
               "Room 9 Temp": 20,  
               "Room 10 Temp": 15 
     }
}
服务端---&gt;控制板
{
   "Dev ID":  "866289037465624",
   "Dev Ctrl": {
               "Updat Frimware": 1,
               "Reboot Dev": 1,
               "Power ctrl": 1,                
               "Set Out Temp": 45,
               "Set Room Temp": 23,
               "Set Upload Period(second)": 13
     }
}
温度传感器---&gt;服务端
{
   "Sensor ID":  "866289037465624",
   "Room Temp": {
               "Temp": 15
     }
}</t>
  </si>
  <si>
    <t>MQTT主题</t>
  </si>
  <si>
    <t>控制板发布消息</t>
  </si>
  <si>
    <t>控制板订阅消息</t>
  </si>
  <si>
    <t>OTA升级流程</t>
  </si>
  <si>
    <t>1、第一次get请求版本号，返回值：{V1.0.0，seq数量，连接地址}，
例如{v1.0.0,33,31.106.169.131/firmware/}
2、接下来控制板主动get请求读固件数据，返回值：1024个有效数据(不满1024为最后实际数据)+2crc</t>
  </si>
  <si>
    <t>设备---&gt;服务端(周期性上传)
{
    "Dev ID": "866289037465624",
    "Status Data": {
        "Out Tem": 45,
        "In Tem": 26,
        "Front Pressure": 0.5,
        "After Pressure": 0.5,
        "Status": 4
    },
    "Dev Params": {
        "Version": "V3.0.1",
        "Set Out Tem": 45,
        "Set In Tem": 23,
        "Upload Period(second)": 10
    }
}
服务端---&gt;设备（周期下发）
{
   "Dev ID":  "866289037465624",
  "Room Temp": [12, 22, 23, 25]，
  "Room Humid": [12, 22, 23, 25]
}服务端---&gt;设备
{
   "Dev ID":  "866289037465624",
   "Dev Ctrl": {
               "Updat Frimware": 1,
               "Reboot Dev": 1,
               "Power ctrl": 1,                
               "Set Out Temp": 45,
               "Set Room Temp": 23,
               "Set Upload Period(second)": 13
     }
}
温度传感器---&gt;服务端
{
   "Sensor ID":  "866289037465624",
   "Room Temp": {
               "Temp": "15"
     }
}</t>
    <phoneticPr fontId="6" type="noConversion"/>
  </si>
  <si>
    <t>系统运行开关
循环泵手动开关
热泵设备开关
补水泵手动开关
电加热手动开关
回水压力设定
热泵1上电
热泵2上电
N#热泵上电</t>
    <phoneticPr fontId="6" type="noConversion"/>
  </si>
  <si>
    <t xml:space="preserve">故障状态定义
</t>
    <phoneticPr fontId="6" type="noConversion"/>
  </si>
  <si>
    <t xml:space="preserve">
循环泵运行状态
循环泵故障状态
补水泵运行状态
补水泵故障状态
热泵运行状态
水箱液位状态
系统故障</t>
    <phoneticPr fontId="6" type="noConversion"/>
  </si>
  <si>
    <t>机房内温度
循环泵运行时间
补水泵运行时间
热泵运行时间
泵前压力
泵后压力
系统供水温度
系统回水温度</t>
    <phoneticPr fontId="6" type="noConversion"/>
  </si>
  <si>
    <t>mqtt_payload_u.status[DEV_PUMP_STATUS_INDEX] 热泵故障状态，全00无故障</t>
    <phoneticPr fontId="6" type="noConversion"/>
  </si>
  <si>
    <t>mqtt_payload_u.status[DEV_STATUS_INDEX] ：8bit di  20bit ai（传感器故障），全0无故障</t>
    <phoneticPr fontId="6" type="noConversion"/>
  </si>
  <si>
    <t>室内温度设置低于15度，自动本地控制温度，不再使用pid控制</t>
    <phoneticPr fontId="6" type="noConversion"/>
  </si>
  <si>
    <t>modbus_recv.fault高8位泵故障码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</si>
</sst>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 applyProtection="1">
      <alignment wrapText="1"/>
      <protection locked="0"/>
    </xf>
    <xf numFmtId="49" fontId="3" fillId="0" borderId="0" xfId="0" applyNumberFormat="1" applyFont="1" applyAlignment="1">
      <alignment vertical="center" wrapText="1"/>
    </xf>
    <xf numFmtId="49" fontId="0" fillId="0" borderId="0" xfId="0" applyNumberFormat="1" applyAlignment="1" applyProtection="1">
      <alignment vertical="center" wrapText="1"/>
      <protection locked="0"/>
    </xf>
    <xf numFmtId="49" fontId="2" fillId="0" borderId="0" xfId="0" applyNumberFormat="1" applyFont="1" applyAlignment="1" applyProtection="1">
      <alignment vertical="center" wrapText="1"/>
      <protection locked="0"/>
    </xf>
    <xf numFmtId="49" fontId="2" fillId="0" borderId="0" xfId="0" applyNumberFormat="1" applyFont="1" applyAlignment="1">
      <alignment vertical="center" wrapText="1"/>
    </xf>
    <xf numFmtId="49" fontId="7" fillId="0" borderId="0" xfId="0" applyNumberFormat="1" applyFont="1" applyAlignment="1" applyProtection="1">
      <alignment vertical="center" wrapText="1"/>
      <protection locked="0"/>
    </xf>
    <xf numFmtId="49" fontId="7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82550</xdr:rowOff>
    </xdr:from>
    <xdr:to>
      <xdr:col>14</xdr:col>
      <xdr:colOff>78209</xdr:colOff>
      <xdr:row>64</xdr:row>
      <xdr:rowOff>160693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59890"/>
          <a:ext cx="8719185" cy="9717405"/>
        </a:xfrm>
        <a:prstGeom prst="rect">
          <a:avLst/>
        </a:prstGeom>
      </xdr:spPr>
    </xdr:pic>
    <xdr:clientData/>
  </xdr:twoCellAnchor>
  <xdr:twoCellAnchor>
    <xdr:from>
      <xdr:col>10</xdr:col>
      <xdr:colOff>615950</xdr:colOff>
      <xdr:row>49</xdr:row>
      <xdr:rowOff>38100</xdr:rowOff>
    </xdr:from>
    <xdr:to>
      <xdr:col>12</xdr:col>
      <xdr:colOff>222250</xdr:colOff>
      <xdr:row>65</xdr:row>
      <xdr:rowOff>69850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6788150" y="8625840"/>
          <a:ext cx="840740" cy="2835910"/>
        </a:xfrm>
        <a:prstGeom prst="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156883</xdr:colOff>
      <xdr:row>8</xdr:row>
      <xdr:rowOff>29881</xdr:rowOff>
    </xdr:from>
    <xdr:to>
      <xdr:col>5</xdr:col>
      <xdr:colOff>0</xdr:colOff>
      <xdr:row>28</xdr:row>
      <xdr:rowOff>51269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8505" y="1546225"/>
          <a:ext cx="7386955" cy="35261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workbookViewId="0">
      <selection activeCell="J24" sqref="J24"/>
    </sheetView>
  </sheetViews>
  <sheetFormatPr defaultColWidth="9" defaultRowHeight="14" x14ac:dyDescent="0.3"/>
  <cols>
    <col min="6" max="6" width="17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B2">
        <f>49.9*2</f>
        <v>99.8</v>
      </c>
      <c r="C2">
        <v>4</v>
      </c>
      <c r="D2">
        <v>20</v>
      </c>
      <c r="E2">
        <f>C2*B2/1000</f>
        <v>0.3992</v>
      </c>
      <c r="F2">
        <f>D2*B2/1000</f>
        <v>1.996</v>
      </c>
      <c r="G2">
        <v>0</v>
      </c>
      <c r="H2">
        <v>1</v>
      </c>
      <c r="I2">
        <f>H2/(F2-E2)</f>
        <v>0.62625250501002006</v>
      </c>
      <c r="J2">
        <f>-I2*E2</f>
        <v>-0.25</v>
      </c>
    </row>
    <row r="7" spans="1:10" x14ac:dyDescent="0.3">
      <c r="A7" t="s">
        <v>10</v>
      </c>
      <c r="B7" t="s">
        <v>4</v>
      </c>
      <c r="C7" t="s">
        <v>5</v>
      </c>
      <c r="D7" t="s">
        <v>11</v>
      </c>
      <c r="E7" t="s">
        <v>10</v>
      </c>
      <c r="H7">
        <f>I2*F2+J2</f>
        <v>1</v>
      </c>
    </row>
    <row r="8" spans="1:10" x14ac:dyDescent="0.3">
      <c r="B8">
        <v>0.19</v>
      </c>
      <c r="C8">
        <v>2.21</v>
      </c>
      <c r="D8">
        <v>75</v>
      </c>
      <c r="E8">
        <f>D8*(B8*1000/(C8*2-B8))/(D8-(B8*1000/(C8*2-B8)))</f>
        <v>111.98428290766201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2"/>
  <sheetViews>
    <sheetView tabSelected="1" topLeftCell="A49" zoomScale="85" zoomScaleNormal="85" workbookViewId="0">
      <selection activeCell="B60" sqref="B60"/>
    </sheetView>
  </sheetViews>
  <sheetFormatPr defaultColWidth="9" defaultRowHeight="14" x14ac:dyDescent="0.3"/>
  <cols>
    <col min="1" max="1" width="22.08203125" style="4" customWidth="1"/>
    <col min="2" max="2" width="72.1640625" style="4" customWidth="1"/>
    <col min="3" max="3" width="59.33203125" style="4" customWidth="1"/>
    <col min="4" max="4" width="26.58203125" style="4" customWidth="1"/>
    <col min="5" max="5" width="18.33203125" style="4" customWidth="1"/>
    <col min="6" max="6" width="14.25" style="4" customWidth="1"/>
    <col min="7" max="7" width="12" style="4" customWidth="1"/>
    <col min="8" max="8" width="12.58203125" style="4" customWidth="1"/>
  </cols>
  <sheetData>
    <row r="1" spans="1:8" x14ac:dyDescent="0.3">
      <c r="A1" s="8" t="s">
        <v>12</v>
      </c>
      <c r="B1" s="8" t="s">
        <v>13</v>
      </c>
      <c r="C1" s="8" t="s">
        <v>14</v>
      </c>
    </row>
    <row r="2" spans="1:8" x14ac:dyDescent="0.3">
      <c r="A2" s="4" t="s">
        <v>15</v>
      </c>
      <c r="B2" s="4" t="s">
        <v>16</v>
      </c>
      <c r="C2" s="4" t="s">
        <v>17</v>
      </c>
    </row>
    <row r="5" spans="1:8" x14ac:dyDescent="0.3">
      <c r="A5" s="4" t="s">
        <v>15</v>
      </c>
      <c r="B5" s="4" t="s">
        <v>18</v>
      </c>
      <c r="C5" s="4" t="s">
        <v>19</v>
      </c>
    </row>
    <row r="10" spans="1:8" x14ac:dyDescent="0.3">
      <c r="A10" s="8" t="s">
        <v>13</v>
      </c>
      <c r="B10" s="8" t="s">
        <v>20</v>
      </c>
    </row>
    <row r="11" spans="1:8" s="7" customFormat="1" ht="409.5" x14ac:dyDescent="0.3">
      <c r="A11" s="9" t="s">
        <v>16</v>
      </c>
      <c r="B11" s="10" t="s">
        <v>21</v>
      </c>
      <c r="C11" s="10" t="s">
        <v>22</v>
      </c>
      <c r="D11" s="12" t="s">
        <v>76</v>
      </c>
      <c r="E11" s="9"/>
      <c r="F11" s="9"/>
      <c r="G11" s="9"/>
      <c r="H11" s="9"/>
    </row>
    <row r="12" spans="1:8" s="5" customFormat="1" ht="28" x14ac:dyDescent="0.3">
      <c r="A12" s="4"/>
      <c r="B12" s="11"/>
      <c r="C12" s="11"/>
      <c r="D12" s="4" t="s">
        <v>23</v>
      </c>
      <c r="E12" s="4"/>
      <c r="F12" s="4"/>
      <c r="G12" s="4"/>
      <c r="H12" s="4"/>
    </row>
    <row r="13" spans="1:8" ht="365" customHeight="1" x14ac:dyDescent="0.3">
      <c r="A13" s="4" t="s">
        <v>18</v>
      </c>
      <c r="B13" s="11" t="s">
        <v>24</v>
      </c>
      <c r="D13" s="4" t="s">
        <v>25</v>
      </c>
    </row>
    <row r="14" spans="1:8" x14ac:dyDescent="0.3">
      <c r="D14" s="4" t="s">
        <v>26</v>
      </c>
    </row>
    <row r="15" spans="1:8" x14ac:dyDescent="0.3">
      <c r="D15" s="4" t="s">
        <v>27</v>
      </c>
    </row>
    <row r="16" spans="1:8" x14ac:dyDescent="0.3">
      <c r="D16" s="4" t="s">
        <v>28</v>
      </c>
    </row>
    <row r="17" spans="1:8" x14ac:dyDescent="0.3">
      <c r="D17" s="4" t="s">
        <v>29</v>
      </c>
    </row>
    <row r="18" spans="1:8" x14ac:dyDescent="0.3">
      <c r="D18" s="4" t="s">
        <v>30</v>
      </c>
    </row>
    <row r="19" spans="1:8" x14ac:dyDescent="0.3">
      <c r="D19" s="4" t="s">
        <v>31</v>
      </c>
    </row>
    <row r="20" spans="1:8" x14ac:dyDescent="0.3">
      <c r="D20" s="4" t="s">
        <v>32</v>
      </c>
    </row>
    <row r="21" spans="1:8" x14ac:dyDescent="0.3">
      <c r="D21" s="4" t="s">
        <v>33</v>
      </c>
    </row>
    <row r="22" spans="1:8" x14ac:dyDescent="0.3">
      <c r="D22" s="4" t="s">
        <v>34</v>
      </c>
    </row>
    <row r="23" spans="1:8" x14ac:dyDescent="0.3">
      <c r="D23" s="4" t="s">
        <v>35</v>
      </c>
    </row>
    <row r="24" spans="1:8" ht="28" x14ac:dyDescent="0.3">
      <c r="D24" s="4" t="s">
        <v>36</v>
      </c>
    </row>
    <row r="25" spans="1:8" x14ac:dyDescent="0.3">
      <c r="D25" s="4" t="s">
        <v>37</v>
      </c>
    </row>
    <row r="26" spans="1:8" x14ac:dyDescent="0.3">
      <c r="D26" s="4" t="s">
        <v>38</v>
      </c>
    </row>
    <row r="31" spans="1:8" x14ac:dyDescent="0.3">
      <c r="A31" s="8" t="s">
        <v>39</v>
      </c>
      <c r="B31" s="8" t="s">
        <v>40</v>
      </c>
      <c r="C31" s="8" t="s">
        <v>41</v>
      </c>
      <c r="E31" s="14" t="s">
        <v>42</v>
      </c>
      <c r="F31" s="14"/>
      <c r="G31" s="14"/>
      <c r="H31" s="14"/>
    </row>
    <row r="32" spans="1:8" x14ac:dyDescent="0.3">
      <c r="A32" s="15" t="s">
        <v>43</v>
      </c>
      <c r="B32" s="15" t="s">
        <v>44</v>
      </c>
      <c r="C32" s="15">
        <v>32</v>
      </c>
      <c r="E32" s="8" t="s">
        <v>45</v>
      </c>
      <c r="F32" s="8" t="s">
        <v>46</v>
      </c>
      <c r="G32" s="8" t="s">
        <v>47</v>
      </c>
      <c r="H32" s="8" t="s">
        <v>48</v>
      </c>
    </row>
    <row r="33" spans="1:8" x14ac:dyDescent="0.3">
      <c r="A33" s="15"/>
      <c r="B33" s="15"/>
      <c r="C33" s="15"/>
      <c r="E33" s="4" t="s">
        <v>49</v>
      </c>
      <c r="F33" s="4" t="s">
        <v>50</v>
      </c>
      <c r="G33" s="4" t="s">
        <v>51</v>
      </c>
      <c r="H33" s="4" t="s">
        <v>52</v>
      </c>
    </row>
    <row r="34" spans="1:8" ht="42" x14ac:dyDescent="0.3">
      <c r="A34" s="15"/>
      <c r="B34" s="15"/>
      <c r="C34" s="15"/>
      <c r="E34" s="4" t="s">
        <v>53</v>
      </c>
      <c r="F34" s="4" t="s">
        <v>54</v>
      </c>
      <c r="G34" s="4" t="s">
        <v>54</v>
      </c>
      <c r="H34" s="4" t="s">
        <v>54</v>
      </c>
    </row>
    <row r="37" spans="1:8" x14ac:dyDescent="0.3">
      <c r="B37" s="4" t="s">
        <v>55</v>
      </c>
      <c r="C37" s="4" t="s">
        <v>56</v>
      </c>
    </row>
    <row r="38" spans="1:8" x14ac:dyDescent="0.3">
      <c r="B38" s="4" t="s">
        <v>57</v>
      </c>
      <c r="C38" s="4" t="s">
        <v>58</v>
      </c>
      <c r="D38" s="4" t="s">
        <v>59</v>
      </c>
    </row>
    <row r="39" spans="1:8" x14ac:dyDescent="0.3">
      <c r="B39" s="4" t="s">
        <v>60</v>
      </c>
      <c r="C39" s="4" t="s">
        <v>61</v>
      </c>
      <c r="D39" s="4" t="s">
        <v>62</v>
      </c>
    </row>
    <row r="40" spans="1:8" x14ac:dyDescent="0.3">
      <c r="B40" s="4" t="s">
        <v>63</v>
      </c>
      <c r="C40" s="4" t="s">
        <v>64</v>
      </c>
      <c r="D40" s="4" t="s">
        <v>62</v>
      </c>
    </row>
    <row r="41" spans="1:8" x14ac:dyDescent="0.3">
      <c r="B41" s="4" t="s">
        <v>65</v>
      </c>
      <c r="C41" s="4" t="s">
        <v>66</v>
      </c>
      <c r="D41" s="4" t="s">
        <v>67</v>
      </c>
    </row>
    <row r="47" spans="1:8" ht="28" x14ac:dyDescent="0.3">
      <c r="A47" s="13" t="s">
        <v>78</v>
      </c>
      <c r="B47" s="13"/>
    </row>
    <row r="48" spans="1:8" ht="236" customHeight="1" x14ac:dyDescent="0.3">
      <c r="A48" s="13" t="s">
        <v>79</v>
      </c>
      <c r="B48" s="13" t="s">
        <v>77</v>
      </c>
      <c r="C48" s="13" t="s">
        <v>80</v>
      </c>
    </row>
    <row r="49" spans="1:2" ht="28" x14ac:dyDescent="0.3">
      <c r="B49" s="13" t="s">
        <v>82</v>
      </c>
    </row>
    <row r="50" spans="1:2" x14ac:dyDescent="0.3">
      <c r="B50" s="13" t="s">
        <v>81</v>
      </c>
    </row>
    <row r="52" spans="1:2" x14ac:dyDescent="0.3">
      <c r="B52" s="13" t="s">
        <v>83</v>
      </c>
    </row>
    <row r="53" spans="1:2" ht="14" customHeight="1" x14ac:dyDescent="0.3">
      <c r="A53" s="13"/>
      <c r="B53" s="13" t="s">
        <v>84</v>
      </c>
    </row>
    <row r="62" spans="1:2" x14ac:dyDescent="0.3">
      <c r="A62" s="13"/>
    </row>
  </sheetData>
  <mergeCells count="4">
    <mergeCell ref="E31:H31"/>
    <mergeCell ref="A32:A34"/>
    <mergeCell ref="B32:B34"/>
    <mergeCell ref="C32:C34"/>
  </mergeCells>
  <phoneticPr fontId="6" type="noConversion"/>
  <pageMargins left="0.7" right="0.7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28" workbookViewId="0">
      <selection activeCell="D11" sqref="D11"/>
    </sheetView>
  </sheetViews>
  <sheetFormatPr defaultColWidth="9" defaultRowHeight="14" x14ac:dyDescent="0.3"/>
  <sheetData/>
  <phoneticPr fontId="6" type="noConversion"/>
  <pageMargins left="0.7" right="0.7" top="0.75" bottom="0.75" header="0.3" footer="0.3"/>
  <pageSetup paperSize="9" orientation="portrait" horizontalDpi="1200" verticalDpi="12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7:I49"/>
  <sheetViews>
    <sheetView topLeftCell="A25" zoomScale="85" zoomScaleNormal="85" workbookViewId="0">
      <selection activeCell="F32" sqref="F32"/>
    </sheetView>
  </sheetViews>
  <sheetFormatPr defaultColWidth="9" defaultRowHeight="14" x14ac:dyDescent="0.3"/>
  <cols>
    <col min="4" max="4" width="90.08203125" customWidth="1"/>
    <col min="5" max="5" width="19.9140625" customWidth="1"/>
    <col min="6" max="6" width="29.4140625" customWidth="1"/>
    <col min="9" max="9" width="47.33203125" customWidth="1"/>
  </cols>
  <sheetData>
    <row r="7" spans="4:4" ht="22.5" x14ac:dyDescent="0.45">
      <c r="D7" s="1" t="s">
        <v>68</v>
      </c>
    </row>
    <row r="32" spans="4:9" ht="409.5" customHeight="1" x14ac:dyDescent="0.45">
      <c r="D32" s="2" t="s">
        <v>69</v>
      </c>
      <c r="I32" s="6" t="s">
        <v>70</v>
      </c>
    </row>
    <row r="38" spans="4:6" ht="22.5" x14ac:dyDescent="0.3">
      <c r="D38" s="3" t="s">
        <v>71</v>
      </c>
      <c r="E38" s="3" t="s">
        <v>56</v>
      </c>
      <c r="F38" s="4"/>
    </row>
    <row r="39" spans="4:6" ht="28" x14ac:dyDescent="0.3">
      <c r="D39" s="4" t="s">
        <v>57</v>
      </c>
      <c r="E39" s="4" t="s">
        <v>58</v>
      </c>
      <c r="F39" s="4" t="s">
        <v>72</v>
      </c>
    </row>
    <row r="40" spans="4:6" ht="42" x14ac:dyDescent="0.3">
      <c r="D40" s="4" t="s">
        <v>60</v>
      </c>
      <c r="E40" s="4" t="s">
        <v>61</v>
      </c>
      <c r="F40" s="4" t="s">
        <v>73</v>
      </c>
    </row>
    <row r="41" spans="4:6" ht="42" x14ac:dyDescent="0.3">
      <c r="D41" s="4" t="s">
        <v>63</v>
      </c>
      <c r="E41" s="4" t="s">
        <v>64</v>
      </c>
      <c r="F41" s="4" t="s">
        <v>73</v>
      </c>
    </row>
    <row r="42" spans="4:6" ht="42" x14ac:dyDescent="0.3">
      <c r="D42" s="4" t="s">
        <v>65</v>
      </c>
      <c r="E42" s="4" t="s">
        <v>66</v>
      </c>
      <c r="F42" s="4" t="s">
        <v>67</v>
      </c>
    </row>
    <row r="45" spans="4:6" ht="22.5" x14ac:dyDescent="0.3">
      <c r="D45" s="3" t="s">
        <v>74</v>
      </c>
    </row>
    <row r="46" spans="4:6" ht="42" x14ac:dyDescent="0.3">
      <c r="D46" s="5" t="s">
        <v>75</v>
      </c>
    </row>
    <row r="47" spans="4:6" x14ac:dyDescent="0.3">
      <c r="D47" s="4"/>
    </row>
    <row r="48" spans="4:6" x14ac:dyDescent="0.3">
      <c r="D48" s="4"/>
    </row>
    <row r="49" spans="4:4" x14ac:dyDescent="0.3">
      <c r="D49" s="4"/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数据协议</vt:lpstr>
      <vt:lpstr>Sheet2</vt:lpstr>
      <vt:lpstr>需求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zhang</dc:creator>
  <cp:lastModifiedBy>meng zhang</cp:lastModifiedBy>
  <dcterms:created xsi:type="dcterms:W3CDTF">2015-06-05T18:19:00Z</dcterms:created>
  <dcterms:modified xsi:type="dcterms:W3CDTF">2024-01-18T05:21:26Z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63968CE9DAAD4DEDA65CC29F01168DED_12</vt:lpwstr>
  </property>
  <property fmtid="{D5CDD505-2E9C-101B-9397-08002B2CF9AE}" pid="3" name="KSOProductBuildVer">
    <vt:lpwstr>2052-12.1.0.16120</vt:lpwstr>
  </property>
</Properties>
</file>