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10"/>
  <workbookPr/>
  <mc:AlternateContent xmlns:mc="http://schemas.openxmlformats.org/markup-compatibility/2006">
    <mc:Choice Requires="x15">
      <x15ac:absPath xmlns:x15ac="http://schemas.microsoft.com/office/spreadsheetml/2010/11/ac" url="/Users/EmmaWu/Downloads/UMN 大五下/Quantitative Strategies/"/>
    </mc:Choice>
  </mc:AlternateContent>
  <bookViews>
    <workbookView xWindow="0" yWindow="460" windowWidth="25600" windowHeight="14660" firstSheet="2" activeTab="2" xr2:uid="{00000000-000D-0000-FFFF-FFFF00000000}"/>
  </bookViews>
  <sheets>
    <sheet name="Shanghai Futures Exchange" sheetId="1" r:id="rId1"/>
    <sheet name="Dalian Commodity Exchange" sheetId="4" r:id="rId2"/>
    <sheet name="Zhengzhou Commodity Exchange" sheetId="2" r:id="rId3"/>
    <sheet name="China Financial Futures Exchang" sheetId="6" r:id="rId4"/>
  </sheets>
  <calcPr calcId="171026"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27" i="6" l="1"/>
  <c r="C29" i="6"/>
  <c r="D27" i="6"/>
  <c r="D29" i="6"/>
  <c r="E27" i="6"/>
  <c r="E29" i="6"/>
  <c r="F27" i="6"/>
  <c r="F29" i="6"/>
  <c r="B27" i="6"/>
  <c r="B29" i="6"/>
  <c r="C28" i="6"/>
  <c r="D28" i="6"/>
  <c r="E28" i="6"/>
  <c r="F28" i="6"/>
  <c r="B28" i="6"/>
  <c r="C14" i="6"/>
  <c r="D14" i="6"/>
  <c r="B14" i="6"/>
  <c r="C27" i="4"/>
  <c r="C29" i="4"/>
  <c r="D27" i="4"/>
  <c r="D29" i="4"/>
  <c r="E27" i="4"/>
  <c r="E29" i="4"/>
  <c r="F27" i="4"/>
  <c r="F29" i="4"/>
  <c r="G27" i="4"/>
  <c r="G29" i="4"/>
  <c r="H27" i="4"/>
  <c r="H29" i="4"/>
  <c r="I27" i="4"/>
  <c r="I29" i="4"/>
  <c r="J27" i="4"/>
  <c r="J29" i="4"/>
  <c r="K27" i="4"/>
  <c r="K29" i="4"/>
  <c r="L27" i="4"/>
  <c r="L29" i="4"/>
  <c r="M27" i="4"/>
  <c r="M29" i="4"/>
  <c r="N27" i="4"/>
  <c r="N29" i="4"/>
  <c r="O27" i="4"/>
  <c r="O29" i="4"/>
  <c r="P27" i="4"/>
  <c r="P29" i="4"/>
  <c r="Q27" i="4"/>
  <c r="Q29" i="4"/>
  <c r="B27" i="4"/>
  <c r="B29" i="4"/>
  <c r="C28" i="4"/>
  <c r="D28" i="4"/>
  <c r="E28" i="4"/>
  <c r="F28" i="4"/>
  <c r="G28" i="4"/>
  <c r="H28" i="4"/>
  <c r="I28" i="4"/>
  <c r="J28" i="4"/>
  <c r="K28" i="4"/>
  <c r="L28" i="4"/>
  <c r="M28" i="4"/>
  <c r="N28" i="4"/>
  <c r="O28" i="4"/>
  <c r="P28" i="4"/>
  <c r="Q28" i="4"/>
  <c r="B28" i="4"/>
  <c r="Q27" i="2"/>
  <c r="Q28" i="2"/>
  <c r="Q29" i="2"/>
  <c r="P27" i="2"/>
  <c r="P28" i="2"/>
  <c r="P29" i="2"/>
  <c r="O27" i="2"/>
  <c r="O28" i="2"/>
  <c r="O29" i="2"/>
  <c r="N27" i="2"/>
  <c r="N29" i="2"/>
  <c r="N28" i="2"/>
  <c r="M27" i="2"/>
  <c r="M28" i="2"/>
  <c r="M29" i="2"/>
  <c r="L27" i="2"/>
  <c r="L28" i="2"/>
  <c r="L29" i="2"/>
  <c r="K27" i="2"/>
  <c r="K28" i="2"/>
  <c r="K29" i="2"/>
  <c r="J27" i="2"/>
  <c r="J28" i="2"/>
  <c r="J29" i="2"/>
  <c r="I27" i="2"/>
  <c r="I29" i="2"/>
  <c r="I28" i="2"/>
  <c r="H27" i="2"/>
  <c r="H28" i="2"/>
  <c r="H29" i="2"/>
  <c r="G27" i="2"/>
  <c r="G29" i="2"/>
  <c r="G28" i="2"/>
  <c r="F27" i="2"/>
  <c r="F29" i="2"/>
  <c r="F28" i="2"/>
  <c r="E27" i="2"/>
  <c r="E29" i="2"/>
  <c r="E28" i="2"/>
  <c r="D27" i="2"/>
  <c r="D29" i="2"/>
  <c r="C27" i="2"/>
  <c r="C29" i="2"/>
  <c r="C28" i="2"/>
  <c r="B27" i="1"/>
  <c r="B28" i="1"/>
  <c r="B27" i="2"/>
  <c r="B29" i="2"/>
  <c r="O27" i="1"/>
  <c r="O28" i="1"/>
  <c r="N27" i="1"/>
  <c r="N28" i="1"/>
  <c r="N29" i="1"/>
  <c r="M27" i="1"/>
  <c r="M29" i="1"/>
  <c r="M28" i="1"/>
  <c r="L27" i="1"/>
  <c r="L28" i="1"/>
  <c r="L29" i="1"/>
  <c r="K27" i="1"/>
  <c r="K29" i="1"/>
  <c r="K28" i="1"/>
  <c r="J27" i="1"/>
  <c r="J29" i="1"/>
  <c r="J28" i="1"/>
  <c r="I27" i="1"/>
  <c r="I29" i="1"/>
  <c r="I28" i="1"/>
  <c r="H27" i="1"/>
  <c r="H29" i="1"/>
  <c r="H28" i="1"/>
  <c r="G27" i="1"/>
  <c r="G28" i="1"/>
  <c r="F27" i="1"/>
  <c r="F28" i="1"/>
  <c r="C27" i="1"/>
  <c r="C28" i="1"/>
  <c r="D27" i="1"/>
  <c r="D28" i="1"/>
  <c r="E27" i="1"/>
  <c r="E28" i="1"/>
  <c r="D28" i="2"/>
  <c r="B28" i="2"/>
  <c r="O29" i="1"/>
  <c r="G29" i="1"/>
  <c r="E29" i="1"/>
  <c r="C29" i="1"/>
  <c r="B29" i="1"/>
  <c r="F29" i="1"/>
  <c r="D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WD</author>
  </authors>
  <commentList>
    <comment ref="C3" authorId="0" shapeId="0" xr:uid="{00000000-0006-0000-0100-000001000000}">
      <text>
        <r>
          <rPr>
            <b/>
            <sz val="9"/>
            <color indexed="81"/>
            <rFont val="宋体"/>
            <family val="3"/>
            <charset val="134"/>
          </rPr>
          <t>WD:</t>
        </r>
        <r>
          <rPr>
            <sz val="9"/>
            <color indexed="81"/>
            <rFont val="宋体"/>
            <family val="3"/>
            <charset val="134"/>
          </rPr>
          <t xml:space="preserve">
corn starch</t>
        </r>
      </text>
    </comment>
    <comment ref="F3" authorId="0" shapeId="0" xr:uid="{00000000-0006-0000-0100-000002000000}">
      <text>
        <r>
          <rPr>
            <b/>
            <sz val="9"/>
            <color indexed="81"/>
            <rFont val="宋体"/>
            <family val="3"/>
            <charset val="134"/>
          </rPr>
          <t>WD:</t>
        </r>
        <r>
          <rPr>
            <sz val="9"/>
            <color indexed="81"/>
            <rFont val="宋体"/>
            <family val="3"/>
            <charset val="134"/>
          </rPr>
          <t xml:space="preserve">
soybean meal</t>
        </r>
      </text>
    </comment>
    <comment ref="H3" authorId="0" shapeId="0" xr:uid="{00000000-0006-0000-0100-000003000000}">
      <text>
        <r>
          <rPr>
            <b/>
            <sz val="9"/>
            <color indexed="81"/>
            <rFont val="宋体"/>
            <family val="3"/>
            <charset val="134"/>
          </rPr>
          <t>WD:</t>
        </r>
        <r>
          <rPr>
            <sz val="9"/>
            <color indexed="81"/>
            <rFont val="宋体"/>
            <family val="3"/>
            <charset val="134"/>
          </rPr>
          <t xml:space="preserve">
palm oil</t>
        </r>
      </text>
    </comment>
    <comment ref="K3" authorId="0" shapeId="0" xr:uid="{00000000-0006-0000-0100-000004000000}">
      <text>
        <r>
          <rPr>
            <b/>
            <sz val="9"/>
            <color indexed="81"/>
            <rFont val="宋体"/>
            <family val="3"/>
            <charset val="134"/>
          </rPr>
          <t>WD:</t>
        </r>
        <r>
          <rPr>
            <sz val="9"/>
            <color indexed="81"/>
            <rFont val="宋体"/>
            <family val="3"/>
            <charset val="134"/>
          </rPr>
          <t xml:space="preserve">
鸡蛋</t>
        </r>
      </text>
    </comment>
    <comment ref="L3" authorId="0" shapeId="0" xr:uid="{00000000-0006-0000-0100-000005000000}">
      <text>
        <r>
          <rPr>
            <b/>
            <sz val="9"/>
            <color indexed="81"/>
            <rFont val="宋体"/>
            <family val="3"/>
            <charset val="134"/>
          </rPr>
          <t>WD:</t>
        </r>
        <r>
          <rPr>
            <sz val="9"/>
            <color indexed="81"/>
            <rFont val="宋体"/>
            <family val="3"/>
            <charset val="134"/>
          </rPr>
          <t xml:space="preserve">
polythene</t>
        </r>
      </text>
    </comment>
    <comment ref="N3" authorId="0" shapeId="0" xr:uid="{00000000-0006-0000-0100-000006000000}">
      <text>
        <r>
          <rPr>
            <b/>
            <sz val="9"/>
            <color indexed="81"/>
            <rFont val="宋体"/>
            <family val="3"/>
            <charset val="134"/>
          </rPr>
          <t>WD:</t>
        </r>
        <r>
          <rPr>
            <sz val="9"/>
            <color indexed="81"/>
            <rFont val="宋体"/>
            <family val="3"/>
            <charset val="134"/>
          </rPr>
          <t xml:space="preserve">
polypropylene</t>
        </r>
      </text>
    </comment>
    <comment ref="W4" authorId="0" shapeId="0" xr:uid="{00000000-0006-0000-0100-000007000000}">
      <text>
        <r>
          <rPr>
            <b/>
            <sz val="9"/>
            <color indexed="81"/>
            <rFont val="宋体"/>
            <family val="3"/>
            <charset val="134"/>
          </rPr>
          <t>WD:</t>
        </r>
        <r>
          <rPr>
            <sz val="9"/>
            <color indexed="81"/>
            <rFont val="宋体"/>
            <family val="3"/>
            <charset val="134"/>
          </rPr>
          <t xml:space="preserve">
PREPARING PERIOD</t>
        </r>
      </text>
    </comment>
    <comment ref="I7" authorId="0" shapeId="0" xr:uid="{00000000-0006-0000-0100-000008000000}">
      <text>
        <r>
          <rPr>
            <b/>
            <sz val="9"/>
            <color indexed="81"/>
            <rFont val="宋体"/>
            <family val="3"/>
            <charset val="134"/>
          </rPr>
          <t>WD:</t>
        </r>
        <r>
          <rPr>
            <sz val="9"/>
            <color indexed="81"/>
            <rFont val="宋体"/>
            <family val="3"/>
            <charset val="134"/>
          </rPr>
          <t xml:space="preserve">
元/张</t>
        </r>
      </text>
    </comment>
    <comment ref="K7" authorId="0" shapeId="0" xr:uid="{00000000-0006-0000-0100-000009000000}">
      <text>
        <r>
          <rPr>
            <b/>
            <sz val="9"/>
            <color indexed="81"/>
            <rFont val="宋体"/>
            <family val="3"/>
            <charset val="134"/>
          </rPr>
          <t>WD:</t>
        </r>
        <r>
          <rPr>
            <sz val="9"/>
            <color indexed="81"/>
            <rFont val="宋体"/>
            <family val="3"/>
            <charset val="134"/>
          </rPr>
          <t xml:space="preserve">
元/500千克</t>
        </r>
      </text>
    </comment>
    <comment ref="I8" authorId="0" shapeId="0" xr:uid="{00000000-0006-0000-0100-00000A000000}">
      <text>
        <r>
          <rPr>
            <b/>
            <sz val="9"/>
            <color indexed="81"/>
            <rFont val="宋体"/>
            <family val="3"/>
            <charset val="134"/>
          </rPr>
          <t>WD:
张/手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WD</author>
  </authors>
  <commentList>
    <comment ref="I3" authorId="0" shapeId="0" xr:uid="{00000000-0006-0000-0200-000001000000}">
      <text>
        <r>
          <rPr>
            <b/>
            <sz val="9"/>
            <color indexed="81"/>
            <rFont val="宋体"/>
            <family val="3"/>
            <charset val="134"/>
          </rPr>
          <t>WD:</t>
        </r>
        <r>
          <rPr>
            <sz val="9"/>
            <color indexed="81"/>
            <rFont val="宋体"/>
            <family val="3"/>
            <charset val="134"/>
          </rPr>
          <t xml:space="preserve">
Rapeseed meal</t>
        </r>
      </text>
    </comment>
    <comment ref="J3" authorId="0" shapeId="0" xr:uid="{00000000-0006-0000-0200-000002000000}">
      <text>
        <r>
          <rPr>
            <b/>
            <sz val="9"/>
            <color indexed="81"/>
            <rFont val="宋体"/>
            <family val="3"/>
            <charset val="134"/>
          </rPr>
          <t>WD:</t>
        </r>
        <r>
          <rPr>
            <sz val="9"/>
            <color indexed="81"/>
            <rFont val="宋体"/>
            <family val="3"/>
            <charset val="134"/>
          </rPr>
          <t xml:space="preserve">
japonica rice</t>
        </r>
      </text>
    </comment>
    <comment ref="K3" authorId="0" shapeId="0" xr:uid="{00000000-0006-0000-0200-000003000000}">
      <text>
        <r>
          <rPr>
            <b/>
            <sz val="9"/>
            <color indexed="81"/>
            <rFont val="宋体"/>
            <family val="3"/>
            <charset val="134"/>
          </rPr>
          <t>WD:</t>
        </r>
        <r>
          <rPr>
            <sz val="9"/>
            <color indexed="81"/>
            <rFont val="宋体"/>
            <family val="3"/>
            <charset val="134"/>
          </rPr>
          <t xml:space="preserve">
late rice</t>
        </r>
      </text>
    </comment>
    <comment ref="M3" authorId="0" shapeId="0" xr:uid="{00000000-0006-0000-0200-000004000000}">
      <text>
        <r>
          <rPr>
            <b/>
            <sz val="9"/>
            <color indexed="81"/>
            <rFont val="宋体"/>
            <family val="3"/>
            <charset val="134"/>
          </rPr>
          <t>WD:</t>
        </r>
        <r>
          <rPr>
            <sz val="9"/>
            <color indexed="81"/>
            <rFont val="宋体"/>
            <family val="3"/>
            <charset val="134"/>
          </rPr>
          <t xml:space="preserve">
Methanol</t>
        </r>
      </text>
    </comment>
    <comment ref="N3" authorId="0" shapeId="0" xr:uid="{00000000-0006-0000-0200-000005000000}">
      <text>
        <r>
          <rPr>
            <b/>
            <sz val="9"/>
            <color indexed="81"/>
            <rFont val="宋体"/>
            <family val="3"/>
            <charset val="134"/>
          </rPr>
          <t>WD:</t>
        </r>
        <r>
          <rPr>
            <sz val="9"/>
            <color indexed="81"/>
            <rFont val="宋体"/>
            <family val="3"/>
            <charset val="134"/>
          </rPr>
          <t xml:space="preserve">
Zheng coal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WD</author>
  </authors>
  <commentList>
    <comment ref="B7" authorId="0" shapeId="0" xr:uid="{00000000-0006-0000-0300-000001000000}">
      <text>
        <r>
          <rPr>
            <b/>
            <sz val="9"/>
            <color indexed="81"/>
            <rFont val="宋体"/>
            <family val="3"/>
            <charset val="134"/>
          </rPr>
          <t>WD:</t>
        </r>
        <r>
          <rPr>
            <sz val="9"/>
            <color indexed="81"/>
            <rFont val="宋体"/>
            <family val="3"/>
            <charset val="134"/>
          </rPr>
          <t xml:space="preserve">
点</t>
        </r>
      </text>
    </comment>
  </commentList>
</comments>
</file>

<file path=xl/sharedStrings.xml><?xml version="1.0" encoding="utf-8"?>
<sst xmlns="http://schemas.openxmlformats.org/spreadsheetml/2006/main" count="501" uniqueCount="237">
  <si>
    <t>铜</t>
    <phoneticPr fontId="1" type="noConversion"/>
  </si>
  <si>
    <t>铝</t>
    <phoneticPr fontId="1" type="noConversion"/>
  </si>
  <si>
    <t>锌</t>
    <phoneticPr fontId="1" type="noConversion"/>
  </si>
  <si>
    <t>铅</t>
    <phoneticPr fontId="1" type="noConversion"/>
  </si>
  <si>
    <t>镍</t>
    <phoneticPr fontId="1" type="noConversion"/>
  </si>
  <si>
    <t>锡</t>
    <phoneticPr fontId="1" type="noConversion"/>
  </si>
  <si>
    <t>天然橡胶</t>
    <phoneticPr fontId="1" type="noConversion"/>
  </si>
  <si>
    <t>黄金</t>
    <phoneticPr fontId="1" type="noConversion"/>
  </si>
  <si>
    <t>白银</t>
    <phoneticPr fontId="1" type="noConversion"/>
  </si>
  <si>
    <t>螺纹钢</t>
    <phoneticPr fontId="1" type="noConversion"/>
  </si>
  <si>
    <t>线材</t>
    <phoneticPr fontId="1" type="noConversion"/>
  </si>
  <si>
    <t>热轧卷板</t>
    <phoneticPr fontId="1" type="noConversion"/>
  </si>
  <si>
    <t>燃料油</t>
    <phoneticPr fontId="1" type="noConversion"/>
  </si>
  <si>
    <t>沥青</t>
    <phoneticPr fontId="1" type="noConversion"/>
  </si>
  <si>
    <t>有色金属</t>
    <phoneticPr fontId="1" type="noConversion"/>
  </si>
  <si>
    <t>化工</t>
    <phoneticPr fontId="1" type="noConversion"/>
  </si>
  <si>
    <t>贵金属</t>
    <phoneticPr fontId="1" type="noConversion"/>
  </si>
  <si>
    <t>黑色金属</t>
    <phoneticPr fontId="1" type="noConversion"/>
  </si>
  <si>
    <t>能源</t>
    <phoneticPr fontId="1" type="noConversion"/>
  </si>
  <si>
    <t>ProductId</t>
    <phoneticPr fontId="1" type="noConversion"/>
  </si>
  <si>
    <t>cu</t>
    <phoneticPr fontId="1" type="noConversion"/>
  </si>
  <si>
    <t>al</t>
    <phoneticPr fontId="1" type="noConversion"/>
  </si>
  <si>
    <t>zn</t>
    <phoneticPr fontId="1" type="noConversion"/>
  </si>
  <si>
    <t>pb</t>
    <phoneticPr fontId="1" type="noConversion"/>
  </si>
  <si>
    <t>ni</t>
    <phoneticPr fontId="1" type="noConversion"/>
  </si>
  <si>
    <t>sn</t>
    <phoneticPr fontId="1" type="noConversion"/>
  </si>
  <si>
    <t>ru</t>
    <phoneticPr fontId="1" type="noConversion"/>
  </si>
  <si>
    <t>au</t>
    <phoneticPr fontId="1" type="noConversion"/>
  </si>
  <si>
    <t>ag</t>
    <phoneticPr fontId="1" type="noConversion"/>
  </si>
  <si>
    <t>rb</t>
    <phoneticPr fontId="1" type="noConversion"/>
  </si>
  <si>
    <t>wr</t>
    <phoneticPr fontId="1" type="noConversion"/>
  </si>
  <si>
    <t>hc</t>
    <phoneticPr fontId="1" type="noConversion"/>
  </si>
  <si>
    <t>fu</t>
    <phoneticPr fontId="1" type="noConversion"/>
  </si>
  <si>
    <t>bu</t>
    <phoneticPr fontId="1" type="noConversion"/>
  </si>
  <si>
    <t xml:space="preserve">Category </t>
    <phoneticPr fontId="1" type="noConversion"/>
  </si>
  <si>
    <t>Futures</t>
    <phoneticPr fontId="1" type="noConversion"/>
  </si>
  <si>
    <t>SecurityId</t>
    <phoneticPr fontId="1" type="noConversion"/>
  </si>
  <si>
    <t>ExchangeCode</t>
    <phoneticPr fontId="1" type="noConversion"/>
  </si>
  <si>
    <t>SHFE</t>
    <phoneticPr fontId="1" type="noConversion"/>
  </si>
  <si>
    <t>TickSize最小变动价位</t>
    <phoneticPr fontId="1" type="noConversion"/>
  </si>
  <si>
    <t>10元/吨</t>
    <phoneticPr fontId="1" type="noConversion"/>
  </si>
  <si>
    <t>5元/吨</t>
    <phoneticPr fontId="1" type="noConversion"/>
  </si>
  <si>
    <t>5元/吨 </t>
  </si>
  <si>
    <t>0.05元/克 </t>
  </si>
  <si>
    <t xml:space="preserve">1元/千克 </t>
    <phoneticPr fontId="1" type="noConversion"/>
  </si>
  <si>
    <t>1元/吨 </t>
  </si>
  <si>
    <t>1元/吨</t>
    <phoneticPr fontId="1" type="noConversion"/>
  </si>
  <si>
    <t>2元/吨</t>
    <phoneticPr fontId="1" type="noConversion"/>
  </si>
  <si>
    <t>Multiplier交易单位</t>
    <phoneticPr fontId="1" type="noConversion"/>
  </si>
  <si>
    <t>5吨/手</t>
    <phoneticPr fontId="1" type="noConversion"/>
  </si>
  <si>
    <r>
      <t>5</t>
    </r>
    <r>
      <rPr>
        <sz val="11"/>
        <color rgb="FF000000"/>
        <rFont val="方正仿宋简体"/>
        <family val="3"/>
        <charset val="134"/>
      </rPr>
      <t>吨</t>
    </r>
    <r>
      <rPr>
        <sz val="11"/>
        <color rgb="FF000000"/>
        <rFont val="Times New Roman"/>
        <family val="1"/>
      </rPr>
      <t>/</t>
    </r>
    <r>
      <rPr>
        <sz val="11"/>
        <color rgb="FF000000"/>
        <rFont val="方正仿宋简体"/>
        <family val="3"/>
        <charset val="134"/>
      </rPr>
      <t>手</t>
    </r>
    <phoneticPr fontId="1" type="noConversion"/>
  </si>
  <si>
    <r>
      <t>5吨/手</t>
    </r>
    <r>
      <rPr>
        <sz val="11"/>
        <color rgb="FF000000"/>
        <rFont val="方正仿宋简体"/>
        <family val="3"/>
        <charset val="134"/>
      </rPr>
      <t/>
    </r>
    <phoneticPr fontId="1" type="noConversion"/>
  </si>
  <si>
    <t>1吨/手</t>
    <phoneticPr fontId="1" type="noConversion"/>
  </si>
  <si>
    <t>10吨/手</t>
  </si>
  <si>
    <t>1000克/手 </t>
  </si>
  <si>
    <t xml:space="preserve">15千克/手 </t>
    <phoneticPr fontId="1" type="noConversion"/>
  </si>
  <si>
    <t>10吨/手 </t>
  </si>
  <si>
    <t>50吨/手</t>
    <phoneticPr fontId="1" type="noConversion"/>
  </si>
  <si>
    <t xml:space="preserve">10吨/手 </t>
    <phoneticPr fontId="1" type="noConversion"/>
  </si>
  <si>
    <t>FeeAlpha</t>
    <phoneticPr fontId="1" type="noConversion"/>
  </si>
  <si>
    <t>FeeBeta (‰)</t>
    <phoneticPr fontId="1" type="noConversion"/>
  </si>
  <si>
    <t>CFeeAlpha</t>
    <phoneticPr fontId="1" type="noConversion"/>
  </si>
  <si>
    <t>CFeeBeta</t>
    <phoneticPr fontId="1" type="noConversion"/>
  </si>
  <si>
    <t>CTFeeAlpha</t>
    <phoneticPr fontId="1" type="noConversion"/>
  </si>
  <si>
    <t>CTFeeBeta</t>
    <phoneticPr fontId="1" type="noConversion"/>
  </si>
  <si>
    <t>0 or 2.00</t>
    <phoneticPr fontId="1" type="noConversion"/>
  </si>
  <si>
    <t>1.00 or 2.00</t>
    <phoneticPr fontId="1" type="noConversion"/>
  </si>
  <si>
    <t>1.00 or 5.00</t>
    <phoneticPr fontId="1" type="noConversion"/>
  </si>
  <si>
    <t>LongMarginAlpha</t>
    <phoneticPr fontId="1" type="noConversion"/>
  </si>
  <si>
    <t>LongMarginBeta(变动且看合约，见另一张表)</t>
    <phoneticPr fontId="1" type="noConversion"/>
  </si>
  <si>
    <t>AMOpenTime</t>
    <phoneticPr fontId="1" type="noConversion"/>
  </si>
  <si>
    <t>AMBreakStartTime</t>
    <phoneticPr fontId="1" type="noConversion"/>
  </si>
  <si>
    <t>AMBreakEndTime</t>
    <phoneticPr fontId="1" type="noConversion"/>
  </si>
  <si>
    <t>AMCloseTime</t>
    <phoneticPr fontId="1" type="noConversion"/>
  </si>
  <si>
    <t>PMOpenTime</t>
    <phoneticPr fontId="1" type="noConversion"/>
  </si>
  <si>
    <t>PMCloseTIme</t>
    <phoneticPr fontId="1" type="noConversion"/>
  </si>
  <si>
    <t>NightOpenTime</t>
    <phoneticPr fontId="1" type="noConversion"/>
  </si>
  <si>
    <t>NightCloseTime</t>
    <phoneticPr fontId="1" type="noConversion"/>
  </si>
  <si>
    <t>每日价格最大波动限制</t>
  </si>
  <si>
    <t>0.10 or 0.05</t>
    <phoneticPr fontId="1" type="noConversion"/>
  </si>
  <si>
    <t>大约合约加权平均价（参考2,3月合约）</t>
    <phoneticPr fontId="1" type="noConversion"/>
  </si>
  <si>
    <t>每手价格</t>
    <phoneticPr fontId="1" type="noConversion"/>
  </si>
  <si>
    <t>每收手续费</t>
    <phoneticPr fontId="1" type="noConversion"/>
  </si>
  <si>
    <t>每收保证金</t>
    <phoneticPr fontId="1" type="noConversion"/>
  </si>
  <si>
    <t>各会员单位：</t>
  </si>
  <si>
    <t>　　经研究决定，自2016年11月15日起：</t>
  </si>
  <si>
    <t>　　一、铜1701合约、1702合约日内平今仓交易手续费调整为成交金额的万分之一。</t>
  </si>
  <si>
    <t>　　二、锌1701合约、1702合约日内平今仓交易手续费调整为6元/手。</t>
  </si>
  <si>
    <t>　　三、镍1701合约、1705合约日内平今仓交易手续费调整为12元/手。</t>
  </si>
  <si>
    <t>　　四、螺纹钢1701合约、1705合约日内平今仓交易手续费调整为成交金额的万分之五。</t>
  </si>
  <si>
    <t>　　五、石油沥青1612合约、1706合约日内平今仓交易手续费调整为成交金额的万分之二。</t>
  </si>
  <si>
    <t>　　特此通知。</t>
  </si>
  <si>
    <t>非期货公司会员或者客户在锌ZN1701合约和ZN1702合约日内开仓交易的最大数量分别为1500手，在铅PB1701合约和PB1702合约日内开仓交易的最大数量分别为1000手。</t>
  </si>
  <si>
    <t>　　经研究决定，自2016年11月11日起：</t>
  </si>
  <si>
    <t>自2016年11月29日（11月28日晚连续交易时段）起，非期货公司会员或者客户在螺纹钢RB1701合约和RB1705合约日内开仓交易的最大数量分别为8000手。</t>
  </si>
  <si>
    <t>　　一、螺纹钢1701合约、1705合约日内平今仓交易手续费调整为成交金额的万分之四；</t>
  </si>
  <si>
    <t>目前夜盘交易的品种有黄金、白银、铜、铝、锌、铅、棕榈油、焦炭。黄金、白银、棕榈油、焦炭的夜盘交易时间是21:00-2:30，铜铝锌铅夜盘交易时间是21:00-1:00。郑州商品交易所将开展夜盘交易， 自 2014年 12 月12 日 21:00起开始夜盘交易。交易时间为 21:00 至 23:30。 夜盘交易品种为白糖、棉花、菜粕、甲醇和 PTA。</t>
  </si>
  <si>
    <t>　　二、天然橡胶1701合约、1705合约日内平今仓交易手续费调整为成交金额的万分之二点二五。</t>
  </si>
  <si>
    <t>　　三、锡1701合约日内平今仓交易手续费调整为6元/手。</t>
  </si>
  <si>
    <t>玉米</t>
    <phoneticPr fontId="1" type="noConversion"/>
  </si>
  <si>
    <t>玉米淀粉</t>
    <phoneticPr fontId="1" type="noConversion"/>
  </si>
  <si>
    <t>黄大豆1号</t>
    <phoneticPr fontId="1" type="noConversion"/>
  </si>
  <si>
    <t>黄大豆2号</t>
    <phoneticPr fontId="1" type="noConversion"/>
  </si>
  <si>
    <t>豆粕</t>
    <phoneticPr fontId="1" type="noConversion"/>
  </si>
  <si>
    <t>豆油</t>
    <phoneticPr fontId="1" type="noConversion"/>
  </si>
  <si>
    <t>棕榈油</t>
    <phoneticPr fontId="1" type="noConversion"/>
  </si>
  <si>
    <t>纤维板</t>
    <phoneticPr fontId="1" type="noConversion"/>
  </si>
  <si>
    <t>胶合板</t>
    <phoneticPr fontId="1" type="noConversion"/>
  </si>
  <si>
    <t>鸡蛋</t>
    <phoneticPr fontId="1" type="noConversion"/>
  </si>
  <si>
    <t>聚乙烯LLDPE</t>
    <phoneticPr fontId="1" type="noConversion"/>
  </si>
  <si>
    <t>聚氯乙烯 PVC</t>
    <phoneticPr fontId="1" type="noConversion"/>
  </si>
  <si>
    <t>聚丙烯</t>
    <phoneticPr fontId="1" type="noConversion"/>
  </si>
  <si>
    <t>焦炭</t>
    <phoneticPr fontId="1" type="noConversion"/>
  </si>
  <si>
    <t>焦煤</t>
    <phoneticPr fontId="1" type="noConversion"/>
  </si>
  <si>
    <t>铁矿石</t>
    <phoneticPr fontId="1" type="noConversion"/>
  </si>
  <si>
    <t>温度指数</t>
    <phoneticPr fontId="1" type="noConversion"/>
  </si>
  <si>
    <t>进口大豆价格指数</t>
    <phoneticPr fontId="1" type="noConversion"/>
  </si>
  <si>
    <t>中国木材指数</t>
    <phoneticPr fontId="1" type="noConversion"/>
  </si>
  <si>
    <t>环渤海动力煤价格指数</t>
    <phoneticPr fontId="1" type="noConversion"/>
  </si>
  <si>
    <t>中国塑料价格指数</t>
    <phoneticPr fontId="1" type="noConversion"/>
  </si>
  <si>
    <t>豆粕期权</t>
    <phoneticPr fontId="1" type="noConversion"/>
  </si>
  <si>
    <t>农业品</t>
    <phoneticPr fontId="1" type="noConversion"/>
  </si>
  <si>
    <t>工业品</t>
    <phoneticPr fontId="1" type="noConversion"/>
  </si>
  <si>
    <t>指数</t>
    <phoneticPr fontId="1" type="noConversion"/>
  </si>
  <si>
    <t>期权</t>
    <phoneticPr fontId="1" type="noConversion"/>
  </si>
  <si>
    <t>C</t>
    <phoneticPr fontId="1" type="noConversion"/>
  </si>
  <si>
    <t>CS</t>
    <phoneticPr fontId="1" type="noConversion"/>
  </si>
  <si>
    <t>A</t>
    <phoneticPr fontId="1" type="noConversion"/>
  </si>
  <si>
    <t>B</t>
    <phoneticPr fontId="1" type="noConversion"/>
  </si>
  <si>
    <t>M</t>
    <phoneticPr fontId="1" type="noConversion"/>
  </si>
  <si>
    <t>Y</t>
    <phoneticPr fontId="1" type="noConversion"/>
  </si>
  <si>
    <t>P</t>
    <phoneticPr fontId="1" type="noConversion"/>
  </si>
  <si>
    <t>FB</t>
    <phoneticPr fontId="1" type="noConversion"/>
  </si>
  <si>
    <t>BB</t>
    <phoneticPr fontId="1" type="noConversion"/>
  </si>
  <si>
    <t>JD</t>
    <phoneticPr fontId="1" type="noConversion"/>
  </si>
  <si>
    <t>L</t>
    <phoneticPr fontId="1" type="noConversion"/>
  </si>
  <si>
    <t>V</t>
    <phoneticPr fontId="1" type="noConversion"/>
  </si>
  <si>
    <t>PP</t>
    <phoneticPr fontId="1" type="noConversion"/>
  </si>
  <si>
    <t>J</t>
    <phoneticPr fontId="1" type="noConversion"/>
  </si>
  <si>
    <t>JM</t>
    <phoneticPr fontId="1" type="noConversion"/>
  </si>
  <si>
    <t>I</t>
    <phoneticPr fontId="1" type="noConversion"/>
  </si>
  <si>
    <t>Index</t>
    <phoneticPr fontId="1" type="noConversion"/>
  </si>
  <si>
    <t>Options</t>
    <phoneticPr fontId="1" type="noConversion"/>
  </si>
  <si>
    <t>DLCE</t>
    <phoneticPr fontId="1" type="noConversion"/>
  </si>
  <si>
    <t xml:space="preserve">FeeBeta </t>
    <phoneticPr fontId="1" type="noConversion"/>
  </si>
  <si>
    <t>大约合约加权平均价（参考3月合约）</t>
    <phoneticPr fontId="1" type="noConversion"/>
  </si>
  <si>
    <t xml:space="preserve"> 黄大豆1号、黄大豆2号、豆粕、豆油、棕榈油、玉米、线型低密度聚乙烯、聚氯乙烯、焦炭、焦煤、铁矿石、鸡蛋、纤维板、胶合板、聚丙烯、玉米淀粉合约交割月份以前的月份涨跌停板幅度为上一交易日结算价的4%，交割月份的涨跌停板幅度为上一交易日结算价的6%。</t>
    <phoneticPr fontId="1" type="noConversion"/>
  </si>
  <si>
    <t>　新上市期货合约的涨跌停板幅度为合约规定涨跌停板幅度的两倍，如合约有成交则于下一交易日恢复到合约规定的涨跌停板幅度；如合约无成交，则下一交易日继续执行前一交易日涨跌停板幅度。</t>
    <phoneticPr fontId="1" type="noConversion"/>
  </si>
  <si>
    <t>各种手续费只是预估手续费，具体请直接从网站上导出数据</t>
    <phoneticPr fontId="1" type="noConversion"/>
  </si>
  <si>
    <t>品种</t>
  </si>
  <si>
    <t>合约代码</t>
  </si>
  <si>
    <t>结算价</t>
  </si>
  <si>
    <t>手续费</t>
  </si>
  <si>
    <t>手续费收取方式</t>
  </si>
  <si>
    <t>保证金率</t>
  </si>
  <si>
    <t>开仓</t>
  </si>
  <si>
    <t>平仓</t>
  </si>
  <si>
    <t>短线开仓</t>
  </si>
  <si>
    <t>短线平仓</t>
  </si>
  <si>
    <t>投机买</t>
  </si>
  <si>
    <t>投机卖</t>
  </si>
  <si>
    <t>套保买</t>
  </si>
  <si>
    <t>套保卖</t>
  </si>
  <si>
    <t>豆一</t>
  </si>
  <si>
    <t>a1701</t>
  </si>
  <si>
    <t>绝对值</t>
  </si>
  <si>
    <t>强麦</t>
    <phoneticPr fontId="1" type="noConversion"/>
  </si>
  <si>
    <t>普麦</t>
    <phoneticPr fontId="1" type="noConversion"/>
  </si>
  <si>
    <t>棉花</t>
    <phoneticPr fontId="1" type="noConversion"/>
  </si>
  <si>
    <t>白糖</t>
    <phoneticPr fontId="1" type="noConversion"/>
  </si>
  <si>
    <t>菜籽油</t>
    <phoneticPr fontId="1" type="noConversion"/>
  </si>
  <si>
    <t>早籼稻</t>
    <phoneticPr fontId="1" type="noConversion"/>
  </si>
  <si>
    <t>油菜籽</t>
    <phoneticPr fontId="1" type="noConversion"/>
  </si>
  <si>
    <t>菜籽粕</t>
    <phoneticPr fontId="1" type="noConversion"/>
  </si>
  <si>
    <t>粳稻</t>
    <phoneticPr fontId="1" type="noConversion"/>
  </si>
  <si>
    <t>晚籼稻</t>
    <phoneticPr fontId="1" type="noConversion"/>
  </si>
  <si>
    <t>玻璃</t>
    <phoneticPr fontId="1" type="noConversion"/>
  </si>
  <si>
    <t>甲醇</t>
    <phoneticPr fontId="1" type="noConversion"/>
  </si>
  <si>
    <t>动力煤</t>
    <phoneticPr fontId="1" type="noConversion"/>
  </si>
  <si>
    <t>PTA(精对苯二甲酸)</t>
    <phoneticPr fontId="1" type="noConversion"/>
  </si>
  <si>
    <t>硅铁</t>
    <phoneticPr fontId="1" type="noConversion"/>
  </si>
  <si>
    <t>锰硅</t>
    <phoneticPr fontId="1" type="noConversion"/>
  </si>
  <si>
    <t>农产品</t>
    <phoneticPr fontId="1" type="noConversion"/>
  </si>
  <si>
    <t>建材</t>
    <phoneticPr fontId="1" type="noConversion"/>
  </si>
  <si>
    <t>煤炭</t>
    <phoneticPr fontId="1" type="noConversion"/>
  </si>
  <si>
    <t>钢铁</t>
    <phoneticPr fontId="1" type="noConversion"/>
  </si>
  <si>
    <t>WH</t>
    <phoneticPr fontId="1" type="noConversion"/>
  </si>
  <si>
    <t>PM</t>
    <phoneticPr fontId="1" type="noConversion"/>
  </si>
  <si>
    <t>CF</t>
    <phoneticPr fontId="1" type="noConversion"/>
  </si>
  <si>
    <t xml:space="preserve"> SR </t>
    <phoneticPr fontId="1" type="noConversion"/>
  </si>
  <si>
    <t>OI</t>
    <phoneticPr fontId="1" type="noConversion"/>
  </si>
  <si>
    <t>RI</t>
  </si>
  <si>
    <t>RS</t>
    <phoneticPr fontId="1" type="noConversion"/>
  </si>
  <si>
    <t>RM</t>
    <phoneticPr fontId="1" type="noConversion"/>
  </si>
  <si>
    <t>JR</t>
    <phoneticPr fontId="1" type="noConversion"/>
  </si>
  <si>
    <t>LR</t>
    <phoneticPr fontId="1" type="noConversion"/>
  </si>
  <si>
    <t>FG</t>
    <phoneticPr fontId="1" type="noConversion"/>
  </si>
  <si>
    <t>MA</t>
    <phoneticPr fontId="1" type="noConversion"/>
  </si>
  <si>
    <t>ZC</t>
    <phoneticPr fontId="1" type="noConversion"/>
  </si>
  <si>
    <t>TA</t>
    <phoneticPr fontId="1" type="noConversion"/>
  </si>
  <si>
    <t>SF</t>
    <phoneticPr fontId="1" type="noConversion"/>
  </si>
  <si>
    <t>SM</t>
    <phoneticPr fontId="1" type="noConversion"/>
  </si>
  <si>
    <t>ZZCE</t>
    <phoneticPr fontId="1" type="noConversion"/>
  </si>
  <si>
    <r>
      <t>1</t>
    </r>
    <r>
      <rPr>
        <sz val="11"/>
        <color theme="1"/>
        <rFont val="仿宋_GB2312"/>
        <family val="1"/>
        <charset val="134"/>
      </rPr>
      <t>元</t>
    </r>
    <r>
      <rPr>
        <sz val="11"/>
        <color theme="1"/>
        <rFont val="宋体"/>
        <family val="3"/>
        <charset val="134"/>
      </rPr>
      <t>/</t>
    </r>
    <r>
      <rPr>
        <sz val="11"/>
        <color theme="1"/>
        <rFont val="仿宋_GB2312"/>
        <family val="1"/>
        <charset val="134"/>
      </rPr>
      <t>吨</t>
    </r>
    <phoneticPr fontId="1" type="noConversion"/>
  </si>
  <si>
    <t>1元 / 吨</t>
    <phoneticPr fontId="1" type="noConversion"/>
  </si>
  <si>
    <t>2元 / 吨</t>
    <phoneticPr fontId="1" type="noConversion"/>
  </si>
  <si>
    <t>1元/吨</t>
  </si>
  <si>
    <t>0．2元/吨</t>
    <phoneticPr fontId="1" type="noConversion"/>
  </si>
  <si>
    <t>2元/吨</t>
  </si>
  <si>
    <r>
      <t>20</t>
    </r>
    <r>
      <rPr>
        <sz val="11"/>
        <color theme="1"/>
        <rFont val="仿宋_GB2312"/>
        <family val="1"/>
        <charset val="134"/>
      </rPr>
      <t>吨</t>
    </r>
    <r>
      <rPr>
        <sz val="11"/>
        <color theme="1"/>
        <rFont val="宋体"/>
        <family val="3"/>
        <charset val="134"/>
      </rPr>
      <t>/</t>
    </r>
    <r>
      <rPr>
        <sz val="11"/>
        <color theme="1"/>
        <rFont val="仿宋_GB2312"/>
        <family val="1"/>
        <charset val="134"/>
      </rPr>
      <t>手</t>
    </r>
    <phoneticPr fontId="1" type="noConversion"/>
  </si>
  <si>
    <r>
      <t>10</t>
    </r>
    <r>
      <rPr>
        <sz val="9"/>
        <color rgb="FF000000"/>
        <rFont val="宋体"/>
        <family val="3"/>
        <charset val="134"/>
      </rPr>
      <t>吨</t>
    </r>
    <r>
      <rPr>
        <sz val="9"/>
        <color rgb="FF000000"/>
        <rFont val="Times New Roman"/>
        <family val="1"/>
      </rPr>
      <t>/</t>
    </r>
    <r>
      <rPr>
        <sz val="9"/>
        <color rgb="FF000000"/>
        <rFont val="宋体"/>
        <family val="3"/>
        <charset val="134"/>
      </rPr>
      <t>手</t>
    </r>
  </si>
  <si>
    <t>10吨/手</t>
    <phoneticPr fontId="1" type="noConversion"/>
  </si>
  <si>
    <t>20吨/手</t>
    <phoneticPr fontId="1" type="noConversion"/>
  </si>
  <si>
    <r>
      <t>10</t>
    </r>
    <r>
      <rPr>
        <sz val="12"/>
        <color rgb="FF000000"/>
        <rFont val="宋体"/>
        <family val="3"/>
        <charset val="134"/>
      </rPr>
      <t>吨</t>
    </r>
    <r>
      <rPr>
        <sz val="12"/>
        <color rgb="FF000000"/>
        <rFont val="Arial"/>
        <family val="2"/>
      </rPr>
      <t>/</t>
    </r>
    <r>
      <rPr>
        <sz val="12"/>
        <color rgb="FF000000"/>
        <rFont val="宋体"/>
        <family val="3"/>
        <charset val="134"/>
      </rPr>
      <t>手</t>
    </r>
    <phoneticPr fontId="1" type="noConversion"/>
  </si>
  <si>
    <t>100吨/手</t>
    <phoneticPr fontId="1" type="noConversion"/>
  </si>
  <si>
    <t>30，平今〉3000且总量〉8000加收30</t>
    <phoneticPr fontId="1" type="noConversion"/>
  </si>
  <si>
    <t>新期货合约上市当日，涨跌停板幅度为期货合约实际 执行的涨跌停板幅度的 2 倍。</t>
  </si>
  <si>
    <t>交易时间段 交易保证金标准 自合约挂牌至交割月前一个月第15个日历日期间 的交易日 交易保证金 5%</t>
    <phoneticPr fontId="1" type="noConversion"/>
  </si>
  <si>
    <t>交割月前一个月第16个日历日至交割月前一个月 最后一个日历日期间的交易日 交易保证金 10%</t>
    <phoneticPr fontId="1" type="noConversion"/>
  </si>
  <si>
    <t>交割月份 交易保证金20%</t>
    <phoneticPr fontId="1" type="noConversion"/>
  </si>
  <si>
    <t xml:space="preserve">某期货合约在某一交易日（该交易日称为 D1 交易
日，以下几个交易日分别称为 D2、D3、D4 交易日）出现单边市
的，D1 交易日结算时和 D2 交易日该期货合约交易保证金标准为
9%；D2 交易日该期货合约的涨跌停板幅度为 7%。
</t>
    <phoneticPr fontId="1" type="noConversion"/>
  </si>
  <si>
    <t>D2 交易日该期货合约未出现同方向单边市的，当日结算时交易 保证金标准恢复到调整前水平；D3 交易日涨跌停板幅度恢复到调 整前水平。D2 交易日出现同方向单边市的，当日结算时和 D3 交易 日该期货合约交易保证金标准为 12%；D3 交易日涨跌停板幅度为 10%。 D3 交易日该期货合约未出现同方向单边市的，当日结算时交易 保证金标准恢复到调整前水平；D4 交易日涨跌停板幅度恢复到调 整前水平。D3 交易日该期货合约仍出现同方向单边市的（即连续 三个交易日出现同方向单边市），D4 交易日该期货合约暂停交易 一天。</t>
  </si>
  <si>
    <t>沪深300指数期货</t>
    <phoneticPr fontId="1" type="noConversion"/>
  </si>
  <si>
    <t>上证50指数期货</t>
    <phoneticPr fontId="1" type="noConversion"/>
  </si>
  <si>
    <t>中证500指数期货</t>
    <phoneticPr fontId="1" type="noConversion"/>
  </si>
  <si>
    <t>5年期国债期货</t>
    <phoneticPr fontId="1" type="noConversion"/>
  </si>
  <si>
    <t xml:space="preserve">10年期国债期货 </t>
    <phoneticPr fontId="1" type="noConversion"/>
  </si>
  <si>
    <t>股指期货</t>
    <phoneticPr fontId="1" type="noConversion"/>
  </si>
  <si>
    <t>IF</t>
    <phoneticPr fontId="1" type="noConversion"/>
  </si>
  <si>
    <t>IH</t>
    <phoneticPr fontId="1" type="noConversion"/>
  </si>
  <si>
    <t>IC</t>
    <phoneticPr fontId="1" type="noConversion"/>
  </si>
  <si>
    <t>TF</t>
    <phoneticPr fontId="1" type="noConversion"/>
  </si>
  <si>
    <t>T</t>
    <phoneticPr fontId="1" type="noConversion"/>
  </si>
  <si>
    <t>CFFE</t>
    <phoneticPr fontId="1" type="noConversion"/>
  </si>
  <si>
    <t>0.005元</t>
    <phoneticPr fontId="1" type="noConversion"/>
  </si>
  <si>
    <t>百元净价报价</t>
    <phoneticPr fontId="1" type="noConversion"/>
  </si>
  <si>
    <t>NaN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</si>
</sst>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Red]\(0.00\)"/>
  </numFmts>
  <fonts count="22">
    <font>
      <sz val="11"/>
      <color theme="1"/>
      <name val="Calibri"/>
      <family val="2"/>
      <charset val="134"/>
      <scheme val="minor"/>
    </font>
    <font>
      <sz val="9"/>
      <name val="Calibri"/>
      <family val="2"/>
      <charset val="134"/>
      <scheme val="minor"/>
    </font>
    <font>
      <sz val="11"/>
      <color rgb="FF333333"/>
      <name val="Arial"/>
      <family val="2"/>
    </font>
    <font>
      <sz val="11"/>
      <color rgb="FF000000"/>
      <name val="方正仿宋简体"/>
      <family val="3"/>
      <charset val="134"/>
    </font>
    <font>
      <sz val="11"/>
      <name val="微软雅黑"/>
      <family val="2"/>
      <charset val="134"/>
    </font>
    <font>
      <sz val="10"/>
      <color rgb="FF333333"/>
      <name val="Arial"/>
      <family val="2"/>
    </font>
    <font>
      <sz val="11"/>
      <color rgb="FF212121"/>
      <name val="Arial"/>
      <family val="2"/>
    </font>
    <font>
      <sz val="9"/>
      <color rgb="FF000000"/>
      <name val="Times New Roman"/>
      <family val="1"/>
    </font>
    <font>
      <sz val="11"/>
      <color rgb="FF000000"/>
      <name val="Times New Roman"/>
      <family val="1"/>
    </font>
    <font>
      <sz val="11"/>
      <color rgb="FF000000"/>
      <name val="宋体"/>
      <family val="3"/>
      <charset val="134"/>
    </font>
    <font>
      <sz val="12"/>
      <color rgb="FF212121"/>
      <name val="宋体"/>
      <family val="3"/>
      <charset val="134"/>
    </font>
    <font>
      <sz val="10.5"/>
      <color rgb="FF000000"/>
      <name val="Arial"/>
      <family val="2"/>
    </font>
    <font>
      <sz val="11"/>
      <color theme="1"/>
      <name val="宋体"/>
      <family val="3"/>
      <charset val="134"/>
    </font>
    <font>
      <sz val="11"/>
      <color theme="1"/>
      <name val="仿宋_GB2312"/>
      <family val="1"/>
      <charset val="134"/>
    </font>
    <font>
      <sz val="9"/>
      <color rgb="FF000000"/>
      <name val="宋体"/>
      <family val="3"/>
      <charset val="134"/>
    </font>
    <font>
      <sz val="12"/>
      <color rgb="FF000000"/>
      <name val="Arial"/>
      <family val="2"/>
    </font>
    <font>
      <sz val="12"/>
      <color rgb="FF000000"/>
      <name val="宋体"/>
      <family val="3"/>
      <charset val="134"/>
    </font>
    <font>
      <sz val="9"/>
      <color indexed="81"/>
      <name val="宋体"/>
      <family val="3"/>
      <charset val="134"/>
    </font>
    <font>
      <b/>
      <sz val="9"/>
      <color indexed="81"/>
      <name val="宋体"/>
      <family val="3"/>
      <charset val="134"/>
    </font>
    <font>
      <sz val="11"/>
      <color rgb="FF000000"/>
      <name val="Arial"/>
      <family val="2"/>
    </font>
    <font>
      <sz val="9"/>
      <color rgb="FFFFFFFF"/>
      <name val="微软雅黑"/>
      <family val="2"/>
      <charset val="134"/>
    </font>
    <font>
      <sz val="9"/>
      <color rgb="FF444444"/>
      <name val="微软雅黑"/>
      <family val="2"/>
      <charset val="134"/>
    </font>
  </fonts>
  <fills count="5">
    <fill>
      <patternFill patternType="none"/>
    </fill>
    <fill>
      <patternFill patternType="gray125"/>
    </fill>
    <fill>
      <patternFill patternType="solid">
        <fgColor rgb="FFFFFFFF"/>
        <bgColor indexed="64"/>
      </patternFill>
    </fill>
    <fill>
      <patternFill patternType="solid">
        <fgColor rgb="FF1278A7"/>
        <bgColor indexed="64"/>
      </patternFill>
    </fill>
    <fill>
      <patternFill patternType="solid">
        <fgColor rgb="FFFFFF00"/>
        <bgColor indexed="64"/>
      </patternFill>
    </fill>
  </fills>
  <borders count="13">
    <border>
      <left/>
      <right/>
      <top/>
      <bottom/>
      <diagonal/>
    </border>
    <border>
      <left/>
      <right style="medium">
        <color rgb="FFFFFFFF"/>
      </right>
      <top style="medium">
        <color rgb="FFFFFFFF"/>
      </top>
      <bottom/>
      <diagonal/>
    </border>
    <border>
      <left/>
      <right style="medium">
        <color rgb="FFDADADA"/>
      </right>
      <top style="medium">
        <color rgb="FFFFFFFF"/>
      </top>
      <bottom/>
      <diagonal/>
    </border>
    <border>
      <left style="medium">
        <color rgb="FFDADADA"/>
      </left>
      <right style="medium">
        <color rgb="FFFFFFFF"/>
      </right>
      <top style="medium">
        <color rgb="FFDADADA"/>
      </top>
      <bottom/>
      <diagonal/>
    </border>
    <border>
      <left style="medium">
        <color rgb="FFDADADA"/>
      </left>
      <right style="medium">
        <color rgb="FFFFFFFF"/>
      </right>
      <top/>
      <bottom/>
      <diagonal/>
    </border>
    <border>
      <left style="medium">
        <color rgb="FFDADADA"/>
      </left>
      <right style="medium">
        <color rgb="FFDADADA"/>
      </right>
      <top/>
      <bottom style="medium">
        <color rgb="FFDADADA"/>
      </bottom>
      <diagonal/>
    </border>
    <border>
      <left/>
      <right style="medium">
        <color rgb="FFDADADA"/>
      </right>
      <top/>
      <bottom style="medium">
        <color rgb="FFDADADA"/>
      </bottom>
      <diagonal/>
    </border>
    <border>
      <left style="medium">
        <color rgb="FFFFFFFF"/>
      </left>
      <right style="medium">
        <color rgb="FFFFFFFF"/>
      </right>
      <top style="medium">
        <color rgb="FFDADADA"/>
      </top>
      <bottom/>
      <diagonal/>
    </border>
    <border>
      <left style="medium">
        <color rgb="FFFFFFFF"/>
      </left>
      <right style="medium">
        <color rgb="FFFFFFFF"/>
      </right>
      <top/>
      <bottom/>
      <diagonal/>
    </border>
    <border>
      <left style="medium">
        <color rgb="FFFFFFFF"/>
      </left>
      <right/>
      <top style="medium">
        <color rgb="FFDADADA"/>
      </top>
      <bottom style="medium">
        <color rgb="FFFFFFFF"/>
      </bottom>
      <diagonal/>
    </border>
    <border>
      <left/>
      <right/>
      <top style="medium">
        <color rgb="FFDADADA"/>
      </top>
      <bottom style="medium">
        <color rgb="FFFFFFFF"/>
      </bottom>
      <diagonal/>
    </border>
    <border>
      <left/>
      <right style="medium">
        <color rgb="FFFFFFFF"/>
      </right>
      <top style="medium">
        <color rgb="FFDADADA"/>
      </top>
      <bottom style="medium">
        <color rgb="FFFFFFFF"/>
      </bottom>
      <diagonal/>
    </border>
    <border>
      <left/>
      <right style="medium">
        <color rgb="FFDADADA"/>
      </right>
      <top style="medium">
        <color rgb="FFDADADA"/>
      </top>
      <bottom style="medium">
        <color rgb="FFFFFFFF"/>
      </bottom>
      <diagonal/>
    </border>
  </borders>
  <cellStyleXfs count="1">
    <xf numFmtId="0" fontId="0" fillId="0" borderId="0">
      <alignment vertical="center"/>
    </xf>
  </cellStyleXfs>
  <cellXfs count="46">
    <xf numFmtId="0" fontId="0" fillId="0" borderId="0" xfId="0">
      <alignment vertical="center"/>
    </xf>
    <xf numFmtId="0" fontId="0" fillId="0" borderId="0" xfId="0" applyFont="1" applyAlignment="1">
      <alignment horizontal="left" vertical="center"/>
    </xf>
    <xf numFmtId="0" fontId="0" fillId="0" borderId="0" xfId="0" applyFont="1" applyAlignment="1">
      <alignment horizontal="left" vertical="center" wrapText="1"/>
    </xf>
    <xf numFmtId="0" fontId="2" fillId="0" borderId="0" xfId="0" applyFont="1" applyAlignment="1">
      <alignment horizontal="left" vertical="center"/>
    </xf>
    <xf numFmtId="164" fontId="0" fillId="0" borderId="0" xfId="0" applyNumberFormat="1" applyFont="1" applyAlignment="1">
      <alignment horizontal="left" vertical="center"/>
    </xf>
    <xf numFmtId="0" fontId="3" fillId="0" borderId="0" xfId="0" applyFont="1" applyAlignment="1">
      <alignment horizontal="left" vertical="center"/>
    </xf>
    <xf numFmtId="0" fontId="4" fillId="0" borderId="0" xfId="0" applyFont="1">
      <alignment vertical="center"/>
    </xf>
    <xf numFmtId="0" fontId="5" fillId="0" borderId="0" xfId="0" applyFont="1" applyAlignment="1">
      <alignment horizontal="left" vertical="center"/>
    </xf>
    <xf numFmtId="0" fontId="6" fillId="0" borderId="0" xfId="0" applyFont="1">
      <alignment vertical="center"/>
    </xf>
    <xf numFmtId="0" fontId="6" fillId="0" borderId="0" xfId="0" applyFont="1" applyAlignment="1">
      <alignment horizontal="left" vertical="center" wrapText="1"/>
    </xf>
    <xf numFmtId="11" fontId="0" fillId="0" borderId="0" xfId="0" applyNumberFormat="1" applyFont="1" applyAlignment="1">
      <alignment horizontal="lef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4" fillId="0" borderId="0" xfId="0" applyFont="1" applyAlignment="1">
      <alignment horizontal="left" vertical="center"/>
    </xf>
    <xf numFmtId="3" fontId="0" fillId="0" borderId="0" xfId="0" applyNumberFormat="1" applyFont="1" applyAlignment="1">
      <alignment horizontal="left" vertical="center"/>
    </xf>
    <xf numFmtId="164" fontId="9" fillId="0" borderId="0" xfId="0" applyNumberFormat="1" applyFont="1">
      <alignment vertical="center"/>
    </xf>
    <xf numFmtId="0" fontId="7" fillId="0" borderId="0" xfId="0" applyFont="1">
      <alignment vertical="center"/>
    </xf>
    <xf numFmtId="0" fontId="15" fillId="0" borderId="0" xfId="0" applyFont="1">
      <alignment vertical="center"/>
    </xf>
    <xf numFmtId="0" fontId="16" fillId="0" borderId="0" xfId="0" applyFont="1">
      <alignment vertical="center"/>
    </xf>
    <xf numFmtId="0" fontId="19" fillId="0" borderId="0" xfId="0" applyFont="1">
      <alignment vertical="center"/>
    </xf>
    <xf numFmtId="3" fontId="0" fillId="0" borderId="0" xfId="0" applyNumberFormat="1">
      <alignment vertical="center"/>
    </xf>
    <xf numFmtId="0" fontId="20" fillId="3" borderId="1" xfId="0" applyFont="1" applyFill="1" applyBorder="1" applyAlignment="1">
      <alignment horizontal="center" vertical="center" wrapText="1"/>
    </xf>
    <xf numFmtId="0" fontId="20" fillId="3" borderId="2" xfId="0" applyFont="1" applyFill="1" applyBorder="1" applyAlignment="1">
      <alignment horizontal="center" vertical="center" wrapText="1"/>
    </xf>
    <xf numFmtId="0" fontId="21" fillId="2" borderId="5" xfId="0" applyFont="1" applyFill="1" applyBorder="1" applyAlignment="1">
      <alignment vertical="center" wrapText="1"/>
    </xf>
    <xf numFmtId="0" fontId="21" fillId="2" borderId="6" xfId="0" applyFont="1" applyFill="1" applyBorder="1" applyAlignment="1">
      <alignment vertical="center" wrapText="1"/>
    </xf>
    <xf numFmtId="3" fontId="21" fillId="2" borderId="6" xfId="0" applyNumberFormat="1" applyFont="1" applyFill="1" applyBorder="1" applyAlignment="1">
      <alignment vertical="center" wrapText="1"/>
    </xf>
    <xf numFmtId="9" fontId="21" fillId="2" borderId="6" xfId="0" applyNumberFormat="1" applyFont="1" applyFill="1" applyBorder="1" applyAlignment="1">
      <alignment vertical="center" wrapText="1"/>
    </xf>
    <xf numFmtId="4" fontId="0" fillId="0" borderId="0" xfId="0" applyNumberFormat="1">
      <alignment vertical="center"/>
    </xf>
    <xf numFmtId="0" fontId="0" fillId="0" borderId="0" xfId="0" applyAlignment="1">
      <alignment horizontal="left" vertical="center"/>
    </xf>
    <xf numFmtId="11" fontId="0" fillId="0" borderId="0" xfId="0" applyNumberFormat="1" applyAlignment="1">
      <alignment horizontal="left" vertical="center"/>
    </xf>
    <xf numFmtId="4" fontId="0" fillId="0" borderId="0" xfId="0" applyNumberFormat="1" applyAlignment="1">
      <alignment horizontal="left" vertical="center"/>
    </xf>
    <xf numFmtId="0" fontId="0" fillId="4" borderId="0" xfId="0" applyFont="1" applyFill="1" applyAlignment="1">
      <alignment horizontal="left" vertical="center"/>
    </xf>
    <xf numFmtId="0" fontId="0" fillId="4" borderId="0" xfId="0" applyFill="1" applyAlignment="1">
      <alignment horizontal="left" vertical="center"/>
    </xf>
    <xf numFmtId="0" fontId="0" fillId="0" borderId="0" xfId="0" applyFont="1" applyFill="1" applyAlignment="1">
      <alignment horizontal="left" vertical="center"/>
    </xf>
    <xf numFmtId="0" fontId="0" fillId="4" borderId="0" xfId="0" applyFill="1">
      <alignment vertical="center"/>
    </xf>
    <xf numFmtId="0" fontId="15" fillId="4" borderId="0" xfId="0" applyFont="1" applyFill="1">
      <alignment vertical="center"/>
    </xf>
    <xf numFmtId="0" fontId="16" fillId="4" borderId="0" xfId="0" applyFont="1" applyFill="1">
      <alignment vertical="center"/>
    </xf>
    <xf numFmtId="0" fontId="20" fillId="3" borderId="9" xfId="0" applyFont="1" applyFill="1" applyBorder="1" applyAlignment="1">
      <alignment horizontal="center" vertical="center" wrapText="1"/>
    </xf>
    <xf numFmtId="0" fontId="20" fillId="3" borderId="10" xfId="0" applyFont="1" applyFill="1" applyBorder="1" applyAlignment="1">
      <alignment horizontal="center" vertical="center" wrapText="1"/>
    </xf>
    <xf numFmtId="0" fontId="20" fillId="3" borderId="12" xfId="0" applyFont="1" applyFill="1" applyBorder="1" applyAlignment="1">
      <alignment horizontal="center" vertical="center" wrapText="1"/>
    </xf>
    <xf numFmtId="0" fontId="20" fillId="3" borderId="3" xfId="0" applyFont="1" applyFill="1" applyBorder="1" applyAlignment="1">
      <alignment horizontal="center" vertical="center" wrapText="1"/>
    </xf>
    <xf numFmtId="0" fontId="20" fillId="3" borderId="4" xfId="0" applyFont="1" applyFill="1" applyBorder="1" applyAlignment="1">
      <alignment horizontal="center" vertical="center" wrapText="1"/>
    </xf>
    <xf numFmtId="0" fontId="20" fillId="3" borderId="7" xfId="0" applyFont="1" applyFill="1" applyBorder="1" applyAlignment="1">
      <alignment horizontal="center" vertical="center" wrapText="1"/>
    </xf>
    <xf numFmtId="0" fontId="20" fillId="3" borderId="8" xfId="0" applyFont="1" applyFill="1" applyBorder="1" applyAlignment="1">
      <alignment horizontal="center" vertical="center" wrapText="1"/>
    </xf>
    <xf numFmtId="0" fontId="20" fillId="3" borderId="1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5"/>
  <sheetViews>
    <sheetView workbookViewId="0" xr3:uid="{AEA406A1-0E4B-5B11-9CD5-51D6E497D94C}">
      <selection activeCell="O9" sqref="O9"/>
    </sheetView>
  </sheetViews>
  <sheetFormatPr defaultColWidth="8.875" defaultRowHeight="15"/>
  <cols>
    <col min="1" max="1" width="22.875" style="1" customWidth="1"/>
    <col min="2" max="2" width="10.875" style="1" customWidth="1"/>
    <col min="3" max="5" width="8.875" style="1"/>
    <col min="6" max="6" width="10.625" style="1" customWidth="1"/>
    <col min="7" max="9" width="8.875" style="1"/>
    <col min="10" max="10" width="9.5" style="1" bestFit="1" customWidth="1"/>
    <col min="11" max="11" width="11" style="1" customWidth="1"/>
    <col min="12" max="12" width="10.625" style="1" customWidth="1"/>
    <col min="13" max="16384" width="8.875" style="1"/>
  </cols>
  <sheetData>
    <row r="1" spans="1:15">
      <c r="B1" s="1" t="s">
        <v>0</v>
      </c>
      <c r="C1" s="1" t="s">
        <v>1</v>
      </c>
      <c r="D1" s="1" t="s">
        <v>2</v>
      </c>
      <c r="E1" s="1" t="s">
        <v>3</v>
      </c>
      <c r="F1" s="1" t="s">
        <v>4</v>
      </c>
      <c r="G1" s="1" t="s">
        <v>5</v>
      </c>
      <c r="H1" s="1" t="s">
        <v>6</v>
      </c>
      <c r="I1" s="1" t="s">
        <v>7</v>
      </c>
      <c r="J1" s="1" t="s">
        <v>8</v>
      </c>
      <c r="K1" s="1" t="s">
        <v>9</v>
      </c>
      <c r="L1" s="1" t="s">
        <v>10</v>
      </c>
      <c r="M1" s="1" t="s">
        <v>11</v>
      </c>
      <c r="N1" s="1" t="s">
        <v>12</v>
      </c>
      <c r="O1" s="1" t="s">
        <v>13</v>
      </c>
    </row>
    <row r="2" spans="1:15">
      <c r="B2" s="1" t="s">
        <v>14</v>
      </c>
      <c r="C2" s="1" t="s">
        <v>14</v>
      </c>
      <c r="D2" s="1" t="s">
        <v>14</v>
      </c>
      <c r="E2" s="1" t="s">
        <v>14</v>
      </c>
      <c r="F2" s="1" t="s">
        <v>14</v>
      </c>
      <c r="G2" s="1" t="s">
        <v>14</v>
      </c>
      <c r="H2" s="1" t="s">
        <v>15</v>
      </c>
      <c r="I2" s="1" t="s">
        <v>16</v>
      </c>
      <c r="J2" s="1" t="s">
        <v>16</v>
      </c>
      <c r="K2" s="1" t="s">
        <v>17</v>
      </c>
      <c r="L2" s="1" t="s">
        <v>17</v>
      </c>
      <c r="M2" s="1" t="s">
        <v>17</v>
      </c>
      <c r="N2" s="1" t="s">
        <v>18</v>
      </c>
      <c r="O2" s="1" t="s">
        <v>18</v>
      </c>
    </row>
    <row r="3" spans="1:15">
      <c r="A3" s="1" t="s">
        <v>19</v>
      </c>
      <c r="B3" s="32" t="s">
        <v>20</v>
      </c>
      <c r="C3" s="32" t="s">
        <v>21</v>
      </c>
      <c r="D3" s="32" t="s">
        <v>22</v>
      </c>
      <c r="E3" s="32" t="s">
        <v>23</v>
      </c>
      <c r="F3" s="32" t="s">
        <v>24</v>
      </c>
      <c r="G3" s="32" t="s">
        <v>25</v>
      </c>
      <c r="H3" s="32" t="s">
        <v>26</v>
      </c>
      <c r="I3" s="32" t="s">
        <v>27</v>
      </c>
      <c r="J3" s="32" t="s">
        <v>28</v>
      </c>
      <c r="K3" s="32" t="s">
        <v>29</v>
      </c>
      <c r="L3" s="34" t="s">
        <v>30</v>
      </c>
      <c r="M3" s="32" t="s">
        <v>31</v>
      </c>
      <c r="N3" s="32" t="s">
        <v>32</v>
      </c>
      <c r="O3" s="32" t="s">
        <v>33</v>
      </c>
    </row>
    <row r="4" spans="1:15">
      <c r="A4" s="1" t="s">
        <v>34</v>
      </c>
      <c r="B4" s="1" t="s">
        <v>35</v>
      </c>
      <c r="C4" s="1" t="s">
        <v>35</v>
      </c>
      <c r="D4" s="1" t="s">
        <v>35</v>
      </c>
      <c r="E4" s="1" t="s">
        <v>35</v>
      </c>
      <c r="F4" s="1" t="s">
        <v>35</v>
      </c>
      <c r="G4" s="1" t="s">
        <v>35</v>
      </c>
      <c r="H4" s="1" t="s">
        <v>35</v>
      </c>
      <c r="I4" s="1" t="s">
        <v>35</v>
      </c>
      <c r="J4" s="1" t="s">
        <v>35</v>
      </c>
      <c r="K4" s="1" t="s">
        <v>35</v>
      </c>
      <c r="L4" s="1" t="s">
        <v>35</v>
      </c>
      <c r="M4" s="1" t="s">
        <v>35</v>
      </c>
      <c r="N4" s="1" t="s">
        <v>35</v>
      </c>
      <c r="O4" s="1" t="s">
        <v>35</v>
      </c>
    </row>
    <row r="5" spans="1:15">
      <c r="A5" s="1" t="s">
        <v>36</v>
      </c>
    </row>
    <row r="6" spans="1:15">
      <c r="A6" s="1" t="s">
        <v>37</v>
      </c>
      <c r="B6" s="1" t="s">
        <v>38</v>
      </c>
      <c r="C6" s="1" t="s">
        <v>38</v>
      </c>
      <c r="D6" s="1" t="s">
        <v>38</v>
      </c>
      <c r="E6" s="1" t="s">
        <v>38</v>
      </c>
      <c r="F6" s="1" t="s">
        <v>38</v>
      </c>
      <c r="G6" s="1" t="s">
        <v>38</v>
      </c>
      <c r="H6" s="1" t="s">
        <v>38</v>
      </c>
      <c r="I6" s="1" t="s">
        <v>38</v>
      </c>
      <c r="J6" s="1" t="s">
        <v>38</v>
      </c>
      <c r="K6" s="1" t="s">
        <v>38</v>
      </c>
      <c r="L6" s="1" t="s">
        <v>38</v>
      </c>
      <c r="M6" s="1" t="s">
        <v>38</v>
      </c>
      <c r="N6" s="1" t="s">
        <v>38</v>
      </c>
      <c r="O6" s="1" t="s">
        <v>38</v>
      </c>
    </row>
    <row r="7" spans="1:15">
      <c r="A7" s="1" t="s">
        <v>39</v>
      </c>
      <c r="B7" s="2" t="s">
        <v>40</v>
      </c>
      <c r="C7" s="1" t="s">
        <v>41</v>
      </c>
      <c r="D7" s="1" t="s">
        <v>41</v>
      </c>
      <c r="E7" s="1" t="s">
        <v>41</v>
      </c>
      <c r="F7" s="1" t="s">
        <v>40</v>
      </c>
      <c r="G7" s="1" t="s">
        <v>40</v>
      </c>
      <c r="H7" s="12" t="s">
        <v>42</v>
      </c>
      <c r="I7" s="1" t="s">
        <v>43</v>
      </c>
      <c r="J7" s="1" t="s">
        <v>44</v>
      </c>
      <c r="K7" s="12" t="s">
        <v>45</v>
      </c>
      <c r="L7" s="12" t="s">
        <v>46</v>
      </c>
      <c r="M7" s="1" t="s">
        <v>46</v>
      </c>
      <c r="N7" s="1" t="s">
        <v>46</v>
      </c>
      <c r="O7" s="1" t="s">
        <v>47</v>
      </c>
    </row>
    <row r="8" spans="1:15">
      <c r="A8" s="1" t="s">
        <v>48</v>
      </c>
      <c r="B8" s="1" t="s">
        <v>49</v>
      </c>
      <c r="C8" s="1" t="s">
        <v>50</v>
      </c>
      <c r="D8" s="1" t="s">
        <v>51</v>
      </c>
      <c r="E8" s="1" t="s">
        <v>51</v>
      </c>
      <c r="F8" s="1" t="s">
        <v>52</v>
      </c>
      <c r="G8" s="1" t="s">
        <v>52</v>
      </c>
      <c r="H8" s="12" t="s">
        <v>53</v>
      </c>
      <c r="I8" s="1" t="s">
        <v>54</v>
      </c>
      <c r="J8" s="1" t="s">
        <v>55</v>
      </c>
      <c r="K8" s="12" t="s">
        <v>56</v>
      </c>
      <c r="L8" s="1" t="s">
        <v>53</v>
      </c>
      <c r="M8" s="13" t="s">
        <v>53</v>
      </c>
      <c r="N8" s="1" t="s">
        <v>57</v>
      </c>
      <c r="O8" s="1" t="s">
        <v>58</v>
      </c>
    </row>
    <row r="9" spans="1:15">
      <c r="A9" s="1" t="s">
        <v>59</v>
      </c>
      <c r="B9" s="1">
        <v>0</v>
      </c>
      <c r="C9" s="1">
        <v>3</v>
      </c>
      <c r="D9" s="1">
        <v>3</v>
      </c>
      <c r="E9" s="1">
        <v>2</v>
      </c>
      <c r="F9" s="1">
        <v>6</v>
      </c>
      <c r="G9" s="1">
        <v>3</v>
      </c>
      <c r="H9" s="1">
        <v>0</v>
      </c>
      <c r="I9" s="1">
        <v>10</v>
      </c>
      <c r="J9" s="1">
        <v>0</v>
      </c>
      <c r="K9" s="1">
        <v>0</v>
      </c>
      <c r="L9" s="1">
        <v>0</v>
      </c>
      <c r="M9" s="1">
        <v>0</v>
      </c>
      <c r="N9" s="1">
        <v>0</v>
      </c>
      <c r="O9" s="1">
        <v>0</v>
      </c>
    </row>
    <row r="10" spans="1:15">
      <c r="A10" s="1" t="s">
        <v>60</v>
      </c>
      <c r="B10" s="3">
        <v>0.05</v>
      </c>
      <c r="C10" s="1">
        <v>0</v>
      </c>
      <c r="D10" s="1">
        <v>0</v>
      </c>
      <c r="E10" s="1">
        <v>0.04</v>
      </c>
      <c r="F10" s="1">
        <v>0</v>
      </c>
      <c r="G10" s="1">
        <v>0</v>
      </c>
      <c r="H10" s="1">
        <v>4.4999999999999998E-2</v>
      </c>
      <c r="I10" s="1">
        <v>0</v>
      </c>
      <c r="J10" s="1">
        <v>0.05</v>
      </c>
      <c r="K10" s="1">
        <v>0.1</v>
      </c>
      <c r="L10" s="1">
        <v>0.04</v>
      </c>
      <c r="M10" s="1">
        <v>0.1</v>
      </c>
      <c r="N10" s="1">
        <v>0.04</v>
      </c>
      <c r="O10" s="1">
        <v>0.1</v>
      </c>
    </row>
    <row r="11" spans="1:15">
      <c r="A11" s="1" t="s">
        <v>61</v>
      </c>
      <c r="B11" s="1">
        <v>0</v>
      </c>
      <c r="C11" s="1">
        <v>3</v>
      </c>
      <c r="D11" s="1">
        <v>3</v>
      </c>
      <c r="E11" s="1">
        <v>2</v>
      </c>
      <c r="F11" s="1">
        <v>6</v>
      </c>
      <c r="G11" s="1">
        <v>3</v>
      </c>
      <c r="H11" s="1">
        <v>0</v>
      </c>
      <c r="I11" s="1">
        <v>10</v>
      </c>
      <c r="J11" s="1">
        <v>0</v>
      </c>
      <c r="K11" s="1">
        <v>0</v>
      </c>
      <c r="L11" s="1">
        <v>0</v>
      </c>
      <c r="M11" s="1">
        <v>0</v>
      </c>
      <c r="N11" s="1">
        <v>0</v>
      </c>
      <c r="O11" s="1">
        <v>0</v>
      </c>
    </row>
    <row r="12" spans="1:15">
      <c r="A12" s="1" t="s">
        <v>62</v>
      </c>
      <c r="B12" s="3">
        <v>0.05</v>
      </c>
      <c r="C12" s="1">
        <v>0</v>
      </c>
      <c r="D12" s="1">
        <v>0</v>
      </c>
      <c r="E12" s="1">
        <v>0.04</v>
      </c>
      <c r="F12" s="1">
        <v>0</v>
      </c>
      <c r="G12" s="1">
        <v>0</v>
      </c>
      <c r="H12" s="1">
        <v>4.4999999999999998E-2</v>
      </c>
      <c r="I12" s="1">
        <v>0</v>
      </c>
      <c r="J12" s="1">
        <v>0.05</v>
      </c>
      <c r="K12" s="1">
        <v>0.1</v>
      </c>
      <c r="L12" s="1">
        <v>0.04</v>
      </c>
      <c r="M12" s="1">
        <v>0.1</v>
      </c>
      <c r="N12" s="1">
        <v>0.04</v>
      </c>
      <c r="O12" s="1">
        <v>0.1</v>
      </c>
    </row>
    <row r="13" spans="1:15">
      <c r="A13" s="1" t="s">
        <v>63</v>
      </c>
      <c r="B13" s="1">
        <v>0</v>
      </c>
      <c r="C13" s="1">
        <v>0</v>
      </c>
      <c r="D13" s="1">
        <v>0</v>
      </c>
      <c r="E13" s="1">
        <v>0</v>
      </c>
      <c r="F13" s="1">
        <v>0</v>
      </c>
      <c r="G13" s="1">
        <v>0</v>
      </c>
      <c r="H13" s="1">
        <v>0</v>
      </c>
      <c r="I13" s="1">
        <v>0</v>
      </c>
      <c r="J13" s="1">
        <v>0</v>
      </c>
      <c r="K13" s="1">
        <v>0</v>
      </c>
      <c r="L13" s="1">
        <v>0</v>
      </c>
      <c r="M13" s="1">
        <v>0</v>
      </c>
      <c r="N13" s="1">
        <v>0</v>
      </c>
      <c r="O13" s="1">
        <v>0</v>
      </c>
    </row>
    <row r="14" spans="1:15">
      <c r="A14" s="1" t="s">
        <v>64</v>
      </c>
      <c r="B14" s="1" t="s">
        <v>65</v>
      </c>
      <c r="C14" s="1">
        <v>0</v>
      </c>
      <c r="D14" s="1" t="s">
        <v>65</v>
      </c>
      <c r="E14" s="1">
        <v>0</v>
      </c>
      <c r="F14" s="1" t="s">
        <v>66</v>
      </c>
      <c r="G14" s="1" t="s">
        <v>65</v>
      </c>
      <c r="H14" s="1" t="s">
        <v>67</v>
      </c>
      <c r="I14" s="1">
        <v>0</v>
      </c>
      <c r="J14" s="1">
        <v>1</v>
      </c>
      <c r="K14" s="1" t="s">
        <v>67</v>
      </c>
      <c r="L14" s="1">
        <v>1</v>
      </c>
      <c r="M14" s="1">
        <v>1</v>
      </c>
      <c r="N14" s="1">
        <v>1</v>
      </c>
      <c r="O14" s="1" t="s">
        <v>66</v>
      </c>
    </row>
    <row r="15" spans="1:15">
      <c r="A15" s="1" t="s">
        <v>68</v>
      </c>
      <c r="B15" s="1">
        <v>0</v>
      </c>
      <c r="C15" s="1">
        <v>0</v>
      </c>
      <c r="D15" s="1">
        <v>0</v>
      </c>
      <c r="E15" s="1">
        <v>0</v>
      </c>
      <c r="F15" s="1">
        <v>0</v>
      </c>
      <c r="G15" s="1">
        <v>0</v>
      </c>
      <c r="H15" s="1">
        <v>0</v>
      </c>
      <c r="I15" s="1">
        <v>0</v>
      </c>
      <c r="J15" s="1">
        <v>0</v>
      </c>
      <c r="K15" s="1">
        <v>0</v>
      </c>
      <c r="L15" s="1">
        <v>0</v>
      </c>
      <c r="M15" s="1">
        <v>0</v>
      </c>
      <c r="N15" s="1">
        <v>0</v>
      </c>
      <c r="O15" s="1">
        <v>0</v>
      </c>
    </row>
    <row r="16" spans="1:15">
      <c r="A16" s="1" t="s">
        <v>69</v>
      </c>
      <c r="B16" s="4">
        <v>0.09</v>
      </c>
      <c r="C16" s="1">
        <v>0.09</v>
      </c>
      <c r="D16" s="1">
        <v>0.09</v>
      </c>
      <c r="E16" s="1">
        <v>0.09</v>
      </c>
      <c r="F16" s="1">
        <v>0.09</v>
      </c>
      <c r="G16" s="1">
        <v>0.09</v>
      </c>
      <c r="H16" s="1">
        <v>0.09</v>
      </c>
      <c r="I16" s="1">
        <v>0.06</v>
      </c>
      <c r="J16" s="1">
        <v>0.08</v>
      </c>
      <c r="K16" s="1">
        <v>0.09</v>
      </c>
      <c r="L16" s="1">
        <v>0.2</v>
      </c>
      <c r="M16" s="1">
        <v>0.09</v>
      </c>
      <c r="N16" s="1">
        <v>0.2</v>
      </c>
      <c r="O16" s="1">
        <v>0.09</v>
      </c>
    </row>
    <row r="17" spans="1:15">
      <c r="A17" s="1" t="s">
        <v>70</v>
      </c>
      <c r="B17" s="10">
        <v>324000000000</v>
      </c>
      <c r="C17" s="10">
        <v>324000000000</v>
      </c>
      <c r="D17" s="10">
        <v>324000000000</v>
      </c>
      <c r="E17" s="10">
        <v>324000000000</v>
      </c>
      <c r="F17" s="10">
        <v>324000000000</v>
      </c>
      <c r="G17" s="10">
        <v>324000000000</v>
      </c>
      <c r="H17" s="10">
        <v>324000000000</v>
      </c>
      <c r="I17" s="10">
        <v>324000000000</v>
      </c>
      <c r="J17" s="10">
        <v>324000000000</v>
      </c>
      <c r="K17" s="10">
        <v>324000000000</v>
      </c>
      <c r="L17" s="10">
        <v>324000000000</v>
      </c>
      <c r="M17" s="10">
        <v>324000000000</v>
      </c>
      <c r="N17" s="1">
        <v>324000000000</v>
      </c>
      <c r="O17" s="1">
        <v>324000000000</v>
      </c>
    </row>
    <row r="18" spans="1:15">
      <c r="A18" s="1" t="s">
        <v>71</v>
      </c>
      <c r="B18" s="1">
        <v>369000000000</v>
      </c>
      <c r="C18" s="1">
        <v>369000000000</v>
      </c>
      <c r="D18" s="1">
        <v>369000000000</v>
      </c>
      <c r="E18" s="1">
        <v>369000000000</v>
      </c>
      <c r="F18" s="1">
        <v>369000000000</v>
      </c>
      <c r="G18" s="1">
        <v>369000000000</v>
      </c>
      <c r="H18" s="1">
        <v>369000000000</v>
      </c>
      <c r="I18" s="1">
        <v>369000000000</v>
      </c>
      <c r="J18" s="1">
        <v>369000000000</v>
      </c>
      <c r="K18" s="1">
        <v>369000000000</v>
      </c>
      <c r="L18" s="1">
        <v>369000000000</v>
      </c>
      <c r="M18" s="1">
        <v>369000000000</v>
      </c>
      <c r="N18" s="1">
        <v>369000000000</v>
      </c>
      <c r="O18" s="1">
        <v>369000000000</v>
      </c>
    </row>
    <row r="19" spans="1:15">
      <c r="A19" s="1" t="s">
        <v>72</v>
      </c>
      <c r="B19" s="1">
        <v>378000000000</v>
      </c>
      <c r="C19" s="1">
        <v>378000000000</v>
      </c>
      <c r="D19" s="1">
        <v>378000000000</v>
      </c>
      <c r="E19" s="1">
        <v>378000000000</v>
      </c>
      <c r="F19" s="1">
        <v>378000000000</v>
      </c>
      <c r="G19" s="1">
        <v>378000000000</v>
      </c>
      <c r="H19" s="1">
        <v>378000000000</v>
      </c>
      <c r="I19" s="1">
        <v>378000000000</v>
      </c>
      <c r="J19" s="1">
        <v>378000000000</v>
      </c>
      <c r="K19" s="1">
        <v>378000000000</v>
      </c>
      <c r="L19" s="1">
        <v>378000000000</v>
      </c>
      <c r="M19" s="1">
        <v>378000000000</v>
      </c>
      <c r="N19" s="1">
        <v>378000000000</v>
      </c>
      <c r="O19" s="1">
        <v>378000000000</v>
      </c>
    </row>
    <row r="20" spans="1:15">
      <c r="A20" s="1" t="s">
        <v>73</v>
      </c>
      <c r="B20" s="10">
        <v>414000000000</v>
      </c>
      <c r="C20" s="10">
        <v>414000000000</v>
      </c>
      <c r="D20" s="10">
        <v>414000000000</v>
      </c>
      <c r="E20" s="10">
        <v>414000000000</v>
      </c>
      <c r="F20" s="10">
        <v>414000000000</v>
      </c>
      <c r="G20" s="10">
        <v>414000000000</v>
      </c>
      <c r="H20" s="10">
        <v>414000000000</v>
      </c>
      <c r="I20" s="10">
        <v>414000000000</v>
      </c>
      <c r="J20" s="10">
        <v>414000000000</v>
      </c>
      <c r="K20" s="10">
        <v>414000000000</v>
      </c>
      <c r="L20" s="10">
        <v>414000000000</v>
      </c>
      <c r="M20" s="10">
        <v>414000000000</v>
      </c>
      <c r="N20" s="1">
        <v>414000000000</v>
      </c>
      <c r="O20" s="1">
        <v>414000000000</v>
      </c>
    </row>
    <row r="21" spans="1:15">
      <c r="A21" s="1" t="s">
        <v>74</v>
      </c>
      <c r="B21" s="10">
        <v>486000000000</v>
      </c>
      <c r="C21" s="10">
        <v>486000000000</v>
      </c>
      <c r="D21" s="10">
        <v>486000000000</v>
      </c>
      <c r="E21" s="10">
        <v>486000000000</v>
      </c>
      <c r="F21" s="10">
        <v>486000000000</v>
      </c>
      <c r="G21" s="10">
        <v>486000000000</v>
      </c>
      <c r="H21" s="10">
        <v>486000000000</v>
      </c>
      <c r="I21" s="10">
        <v>486000000000</v>
      </c>
      <c r="J21" s="10">
        <v>486000000000</v>
      </c>
      <c r="K21" s="10">
        <v>486000000000</v>
      </c>
      <c r="L21" s="10">
        <v>486000000000</v>
      </c>
      <c r="M21" s="10">
        <v>486000000000</v>
      </c>
      <c r="N21" s="1">
        <v>486000000000</v>
      </c>
      <c r="O21" s="1">
        <v>486000000000</v>
      </c>
    </row>
    <row r="22" spans="1:15">
      <c r="A22" s="1" t="s">
        <v>75</v>
      </c>
      <c r="B22" s="10">
        <v>540000000000</v>
      </c>
      <c r="C22" s="10">
        <v>540000000000</v>
      </c>
      <c r="D22" s="10">
        <v>540000000000</v>
      </c>
      <c r="E22" s="10">
        <v>540000000000</v>
      </c>
      <c r="F22" s="10">
        <v>540000000000</v>
      </c>
      <c r="G22" s="10">
        <v>540000000000</v>
      </c>
      <c r="H22" s="10">
        <v>540000000000</v>
      </c>
      <c r="I22" s="10">
        <v>540000000000</v>
      </c>
      <c r="J22" s="10">
        <v>540000000000</v>
      </c>
      <c r="K22" s="10">
        <v>540000000000</v>
      </c>
      <c r="L22" s="10">
        <v>540000000000</v>
      </c>
      <c r="M22" s="10">
        <v>540000000000</v>
      </c>
      <c r="N22" s="1">
        <v>540000000000</v>
      </c>
      <c r="O22" s="1">
        <v>540000000000</v>
      </c>
    </row>
    <row r="23" spans="1:15">
      <c r="A23" s="1" t="s">
        <v>76</v>
      </c>
      <c r="B23" s="10">
        <v>756000000000</v>
      </c>
      <c r="C23" s="10">
        <v>756000000000</v>
      </c>
      <c r="D23" s="10">
        <v>756000000000</v>
      </c>
      <c r="E23" s="10">
        <v>756000000000</v>
      </c>
      <c r="F23" s="10">
        <v>756000000000</v>
      </c>
      <c r="G23" s="10">
        <v>756000000000</v>
      </c>
      <c r="H23" s="10">
        <v>756000000000</v>
      </c>
      <c r="I23" s="10">
        <v>756000000000</v>
      </c>
      <c r="J23" s="10">
        <v>756000000000</v>
      </c>
      <c r="K23" s="10">
        <v>756000000000</v>
      </c>
      <c r="L23" s="10">
        <v>756000000000</v>
      </c>
      <c r="M23" s="10">
        <v>756000000000</v>
      </c>
      <c r="N23" s="10">
        <v>756000000000</v>
      </c>
      <c r="O23" s="10">
        <v>756000000000</v>
      </c>
    </row>
    <row r="24" spans="1:15">
      <c r="A24" s="1" t="s">
        <v>77</v>
      </c>
      <c r="B24" s="10">
        <v>36000000000</v>
      </c>
      <c r="C24" s="10">
        <v>36000000000</v>
      </c>
      <c r="D24" s="10">
        <v>36000000000</v>
      </c>
      <c r="E24" s="10">
        <v>36000000000</v>
      </c>
      <c r="F24" s="10">
        <v>36000000000</v>
      </c>
      <c r="G24" s="10">
        <v>36000000000</v>
      </c>
      <c r="H24" s="10">
        <v>828000000000</v>
      </c>
      <c r="I24" s="10">
        <v>900000000000</v>
      </c>
      <c r="J24" s="10">
        <v>900000000000</v>
      </c>
      <c r="K24" s="10">
        <v>828000000000</v>
      </c>
      <c r="L24" s="10">
        <v>828000000000</v>
      </c>
      <c r="M24" s="10">
        <v>828000000000</v>
      </c>
      <c r="N24" s="10">
        <v>828000000000</v>
      </c>
      <c r="O24" s="10">
        <v>828000000000</v>
      </c>
    </row>
    <row r="25" spans="1:15">
      <c r="A25" s="5" t="s">
        <v>78</v>
      </c>
      <c r="B25" s="4">
        <v>7.0000000000000007E-2</v>
      </c>
      <c r="C25" s="1">
        <v>7.0000000000000007E-2</v>
      </c>
      <c r="D25" s="4">
        <v>7.0000000000000007E-2</v>
      </c>
      <c r="E25" s="1">
        <v>7.0000000000000007E-2</v>
      </c>
      <c r="F25" s="4">
        <v>7.0000000000000007E-2</v>
      </c>
      <c r="G25" s="1">
        <v>7.0000000000000007E-2</v>
      </c>
      <c r="H25" s="1">
        <v>7.0000000000000007E-2</v>
      </c>
      <c r="I25" s="1">
        <v>0.05</v>
      </c>
      <c r="J25" s="1">
        <v>0.06</v>
      </c>
      <c r="K25" s="1">
        <v>7.0000000000000007E-2</v>
      </c>
      <c r="L25" s="1" t="s">
        <v>79</v>
      </c>
      <c r="M25" s="1">
        <v>7.0000000000000007E-2</v>
      </c>
      <c r="N25" s="1">
        <v>7.0000000000000007E-2</v>
      </c>
      <c r="O25" s="1">
        <v>7.0000000000000007E-2</v>
      </c>
    </row>
    <row r="26" spans="1:15" ht="17.100000000000001">
      <c r="A26" s="6" t="s">
        <v>80</v>
      </c>
      <c r="B26" s="7">
        <v>46430</v>
      </c>
      <c r="C26" s="1">
        <v>13300</v>
      </c>
      <c r="D26" s="1">
        <v>22775</v>
      </c>
      <c r="E26" s="1">
        <v>22340</v>
      </c>
      <c r="F26" s="1">
        <v>94440</v>
      </c>
      <c r="G26" s="1">
        <v>144920</v>
      </c>
      <c r="H26" s="1">
        <v>18330</v>
      </c>
      <c r="I26" s="1">
        <v>267.95</v>
      </c>
      <c r="J26" s="1">
        <v>4086</v>
      </c>
      <c r="K26" s="1">
        <v>3049</v>
      </c>
      <c r="L26" s="1">
        <v>2305</v>
      </c>
      <c r="M26" s="1">
        <v>3455</v>
      </c>
      <c r="N26" s="1">
        <v>3144</v>
      </c>
      <c r="O26" s="1">
        <v>2192</v>
      </c>
    </row>
    <row r="27" spans="1:15" ht="17.100000000000001">
      <c r="A27" s="6" t="s">
        <v>81</v>
      </c>
      <c r="B27" s="7">
        <f>B26*5</f>
        <v>232150</v>
      </c>
      <c r="C27" s="7">
        <f>C26*5</f>
        <v>66500</v>
      </c>
      <c r="D27" s="7">
        <f>D26*5</f>
        <v>113875</v>
      </c>
      <c r="E27" s="7">
        <f>E26*5</f>
        <v>111700</v>
      </c>
      <c r="F27" s="7">
        <f>F26*1</f>
        <v>94440</v>
      </c>
      <c r="G27" s="7">
        <f>G26*1</f>
        <v>144920</v>
      </c>
      <c r="H27" s="1">
        <f>H26*10</f>
        <v>183300</v>
      </c>
      <c r="I27" s="1">
        <f>I26*1000</f>
        <v>267950</v>
      </c>
      <c r="J27" s="1">
        <f>J26*15</f>
        <v>61290</v>
      </c>
      <c r="K27" s="1">
        <f>K26*10</f>
        <v>30490</v>
      </c>
      <c r="L27" s="1">
        <f>L26*10</f>
        <v>23050</v>
      </c>
      <c r="M27" s="1">
        <f>M26*10</f>
        <v>34550</v>
      </c>
      <c r="N27" s="1">
        <f>N26*50</f>
        <v>157200</v>
      </c>
      <c r="O27" s="1">
        <f>O26*10</f>
        <v>21920</v>
      </c>
    </row>
    <row r="28" spans="1:15" ht="17.100000000000001">
      <c r="A28" s="6" t="s">
        <v>82</v>
      </c>
      <c r="B28" s="7">
        <f t="shared" ref="B28:O28" si="0">B27*B10/1000+B9</f>
        <v>11.6075</v>
      </c>
      <c r="C28" s="7">
        <f t="shared" si="0"/>
        <v>3</v>
      </c>
      <c r="D28" s="7">
        <f t="shared" si="0"/>
        <v>3</v>
      </c>
      <c r="E28" s="7">
        <f t="shared" si="0"/>
        <v>6.468</v>
      </c>
      <c r="F28" s="7">
        <f t="shared" si="0"/>
        <v>6</v>
      </c>
      <c r="G28" s="7">
        <f t="shared" si="0"/>
        <v>3</v>
      </c>
      <c r="H28" s="7">
        <f t="shared" si="0"/>
        <v>8.2484999999999999</v>
      </c>
      <c r="I28" s="7">
        <f t="shared" si="0"/>
        <v>10</v>
      </c>
      <c r="J28" s="7">
        <f t="shared" si="0"/>
        <v>3.0644999999999998</v>
      </c>
      <c r="K28" s="7">
        <f t="shared" si="0"/>
        <v>3.0489999999999999</v>
      </c>
      <c r="L28" s="7">
        <f t="shared" si="0"/>
        <v>0.92200000000000004</v>
      </c>
      <c r="M28" s="7">
        <f t="shared" si="0"/>
        <v>3.4550000000000001</v>
      </c>
      <c r="N28" s="1">
        <f t="shared" si="0"/>
        <v>6.2880000000000003</v>
      </c>
      <c r="O28" s="1">
        <f t="shared" si="0"/>
        <v>2.1920000000000002</v>
      </c>
    </row>
    <row r="29" spans="1:15" ht="17.100000000000001">
      <c r="A29" s="6" t="s">
        <v>83</v>
      </c>
      <c r="B29" s="7">
        <f t="shared" ref="B29:O29" si="1">B27*B16</f>
        <v>20893.5</v>
      </c>
      <c r="C29" s="7">
        <f t="shared" si="1"/>
        <v>5985</v>
      </c>
      <c r="D29" s="7">
        <f t="shared" si="1"/>
        <v>10248.75</v>
      </c>
      <c r="E29" s="7">
        <f t="shared" si="1"/>
        <v>10053</v>
      </c>
      <c r="F29" s="7">
        <f t="shared" si="1"/>
        <v>8499.6</v>
      </c>
      <c r="G29" s="7">
        <f t="shared" si="1"/>
        <v>13042.8</v>
      </c>
      <c r="H29" s="7">
        <f t="shared" si="1"/>
        <v>16497</v>
      </c>
      <c r="I29" s="7">
        <f t="shared" si="1"/>
        <v>16077</v>
      </c>
      <c r="J29" s="7">
        <f t="shared" si="1"/>
        <v>4903.2</v>
      </c>
      <c r="K29" s="7">
        <f t="shared" si="1"/>
        <v>2744.1</v>
      </c>
      <c r="L29" s="7">
        <f t="shared" si="1"/>
        <v>4610</v>
      </c>
      <c r="M29" s="7">
        <f t="shared" si="1"/>
        <v>3109.5</v>
      </c>
      <c r="N29" s="1">
        <f t="shared" si="1"/>
        <v>31440</v>
      </c>
      <c r="O29" s="1">
        <f t="shared" si="1"/>
        <v>1972.8</v>
      </c>
    </row>
    <row r="31" spans="1:15">
      <c r="A31" s="8" t="s">
        <v>84</v>
      </c>
    </row>
    <row r="32" spans="1:15">
      <c r="A32" s="8" t="s">
        <v>85</v>
      </c>
    </row>
    <row r="33" spans="1:2">
      <c r="A33" s="8" t="s">
        <v>86</v>
      </c>
    </row>
    <row r="34" spans="1:2">
      <c r="A34" s="8" t="s">
        <v>87</v>
      </c>
    </row>
    <row r="35" spans="1:2">
      <c r="A35" s="8" t="s">
        <v>88</v>
      </c>
    </row>
    <row r="36" spans="1:2">
      <c r="A36" s="8" t="s">
        <v>89</v>
      </c>
    </row>
    <row r="37" spans="1:2">
      <c r="A37" s="8" t="s">
        <v>90</v>
      </c>
    </row>
    <row r="38" spans="1:2">
      <c r="A38" s="8" t="s">
        <v>91</v>
      </c>
    </row>
    <row r="40" spans="1:2">
      <c r="A40" s="9" t="s">
        <v>84</v>
      </c>
      <c r="B40" s="8" t="s">
        <v>92</v>
      </c>
    </row>
    <row r="41" spans="1:2" ht="27.95">
      <c r="A41" s="9" t="s">
        <v>93</v>
      </c>
      <c r="B41" s="8" t="s">
        <v>94</v>
      </c>
    </row>
    <row r="42" spans="1:2" ht="56.1">
      <c r="A42" s="9" t="s">
        <v>95</v>
      </c>
      <c r="B42" s="11" t="s">
        <v>96</v>
      </c>
    </row>
    <row r="43" spans="1:2" ht="56.1">
      <c r="A43" s="9" t="s">
        <v>97</v>
      </c>
    </row>
    <row r="44" spans="1:2" ht="42">
      <c r="A44" s="9" t="s">
        <v>98</v>
      </c>
    </row>
    <row r="45" spans="1:2">
      <c r="A45" s="9" t="s">
        <v>91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1"/>
  <sheetViews>
    <sheetView workbookViewId="0" xr3:uid="{958C4451-9541-5A59-BF78-D2F731DF1C81}">
      <selection activeCell="F3" sqref="F3"/>
    </sheetView>
  </sheetViews>
  <sheetFormatPr defaultColWidth="8.875" defaultRowHeight="15"/>
  <cols>
    <col min="1" max="1" width="12.625" customWidth="1"/>
    <col min="13" max="13" width="9" customWidth="1"/>
  </cols>
  <sheetData>
    <row r="1" spans="1:23">
      <c r="B1" t="s">
        <v>99</v>
      </c>
      <c r="C1" t="s">
        <v>100</v>
      </c>
      <c r="D1" t="s">
        <v>101</v>
      </c>
      <c r="E1" t="s">
        <v>102</v>
      </c>
      <c r="F1" t="s">
        <v>103</v>
      </c>
      <c r="G1" t="s">
        <v>104</v>
      </c>
      <c r="H1" t="s">
        <v>105</v>
      </c>
      <c r="I1" t="s">
        <v>106</v>
      </c>
      <c r="J1" t="s">
        <v>107</v>
      </c>
      <c r="K1" t="s">
        <v>108</v>
      </c>
      <c r="L1" t="s">
        <v>109</v>
      </c>
      <c r="M1" t="s">
        <v>110</v>
      </c>
      <c r="N1" t="s">
        <v>111</v>
      </c>
      <c r="O1" t="s">
        <v>112</v>
      </c>
      <c r="P1" t="s">
        <v>113</v>
      </c>
      <c r="Q1" t="s">
        <v>114</v>
      </c>
      <c r="R1" t="s">
        <v>115</v>
      </c>
      <c r="S1" t="s">
        <v>116</v>
      </c>
      <c r="T1" t="s">
        <v>117</v>
      </c>
      <c r="U1" t="s">
        <v>118</v>
      </c>
      <c r="V1" t="s">
        <v>119</v>
      </c>
      <c r="W1" t="s">
        <v>120</v>
      </c>
    </row>
    <row r="2" spans="1:23">
      <c r="B2" t="s">
        <v>121</v>
      </c>
      <c r="C2" t="s">
        <v>121</v>
      </c>
      <c r="D2" t="s">
        <v>121</v>
      </c>
      <c r="E2" t="s">
        <v>121</v>
      </c>
      <c r="F2" t="s">
        <v>121</v>
      </c>
      <c r="G2" t="s">
        <v>121</v>
      </c>
      <c r="H2" t="s">
        <v>121</v>
      </c>
      <c r="I2" t="s">
        <v>121</v>
      </c>
      <c r="J2" t="s">
        <v>121</v>
      </c>
      <c r="K2" t="s">
        <v>121</v>
      </c>
      <c r="L2" t="s">
        <v>122</v>
      </c>
      <c r="M2" t="s">
        <v>122</v>
      </c>
      <c r="N2" t="s">
        <v>122</v>
      </c>
      <c r="O2" t="s">
        <v>122</v>
      </c>
      <c r="P2" t="s">
        <v>122</v>
      </c>
      <c r="Q2" t="s">
        <v>122</v>
      </c>
      <c r="R2" t="s">
        <v>123</v>
      </c>
      <c r="S2" t="s">
        <v>123</v>
      </c>
      <c r="T2" t="s">
        <v>123</v>
      </c>
      <c r="U2" t="s">
        <v>123</v>
      </c>
      <c r="V2" t="s">
        <v>123</v>
      </c>
      <c r="W2" t="s">
        <v>124</v>
      </c>
    </row>
    <row r="3" spans="1:23">
      <c r="A3" s="1" t="s">
        <v>19</v>
      </c>
      <c r="B3" s="35" t="s">
        <v>125</v>
      </c>
      <c r="C3" t="s">
        <v>126</v>
      </c>
      <c r="D3" s="35" t="s">
        <v>127</v>
      </c>
      <c r="E3" t="s">
        <v>128</v>
      </c>
      <c r="F3" s="35" t="s">
        <v>129</v>
      </c>
      <c r="G3" s="35" t="s">
        <v>130</v>
      </c>
      <c r="H3" s="35" t="s">
        <v>131</v>
      </c>
      <c r="I3" s="35" t="s">
        <v>132</v>
      </c>
      <c r="J3" s="35" t="s">
        <v>133</v>
      </c>
      <c r="K3" s="35" t="s">
        <v>134</v>
      </c>
      <c r="L3" s="35" t="s">
        <v>135</v>
      </c>
      <c r="M3" s="35" t="s">
        <v>136</v>
      </c>
      <c r="N3" s="35" t="s">
        <v>137</v>
      </c>
      <c r="O3" s="35" t="s">
        <v>138</v>
      </c>
      <c r="P3" s="35" t="s">
        <v>139</v>
      </c>
      <c r="Q3" s="35" t="s">
        <v>140</v>
      </c>
    </row>
    <row r="4" spans="1:23">
      <c r="A4" s="1" t="s">
        <v>34</v>
      </c>
      <c r="B4" s="1" t="s">
        <v>35</v>
      </c>
      <c r="C4" s="1" t="s">
        <v>35</v>
      </c>
      <c r="D4" s="1" t="s">
        <v>35</v>
      </c>
      <c r="E4" s="1" t="s">
        <v>35</v>
      </c>
      <c r="F4" s="1" t="s">
        <v>35</v>
      </c>
      <c r="G4" s="1" t="s">
        <v>35</v>
      </c>
      <c r="H4" s="1" t="s">
        <v>35</v>
      </c>
      <c r="I4" s="1" t="s">
        <v>35</v>
      </c>
      <c r="J4" s="1" t="s">
        <v>35</v>
      </c>
      <c r="K4" s="1" t="s">
        <v>35</v>
      </c>
      <c r="L4" s="1" t="s">
        <v>35</v>
      </c>
      <c r="M4" s="1" t="s">
        <v>35</v>
      </c>
      <c r="N4" s="1" t="s">
        <v>35</v>
      </c>
      <c r="O4" s="1" t="s">
        <v>35</v>
      </c>
      <c r="P4" s="1" t="s">
        <v>35</v>
      </c>
      <c r="Q4" s="1" t="s">
        <v>35</v>
      </c>
      <c r="R4" s="1" t="s">
        <v>141</v>
      </c>
      <c r="S4" s="1" t="s">
        <v>141</v>
      </c>
      <c r="T4" s="1" t="s">
        <v>141</v>
      </c>
      <c r="U4" s="1" t="s">
        <v>141</v>
      </c>
      <c r="V4" s="1" t="s">
        <v>141</v>
      </c>
      <c r="W4" t="s">
        <v>142</v>
      </c>
    </row>
    <row r="5" spans="1:23">
      <c r="A5" s="1" t="s">
        <v>36</v>
      </c>
    </row>
    <row r="6" spans="1:23">
      <c r="A6" s="1" t="s">
        <v>37</v>
      </c>
      <c r="B6" t="s">
        <v>143</v>
      </c>
      <c r="C6" t="s">
        <v>143</v>
      </c>
      <c r="D6" t="s">
        <v>143</v>
      </c>
      <c r="E6" t="s">
        <v>143</v>
      </c>
      <c r="F6" t="s">
        <v>143</v>
      </c>
      <c r="G6" t="s">
        <v>143</v>
      </c>
      <c r="H6" t="s">
        <v>143</v>
      </c>
      <c r="I6" t="s">
        <v>143</v>
      </c>
      <c r="J6" t="s">
        <v>143</v>
      </c>
      <c r="K6" t="s">
        <v>143</v>
      </c>
      <c r="L6" t="s">
        <v>143</v>
      </c>
      <c r="M6" t="s">
        <v>143</v>
      </c>
      <c r="N6" t="s">
        <v>143</v>
      </c>
      <c r="O6" t="s">
        <v>143</v>
      </c>
      <c r="P6" t="s">
        <v>143</v>
      </c>
      <c r="Q6" t="s">
        <v>143</v>
      </c>
    </row>
    <row r="7" spans="1:23">
      <c r="A7" s="1" t="s">
        <v>39</v>
      </c>
      <c r="B7">
        <v>1</v>
      </c>
      <c r="C7">
        <v>1</v>
      </c>
      <c r="D7">
        <v>1</v>
      </c>
      <c r="E7">
        <v>1</v>
      </c>
      <c r="F7">
        <v>1</v>
      </c>
      <c r="G7">
        <v>2</v>
      </c>
      <c r="H7">
        <v>2</v>
      </c>
      <c r="I7">
        <v>0.05</v>
      </c>
      <c r="J7">
        <v>0.05</v>
      </c>
      <c r="K7">
        <v>1</v>
      </c>
      <c r="L7">
        <v>5</v>
      </c>
      <c r="M7">
        <v>5</v>
      </c>
      <c r="N7">
        <v>1</v>
      </c>
      <c r="O7">
        <v>0.5</v>
      </c>
      <c r="P7">
        <v>0.5</v>
      </c>
      <c r="Q7">
        <v>0.5</v>
      </c>
    </row>
    <row r="8" spans="1:23">
      <c r="A8" s="1" t="s">
        <v>48</v>
      </c>
      <c r="B8">
        <v>10</v>
      </c>
      <c r="C8">
        <v>10</v>
      </c>
      <c r="D8">
        <v>10</v>
      </c>
      <c r="E8">
        <v>10</v>
      </c>
      <c r="F8">
        <v>10</v>
      </c>
      <c r="G8">
        <v>10</v>
      </c>
      <c r="H8">
        <v>10</v>
      </c>
      <c r="I8">
        <v>500</v>
      </c>
      <c r="J8">
        <v>500</v>
      </c>
      <c r="K8">
        <v>5</v>
      </c>
      <c r="L8">
        <v>5</v>
      </c>
      <c r="M8">
        <v>5</v>
      </c>
      <c r="N8">
        <v>5</v>
      </c>
      <c r="O8">
        <v>100</v>
      </c>
      <c r="P8">
        <v>60</v>
      </c>
      <c r="Q8">
        <v>100</v>
      </c>
    </row>
    <row r="9" spans="1:23">
      <c r="A9" s="1" t="s">
        <v>59</v>
      </c>
      <c r="B9">
        <v>1.2</v>
      </c>
      <c r="C9">
        <v>1.5</v>
      </c>
      <c r="D9">
        <v>2</v>
      </c>
      <c r="E9">
        <v>2</v>
      </c>
      <c r="F9">
        <v>1.5</v>
      </c>
      <c r="G9">
        <v>2.5</v>
      </c>
      <c r="H9">
        <v>2.5</v>
      </c>
      <c r="I9">
        <v>0</v>
      </c>
      <c r="J9">
        <v>0</v>
      </c>
      <c r="K9">
        <v>0</v>
      </c>
      <c r="L9">
        <v>2</v>
      </c>
      <c r="M9">
        <v>2</v>
      </c>
      <c r="N9">
        <v>0</v>
      </c>
      <c r="O9">
        <v>0</v>
      </c>
      <c r="P9">
        <v>0</v>
      </c>
      <c r="Q9">
        <v>0</v>
      </c>
    </row>
    <row r="10" spans="1:23">
      <c r="A10" s="1" t="s">
        <v>144</v>
      </c>
      <c r="B10">
        <v>0</v>
      </c>
      <c r="C10">
        <v>0</v>
      </c>
      <c r="D10">
        <v>0</v>
      </c>
      <c r="E10">
        <v>0</v>
      </c>
      <c r="F10">
        <v>0</v>
      </c>
      <c r="G10">
        <v>0</v>
      </c>
      <c r="H10">
        <v>0</v>
      </c>
      <c r="I10">
        <v>1E-4</v>
      </c>
      <c r="J10">
        <v>1E-4</v>
      </c>
      <c r="K10">
        <v>1.4999999999999999E-4</v>
      </c>
      <c r="L10">
        <v>0</v>
      </c>
      <c r="M10">
        <v>0</v>
      </c>
      <c r="N10">
        <v>6.0000000000000002E-5</v>
      </c>
      <c r="O10">
        <v>1.2E-4</v>
      </c>
      <c r="P10">
        <v>1.2E-4</v>
      </c>
      <c r="Q10">
        <v>1.2E-4</v>
      </c>
    </row>
    <row r="11" spans="1:23">
      <c r="A11" s="1" t="s">
        <v>61</v>
      </c>
      <c r="B11">
        <v>1.2</v>
      </c>
      <c r="C11">
        <v>1.5</v>
      </c>
      <c r="D11">
        <v>2</v>
      </c>
      <c r="E11">
        <v>2</v>
      </c>
      <c r="F11">
        <v>1.5</v>
      </c>
      <c r="G11">
        <v>2.5</v>
      </c>
      <c r="H11">
        <v>2.5</v>
      </c>
      <c r="I11">
        <v>0</v>
      </c>
      <c r="J11">
        <v>0</v>
      </c>
      <c r="K11">
        <v>0</v>
      </c>
      <c r="L11">
        <v>2</v>
      </c>
      <c r="M11">
        <v>2</v>
      </c>
      <c r="N11">
        <v>0</v>
      </c>
      <c r="O11">
        <v>0</v>
      </c>
      <c r="P11">
        <v>0</v>
      </c>
      <c r="Q11">
        <v>0</v>
      </c>
    </row>
    <row r="12" spans="1:23">
      <c r="A12" s="1" t="s">
        <v>62</v>
      </c>
      <c r="B12">
        <v>0</v>
      </c>
      <c r="C12">
        <v>0</v>
      </c>
      <c r="D12">
        <v>0</v>
      </c>
      <c r="E12">
        <v>0</v>
      </c>
      <c r="F12">
        <v>0</v>
      </c>
      <c r="G12">
        <v>0</v>
      </c>
      <c r="H12">
        <v>0</v>
      </c>
      <c r="I12">
        <v>1E-4</v>
      </c>
      <c r="J12">
        <v>1E-4</v>
      </c>
      <c r="K12">
        <v>1.4999999999999999E-4</v>
      </c>
      <c r="L12">
        <v>0</v>
      </c>
      <c r="M12">
        <v>0</v>
      </c>
      <c r="N12">
        <v>5.9999999999999995E-4</v>
      </c>
      <c r="O12">
        <v>1.2E-4</v>
      </c>
      <c r="P12">
        <v>1.2E-4</v>
      </c>
      <c r="Q12">
        <v>1.2E-4</v>
      </c>
    </row>
    <row r="13" spans="1:23">
      <c r="A13" s="1" t="s">
        <v>63</v>
      </c>
      <c r="B13">
        <v>0.6</v>
      </c>
      <c r="C13">
        <v>1.5</v>
      </c>
      <c r="D13">
        <v>2</v>
      </c>
      <c r="E13">
        <v>2</v>
      </c>
      <c r="F13">
        <v>1.5</v>
      </c>
      <c r="G13">
        <v>2.5</v>
      </c>
      <c r="H13">
        <v>2.5</v>
      </c>
      <c r="I13">
        <v>0</v>
      </c>
      <c r="J13">
        <v>0</v>
      </c>
      <c r="K13">
        <v>0</v>
      </c>
      <c r="L13">
        <v>2</v>
      </c>
      <c r="M13">
        <v>1</v>
      </c>
      <c r="N13">
        <v>0</v>
      </c>
      <c r="O13">
        <v>0</v>
      </c>
      <c r="P13">
        <v>0</v>
      </c>
      <c r="Q13">
        <v>0</v>
      </c>
    </row>
    <row r="14" spans="1:23">
      <c r="A14" s="1" t="s">
        <v>64</v>
      </c>
      <c r="B14">
        <v>0</v>
      </c>
      <c r="C14">
        <v>0</v>
      </c>
      <c r="D14">
        <v>0</v>
      </c>
      <c r="E14">
        <v>0</v>
      </c>
      <c r="F14">
        <v>0</v>
      </c>
      <c r="G14">
        <v>0</v>
      </c>
      <c r="H14">
        <v>0</v>
      </c>
      <c r="I14">
        <v>5.0000000000000002E-5</v>
      </c>
      <c r="J14">
        <v>5.0000000000000002E-5</v>
      </c>
      <c r="K14">
        <v>1.4999999999999999E-4</v>
      </c>
      <c r="L14">
        <v>0</v>
      </c>
      <c r="M14">
        <v>0</v>
      </c>
      <c r="N14">
        <v>2.4000000000000001E-4</v>
      </c>
      <c r="O14">
        <v>7.2000000000000005E-4</v>
      </c>
      <c r="P14">
        <v>7.2000000000000005E-4</v>
      </c>
      <c r="Q14">
        <v>2.9999999999999997E-4</v>
      </c>
    </row>
    <row r="15" spans="1:23">
      <c r="A15" s="1" t="s">
        <v>68</v>
      </c>
      <c r="B15">
        <v>0</v>
      </c>
      <c r="C15">
        <v>0</v>
      </c>
      <c r="D15">
        <v>0</v>
      </c>
      <c r="E15">
        <v>0</v>
      </c>
      <c r="F15">
        <v>0</v>
      </c>
      <c r="G15">
        <v>0</v>
      </c>
      <c r="H15">
        <v>0</v>
      </c>
      <c r="I15">
        <v>0</v>
      </c>
      <c r="J15">
        <v>0</v>
      </c>
      <c r="K15">
        <v>0</v>
      </c>
      <c r="L15">
        <v>0</v>
      </c>
      <c r="M15">
        <v>0</v>
      </c>
      <c r="N15">
        <v>0</v>
      </c>
      <c r="O15">
        <v>0</v>
      </c>
      <c r="P15">
        <v>0</v>
      </c>
      <c r="Q15">
        <v>0</v>
      </c>
    </row>
    <row r="16" spans="1:23">
      <c r="A16" s="1" t="s">
        <v>69</v>
      </c>
      <c r="B16">
        <v>7.0000000000000007E-2</v>
      </c>
      <c r="C16">
        <v>7.0000000000000007E-2</v>
      </c>
      <c r="D16">
        <v>7.0000000000000007E-2</v>
      </c>
      <c r="E16">
        <v>0.05</v>
      </c>
      <c r="F16">
        <v>7.0000000000000007E-2</v>
      </c>
      <c r="G16">
        <v>7.0000000000000007E-2</v>
      </c>
      <c r="H16">
        <v>7.0000000000000007E-2</v>
      </c>
      <c r="I16">
        <v>0.2</v>
      </c>
      <c r="J16">
        <v>0.2</v>
      </c>
      <c r="K16">
        <v>0.08</v>
      </c>
      <c r="L16">
        <v>7.0000000000000007E-2</v>
      </c>
      <c r="M16">
        <v>7.0000000000000007E-2</v>
      </c>
      <c r="N16">
        <v>7.0000000000000007E-2</v>
      </c>
      <c r="O16">
        <v>0.15</v>
      </c>
      <c r="P16">
        <v>0.15</v>
      </c>
      <c r="Q16">
        <v>0.1</v>
      </c>
    </row>
    <row r="17" spans="1:17">
      <c r="A17" s="1" t="s">
        <v>70</v>
      </c>
      <c r="B17" s="1">
        <v>324000000000</v>
      </c>
      <c r="C17" s="1">
        <v>324000000000</v>
      </c>
      <c r="D17" s="1">
        <v>324000000000</v>
      </c>
      <c r="E17" s="1">
        <v>324000000000</v>
      </c>
      <c r="F17" s="10">
        <v>324000000000</v>
      </c>
      <c r="G17" s="10">
        <v>324000000000</v>
      </c>
      <c r="H17" s="1">
        <v>324000000000</v>
      </c>
      <c r="I17" s="1">
        <v>324000000000</v>
      </c>
      <c r="J17" s="1">
        <v>324000000000</v>
      </c>
      <c r="K17" s="1">
        <v>324000000000</v>
      </c>
      <c r="L17" s="10">
        <v>324000000000</v>
      </c>
      <c r="M17" s="10">
        <v>324000000000</v>
      </c>
      <c r="N17" s="1">
        <v>324000000000</v>
      </c>
      <c r="O17" s="1">
        <v>324000000000</v>
      </c>
      <c r="P17" s="1">
        <v>324000000000</v>
      </c>
      <c r="Q17" s="1">
        <v>324000000000</v>
      </c>
    </row>
    <row r="18" spans="1:17">
      <c r="A18" s="1" t="s">
        <v>71</v>
      </c>
      <c r="B18" s="1">
        <v>369000000000</v>
      </c>
      <c r="C18" s="1">
        <v>369000000000</v>
      </c>
      <c r="D18" s="1">
        <v>369000000000</v>
      </c>
      <c r="E18" s="1">
        <v>369000000000</v>
      </c>
      <c r="F18" s="1">
        <v>369000000000</v>
      </c>
      <c r="G18" s="1">
        <v>369000000000</v>
      </c>
      <c r="H18" s="1">
        <v>369000000000</v>
      </c>
      <c r="I18" s="1">
        <v>369000000000</v>
      </c>
      <c r="J18" s="1">
        <v>369000000000</v>
      </c>
      <c r="K18" s="1">
        <v>369000000000</v>
      </c>
      <c r="L18" s="1">
        <v>369000000000</v>
      </c>
      <c r="M18" s="1">
        <v>369000000000</v>
      </c>
      <c r="N18" s="1">
        <v>369000000000</v>
      </c>
      <c r="O18" s="1">
        <v>369000000000</v>
      </c>
      <c r="P18" s="1">
        <v>369000000000</v>
      </c>
      <c r="Q18" s="1">
        <v>369000000000</v>
      </c>
    </row>
    <row r="19" spans="1:17">
      <c r="A19" s="1" t="s">
        <v>72</v>
      </c>
      <c r="B19" s="1">
        <v>378000000000</v>
      </c>
      <c r="C19" s="1">
        <v>378000000000</v>
      </c>
      <c r="D19" s="1">
        <v>378000000000</v>
      </c>
      <c r="E19" s="1">
        <v>378000000000</v>
      </c>
      <c r="F19" s="1">
        <v>378000000000</v>
      </c>
      <c r="G19" s="1">
        <v>378000000000</v>
      </c>
      <c r="H19" s="1">
        <v>378000000000</v>
      </c>
      <c r="I19" s="1">
        <v>378000000000</v>
      </c>
      <c r="J19" s="1">
        <v>378000000000</v>
      </c>
      <c r="K19" s="1">
        <v>378000000000</v>
      </c>
      <c r="L19" s="1">
        <v>378000000000</v>
      </c>
      <c r="M19" s="1">
        <v>378000000000</v>
      </c>
      <c r="N19" s="1">
        <v>378000000000</v>
      </c>
      <c r="O19" s="1">
        <v>378000000000</v>
      </c>
      <c r="P19" s="1">
        <v>378000000000</v>
      </c>
      <c r="Q19" s="1">
        <v>378000000000</v>
      </c>
    </row>
    <row r="20" spans="1:17">
      <c r="A20" s="1" t="s">
        <v>73</v>
      </c>
      <c r="B20" s="1">
        <v>414000000000</v>
      </c>
      <c r="C20" s="1">
        <v>414000000000</v>
      </c>
      <c r="D20" s="1">
        <v>414000000000</v>
      </c>
      <c r="E20" s="1">
        <v>414000000000</v>
      </c>
      <c r="F20" s="10">
        <v>414000000000</v>
      </c>
      <c r="G20" s="10">
        <v>414000000000</v>
      </c>
      <c r="H20" s="1">
        <v>414000000000</v>
      </c>
      <c r="I20" s="1">
        <v>414000000000</v>
      </c>
      <c r="J20" s="1">
        <v>414000000000</v>
      </c>
      <c r="K20" s="1">
        <v>414000000000</v>
      </c>
      <c r="L20" s="10">
        <v>414000000000</v>
      </c>
      <c r="M20" s="10">
        <v>414000000000</v>
      </c>
      <c r="N20" s="1">
        <v>414000000000</v>
      </c>
      <c r="O20" s="1">
        <v>414000000000</v>
      </c>
      <c r="P20" s="1">
        <v>414000000000</v>
      </c>
      <c r="Q20" s="1">
        <v>414000000000</v>
      </c>
    </row>
    <row r="21" spans="1:17">
      <c r="A21" s="1" t="s">
        <v>74</v>
      </c>
      <c r="B21" s="1">
        <v>486000000000</v>
      </c>
      <c r="C21" s="1">
        <v>486000000000</v>
      </c>
      <c r="D21" s="1">
        <v>486000000000</v>
      </c>
      <c r="E21" s="1">
        <v>486000000000</v>
      </c>
      <c r="F21" s="10">
        <v>486000000000</v>
      </c>
      <c r="G21" s="10">
        <v>486000000000</v>
      </c>
      <c r="H21" s="1">
        <v>486000000000</v>
      </c>
      <c r="I21" s="1">
        <v>486000000000</v>
      </c>
      <c r="J21" s="1">
        <v>486000000000</v>
      </c>
      <c r="K21" s="1">
        <v>486000000000</v>
      </c>
      <c r="L21" s="10">
        <v>486000000000</v>
      </c>
      <c r="M21" s="10">
        <v>486000000000</v>
      </c>
      <c r="N21" s="1">
        <v>486000000000</v>
      </c>
      <c r="O21" s="1">
        <v>486000000000</v>
      </c>
      <c r="P21" s="1">
        <v>486000000000</v>
      </c>
      <c r="Q21" s="1">
        <v>486000000000</v>
      </c>
    </row>
    <row r="22" spans="1:17">
      <c r="A22" s="1" t="s">
        <v>75</v>
      </c>
      <c r="B22" s="1">
        <v>540000000000</v>
      </c>
      <c r="C22" s="1">
        <v>540000000000</v>
      </c>
      <c r="D22" s="1">
        <v>540000000000</v>
      </c>
      <c r="E22" s="1">
        <v>540000000000</v>
      </c>
      <c r="F22" s="10">
        <v>540000000000</v>
      </c>
      <c r="G22" s="10">
        <v>540000000000</v>
      </c>
      <c r="H22" s="1">
        <v>540000000000</v>
      </c>
      <c r="I22" s="1">
        <v>540000000000</v>
      </c>
      <c r="J22" s="1">
        <v>540000000000</v>
      </c>
      <c r="K22" s="1">
        <v>540000000000</v>
      </c>
      <c r="L22" s="10">
        <v>540000000000</v>
      </c>
      <c r="M22" s="10">
        <v>540000000000</v>
      </c>
      <c r="N22" s="1">
        <v>540000000000</v>
      </c>
      <c r="O22" s="1">
        <v>540000000000</v>
      </c>
      <c r="P22" s="1">
        <v>540000000000</v>
      </c>
      <c r="Q22" s="1">
        <v>540000000000</v>
      </c>
    </row>
    <row r="23" spans="1:17">
      <c r="A23" s="1" t="s">
        <v>76</v>
      </c>
      <c r="D23" s="1">
        <v>756000000000</v>
      </c>
      <c r="E23" s="1">
        <v>756000000000</v>
      </c>
      <c r="F23" s="1">
        <v>756000000000</v>
      </c>
      <c r="G23" s="1">
        <v>756000000000</v>
      </c>
      <c r="H23" s="1">
        <v>756000000000</v>
      </c>
      <c r="O23" s="1">
        <v>756000000000</v>
      </c>
      <c r="P23" s="1">
        <v>756000000000</v>
      </c>
      <c r="Q23" s="1">
        <v>756000000000</v>
      </c>
    </row>
    <row r="24" spans="1:17">
      <c r="A24" s="1" t="s">
        <v>77</v>
      </c>
      <c r="D24" s="1">
        <v>846000000000</v>
      </c>
      <c r="E24" s="1">
        <v>846000000000</v>
      </c>
      <c r="F24" s="1">
        <v>846000000000</v>
      </c>
      <c r="G24" s="1">
        <v>846000000000</v>
      </c>
      <c r="H24" s="1">
        <v>846000000000</v>
      </c>
      <c r="O24" s="1">
        <v>846000000000</v>
      </c>
      <c r="P24" s="1">
        <v>846000000000</v>
      </c>
      <c r="Q24" s="1">
        <v>846000000000</v>
      </c>
    </row>
    <row r="25" spans="1:17">
      <c r="A25" s="5" t="s">
        <v>78</v>
      </c>
      <c r="B25" s="1">
        <v>0.05</v>
      </c>
      <c r="C25" s="1">
        <v>0.05</v>
      </c>
      <c r="D25" s="1">
        <v>0.05</v>
      </c>
      <c r="E25" s="1">
        <v>0.04</v>
      </c>
      <c r="F25" s="1">
        <v>0.05</v>
      </c>
      <c r="G25" s="1">
        <v>0.05</v>
      </c>
      <c r="H25" s="1">
        <v>0.05</v>
      </c>
      <c r="I25" s="1">
        <v>0.05</v>
      </c>
      <c r="J25" s="1">
        <v>0.05</v>
      </c>
      <c r="K25" s="1">
        <v>0.05</v>
      </c>
      <c r="L25" s="1">
        <v>0.05</v>
      </c>
      <c r="M25" s="1">
        <v>0.05</v>
      </c>
      <c r="N25" s="1">
        <v>0.05</v>
      </c>
      <c r="O25" s="32">
        <v>0.09</v>
      </c>
      <c r="P25" s="32">
        <v>0.09</v>
      </c>
      <c r="Q25" s="1">
        <v>0.05</v>
      </c>
    </row>
    <row r="26" spans="1:17" ht="17.100000000000001">
      <c r="A26" s="14" t="s">
        <v>145</v>
      </c>
      <c r="B26" s="21">
        <v>1555</v>
      </c>
      <c r="C26" s="21">
        <v>1942</v>
      </c>
      <c r="D26" s="21">
        <v>4198</v>
      </c>
      <c r="E26" s="21">
        <v>3880</v>
      </c>
      <c r="F26" s="21">
        <v>3049</v>
      </c>
      <c r="G26" s="21">
        <v>7098</v>
      </c>
      <c r="H26" s="21">
        <v>6342</v>
      </c>
      <c r="I26" s="1">
        <v>61.55</v>
      </c>
      <c r="J26" s="1">
        <v>104.45</v>
      </c>
      <c r="K26" s="21">
        <v>3290</v>
      </c>
      <c r="L26" s="21">
        <v>9900</v>
      </c>
      <c r="M26" s="21">
        <v>6675</v>
      </c>
      <c r="N26" s="21">
        <v>8770</v>
      </c>
      <c r="O26" s="28">
        <v>1901.5</v>
      </c>
      <c r="P26" s="15">
        <v>1456</v>
      </c>
      <c r="Q26" s="1">
        <v>606.5</v>
      </c>
    </row>
    <row r="27" spans="1:17" ht="17.100000000000001">
      <c r="A27" s="14" t="s">
        <v>81</v>
      </c>
      <c r="B27">
        <f>B26*B8</f>
        <v>15550</v>
      </c>
      <c r="C27">
        <f t="shared" ref="C27:Q27" si="0">C26*C8</f>
        <v>19420</v>
      </c>
      <c r="D27">
        <f t="shared" si="0"/>
        <v>41980</v>
      </c>
      <c r="E27">
        <f t="shared" si="0"/>
        <v>38800</v>
      </c>
      <c r="F27">
        <f t="shared" si="0"/>
        <v>30490</v>
      </c>
      <c r="G27">
        <f t="shared" si="0"/>
        <v>70980</v>
      </c>
      <c r="H27">
        <f t="shared" si="0"/>
        <v>63420</v>
      </c>
      <c r="I27">
        <f t="shared" si="0"/>
        <v>30775</v>
      </c>
      <c r="J27">
        <f t="shared" si="0"/>
        <v>52225</v>
      </c>
      <c r="K27">
        <f t="shared" si="0"/>
        <v>16450</v>
      </c>
      <c r="L27">
        <f t="shared" si="0"/>
        <v>49500</v>
      </c>
      <c r="M27">
        <f t="shared" si="0"/>
        <v>33375</v>
      </c>
      <c r="N27">
        <f t="shared" si="0"/>
        <v>43850</v>
      </c>
      <c r="O27">
        <f t="shared" si="0"/>
        <v>190150</v>
      </c>
      <c r="P27">
        <f t="shared" si="0"/>
        <v>87360</v>
      </c>
      <c r="Q27">
        <f t="shared" si="0"/>
        <v>60650</v>
      </c>
    </row>
    <row r="28" spans="1:17" ht="17.100000000000001">
      <c r="A28" s="14" t="s">
        <v>82</v>
      </c>
      <c r="B28">
        <f>B27*B10+B9</f>
        <v>1.2</v>
      </c>
      <c r="C28">
        <f t="shared" ref="C28:Q28" si="1">C27*C10+C9</f>
        <v>1.5</v>
      </c>
      <c r="D28">
        <f t="shared" si="1"/>
        <v>2</v>
      </c>
      <c r="E28">
        <f t="shared" si="1"/>
        <v>2</v>
      </c>
      <c r="F28">
        <f t="shared" si="1"/>
        <v>1.5</v>
      </c>
      <c r="G28">
        <f t="shared" si="1"/>
        <v>2.5</v>
      </c>
      <c r="H28">
        <f t="shared" si="1"/>
        <v>2.5</v>
      </c>
      <c r="I28">
        <f t="shared" si="1"/>
        <v>3.0775000000000001</v>
      </c>
      <c r="J28">
        <f t="shared" si="1"/>
        <v>5.2225000000000001</v>
      </c>
      <c r="K28">
        <f t="shared" si="1"/>
        <v>2.4674999999999998</v>
      </c>
      <c r="L28">
        <f t="shared" si="1"/>
        <v>2</v>
      </c>
      <c r="M28">
        <f t="shared" si="1"/>
        <v>2</v>
      </c>
      <c r="N28">
        <f t="shared" si="1"/>
        <v>2.6310000000000002</v>
      </c>
      <c r="O28">
        <f t="shared" si="1"/>
        <v>22.818000000000001</v>
      </c>
      <c r="P28">
        <f t="shared" si="1"/>
        <v>10.4832</v>
      </c>
      <c r="Q28">
        <f t="shared" si="1"/>
        <v>7.2780000000000005</v>
      </c>
    </row>
    <row r="29" spans="1:17" ht="17.100000000000001">
      <c r="A29" s="14" t="s">
        <v>83</v>
      </c>
      <c r="B29">
        <f>B27*B16+B15</f>
        <v>1088.5</v>
      </c>
      <c r="C29">
        <f t="shared" ref="C29:Q29" si="2">C27*C16+C15</f>
        <v>1359.4</v>
      </c>
      <c r="D29">
        <f t="shared" si="2"/>
        <v>2938.6000000000004</v>
      </c>
      <c r="E29">
        <f t="shared" si="2"/>
        <v>1940</v>
      </c>
      <c r="F29">
        <f t="shared" si="2"/>
        <v>2134.3000000000002</v>
      </c>
      <c r="G29">
        <f t="shared" si="2"/>
        <v>4968.6000000000004</v>
      </c>
      <c r="H29">
        <f t="shared" si="2"/>
        <v>4439.4000000000005</v>
      </c>
      <c r="I29">
        <f t="shared" si="2"/>
        <v>6155</v>
      </c>
      <c r="J29">
        <f t="shared" si="2"/>
        <v>10445</v>
      </c>
      <c r="K29">
        <f t="shared" si="2"/>
        <v>1316</v>
      </c>
      <c r="L29">
        <f t="shared" si="2"/>
        <v>3465.0000000000005</v>
      </c>
      <c r="M29">
        <f t="shared" si="2"/>
        <v>2336.25</v>
      </c>
      <c r="N29">
        <f t="shared" si="2"/>
        <v>3069.5000000000005</v>
      </c>
      <c r="O29">
        <f t="shared" si="2"/>
        <v>28522.5</v>
      </c>
      <c r="P29">
        <f t="shared" si="2"/>
        <v>13104</v>
      </c>
      <c r="Q29">
        <f t="shared" si="2"/>
        <v>6065</v>
      </c>
    </row>
    <row r="34" spans="1:12">
      <c r="A34" t="s">
        <v>146</v>
      </c>
    </row>
    <row r="35" spans="1:12">
      <c r="A35" t="s">
        <v>147</v>
      </c>
    </row>
    <row r="37" spans="1:12">
      <c r="A37" t="s">
        <v>148</v>
      </c>
    </row>
    <row r="38" spans="1:12" ht="15.95" thickBot="1"/>
    <row r="39" spans="1:12" ht="15.95" thickBot="1">
      <c r="A39" s="41" t="s">
        <v>149</v>
      </c>
      <c r="B39" s="43" t="s">
        <v>150</v>
      </c>
      <c r="C39" s="43" t="s">
        <v>151</v>
      </c>
      <c r="D39" s="38" t="s">
        <v>152</v>
      </c>
      <c r="E39" s="39"/>
      <c r="F39" s="39"/>
      <c r="G39" s="45"/>
      <c r="H39" s="43" t="s">
        <v>153</v>
      </c>
      <c r="I39" s="38" t="s">
        <v>154</v>
      </c>
      <c r="J39" s="39"/>
      <c r="K39" s="39"/>
      <c r="L39" s="40"/>
    </row>
    <row r="40" spans="1:12">
      <c r="A40" s="42"/>
      <c r="B40" s="44"/>
      <c r="C40" s="44"/>
      <c r="D40" s="22" t="s">
        <v>155</v>
      </c>
      <c r="E40" s="22" t="s">
        <v>156</v>
      </c>
      <c r="F40" s="22" t="s">
        <v>157</v>
      </c>
      <c r="G40" s="22" t="s">
        <v>158</v>
      </c>
      <c r="H40" s="44"/>
      <c r="I40" s="22" t="s">
        <v>159</v>
      </c>
      <c r="J40" s="22" t="s">
        <v>160</v>
      </c>
      <c r="K40" s="22" t="s">
        <v>161</v>
      </c>
      <c r="L40" s="23" t="s">
        <v>162</v>
      </c>
    </row>
    <row r="41" spans="1:12" ht="15.95" thickBot="1">
      <c r="A41" s="24" t="s">
        <v>163</v>
      </c>
      <c r="B41" s="25" t="s">
        <v>164</v>
      </c>
      <c r="C41" s="26">
        <v>4316</v>
      </c>
      <c r="D41" s="25">
        <v>2</v>
      </c>
      <c r="E41" s="25">
        <v>2</v>
      </c>
      <c r="F41" s="25">
        <v>2</v>
      </c>
      <c r="G41" s="25">
        <v>2</v>
      </c>
      <c r="H41" s="25" t="s">
        <v>165</v>
      </c>
      <c r="I41" s="27">
        <v>7.0000000000000007E-2</v>
      </c>
      <c r="J41" s="27">
        <v>7.0000000000000007E-2</v>
      </c>
      <c r="K41" s="27">
        <v>7.0000000000000007E-2</v>
      </c>
      <c r="L41" s="27">
        <v>7.0000000000000007E-2</v>
      </c>
    </row>
  </sheetData>
  <mergeCells count="6">
    <mergeCell ref="I39:L39"/>
    <mergeCell ref="A39:A40"/>
    <mergeCell ref="B39:B40"/>
    <mergeCell ref="C39:C40"/>
    <mergeCell ref="D39:G39"/>
    <mergeCell ref="H39:H40"/>
  </mergeCells>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7"/>
  <sheetViews>
    <sheetView tabSelected="1" workbookViewId="0" xr3:uid="{842E5F09-E766-5B8D-85AF-A39847EA96FD}">
      <selection activeCell="E3" sqref="E3"/>
    </sheetView>
  </sheetViews>
  <sheetFormatPr defaultColWidth="8.875" defaultRowHeight="15"/>
  <cols>
    <col min="1" max="1" width="18.125" style="1" customWidth="1"/>
    <col min="2" max="17" width="9.625" style="1" bestFit="1" customWidth="1"/>
    <col min="18" max="16384" width="8.875" style="1"/>
  </cols>
  <sheetData>
    <row r="1" spans="1:17" ht="30">
      <c r="B1" s="1" t="s">
        <v>166</v>
      </c>
      <c r="C1" s="1" t="s">
        <v>167</v>
      </c>
      <c r="D1" s="1" t="s">
        <v>168</v>
      </c>
      <c r="E1" s="1" t="s">
        <v>169</v>
      </c>
      <c r="F1" s="1" t="s">
        <v>170</v>
      </c>
      <c r="G1" s="1" t="s">
        <v>171</v>
      </c>
      <c r="H1" s="1" t="s">
        <v>172</v>
      </c>
      <c r="I1" s="1" t="s">
        <v>173</v>
      </c>
      <c r="J1" s="1" t="s">
        <v>174</v>
      </c>
      <c r="K1" s="1" t="s">
        <v>175</v>
      </c>
      <c r="L1" s="1" t="s">
        <v>176</v>
      </c>
      <c r="M1" s="1" t="s">
        <v>177</v>
      </c>
      <c r="N1" s="1" t="s">
        <v>178</v>
      </c>
      <c r="O1" s="2" t="s">
        <v>179</v>
      </c>
      <c r="P1" s="1" t="s">
        <v>180</v>
      </c>
      <c r="Q1" s="1" t="s">
        <v>181</v>
      </c>
    </row>
    <row r="2" spans="1:17">
      <c r="B2" s="1" t="s">
        <v>182</v>
      </c>
      <c r="C2" s="1" t="s">
        <v>182</v>
      </c>
      <c r="D2" s="1" t="s">
        <v>182</v>
      </c>
      <c r="E2" s="1" t="s">
        <v>182</v>
      </c>
      <c r="F2" s="1" t="s">
        <v>182</v>
      </c>
      <c r="G2" s="1" t="s">
        <v>182</v>
      </c>
      <c r="H2" s="1" t="s">
        <v>182</v>
      </c>
      <c r="I2" s="1" t="s">
        <v>182</v>
      </c>
      <c r="J2" s="1" t="s">
        <v>182</v>
      </c>
      <c r="K2" s="1" t="s">
        <v>182</v>
      </c>
      <c r="L2" s="1" t="s">
        <v>183</v>
      </c>
      <c r="M2" s="1" t="s">
        <v>15</v>
      </c>
      <c r="N2" s="1" t="s">
        <v>184</v>
      </c>
      <c r="O2" s="1" t="s">
        <v>15</v>
      </c>
      <c r="P2" s="1" t="s">
        <v>185</v>
      </c>
      <c r="Q2" s="1" t="s">
        <v>185</v>
      </c>
    </row>
    <row r="3" spans="1:17" ht="15.95">
      <c r="A3" s="1" t="s">
        <v>19</v>
      </c>
      <c r="B3" s="32" t="s">
        <v>186</v>
      </c>
      <c r="C3" s="32" t="s">
        <v>187</v>
      </c>
      <c r="D3" s="34" t="s">
        <v>188</v>
      </c>
      <c r="E3" s="34" t="s">
        <v>189</v>
      </c>
      <c r="F3" s="36" t="s">
        <v>190</v>
      </c>
      <c r="G3" s="37" t="s">
        <v>191</v>
      </c>
      <c r="H3" s="32" t="s">
        <v>192</v>
      </c>
      <c r="I3" s="32" t="s">
        <v>193</v>
      </c>
      <c r="J3" s="32" t="s">
        <v>194</v>
      </c>
      <c r="K3" s="32" t="s">
        <v>195</v>
      </c>
      <c r="L3" s="32" t="s">
        <v>196</v>
      </c>
      <c r="M3" s="32" t="s">
        <v>197</v>
      </c>
      <c r="N3" s="32" t="s">
        <v>198</v>
      </c>
      <c r="O3" s="32" t="s">
        <v>199</v>
      </c>
      <c r="P3" s="32" t="s">
        <v>200</v>
      </c>
      <c r="Q3" s="32" t="s">
        <v>201</v>
      </c>
    </row>
    <row r="4" spans="1:17">
      <c r="A4" s="1" t="s">
        <v>34</v>
      </c>
      <c r="B4" s="1" t="s">
        <v>35</v>
      </c>
      <c r="C4" s="1" t="s">
        <v>35</v>
      </c>
      <c r="D4" s="1" t="s">
        <v>35</v>
      </c>
      <c r="E4" s="1" t="s">
        <v>35</v>
      </c>
      <c r="F4" s="1" t="s">
        <v>35</v>
      </c>
      <c r="G4" s="1" t="s">
        <v>35</v>
      </c>
      <c r="H4" s="1" t="s">
        <v>35</v>
      </c>
      <c r="I4" s="1" t="s">
        <v>35</v>
      </c>
      <c r="J4" s="1" t="s">
        <v>35</v>
      </c>
      <c r="K4" s="1" t="s">
        <v>35</v>
      </c>
      <c r="L4" s="1" t="s">
        <v>35</v>
      </c>
      <c r="M4" s="1" t="s">
        <v>35</v>
      </c>
      <c r="N4" s="1" t="s">
        <v>35</v>
      </c>
      <c r="O4" s="1" t="s">
        <v>35</v>
      </c>
      <c r="P4" s="1" t="s">
        <v>35</v>
      </c>
      <c r="Q4" s="1" t="s">
        <v>35</v>
      </c>
    </row>
    <row r="5" spans="1:17">
      <c r="A5" s="1" t="s">
        <v>36</v>
      </c>
    </row>
    <row r="6" spans="1:17">
      <c r="A6" s="1" t="s">
        <v>37</v>
      </c>
      <c r="B6" s="1" t="s">
        <v>202</v>
      </c>
      <c r="C6" s="1" t="s">
        <v>202</v>
      </c>
      <c r="D6" s="1" t="s">
        <v>202</v>
      </c>
      <c r="E6" s="1" t="s">
        <v>202</v>
      </c>
      <c r="F6" s="1" t="s">
        <v>202</v>
      </c>
      <c r="G6" s="1" t="s">
        <v>202</v>
      </c>
      <c r="H6" s="1" t="s">
        <v>202</v>
      </c>
      <c r="I6" s="1" t="s">
        <v>202</v>
      </c>
      <c r="J6" s="1" t="s">
        <v>202</v>
      </c>
      <c r="K6" s="1" t="s">
        <v>202</v>
      </c>
      <c r="L6" s="1" t="s">
        <v>202</v>
      </c>
      <c r="M6" s="1" t="s">
        <v>202</v>
      </c>
      <c r="N6" s="1" t="s">
        <v>202</v>
      </c>
      <c r="O6" s="1" t="s">
        <v>202</v>
      </c>
      <c r="P6" s="1" t="s">
        <v>202</v>
      </c>
      <c r="Q6" s="1" t="s">
        <v>202</v>
      </c>
    </row>
    <row r="7" spans="1:17">
      <c r="A7" s="1" t="s">
        <v>39</v>
      </c>
      <c r="B7" s="1" t="s">
        <v>203</v>
      </c>
      <c r="C7" s="1" t="s">
        <v>46</v>
      </c>
      <c r="D7" s="1" t="s">
        <v>41</v>
      </c>
      <c r="E7" s="1" t="s">
        <v>204</v>
      </c>
      <c r="F7" s="1" t="s">
        <v>205</v>
      </c>
      <c r="G7" s="19" t="s">
        <v>206</v>
      </c>
      <c r="H7" s="2" t="s">
        <v>46</v>
      </c>
      <c r="I7" s="1" t="s">
        <v>46</v>
      </c>
      <c r="J7" s="1" t="s">
        <v>46</v>
      </c>
      <c r="K7" s="1" t="s">
        <v>46</v>
      </c>
      <c r="L7" s="1" t="s">
        <v>46</v>
      </c>
      <c r="M7" s="1" t="s">
        <v>46</v>
      </c>
      <c r="N7" s="1" t="s">
        <v>207</v>
      </c>
      <c r="O7" s="1" t="s">
        <v>47</v>
      </c>
      <c r="P7" s="20" t="s">
        <v>208</v>
      </c>
      <c r="Q7" s="20" t="s">
        <v>208</v>
      </c>
    </row>
    <row r="8" spans="1:17" ht="15.95">
      <c r="A8" s="1" t="s">
        <v>48</v>
      </c>
      <c r="B8" s="1" t="s">
        <v>209</v>
      </c>
      <c r="C8" s="1" t="s">
        <v>57</v>
      </c>
      <c r="D8" s="1" t="s">
        <v>49</v>
      </c>
      <c r="E8" s="17" t="s">
        <v>210</v>
      </c>
      <c r="F8" s="1" t="s">
        <v>211</v>
      </c>
      <c r="G8" s="1" t="s">
        <v>212</v>
      </c>
      <c r="H8" s="18" t="s">
        <v>213</v>
      </c>
      <c r="I8" s="1" t="s">
        <v>211</v>
      </c>
      <c r="J8" s="1" t="s">
        <v>212</v>
      </c>
      <c r="K8" s="1" t="s">
        <v>212</v>
      </c>
      <c r="L8" s="1" t="s">
        <v>212</v>
      </c>
      <c r="M8" s="1" t="s">
        <v>211</v>
      </c>
      <c r="N8" s="1" t="s">
        <v>214</v>
      </c>
      <c r="O8" s="1" t="s">
        <v>49</v>
      </c>
      <c r="P8" s="1" t="s">
        <v>49</v>
      </c>
      <c r="Q8" s="1" t="s">
        <v>49</v>
      </c>
    </row>
    <row r="9" spans="1:17">
      <c r="A9" s="1" t="s">
        <v>59</v>
      </c>
      <c r="B9" s="1">
        <v>2.5</v>
      </c>
      <c r="C9" s="1">
        <v>5</v>
      </c>
      <c r="D9" s="1">
        <v>6</v>
      </c>
      <c r="E9" s="1">
        <v>3</v>
      </c>
      <c r="F9" s="1">
        <v>2.5</v>
      </c>
      <c r="G9" s="1">
        <v>2.5</v>
      </c>
      <c r="H9" s="1">
        <v>2</v>
      </c>
      <c r="I9" s="1">
        <v>3</v>
      </c>
      <c r="J9" s="1">
        <v>3</v>
      </c>
      <c r="K9" s="1">
        <v>3</v>
      </c>
      <c r="L9" s="1">
        <v>3</v>
      </c>
      <c r="M9" s="1">
        <v>2</v>
      </c>
      <c r="N9" s="1">
        <v>6</v>
      </c>
      <c r="O9" s="1">
        <v>3</v>
      </c>
      <c r="P9" s="1">
        <v>3</v>
      </c>
      <c r="Q9" s="1">
        <v>3</v>
      </c>
    </row>
    <row r="10" spans="1:17">
      <c r="A10" s="1" t="s">
        <v>144</v>
      </c>
      <c r="B10" s="1">
        <v>0</v>
      </c>
      <c r="C10" s="1">
        <v>0</v>
      </c>
      <c r="D10" s="1">
        <v>0</v>
      </c>
      <c r="E10" s="1">
        <v>0</v>
      </c>
      <c r="F10" s="1">
        <v>0</v>
      </c>
      <c r="G10" s="1">
        <v>0</v>
      </c>
      <c r="H10" s="1">
        <v>0</v>
      </c>
      <c r="I10" s="1">
        <v>0</v>
      </c>
      <c r="J10" s="1">
        <v>0</v>
      </c>
      <c r="K10" s="1">
        <v>0</v>
      </c>
      <c r="L10" s="1">
        <v>0</v>
      </c>
      <c r="M10" s="1">
        <v>0</v>
      </c>
      <c r="N10" s="1">
        <v>0</v>
      </c>
      <c r="O10" s="1">
        <v>0</v>
      </c>
      <c r="P10" s="1">
        <v>0</v>
      </c>
      <c r="Q10" s="1">
        <v>0</v>
      </c>
    </row>
    <row r="11" spans="1:17">
      <c r="A11" s="1" t="s">
        <v>61</v>
      </c>
      <c r="B11" s="1">
        <v>2.5</v>
      </c>
      <c r="C11" s="1">
        <v>5</v>
      </c>
      <c r="D11" s="1">
        <v>6</v>
      </c>
      <c r="E11" s="1">
        <v>3</v>
      </c>
      <c r="F11" s="1">
        <v>2.5</v>
      </c>
      <c r="G11" s="1">
        <v>2.5</v>
      </c>
      <c r="H11" s="1">
        <v>2</v>
      </c>
      <c r="I11" s="1">
        <v>3</v>
      </c>
      <c r="J11" s="1">
        <v>3</v>
      </c>
      <c r="K11" s="1">
        <v>3</v>
      </c>
      <c r="L11" s="1">
        <v>3</v>
      </c>
      <c r="M11" s="1">
        <v>2</v>
      </c>
      <c r="N11" s="1">
        <v>6</v>
      </c>
      <c r="O11" s="1">
        <v>3</v>
      </c>
      <c r="P11" s="1">
        <v>3</v>
      </c>
      <c r="Q11" s="1">
        <v>3</v>
      </c>
    </row>
    <row r="12" spans="1:17">
      <c r="A12" s="1" t="s">
        <v>62</v>
      </c>
      <c r="B12" s="1">
        <v>0</v>
      </c>
      <c r="C12" s="1">
        <v>0</v>
      </c>
      <c r="D12" s="1">
        <v>0</v>
      </c>
      <c r="E12" s="1">
        <v>0</v>
      </c>
      <c r="F12" s="1">
        <v>0</v>
      </c>
      <c r="G12" s="1">
        <v>0</v>
      </c>
      <c r="H12" s="1">
        <v>0</v>
      </c>
      <c r="I12" s="1">
        <v>0</v>
      </c>
      <c r="J12" s="1">
        <v>0</v>
      </c>
      <c r="K12" s="1">
        <v>0</v>
      </c>
      <c r="L12" s="1">
        <v>0</v>
      </c>
      <c r="M12" s="1">
        <v>0</v>
      </c>
      <c r="N12" s="1">
        <v>0</v>
      </c>
      <c r="O12" s="1">
        <v>0</v>
      </c>
      <c r="P12" s="1">
        <v>0</v>
      </c>
      <c r="Q12" s="1">
        <v>0</v>
      </c>
    </row>
    <row r="13" spans="1:17">
      <c r="A13" s="1" t="s">
        <v>63</v>
      </c>
      <c r="B13" s="1">
        <v>1.25</v>
      </c>
      <c r="C13" s="1">
        <v>5</v>
      </c>
      <c r="D13" s="1">
        <v>6</v>
      </c>
      <c r="E13" s="1">
        <v>1.5</v>
      </c>
      <c r="F13" s="1">
        <v>1.25</v>
      </c>
      <c r="G13" s="1">
        <v>2.5</v>
      </c>
      <c r="H13" s="1">
        <v>2</v>
      </c>
      <c r="I13" s="1">
        <v>6</v>
      </c>
      <c r="J13" s="1">
        <v>3</v>
      </c>
      <c r="K13" s="1">
        <v>3</v>
      </c>
      <c r="L13" s="1">
        <v>24</v>
      </c>
      <c r="M13" s="1">
        <v>6</v>
      </c>
      <c r="N13" s="1" t="s">
        <v>215</v>
      </c>
      <c r="O13" s="1">
        <v>1.5</v>
      </c>
      <c r="P13" s="1">
        <v>1.5</v>
      </c>
      <c r="Q13" s="1">
        <v>1.5</v>
      </c>
    </row>
    <row r="14" spans="1:17">
      <c r="A14" s="1" t="s">
        <v>64</v>
      </c>
      <c r="B14" s="1">
        <v>0</v>
      </c>
      <c r="C14" s="1">
        <v>0</v>
      </c>
      <c r="D14" s="1">
        <v>0</v>
      </c>
      <c r="E14" s="1">
        <v>0</v>
      </c>
      <c r="F14" s="1">
        <v>0</v>
      </c>
      <c r="G14" s="1">
        <v>0</v>
      </c>
      <c r="H14" s="1">
        <v>0</v>
      </c>
      <c r="I14" s="1">
        <v>0</v>
      </c>
      <c r="J14" s="1">
        <v>0</v>
      </c>
      <c r="K14" s="1">
        <v>0</v>
      </c>
      <c r="L14" s="1">
        <v>0</v>
      </c>
      <c r="M14" s="1">
        <v>0</v>
      </c>
      <c r="N14" s="1">
        <v>0</v>
      </c>
      <c r="O14" s="1">
        <v>0</v>
      </c>
      <c r="P14" s="1">
        <v>0</v>
      </c>
      <c r="Q14" s="1">
        <v>0</v>
      </c>
    </row>
    <row r="15" spans="1:17">
      <c r="A15" s="1" t="s">
        <v>68</v>
      </c>
      <c r="B15" s="1">
        <v>0</v>
      </c>
      <c r="C15" s="1">
        <v>0</v>
      </c>
      <c r="D15" s="1">
        <v>0</v>
      </c>
      <c r="E15" s="1">
        <v>0</v>
      </c>
      <c r="F15" s="1">
        <v>0</v>
      </c>
      <c r="G15" s="1">
        <v>0</v>
      </c>
      <c r="H15" s="1">
        <v>0</v>
      </c>
      <c r="I15" s="1">
        <v>0</v>
      </c>
      <c r="J15" s="1">
        <v>0</v>
      </c>
      <c r="K15" s="1">
        <v>0</v>
      </c>
      <c r="L15" s="1">
        <v>0</v>
      </c>
      <c r="M15" s="1">
        <v>0</v>
      </c>
      <c r="N15" s="1">
        <v>0</v>
      </c>
      <c r="O15" s="1">
        <v>0</v>
      </c>
      <c r="P15" s="1">
        <v>0</v>
      </c>
      <c r="Q15" s="1">
        <v>0</v>
      </c>
    </row>
    <row r="16" spans="1:17">
      <c r="A16" s="1" t="s">
        <v>69</v>
      </c>
      <c r="B16" s="1">
        <v>0.05</v>
      </c>
      <c r="C16" s="1">
        <v>0.05</v>
      </c>
      <c r="D16" s="1">
        <v>7.0000000000000007E-2</v>
      </c>
      <c r="E16" s="1">
        <v>0.05</v>
      </c>
      <c r="F16" s="1">
        <v>7.0000000000000007E-2</v>
      </c>
      <c r="G16" s="1">
        <v>0.05</v>
      </c>
      <c r="H16" s="1">
        <v>0.2</v>
      </c>
      <c r="I16" s="1">
        <v>0.06</v>
      </c>
      <c r="J16" s="1">
        <v>0.05</v>
      </c>
      <c r="K16" s="1">
        <v>0.05</v>
      </c>
      <c r="L16" s="1">
        <v>7.0000000000000007E-2</v>
      </c>
      <c r="M16" s="1">
        <v>7.0000000000000007E-2</v>
      </c>
      <c r="N16" s="1">
        <v>0.08</v>
      </c>
      <c r="O16" s="1">
        <v>0.06</v>
      </c>
      <c r="P16" s="1">
        <v>7.0000000000000007E-2</v>
      </c>
      <c r="Q16" s="1">
        <v>7.0000000000000007E-2</v>
      </c>
    </row>
    <row r="17" spans="1:17">
      <c r="A17" s="1" t="s">
        <v>70</v>
      </c>
      <c r="B17" s="1">
        <v>324000000000</v>
      </c>
      <c r="C17" s="1">
        <v>324000000000</v>
      </c>
      <c r="D17" s="1">
        <v>324000000000</v>
      </c>
      <c r="E17" s="1">
        <v>324000000000</v>
      </c>
      <c r="F17" s="10">
        <v>324000000000</v>
      </c>
      <c r="G17" s="10">
        <v>324000000000</v>
      </c>
      <c r="H17" s="10">
        <v>324000000000</v>
      </c>
      <c r="I17" s="10">
        <v>324000000000</v>
      </c>
      <c r="J17" s="10">
        <v>324000000000</v>
      </c>
      <c r="K17" s="10">
        <v>324000000000</v>
      </c>
      <c r="L17" s="10">
        <v>324000000000</v>
      </c>
      <c r="M17" s="10">
        <v>324000000000</v>
      </c>
      <c r="N17" s="10">
        <v>324000000000</v>
      </c>
      <c r="O17" s="10">
        <v>324000000000</v>
      </c>
      <c r="P17" s="10">
        <v>324000000000</v>
      </c>
      <c r="Q17" s="10">
        <v>324000000000</v>
      </c>
    </row>
    <row r="18" spans="1:17">
      <c r="A18" s="1" t="s">
        <v>71</v>
      </c>
      <c r="B18" s="1">
        <v>369000000000</v>
      </c>
      <c r="C18" s="1">
        <v>369000000000</v>
      </c>
      <c r="D18" s="1">
        <v>369000000000</v>
      </c>
      <c r="E18" s="1">
        <v>369000000000</v>
      </c>
      <c r="F18" s="1">
        <v>369000000000</v>
      </c>
      <c r="G18" s="1">
        <v>369000000000</v>
      </c>
      <c r="H18" s="1">
        <v>369000000000</v>
      </c>
      <c r="I18" s="1">
        <v>369000000000</v>
      </c>
      <c r="J18" s="1">
        <v>369000000000</v>
      </c>
      <c r="K18" s="1">
        <v>369000000000</v>
      </c>
      <c r="L18" s="1">
        <v>369000000000</v>
      </c>
      <c r="M18" s="1">
        <v>369000000000</v>
      </c>
      <c r="N18" s="1">
        <v>369000000000</v>
      </c>
      <c r="O18" s="1">
        <v>369000000000</v>
      </c>
      <c r="P18" s="1">
        <v>369000000000</v>
      </c>
      <c r="Q18" s="1">
        <v>369000000000</v>
      </c>
    </row>
    <row r="19" spans="1:17">
      <c r="A19" s="1" t="s">
        <v>72</v>
      </c>
      <c r="B19" s="1">
        <v>378000000000</v>
      </c>
      <c r="C19" s="1">
        <v>378000000000</v>
      </c>
      <c r="D19" s="1">
        <v>378000000000</v>
      </c>
      <c r="E19" s="1">
        <v>378000000000</v>
      </c>
      <c r="F19" s="1">
        <v>378000000000</v>
      </c>
      <c r="G19" s="1">
        <v>378000000000</v>
      </c>
      <c r="H19" s="1">
        <v>378000000000</v>
      </c>
      <c r="I19" s="1">
        <v>378000000000</v>
      </c>
      <c r="J19" s="1">
        <v>378000000000</v>
      </c>
      <c r="K19" s="1">
        <v>378000000000</v>
      </c>
      <c r="L19" s="1">
        <v>378000000000</v>
      </c>
      <c r="M19" s="1">
        <v>378000000000</v>
      </c>
      <c r="N19" s="1">
        <v>378000000000</v>
      </c>
      <c r="O19" s="1">
        <v>378000000000</v>
      </c>
      <c r="P19" s="1">
        <v>378000000000</v>
      </c>
      <c r="Q19" s="1">
        <v>378000000000</v>
      </c>
    </row>
    <row r="20" spans="1:17">
      <c r="A20" s="1" t="s">
        <v>73</v>
      </c>
      <c r="B20" s="1">
        <v>414000000000</v>
      </c>
      <c r="C20" s="1">
        <v>414000000000</v>
      </c>
      <c r="D20" s="1">
        <v>414000000000</v>
      </c>
      <c r="E20" s="1">
        <v>414000000000</v>
      </c>
      <c r="F20" s="10">
        <v>414000000000</v>
      </c>
      <c r="G20" s="10">
        <v>414000000000</v>
      </c>
      <c r="H20" s="10">
        <v>414000000000</v>
      </c>
      <c r="I20" s="10">
        <v>414000000000</v>
      </c>
      <c r="J20" s="10">
        <v>414000000000</v>
      </c>
      <c r="K20" s="10">
        <v>414000000000</v>
      </c>
      <c r="L20" s="10">
        <v>414000000000</v>
      </c>
      <c r="M20" s="10">
        <v>414000000000</v>
      </c>
      <c r="N20" s="10">
        <v>414000000000</v>
      </c>
      <c r="O20" s="10">
        <v>414000000000</v>
      </c>
      <c r="P20" s="10">
        <v>414000000000</v>
      </c>
      <c r="Q20" s="10">
        <v>414000000000</v>
      </c>
    </row>
    <row r="21" spans="1:17">
      <c r="A21" s="1" t="s">
        <v>74</v>
      </c>
      <c r="B21" s="1">
        <v>486000000000</v>
      </c>
      <c r="C21" s="1">
        <v>486000000000</v>
      </c>
      <c r="D21" s="1">
        <v>486000000000</v>
      </c>
      <c r="E21" s="1">
        <v>486000000000</v>
      </c>
      <c r="F21" s="10">
        <v>486000000000</v>
      </c>
      <c r="G21" s="10">
        <v>486000000000</v>
      </c>
      <c r="H21" s="10">
        <v>486000000000</v>
      </c>
      <c r="I21" s="10">
        <v>486000000000</v>
      </c>
      <c r="J21" s="10">
        <v>486000000000</v>
      </c>
      <c r="K21" s="10">
        <v>486000000000</v>
      </c>
      <c r="L21" s="10">
        <v>486000000000</v>
      </c>
      <c r="M21" s="10">
        <v>486000000000</v>
      </c>
      <c r="N21" s="10">
        <v>486000000000</v>
      </c>
      <c r="O21" s="10">
        <v>486000000000</v>
      </c>
      <c r="P21" s="10">
        <v>486000000000</v>
      </c>
      <c r="Q21" s="10">
        <v>486000000000</v>
      </c>
    </row>
    <row r="22" spans="1:17">
      <c r="A22" s="1" t="s">
        <v>75</v>
      </c>
      <c r="B22" s="1">
        <v>540000000000</v>
      </c>
      <c r="C22" s="1">
        <v>540000000000</v>
      </c>
      <c r="D22" s="1">
        <v>540000000000</v>
      </c>
      <c r="E22" s="1">
        <v>540000000000</v>
      </c>
      <c r="F22" s="10">
        <v>540000000000</v>
      </c>
      <c r="G22" s="10">
        <v>540000000000</v>
      </c>
      <c r="H22" s="10">
        <v>540000000000</v>
      </c>
      <c r="I22" s="10">
        <v>540000000000</v>
      </c>
      <c r="J22" s="10">
        <v>540000000000</v>
      </c>
      <c r="K22" s="10">
        <v>540000000000</v>
      </c>
      <c r="L22" s="10">
        <v>540000000000</v>
      </c>
      <c r="M22" s="10">
        <v>540000000000</v>
      </c>
      <c r="N22" s="10">
        <v>540000000000</v>
      </c>
      <c r="O22" s="10">
        <v>540000000000</v>
      </c>
      <c r="P22" s="10">
        <v>540000000000</v>
      </c>
      <c r="Q22" s="10">
        <v>540000000000</v>
      </c>
    </row>
    <row r="23" spans="1:17">
      <c r="A23" s="1" t="s">
        <v>76</v>
      </c>
      <c r="D23" s="1">
        <v>756000000000</v>
      </c>
      <c r="E23" s="1">
        <v>756000000000</v>
      </c>
      <c r="F23" s="10">
        <v>756000000000</v>
      </c>
      <c r="I23" s="10">
        <v>756000000000</v>
      </c>
      <c r="L23" s="10">
        <v>756000000000</v>
      </c>
      <c r="M23" s="10">
        <v>756000000000</v>
      </c>
      <c r="N23" s="10">
        <v>756000000000</v>
      </c>
      <c r="O23" s="10">
        <v>756000000000</v>
      </c>
    </row>
    <row r="24" spans="1:17">
      <c r="A24" s="1" t="s">
        <v>77</v>
      </c>
      <c r="D24" s="1">
        <v>846000000000</v>
      </c>
      <c r="E24" s="1">
        <v>846000000000</v>
      </c>
      <c r="F24" s="10">
        <v>846000000000</v>
      </c>
      <c r="I24" s="10">
        <v>846000000000</v>
      </c>
      <c r="L24" s="10">
        <v>846000000000</v>
      </c>
      <c r="M24" s="10">
        <v>846000000000</v>
      </c>
      <c r="N24" s="10">
        <v>846000000000</v>
      </c>
      <c r="O24" s="10">
        <v>846000000000</v>
      </c>
    </row>
    <row r="25" spans="1:17">
      <c r="A25" s="5" t="s">
        <v>78</v>
      </c>
      <c r="B25" s="1">
        <v>0.04</v>
      </c>
      <c r="C25" s="1">
        <v>0.04</v>
      </c>
      <c r="D25" s="16">
        <v>0.04</v>
      </c>
      <c r="E25" s="1">
        <v>0.05</v>
      </c>
      <c r="F25" s="32">
        <v>7.0000000000000007E-2</v>
      </c>
      <c r="G25" s="1">
        <v>0.04</v>
      </c>
      <c r="H25" s="32">
        <v>0.1</v>
      </c>
      <c r="I25" s="1">
        <v>0.04</v>
      </c>
      <c r="J25" s="1">
        <v>0.04</v>
      </c>
      <c r="K25" s="1">
        <v>0.04</v>
      </c>
      <c r="L25" s="1">
        <v>0.04</v>
      </c>
      <c r="M25" s="1">
        <v>0.04</v>
      </c>
      <c r="N25" s="32">
        <v>0.06</v>
      </c>
      <c r="O25" s="1">
        <v>0.04</v>
      </c>
      <c r="P25" s="1">
        <v>0.04</v>
      </c>
      <c r="Q25" s="1">
        <v>0.04</v>
      </c>
    </row>
    <row r="26" spans="1:17" ht="17.100000000000001">
      <c r="A26" s="14" t="s">
        <v>145</v>
      </c>
      <c r="B26" s="15">
        <v>2961</v>
      </c>
      <c r="C26" s="15">
        <v>2444</v>
      </c>
      <c r="D26" s="15">
        <v>15730</v>
      </c>
      <c r="E26" s="15">
        <v>7053</v>
      </c>
      <c r="F26" s="15">
        <v>7578</v>
      </c>
      <c r="G26" s="15">
        <v>2803</v>
      </c>
      <c r="H26" s="15">
        <v>4874</v>
      </c>
      <c r="I26" s="15">
        <v>2416</v>
      </c>
      <c r="J26" s="15">
        <v>3439</v>
      </c>
      <c r="K26" s="15">
        <v>2897</v>
      </c>
      <c r="L26" s="15">
        <v>1229</v>
      </c>
      <c r="M26" s="15">
        <v>2596</v>
      </c>
      <c r="N26" s="1">
        <v>563</v>
      </c>
      <c r="O26" s="15">
        <v>5160</v>
      </c>
      <c r="P26" s="15">
        <v>5462</v>
      </c>
      <c r="Q26" s="15">
        <v>8532</v>
      </c>
    </row>
    <row r="27" spans="1:17" ht="17.100000000000001">
      <c r="A27" s="14" t="s">
        <v>81</v>
      </c>
      <c r="B27" s="1">
        <f>B26*20</f>
        <v>59220</v>
      </c>
      <c r="C27" s="1">
        <f>C26*50</f>
        <v>122200</v>
      </c>
      <c r="D27" s="1">
        <f>D26*5</f>
        <v>78650</v>
      </c>
      <c r="E27" s="1">
        <f>E26*10</f>
        <v>70530</v>
      </c>
      <c r="F27" s="1">
        <f>F26*10</f>
        <v>75780</v>
      </c>
      <c r="G27" s="1">
        <f>G26*20</f>
        <v>56060</v>
      </c>
      <c r="H27" s="1">
        <f>4874*10</f>
        <v>48740</v>
      </c>
      <c r="I27" s="1">
        <f>I26*10</f>
        <v>24160</v>
      </c>
      <c r="J27" s="1">
        <f>J26*20</f>
        <v>68780</v>
      </c>
      <c r="K27" s="1">
        <f>K26*20</f>
        <v>57940</v>
      </c>
      <c r="L27" s="1">
        <f>L26*20</f>
        <v>24580</v>
      </c>
      <c r="M27" s="1">
        <f>M26*10</f>
        <v>25960</v>
      </c>
      <c r="N27" s="1">
        <f>N26*100</f>
        <v>56300</v>
      </c>
      <c r="O27" s="1">
        <f>O26*5</f>
        <v>25800</v>
      </c>
      <c r="P27" s="1">
        <f>P26*5</f>
        <v>27310</v>
      </c>
      <c r="Q27" s="1">
        <f>Q26*5</f>
        <v>42660</v>
      </c>
    </row>
    <row r="28" spans="1:17" ht="17.100000000000001">
      <c r="A28" s="14" t="s">
        <v>82</v>
      </c>
      <c r="B28" s="1">
        <f t="shared" ref="B28:Q28" si="0">B27*B10+B9</f>
        <v>2.5</v>
      </c>
      <c r="C28" s="1">
        <f t="shared" si="0"/>
        <v>5</v>
      </c>
      <c r="D28" s="1">
        <f t="shared" si="0"/>
        <v>6</v>
      </c>
      <c r="E28" s="1">
        <f t="shared" si="0"/>
        <v>3</v>
      </c>
      <c r="F28" s="1">
        <f t="shared" si="0"/>
        <v>2.5</v>
      </c>
      <c r="G28" s="1">
        <f t="shared" si="0"/>
        <v>2.5</v>
      </c>
      <c r="H28" s="1">
        <f t="shared" si="0"/>
        <v>2</v>
      </c>
      <c r="I28" s="1">
        <f t="shared" si="0"/>
        <v>3</v>
      </c>
      <c r="J28" s="1">
        <f t="shared" si="0"/>
        <v>3</v>
      </c>
      <c r="K28" s="1">
        <f t="shared" si="0"/>
        <v>3</v>
      </c>
      <c r="L28" s="1">
        <f t="shared" si="0"/>
        <v>3</v>
      </c>
      <c r="M28" s="1">
        <f t="shared" si="0"/>
        <v>2</v>
      </c>
      <c r="N28" s="1">
        <f t="shared" si="0"/>
        <v>6</v>
      </c>
      <c r="O28" s="1">
        <f t="shared" si="0"/>
        <v>3</v>
      </c>
      <c r="P28" s="1">
        <f t="shared" si="0"/>
        <v>3</v>
      </c>
      <c r="Q28" s="1">
        <f t="shared" si="0"/>
        <v>3</v>
      </c>
    </row>
    <row r="29" spans="1:17" ht="17.100000000000001">
      <c r="A29" s="14" t="s">
        <v>83</v>
      </c>
      <c r="B29" s="1">
        <f t="shared" ref="B29:I29" si="1">B27*B16</f>
        <v>2961</v>
      </c>
      <c r="C29" s="1">
        <f t="shared" si="1"/>
        <v>6110</v>
      </c>
      <c r="D29" s="1">
        <f t="shared" si="1"/>
        <v>5505.5000000000009</v>
      </c>
      <c r="E29" s="1">
        <f t="shared" si="1"/>
        <v>3526.5</v>
      </c>
      <c r="F29" s="1">
        <f t="shared" si="1"/>
        <v>5304.6</v>
      </c>
      <c r="G29" s="1">
        <f t="shared" si="1"/>
        <v>2803</v>
      </c>
      <c r="H29" s="1">
        <f t="shared" si="1"/>
        <v>9748</v>
      </c>
      <c r="I29" s="1">
        <f t="shared" si="1"/>
        <v>1449.6</v>
      </c>
      <c r="J29" s="1">
        <f t="shared" ref="J29:K29" si="2">J27*J16</f>
        <v>3439</v>
      </c>
      <c r="K29" s="1">
        <f t="shared" si="2"/>
        <v>2897</v>
      </c>
      <c r="L29" s="1">
        <f t="shared" ref="L29:N29" si="3">L27*L16</f>
        <v>1720.6000000000001</v>
      </c>
      <c r="M29" s="1">
        <f t="shared" si="3"/>
        <v>1817.2000000000003</v>
      </c>
      <c r="N29" s="1">
        <f t="shared" si="3"/>
        <v>4504</v>
      </c>
      <c r="O29" s="1">
        <f t="shared" ref="O29:P29" si="4">O27*O16</f>
        <v>1548</v>
      </c>
      <c r="P29" s="1">
        <f t="shared" si="4"/>
        <v>1911.7000000000003</v>
      </c>
      <c r="Q29" s="1">
        <f t="shared" ref="Q29" si="5">Q27*Q16</f>
        <v>2986.2000000000003</v>
      </c>
    </row>
    <row r="31" spans="1:17">
      <c r="A31" t="s">
        <v>216</v>
      </c>
    </row>
    <row r="32" spans="1:17">
      <c r="A32" t="s">
        <v>217</v>
      </c>
    </row>
    <row r="33" spans="1:1">
      <c r="A33" t="s">
        <v>218</v>
      </c>
    </row>
    <row r="34" spans="1:1">
      <c r="A34" s="1" t="s">
        <v>219</v>
      </c>
    </row>
    <row r="36" spans="1:1" ht="255">
      <c r="A36" s="2" t="s">
        <v>220</v>
      </c>
    </row>
    <row r="37" spans="1:1">
      <c r="A37" t="s">
        <v>221</v>
      </c>
    </row>
  </sheetData>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9"/>
  <sheetViews>
    <sheetView workbookViewId="0" xr3:uid="{51F8DEE0-4D01-5F28-A812-FC0BD7CAC4A5}">
      <selection activeCell="D3" sqref="D3"/>
    </sheetView>
  </sheetViews>
  <sheetFormatPr defaultColWidth="8.875" defaultRowHeight="15"/>
  <cols>
    <col min="1" max="1" width="14.125" style="29" customWidth="1"/>
    <col min="2" max="2" width="18" style="29" customWidth="1"/>
    <col min="3" max="3" width="16.875" style="29" customWidth="1"/>
    <col min="4" max="4" width="16.125" style="29" customWidth="1"/>
    <col min="5" max="5" width="13.125" style="29" customWidth="1"/>
    <col min="6" max="6" width="17" style="29" customWidth="1"/>
    <col min="7" max="16384" width="8.875" style="29"/>
  </cols>
  <sheetData>
    <row r="1" spans="1:6">
      <c r="B1" s="29" t="s">
        <v>222</v>
      </c>
      <c r="C1" s="29" t="s">
        <v>223</v>
      </c>
      <c r="D1" s="29" t="s">
        <v>224</v>
      </c>
      <c r="E1" s="29" t="s">
        <v>225</v>
      </c>
      <c r="F1" s="29" t="s">
        <v>226</v>
      </c>
    </row>
    <row r="2" spans="1:6">
      <c r="B2" s="29" t="s">
        <v>227</v>
      </c>
      <c r="C2" s="29" t="s">
        <v>227</v>
      </c>
      <c r="D2" s="29" t="s">
        <v>227</v>
      </c>
      <c r="E2" s="29" t="s">
        <v>227</v>
      </c>
      <c r="F2" s="29" t="s">
        <v>227</v>
      </c>
    </row>
    <row r="3" spans="1:6">
      <c r="A3" s="1" t="s">
        <v>19</v>
      </c>
      <c r="B3" s="33" t="s">
        <v>228</v>
      </c>
      <c r="C3" s="29" t="s">
        <v>229</v>
      </c>
      <c r="D3" s="33" t="s">
        <v>230</v>
      </c>
      <c r="E3" s="29" t="s">
        <v>231</v>
      </c>
      <c r="F3" s="29" t="s">
        <v>232</v>
      </c>
    </row>
    <row r="4" spans="1:6">
      <c r="A4" s="1" t="s">
        <v>34</v>
      </c>
      <c r="B4" s="29" t="s">
        <v>35</v>
      </c>
      <c r="C4" s="29" t="s">
        <v>35</v>
      </c>
      <c r="D4" s="29" t="s">
        <v>35</v>
      </c>
      <c r="E4" s="29" t="s">
        <v>35</v>
      </c>
      <c r="F4" s="29" t="s">
        <v>35</v>
      </c>
    </row>
    <row r="5" spans="1:6">
      <c r="A5" s="1" t="s">
        <v>36</v>
      </c>
    </row>
    <row r="6" spans="1:6">
      <c r="A6" s="1" t="s">
        <v>37</v>
      </c>
      <c r="B6" s="29" t="s">
        <v>233</v>
      </c>
      <c r="C6" s="29" t="s">
        <v>233</v>
      </c>
      <c r="D6" s="29" t="s">
        <v>233</v>
      </c>
      <c r="E6" s="29" t="s">
        <v>233</v>
      </c>
      <c r="F6" s="29" t="s">
        <v>233</v>
      </c>
    </row>
    <row r="7" spans="1:6">
      <c r="A7" s="1" t="s">
        <v>39</v>
      </c>
      <c r="B7" s="29">
        <v>0.2</v>
      </c>
      <c r="C7" s="29">
        <v>0.2</v>
      </c>
      <c r="D7" s="29">
        <v>0.2</v>
      </c>
      <c r="E7" s="29" t="s">
        <v>234</v>
      </c>
      <c r="F7" s="29" t="s">
        <v>234</v>
      </c>
    </row>
    <row r="8" spans="1:6">
      <c r="A8" s="1" t="s">
        <v>48</v>
      </c>
      <c r="B8" s="29">
        <v>300</v>
      </c>
      <c r="C8" s="29">
        <v>300</v>
      </c>
      <c r="D8" s="29">
        <v>200</v>
      </c>
      <c r="E8" s="29" t="s">
        <v>235</v>
      </c>
      <c r="F8" s="29" t="s">
        <v>235</v>
      </c>
    </row>
    <row r="9" spans="1:6">
      <c r="A9" s="1" t="s">
        <v>59</v>
      </c>
      <c r="B9" s="29">
        <v>0</v>
      </c>
      <c r="C9" s="29">
        <v>0</v>
      </c>
      <c r="D9" s="29">
        <v>0</v>
      </c>
      <c r="E9" s="29">
        <v>3</v>
      </c>
      <c r="F9" s="29">
        <v>3</v>
      </c>
    </row>
    <row r="10" spans="1:6">
      <c r="A10" s="1" t="s">
        <v>144</v>
      </c>
      <c r="B10" s="29">
        <v>2.3000000000000001E-4</v>
      </c>
      <c r="C10" s="29">
        <v>2.3000000000000001E-4</v>
      </c>
      <c r="D10" s="29">
        <v>2.3000000000000001E-4</v>
      </c>
      <c r="E10" s="29">
        <v>0</v>
      </c>
      <c r="F10" s="29">
        <v>0</v>
      </c>
    </row>
    <row r="11" spans="1:6">
      <c r="A11" s="1" t="s">
        <v>61</v>
      </c>
      <c r="B11" s="29">
        <v>0</v>
      </c>
      <c r="C11" s="29">
        <v>0</v>
      </c>
      <c r="D11" s="29">
        <v>0</v>
      </c>
      <c r="E11" s="29">
        <v>3</v>
      </c>
      <c r="F11" s="29">
        <v>3</v>
      </c>
    </row>
    <row r="12" spans="1:6">
      <c r="A12" s="1" t="s">
        <v>62</v>
      </c>
      <c r="B12" s="29">
        <v>2.3000000000000001E-4</v>
      </c>
      <c r="C12" s="29">
        <v>2.3000000000000001E-4</v>
      </c>
      <c r="D12" s="29">
        <v>2.3000000000000001E-4</v>
      </c>
      <c r="E12" s="29">
        <v>0</v>
      </c>
      <c r="F12" s="29">
        <v>0</v>
      </c>
    </row>
    <row r="13" spans="1:6">
      <c r="A13" s="1" t="s">
        <v>63</v>
      </c>
      <c r="B13" s="29">
        <v>0</v>
      </c>
      <c r="C13" s="29">
        <v>0</v>
      </c>
      <c r="D13" s="29">
        <v>0</v>
      </c>
      <c r="E13" s="29">
        <v>3</v>
      </c>
      <c r="F13" s="29">
        <v>0</v>
      </c>
    </row>
    <row r="14" spans="1:6">
      <c r="A14" s="1" t="s">
        <v>64</v>
      </c>
      <c r="B14" s="29">
        <f>B10*100</f>
        <v>2.3E-2</v>
      </c>
      <c r="C14" s="29">
        <f t="shared" ref="C14:D14" si="0">C10*100</f>
        <v>2.3E-2</v>
      </c>
      <c r="D14" s="29">
        <f t="shared" si="0"/>
        <v>2.3E-2</v>
      </c>
      <c r="E14" s="29">
        <v>0</v>
      </c>
      <c r="F14" s="29">
        <v>0</v>
      </c>
    </row>
    <row r="15" spans="1:6">
      <c r="A15" s="1" t="s">
        <v>68</v>
      </c>
      <c r="B15" s="29">
        <v>0</v>
      </c>
      <c r="C15" s="29">
        <v>0</v>
      </c>
      <c r="D15" s="29">
        <v>0</v>
      </c>
      <c r="E15" s="29">
        <v>0</v>
      </c>
      <c r="F15" s="29">
        <v>0</v>
      </c>
    </row>
    <row r="16" spans="1:6">
      <c r="A16" s="1" t="s">
        <v>69</v>
      </c>
      <c r="B16" s="29">
        <v>0.08</v>
      </c>
      <c r="C16" s="29">
        <v>0.08</v>
      </c>
      <c r="D16" s="29">
        <v>0.08</v>
      </c>
      <c r="E16" s="29">
        <v>0.02</v>
      </c>
      <c r="F16" s="29">
        <v>0.03</v>
      </c>
    </row>
    <row r="17" spans="1:6">
      <c r="A17" s="1" t="s">
        <v>70</v>
      </c>
      <c r="B17" s="1">
        <v>324000000000</v>
      </c>
      <c r="C17" s="1">
        <v>324000000000</v>
      </c>
      <c r="D17" s="1">
        <v>324000000000</v>
      </c>
      <c r="E17" s="30">
        <v>333000000000</v>
      </c>
      <c r="F17" s="30">
        <v>333000000000</v>
      </c>
    </row>
    <row r="18" spans="1:6">
      <c r="A18" s="1" t="s">
        <v>71</v>
      </c>
      <c r="B18" s="1">
        <v>369000000000</v>
      </c>
      <c r="C18" s="1">
        <v>369000000000</v>
      </c>
      <c r="D18" s="1">
        <v>369000000000</v>
      </c>
      <c r="E18" s="29" t="s">
        <v>236</v>
      </c>
      <c r="F18" s="29" t="s">
        <v>236</v>
      </c>
    </row>
    <row r="19" spans="1:6">
      <c r="A19" s="1" t="s">
        <v>72</v>
      </c>
      <c r="B19" s="1">
        <v>378000000000</v>
      </c>
      <c r="C19" s="1">
        <v>378000000000</v>
      </c>
      <c r="D19" s="1">
        <v>378000000000</v>
      </c>
      <c r="E19" s="29" t="s">
        <v>236</v>
      </c>
      <c r="F19" s="29" t="s">
        <v>236</v>
      </c>
    </row>
    <row r="20" spans="1:6">
      <c r="A20" s="1" t="s">
        <v>73</v>
      </c>
      <c r="B20" s="1">
        <v>414000000000</v>
      </c>
      <c r="C20" s="1">
        <v>414000000000</v>
      </c>
      <c r="D20" s="1">
        <v>414000000000</v>
      </c>
      <c r="E20" s="1">
        <v>414000000000</v>
      </c>
      <c r="F20" s="1">
        <v>414000000000</v>
      </c>
    </row>
    <row r="21" spans="1:6">
      <c r="A21" s="1" t="s">
        <v>74</v>
      </c>
      <c r="B21" s="1">
        <v>486000000000</v>
      </c>
      <c r="C21" s="1">
        <v>486000000000</v>
      </c>
      <c r="D21" s="1">
        <v>486000000000</v>
      </c>
      <c r="E21" s="30">
        <v>468000000000</v>
      </c>
      <c r="F21" s="30">
        <v>468000000000</v>
      </c>
    </row>
    <row r="22" spans="1:6">
      <c r="A22" s="1" t="s">
        <v>75</v>
      </c>
      <c r="B22" s="1">
        <v>540000000000</v>
      </c>
      <c r="C22" s="1">
        <v>540000000000</v>
      </c>
      <c r="D22" s="1">
        <v>540000000000</v>
      </c>
      <c r="E22" s="30">
        <v>549000000000</v>
      </c>
      <c r="F22" s="30">
        <v>549000000000</v>
      </c>
    </row>
    <row r="23" spans="1:6">
      <c r="A23" s="1" t="s">
        <v>76</v>
      </c>
    </row>
    <row r="24" spans="1:6">
      <c r="A24" s="1" t="s">
        <v>77</v>
      </c>
    </row>
    <row r="25" spans="1:6">
      <c r="A25" s="5" t="s">
        <v>78</v>
      </c>
      <c r="B25" s="33">
        <v>0.1</v>
      </c>
      <c r="C25" s="33">
        <v>0.1</v>
      </c>
      <c r="D25" s="33">
        <v>0.1</v>
      </c>
      <c r="E25" s="29">
        <v>1.2E-2</v>
      </c>
      <c r="F25" s="29">
        <v>0.02</v>
      </c>
    </row>
    <row r="26" spans="1:6" ht="17.100000000000001">
      <c r="A26" s="14" t="s">
        <v>145</v>
      </c>
      <c r="B26" s="31">
        <v>3442.8</v>
      </c>
      <c r="C26" s="31">
        <v>2360.8000000000002</v>
      </c>
      <c r="D26" s="29">
        <v>6166.4</v>
      </c>
      <c r="E26" s="29">
        <v>99.8</v>
      </c>
      <c r="F26" s="29">
        <v>98.3</v>
      </c>
    </row>
    <row r="27" spans="1:6" ht="17.100000000000001">
      <c r="A27" s="14" t="s">
        <v>81</v>
      </c>
      <c r="B27" s="29">
        <f>B26*B8</f>
        <v>1032840</v>
      </c>
      <c r="C27" s="29">
        <f t="shared" ref="C27:D27" si="1">C26*C8</f>
        <v>708240</v>
      </c>
      <c r="D27" s="29">
        <f t="shared" si="1"/>
        <v>1233280</v>
      </c>
      <c r="E27" s="29">
        <f>E26*100</f>
        <v>9980</v>
      </c>
      <c r="F27" s="29">
        <f>F26*100</f>
        <v>9830</v>
      </c>
    </row>
    <row r="28" spans="1:6" ht="17.100000000000001">
      <c r="A28" s="14" t="s">
        <v>82</v>
      </c>
      <c r="B28" s="29">
        <f>B27*B10+B9</f>
        <v>237.5532</v>
      </c>
      <c r="C28" s="29">
        <f t="shared" ref="C28:F28" si="2">C27*C10+C9</f>
        <v>162.89520000000002</v>
      </c>
      <c r="D28" s="29">
        <f t="shared" si="2"/>
        <v>283.65440000000001</v>
      </c>
      <c r="E28" s="29">
        <f t="shared" si="2"/>
        <v>3</v>
      </c>
      <c r="F28" s="29">
        <f t="shared" si="2"/>
        <v>3</v>
      </c>
    </row>
    <row r="29" spans="1:6" ht="17.100000000000001">
      <c r="A29" s="14" t="s">
        <v>83</v>
      </c>
      <c r="B29" s="29">
        <f>B27*B16</f>
        <v>82627.199999999997</v>
      </c>
      <c r="C29" s="29">
        <f t="shared" ref="C29:F29" si="3">C27*C16</f>
        <v>56659.200000000004</v>
      </c>
      <c r="D29" s="29">
        <f t="shared" si="3"/>
        <v>98662.400000000009</v>
      </c>
      <c r="E29" s="29">
        <f t="shared" si="3"/>
        <v>199.6</v>
      </c>
      <c r="F29" s="29">
        <f t="shared" si="3"/>
        <v>294.89999999999998</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WD</dc:creator>
  <cp:keywords/>
  <dc:description/>
  <cp:lastModifiedBy>Microsoft Office User</cp:lastModifiedBy>
  <cp:revision/>
  <dcterms:created xsi:type="dcterms:W3CDTF">2016-12-03T05:32:41Z</dcterms:created>
  <dcterms:modified xsi:type="dcterms:W3CDTF">2017-09-16T00:50:29Z</dcterms:modified>
  <cp:category/>
  <cp:contentStatus/>
</cp:coreProperties>
</file>