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\projects\g-loading\"/>
    </mc:Choice>
  </mc:AlternateContent>
  <xr:revisionPtr revIDLastSave="0" documentId="13_ncr:1_{EF410070-CCED-4214-A224-C4B8B424D088}" xr6:coauthVersionLast="45" xr6:coauthVersionMax="45" xr10:uidLastSave="{00000000-0000-0000-0000-000000000000}"/>
  <bookViews>
    <workbookView xWindow="-120" yWindow="-120" windowWidth="29040" windowHeight="15840" activeTab="4" xr2:uid="{00000000-000D-0000-FFFF-FFFF00000000}"/>
  </bookViews>
  <sheets>
    <sheet name="results_cross" sheetId="1" r:id="rId1"/>
    <sheet name="results_No cross" sheetId="6" r:id="rId2"/>
    <sheet name="Ustandardized results_cross" sheetId="3" r:id="rId3"/>
    <sheet name="Unstandardized result_no cross" sheetId="5" r:id="rId4"/>
    <sheet name="diagram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3" i="6" l="1"/>
  <c r="M17" i="6"/>
  <c r="M16" i="6"/>
  <c r="E16" i="6"/>
  <c r="M15" i="6"/>
  <c r="E15" i="6"/>
  <c r="M14" i="6"/>
  <c r="E14" i="6"/>
  <c r="M13" i="6"/>
  <c r="E13" i="6"/>
  <c r="M12" i="6"/>
  <c r="E12" i="6"/>
  <c r="M11" i="6"/>
  <c r="E11" i="6"/>
  <c r="E10" i="6"/>
  <c r="D23" i="1"/>
  <c r="M17" i="1"/>
  <c r="M16" i="1"/>
  <c r="M15" i="1"/>
  <c r="M14" i="1"/>
  <c r="M13" i="1"/>
  <c r="M12" i="1"/>
  <c r="M11" i="1"/>
  <c r="D24" i="1" s="1"/>
  <c r="D25" i="1" s="1"/>
  <c r="E16" i="1"/>
  <c r="E15" i="1"/>
  <c r="E14" i="1"/>
  <c r="E13" i="1"/>
  <c r="E12" i="1"/>
  <c r="E11" i="1"/>
  <c r="E10" i="1"/>
  <c r="D21" i="1" l="1"/>
  <c r="D22" i="1" s="1"/>
  <c r="D26" i="1" s="1"/>
  <c r="D28" i="1" s="1"/>
  <c r="D29" i="1" s="1"/>
  <c r="D24" i="6"/>
  <c r="D25" i="6" s="1"/>
  <c r="D21" i="6"/>
  <c r="D22" i="6" s="1"/>
  <c r="D26" i="6" l="1"/>
  <c r="D28" i="6" s="1"/>
  <c r="D29" i="6" s="1"/>
</calcChain>
</file>

<file path=xl/sharedStrings.xml><?xml version="1.0" encoding="utf-8"?>
<sst xmlns="http://schemas.openxmlformats.org/spreadsheetml/2006/main" count="283" uniqueCount="227">
  <si>
    <t>lambda</t>
  </si>
  <si>
    <t>b1</t>
  </si>
  <si>
    <t>b2</t>
  </si>
  <si>
    <t>b5</t>
  </si>
  <si>
    <t>b7</t>
  </si>
  <si>
    <t>b8</t>
  </si>
  <si>
    <t>b11</t>
  </si>
  <si>
    <t>b15</t>
  </si>
  <si>
    <t>b18</t>
  </si>
  <si>
    <t>b19</t>
  </si>
  <si>
    <t>b20</t>
  </si>
  <si>
    <t>b21</t>
  </si>
  <si>
    <t>b22</t>
  </si>
  <si>
    <t>residual</t>
  </si>
  <si>
    <t>e1</t>
  </si>
  <si>
    <t>e2</t>
  </si>
  <si>
    <t>e5</t>
  </si>
  <si>
    <t>e7</t>
  </si>
  <si>
    <t>e8</t>
  </si>
  <si>
    <t>e11</t>
  </si>
  <si>
    <t>e15</t>
  </si>
  <si>
    <t>e17</t>
  </si>
  <si>
    <t>e18</t>
  </si>
  <si>
    <t>e19</t>
  </si>
  <si>
    <t>e20</t>
  </si>
  <si>
    <t>e21</t>
  </si>
  <si>
    <t>error variance</t>
  </si>
  <si>
    <t>b1*b18</t>
  </si>
  <si>
    <t>b2*b18</t>
  </si>
  <si>
    <t>b5*b19</t>
  </si>
  <si>
    <t>b7*b20</t>
  </si>
  <si>
    <t>b8*b20</t>
  </si>
  <si>
    <t>b11*b21</t>
  </si>
  <si>
    <t>b15*b22</t>
  </si>
  <si>
    <t>e17*b1</t>
  </si>
  <si>
    <t>e17*b2</t>
  </si>
  <si>
    <t>e18*b5</t>
  </si>
  <si>
    <t>e19*b7</t>
  </si>
  <si>
    <t>e19*b8</t>
  </si>
  <si>
    <t>e20*b11</t>
  </si>
  <si>
    <t>e21*b15</t>
  </si>
  <si>
    <t>residual sum</t>
  </si>
  <si>
    <t>error sum</t>
  </si>
  <si>
    <t>total error sum</t>
  </si>
  <si>
    <t>Omega-squared</t>
  </si>
  <si>
    <t>G-loading</t>
  </si>
  <si>
    <t>factor loading sum</t>
  </si>
  <si>
    <t xml:space="preserve"> Covariance Structure Analysis: Maximum Likelihood Estimation</t>
  </si>
  <si>
    <t xml:space="preserve">                                         Linear Equations</t>
  </si>
  <si>
    <t xml:space="preserve">                 siss    =    1.1321*f1  +  1.0000 e1</t>
  </si>
  <si>
    <t xml:space="preserve">                 Std Err      0.0225 b1</t>
  </si>
  <si>
    <t xml:space="preserve">                 t Value     50.4112</t>
  </si>
  <si>
    <t xml:space="preserve">                 vcss    =    1.1953*f1  +  1.0000 e2</t>
  </si>
  <si>
    <t xml:space="preserve">                 Std Err      0.0217 b2</t>
  </si>
  <si>
    <t xml:space="preserve">                 t Value     55.0962</t>
  </si>
  <si>
    <t xml:space="preserve">                 inss    =    1.1317*f1  +  1.0000 e3</t>
  </si>
  <si>
    <t xml:space="preserve">                 Std Err      0.0219 b3</t>
  </si>
  <si>
    <t xml:space="preserve">                 t Value     51.7202</t>
  </si>
  <si>
    <t xml:space="preserve">                 coss    =    0.9950*f1  +  1.0000 e4</t>
  </si>
  <si>
    <t xml:space="preserve">                 Std Err      0.0245 b4</t>
  </si>
  <si>
    <t xml:space="preserve">                 t Value     40.5491</t>
  </si>
  <si>
    <t xml:space="preserve">                 bdss    =    0.9873*f2  +  1.0000 e5</t>
  </si>
  <si>
    <t xml:space="preserve">                 Std Err      0.0297 b5</t>
  </si>
  <si>
    <t xml:space="preserve">                 t Value     33.2660</t>
  </si>
  <si>
    <t xml:space="preserve">                 vpss    =    1.0140*f2  +  1.0000 e6</t>
  </si>
  <si>
    <t xml:space="preserve">                 Std Err      0.0303 b6</t>
  </si>
  <si>
    <t xml:space="preserve">                 t Value     33.4469</t>
  </si>
  <si>
    <t xml:space="preserve">                 mrss    =    0.9781*f3  +  1.0000 e7</t>
  </si>
  <si>
    <t xml:space="preserve">                 Std Err      0.0251 b7</t>
  </si>
  <si>
    <t xml:space="preserve">                 t Value     38.9336</t>
  </si>
  <si>
    <t xml:space="preserve">                 fwss    =    0.9925*f3  +  1.0000 e8</t>
  </si>
  <si>
    <t xml:space="preserve">                 Std Err      0.0250 b8</t>
  </si>
  <si>
    <t xml:space="preserve">                 t Value     39.7538</t>
  </si>
  <si>
    <t xml:space="preserve">                 pcss    =    0.7886*f3  +  1.0000 e9</t>
  </si>
  <si>
    <t xml:space="preserve">                 Std Err      0.0279 b9</t>
  </si>
  <si>
    <t xml:space="preserve">                 t Value     28.2811</t>
  </si>
  <si>
    <t xml:space="preserve">                 dsss    =    1.0178*f4  +  1.0000 e11</t>
  </si>
  <si>
    <t xml:space="preserve">                 Std Err      0.0269 b11</t>
  </si>
  <si>
    <t xml:space="preserve">                 t Value     37.8177</t>
  </si>
  <si>
    <t xml:space="preserve">                 psss    =    0.7951*f4  +  1.0000 e12</t>
  </si>
  <si>
    <t xml:space="preserve">                 Std Err      0.0269 b12</t>
  </si>
  <si>
    <t xml:space="preserve">                 t Value     29.5910</t>
  </si>
  <si>
    <t xml:space="preserve">                 lnss    =    0.9883*f4  +  1.0000 e13</t>
  </si>
  <si>
    <t xml:space="preserve">                 Std Err      0.0266 b13</t>
  </si>
  <si>
    <t xml:space="preserve">                 t Value     37.1801</t>
  </si>
  <si>
    <t xml:space="preserve">                 arss    =    0.2233*f1  +  0.4667*f3  +  0.3827*f4  +  1.0000 e10</t>
  </si>
  <si>
    <t xml:space="preserve">                 Std Err      0.0629 b10    0.0921 b23    0.0491 b14</t>
  </si>
  <si>
    <t xml:space="preserve">                 t Value      3.5496        5.0667        7.7967</t>
  </si>
  <si>
    <t xml:space="preserve">                 cdss    =    1.8762*f5  +  1.0000 e14</t>
  </si>
  <si>
    <t xml:space="preserve">                 Std Err      0.0492 b15</t>
  </si>
  <si>
    <t xml:space="preserve">                 t Value     38.1450</t>
  </si>
  <si>
    <t xml:space="preserve">                 ssss    =    2.1139*f5  +  1.0000 e15</t>
  </si>
  <si>
    <t xml:space="preserve">                 Std Err      0.0479 b16</t>
  </si>
  <si>
    <t xml:space="preserve">                 t Value     44.1618</t>
  </si>
  <si>
    <t xml:space="preserve">                 cass    =    1.0816*f5  +  1.0000 e16</t>
  </si>
  <si>
    <t xml:space="preserve">                 Std Err      0.0561 b17</t>
  </si>
  <si>
    <t xml:space="preserve">                 t Value     19.2677</t>
  </si>
  <si>
    <t xml:space="preserve">                 f1      =    1.8130*f6  +  1.0000 e17</t>
  </si>
  <si>
    <t xml:space="preserve">                 Std Err      0.0457 b18</t>
  </si>
  <si>
    <t xml:space="preserve">                 t Value     39.6781</t>
  </si>
  <si>
    <t xml:space="preserve">                 f2      =    2.0300*f6  +  1.0000 e18</t>
  </si>
  <si>
    <t xml:space="preserve">                 Std Err      0.0677 b19</t>
  </si>
  <si>
    <t xml:space="preserve">                 t Value     29.9905</t>
  </si>
  <si>
    <t xml:space="preserve">                 f3      =    2.0445*f6  +  1.0000 e19</t>
  </si>
  <si>
    <t xml:space="preserve">                 Std Err      0.0217 b20</t>
  </si>
  <si>
    <t xml:space="preserve">                 t Value     94.0936</t>
  </si>
  <si>
    <t xml:space="preserve">                 f4      =    1.9265*f6  +  1.0000 e20</t>
  </si>
  <si>
    <t xml:space="preserve">                 Std Err      0.0667 b21</t>
  </si>
  <si>
    <t xml:space="preserve">                 t Value     28.8916</t>
  </si>
  <si>
    <t xml:space="preserve">                 f5      =    0.5828*f6  +  1.0000 e21</t>
  </si>
  <si>
    <t xml:space="preserve">                 Std Err      0.0283 b22</t>
  </si>
  <si>
    <t xml:space="preserve">                 t Value     20.5674</t>
  </si>
  <si>
    <t xml:space="preserve">                           Estimates for Variances of Exogenous Variables</t>
  </si>
  <si>
    <t xml:space="preserve">           Variable                                                Standard</t>
  </si>
  <si>
    <t xml:space="preserve">           Type           Variable    Parameter      Estimate         Error       t Value</t>
  </si>
  <si>
    <t xml:space="preserve">           Error          e1          the1            3.14535       0.11988      26.23752</t>
  </si>
  <si>
    <t xml:space="preserve">                          e2          the2            2.48337       0.10633      23.35463</t>
  </si>
  <si>
    <t xml:space="preserve">                          e3          the3            2.85012       0.11173      25.50868</t>
  </si>
  <si>
    <t xml:space="preserve">                          e4          the4            4.57010       0.15480      29.52318</t>
  </si>
  <si>
    <t xml:space="preserve">                          e5          the5            3.78358       0.16621      22.76401</t>
  </si>
  <si>
    <t xml:space="preserve">                          e6          the6            3.49906       0.16546      21.14734</t>
  </si>
  <si>
    <t xml:space="preserve">                          e7          the7            5.01777       0.17852      28.10714</t>
  </si>
  <si>
    <t xml:space="preserve">                          e8          the8            4.93351       0.17747      27.79985</t>
  </si>
  <si>
    <t xml:space="preserve">                          e9          the9            6.43119       0.20790      30.93427</t>
  </si>
  <si>
    <t xml:space="preserve">                          e10         the10           4.09893       0.13808      29.68502</t>
  </si>
  <si>
    <t xml:space="preserve">                          e11         the11           3.07519       0.14283      21.53100</t>
  </si>
  <si>
    <t xml:space="preserve">                          e12         the12           5.31198       0.18197      29.19156</t>
  </si>
  <si>
    <t xml:space="preserve">                          e13         the13           3.32608       0.14450      23.01777</t>
  </si>
  <si>
    <t xml:space="preserve">                          e14         the14           4.41284       0.22683      19.45410</t>
  </si>
  <si>
    <t xml:space="preserve">                          e15         the15           3.05306       0.24798      12.31162</t>
  </si>
  <si>
    <t xml:space="preserve">                          e16         the16           7.66421       0.24626      31.12307</t>
  </si>
  <si>
    <t xml:space="preserve">           Disturbance    e17         the17           1.25636       0.05033      24.96449</t>
  </si>
  <si>
    <t xml:space="preserve">                          e18         the18           1.22443       0.07180      17.05272</t>
  </si>
  <si>
    <t xml:space="preserve">                          e19         the19          -0.02863       0.09808      -0.29193</t>
  </si>
  <si>
    <t xml:space="preserve">                          e20         the20           1.98311       0.04380      45.27297</t>
  </si>
  <si>
    <t xml:space="preserve">                          e21         the21           0.96514       0.03313      29.12991</t>
  </si>
  <si>
    <t xml:space="preserve">           Latent         f6                          1.00000</t>
  </si>
  <si>
    <t>Numerator-square of factor loading sum</t>
  </si>
  <si>
    <t>denominator = numerator +total error sum</t>
  </si>
  <si>
    <t>first-order factor loading</t>
  </si>
  <si>
    <t>second-order factor loading</t>
  </si>
  <si>
    <t xml:space="preserve">                               Std Err      0.0221 b1</t>
  </si>
  <si>
    <t xml:space="preserve">                               t Value     50.7296</t>
  </si>
  <si>
    <t xml:space="preserve">                               vcss    =    1.1872*f1  +  1.0000 e2</t>
  </si>
  <si>
    <t xml:space="preserve">                               Std Err      0.0213 b2</t>
  </si>
  <si>
    <t xml:space="preserve">                               t Value     55.6431</t>
  </si>
  <si>
    <t xml:space="preserve">                               inss    =    1.1200*f1  +  1.0000 e3</t>
  </si>
  <si>
    <t xml:space="preserve">                               Std Err      0.0216 b3</t>
  </si>
  <si>
    <t xml:space="preserve">                               t Value     51.8856</t>
  </si>
  <si>
    <t xml:space="preserve">                               coss    =    0.9882*f1  +  1.0000 e4</t>
  </si>
  <si>
    <t xml:space="preserve">                               Std Err      0.0242 b4</t>
  </si>
  <si>
    <t xml:space="preserve">                               t Value     40.8152</t>
  </si>
  <si>
    <t xml:space="preserve">                               bdss    =    0.9822*f2  +  1.0000 e5</t>
  </si>
  <si>
    <t xml:space="preserve">                               Std Err      0.0297 b5</t>
  </si>
  <si>
    <t xml:space="preserve">                               t Value     33.0907</t>
  </si>
  <si>
    <t xml:space="preserve">                               vpss    =    1.0104*f2  +  1.0000 e6</t>
  </si>
  <si>
    <t xml:space="preserve">                               Std Err      0.0304 b6</t>
  </si>
  <si>
    <t xml:space="preserve">                               t Value     33.2682</t>
  </si>
  <si>
    <t xml:space="preserve">                               mrss    =    1.0008*f3  +  1.0000 e7</t>
  </si>
  <si>
    <t xml:space="preserve">                               Std Err      0.0246 b7</t>
  </si>
  <si>
    <t xml:space="preserve">                               t Value     40.6587</t>
  </si>
  <si>
    <t xml:space="preserve">                               fwss    =    1.0106*f3  +  1.0000 e8</t>
  </si>
  <si>
    <t xml:space="preserve">                               Std Err      0.0245 b8</t>
  </si>
  <si>
    <t xml:space="preserve">                               t Value     41.2410</t>
  </si>
  <si>
    <t xml:space="preserve">                               pcss    =    0.8075*f3  +  1.0000 e9</t>
  </si>
  <si>
    <t xml:space="preserve">                               Std Err      0.0279 b9</t>
  </si>
  <si>
    <t xml:space="preserve">                               t Value     28.9787</t>
  </si>
  <si>
    <t xml:space="preserve">                               arss    =    0.9547*f4  +  1.0000 e10</t>
  </si>
  <si>
    <t xml:space="preserve">                               Std Err      0.0244 b10</t>
  </si>
  <si>
    <t xml:space="preserve">                               t Value     39.1013</t>
  </si>
  <si>
    <t xml:space="preserve">                               dsss    =    1.0111*f4  +  1.0000 e11</t>
  </si>
  <si>
    <t xml:space="preserve">                               Std Err      0.0243 b11</t>
  </si>
  <si>
    <t xml:space="preserve">                               t Value     41.6381</t>
  </si>
  <si>
    <t xml:space="preserve">                               psss    =    0.8090*f4  +  1.0000 e12</t>
  </si>
  <si>
    <t xml:space="preserve">                               Std Err      0.0257 b12</t>
  </si>
  <si>
    <t xml:space="preserve">                               t Value     31.5052</t>
  </si>
  <si>
    <t xml:space="preserve">                               lnss    =    0.9864*f4  +  1.0000 e13</t>
  </si>
  <si>
    <t xml:space="preserve">                               Std Err      0.0243 b13</t>
  </si>
  <si>
    <t xml:space="preserve">                               t Value     40.6344</t>
  </si>
  <si>
    <t xml:space="preserve">                               cdss    =    1.8743*f5  +  1.0000 e14</t>
  </si>
  <si>
    <t xml:space="preserve">                               Std Err      0.0492 b15</t>
  </si>
  <si>
    <t xml:space="preserve">                               t Value     38.0693</t>
  </si>
  <si>
    <t xml:space="preserve">                               ssss    =    2.1153*f5  +  1.0000 e15</t>
  </si>
  <si>
    <t xml:space="preserve">                               Std Err      0.0479 b16</t>
  </si>
  <si>
    <t xml:space="preserve">                               t Value     44.1568</t>
  </si>
  <si>
    <t xml:space="preserve">                               cass    =    1.0800*f5  +  1.0000 e16</t>
  </si>
  <si>
    <t xml:space="preserve">                               Std Err      0.0561 b17</t>
  </si>
  <si>
    <t xml:space="preserve">                               t Value     19.2391</t>
  </si>
  <si>
    <t xml:space="preserve">                               f1      =    1.8436*f6  +  1.0000 e17</t>
  </si>
  <si>
    <t xml:space="preserve">                               Std Err      0.0447 b18</t>
  </si>
  <si>
    <t xml:space="preserve">                               t Value     41.2619</t>
  </si>
  <si>
    <t xml:space="preserve">                               f2      =    2.0299*f6  +  1.0000 e18</t>
  </si>
  <si>
    <t xml:space="preserve">                               Std Err      0.0680 b19</t>
  </si>
  <si>
    <t xml:space="preserve">                               t Value     29.8558</t>
  </si>
  <si>
    <t xml:space="preserve">                               f3      =    1.9928*f6  +  1.0000 e19</t>
  </si>
  <si>
    <t xml:space="preserve">                               Std Err      0.0181 b20</t>
  </si>
  <si>
    <t xml:space="preserve">                               t Value       110.2</t>
  </si>
  <si>
    <t xml:space="preserve">                               f4      =    2.0110*f6  +  1.0000 e20</t>
  </si>
  <si>
    <t xml:space="preserve">                               Std Err      0.0547 b21</t>
  </si>
  <si>
    <t xml:space="preserve">                               t Value     36.7450</t>
  </si>
  <si>
    <t xml:space="preserve">                               f5      =    0.5813*f6  +  1.0000 e21</t>
  </si>
  <si>
    <t xml:space="preserve">                               Std Err      0.0283 b22</t>
  </si>
  <si>
    <t xml:space="preserve">                               t Value     20.5343</t>
  </si>
  <si>
    <t xml:space="preserve">                          e2          the2            2.46505       0.10634      23.18072</t>
  </si>
  <si>
    <t xml:space="preserve">                          e3          the3            2.87536       0.11253      25.55181</t>
  </si>
  <si>
    <t xml:space="preserve">                          e4          the4            4.55761       0.15462      29.47571</t>
  </si>
  <si>
    <t xml:space="preserve">                          e5          the5            3.79239       0.16665      22.75636</t>
  </si>
  <si>
    <t xml:space="preserve">                          e6          the6            3.48975       0.16591      21.03423</t>
  </si>
  <si>
    <t xml:space="preserve">                              siss    =    1.1226*f1  +  1.0000 e1</t>
  </si>
  <si>
    <t xml:space="preserve">  Error          e1          the1            3.14739       0.12017      26.19084</t>
  </si>
  <si>
    <t xml:space="preserve">                          e7          the7            5.01932       0.18076      27.76727</t>
  </si>
  <si>
    <t xml:space="preserve">                          e8          the8            4.97516       0.18050      27.56322</t>
  </si>
  <si>
    <t xml:space="preserve">                          e9          the9            6.42797       0.20843      30.84041</t>
  </si>
  <si>
    <t xml:space="preserve">                          e10         the10           3.97023       0.14814      26.80132</t>
  </si>
  <si>
    <t xml:space="preserve">                          e11         the11           3.49993       0.13984      25.02805</t>
  </si>
  <si>
    <t xml:space="preserve">                          e12         the12           5.40686       0.18118      29.84189</t>
  </si>
  <si>
    <t xml:space="preserve">                          e13         the13           3.67792       0.14251      25.80815</t>
  </si>
  <si>
    <t xml:space="preserve">                          e14         the14           4.41952       0.22695      19.47361</t>
  </si>
  <si>
    <t xml:space="preserve">                          e15         the15           3.04217       0.24855      12.23943</t>
  </si>
  <si>
    <t xml:space="preserve">                          e16         the16           7.66766       0.24631      31.13006</t>
  </si>
  <si>
    <t xml:space="preserve">           Disturbance    e17         the17           1.21920       0.04964      24.55957</t>
  </si>
  <si>
    <t xml:space="preserve">                          e18         the18           1.27178       0.06935      18.33809</t>
  </si>
  <si>
    <t xml:space="preserve">                          e19         the19          -0.00776       0.09566      -0.08116</t>
  </si>
  <si>
    <t xml:space="preserve">                          e20         the20           1.31110       0.05804      22.58890</t>
  </si>
  <si>
    <t xml:space="preserve">                          e21         the21           0.96763       0.03310      29.23534</t>
  </si>
  <si>
    <t>The numerator is the g-related variance in the composite, in units of sum of scaled scores.</t>
  </si>
  <si>
    <t xml:space="preserve">The denominator should be simply the variance of the sum of scaled scores. The formula is a way of calculating that if you don't have the sum available.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</si>
</sst>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4"/>
      <color rgb="FF222222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4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left" wrapText="1"/>
    </xf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2" fillId="0" borderId="0" xfId="0" applyFont="1" applyBorder="1"/>
    <xf numFmtId="0" fontId="3" fillId="0" borderId="1" xfId="0" applyFont="1" applyBorder="1"/>
    <xf numFmtId="2" fontId="2" fillId="0" borderId="1" xfId="0" applyNumberFormat="1" applyFont="1" applyBorder="1" applyAlignment="1">
      <alignment horizontal="center"/>
    </xf>
    <xf numFmtId="2" fontId="2" fillId="0" borderId="0" xfId="0" applyNumberFormat="1" applyFont="1" applyBorder="1" applyAlignment="1">
      <alignment horizontal="center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247650</xdr:colOff>
      <xdr:row>20</xdr:row>
      <xdr:rowOff>123825</xdr:rowOff>
    </xdr:from>
    <xdr:to>
      <xdr:col>18</xdr:col>
      <xdr:colOff>276225</xdr:colOff>
      <xdr:row>27</xdr:row>
      <xdr:rowOff>114300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676900" y="3933825"/>
          <a:ext cx="8601075" cy="13239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247650</xdr:colOff>
      <xdr:row>20</xdr:row>
      <xdr:rowOff>123825</xdr:rowOff>
    </xdr:from>
    <xdr:to>
      <xdr:col>18</xdr:col>
      <xdr:colOff>276225</xdr:colOff>
      <xdr:row>27</xdr:row>
      <xdr:rowOff>114300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305675" y="3933825"/>
          <a:ext cx="8601075" cy="13239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</xdr:row>
      <xdr:rowOff>0</xdr:rowOff>
    </xdr:from>
    <xdr:to>
      <xdr:col>15</xdr:col>
      <xdr:colOff>247650</xdr:colOff>
      <xdr:row>31</xdr:row>
      <xdr:rowOff>9525</xdr:rowOff>
    </xdr:to>
    <xdr:pic>
      <xdr:nvPicPr>
        <xdr:cNvPr id="3073" name="Picture 1">
          <a:extLst>
            <a:ext uri="{FF2B5EF4-FFF2-40B4-BE49-F238E27FC236}">
              <a16:creationId xmlns:a16="http://schemas.microsoft.com/office/drawing/2014/main" id="{00000000-0008-0000-0400-00000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19200" y="381000"/>
          <a:ext cx="8172450" cy="55340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17</xdr:col>
      <xdr:colOff>0</xdr:colOff>
      <xdr:row>2</xdr:row>
      <xdr:rowOff>0</xdr:rowOff>
    </xdr:from>
    <xdr:to>
      <xdr:col>29</xdr:col>
      <xdr:colOff>485775</xdr:colOff>
      <xdr:row>32</xdr:row>
      <xdr:rowOff>104775</xdr:rowOff>
    </xdr:to>
    <xdr:pic>
      <xdr:nvPicPr>
        <xdr:cNvPr id="3074" name="Picture 2">
          <a:extLst>
            <a:ext uri="{FF2B5EF4-FFF2-40B4-BE49-F238E27FC236}">
              <a16:creationId xmlns:a16="http://schemas.microsoft.com/office/drawing/2014/main" id="{00000000-0008-0000-0400-00000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0363200" y="381000"/>
          <a:ext cx="7800975" cy="58197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3"/>
  <sheetViews>
    <sheetView zoomScale="80" zoomScaleNormal="80" workbookViewId="0">
      <selection sqref="A1:Q33"/>
    </sheetView>
  </sheetViews>
  <sheetFormatPr defaultRowHeight="15" x14ac:dyDescent="0.25"/>
  <cols>
    <col min="1" max="1" width="25.5703125" customWidth="1"/>
    <col min="3" max="3" width="42" customWidth="1"/>
    <col min="4" max="4" width="17.140625" customWidth="1"/>
    <col min="5" max="5" width="12" style="1" customWidth="1"/>
    <col min="9" max="9" width="10.140625" style="1" customWidth="1"/>
    <col min="13" max="13" width="17.85546875" style="1" customWidth="1"/>
  </cols>
  <sheetData>
    <row r="1" spans="1:17" x14ac:dyDescent="0.25">
      <c r="A1" s="3" t="s">
        <v>139</v>
      </c>
      <c r="B1" s="3" t="s">
        <v>0</v>
      </c>
      <c r="C1" s="3"/>
      <c r="D1" s="3" t="s">
        <v>140</v>
      </c>
      <c r="E1" s="4" t="s">
        <v>0</v>
      </c>
      <c r="F1" s="3"/>
      <c r="G1" s="3"/>
      <c r="H1" s="3"/>
      <c r="I1" s="4" t="s">
        <v>13</v>
      </c>
      <c r="J1" s="3"/>
      <c r="K1" s="3"/>
      <c r="L1" s="3"/>
      <c r="M1" s="4" t="s">
        <v>26</v>
      </c>
      <c r="N1" s="3"/>
      <c r="O1" s="3"/>
      <c r="P1" s="3"/>
      <c r="Q1" s="3"/>
    </row>
    <row r="2" spans="1:17" x14ac:dyDescent="0.25">
      <c r="A2" s="3" t="s">
        <v>1</v>
      </c>
      <c r="B2" s="3">
        <v>1.1319999999999999</v>
      </c>
      <c r="C2" s="3"/>
      <c r="D2" s="3" t="s">
        <v>8</v>
      </c>
      <c r="E2" s="4">
        <v>1.8129999999999999</v>
      </c>
      <c r="F2" s="3"/>
      <c r="G2" s="3"/>
      <c r="H2" s="3" t="s">
        <v>14</v>
      </c>
      <c r="I2" s="4">
        <v>3.1453500000000001</v>
      </c>
      <c r="J2" s="3"/>
      <c r="K2" s="3"/>
      <c r="L2" s="3" t="s">
        <v>21</v>
      </c>
      <c r="M2" s="4">
        <v>1.2563599999999999</v>
      </c>
      <c r="N2" s="3"/>
      <c r="O2" s="3"/>
      <c r="P2" s="3"/>
      <c r="Q2" s="3"/>
    </row>
    <row r="3" spans="1:17" x14ac:dyDescent="0.25">
      <c r="A3" s="3" t="s">
        <v>2</v>
      </c>
      <c r="B3" s="3">
        <v>1.1953</v>
      </c>
      <c r="C3" s="3"/>
      <c r="D3" s="3" t="s">
        <v>9</v>
      </c>
      <c r="E3" s="4">
        <v>2.0299999999999998</v>
      </c>
      <c r="F3" s="3"/>
      <c r="G3" s="3"/>
      <c r="H3" s="3" t="s">
        <v>15</v>
      </c>
      <c r="I3" s="4">
        <v>2.4833699999999999</v>
      </c>
      <c r="J3" s="3"/>
      <c r="K3" s="3"/>
      <c r="L3" s="3" t="s">
        <v>22</v>
      </c>
      <c r="M3" s="4">
        <v>1.2244299999999999</v>
      </c>
      <c r="N3" s="3"/>
      <c r="O3" s="3"/>
      <c r="P3" s="3"/>
      <c r="Q3" s="3"/>
    </row>
    <row r="4" spans="1:17" x14ac:dyDescent="0.25">
      <c r="A4" s="3" t="s">
        <v>3</v>
      </c>
      <c r="B4" s="3">
        <v>0.98729999999999996</v>
      </c>
      <c r="C4" s="3"/>
      <c r="D4" s="3" t="s">
        <v>10</v>
      </c>
      <c r="E4" s="4">
        <v>2.0445000000000002</v>
      </c>
      <c r="F4" s="3"/>
      <c r="G4" s="3"/>
      <c r="H4" s="3" t="s">
        <v>16</v>
      </c>
      <c r="I4" s="4">
        <v>3.7835800000000002</v>
      </c>
      <c r="J4" s="3"/>
      <c r="K4" s="3"/>
      <c r="L4" s="3" t="s">
        <v>23</v>
      </c>
      <c r="M4" s="4">
        <v>-2.8629999999999999E-2</v>
      </c>
      <c r="N4" s="3"/>
      <c r="O4" s="3"/>
      <c r="P4" s="3"/>
      <c r="Q4" s="3"/>
    </row>
    <row r="5" spans="1:17" x14ac:dyDescent="0.25">
      <c r="A5" s="3" t="s">
        <v>4</v>
      </c>
      <c r="B5" s="3">
        <v>0.98709999999999998</v>
      </c>
      <c r="C5" s="3"/>
      <c r="D5" s="3" t="s">
        <v>11</v>
      </c>
      <c r="E5" s="4">
        <v>1.9265000000000001</v>
      </c>
      <c r="F5" s="3"/>
      <c r="G5" s="3"/>
      <c r="H5" s="3" t="s">
        <v>17</v>
      </c>
      <c r="I5" s="4">
        <v>5.0177699999999996</v>
      </c>
      <c r="J5" s="3"/>
      <c r="K5" s="3"/>
      <c r="L5" s="3" t="s">
        <v>24</v>
      </c>
      <c r="M5" s="4">
        <v>1.9831099999999999</v>
      </c>
      <c r="N5" s="3"/>
      <c r="O5" s="3"/>
      <c r="P5" s="3"/>
      <c r="Q5" s="3"/>
    </row>
    <row r="6" spans="1:17" x14ac:dyDescent="0.25">
      <c r="A6" s="3" t="s">
        <v>5</v>
      </c>
      <c r="B6" s="3">
        <v>0.99250000000000005</v>
      </c>
      <c r="C6" s="3"/>
      <c r="D6" s="3" t="s">
        <v>12</v>
      </c>
      <c r="E6" s="4">
        <v>0.58279999999999998</v>
      </c>
      <c r="F6" s="3"/>
      <c r="G6" s="3"/>
      <c r="H6" s="3" t="s">
        <v>18</v>
      </c>
      <c r="I6" s="4">
        <v>4.9335100000000001</v>
      </c>
      <c r="J6" s="3"/>
      <c r="K6" s="3"/>
      <c r="L6" s="3" t="s">
        <v>25</v>
      </c>
      <c r="M6" s="4">
        <v>0.96514</v>
      </c>
      <c r="N6" s="3"/>
      <c r="O6" s="4"/>
      <c r="P6" s="3"/>
      <c r="Q6" s="3"/>
    </row>
    <row r="7" spans="1:17" x14ac:dyDescent="0.25">
      <c r="A7" s="3" t="s">
        <v>6</v>
      </c>
      <c r="B7" s="3">
        <v>1.0178</v>
      </c>
      <c r="C7" s="3"/>
      <c r="D7" s="3"/>
      <c r="E7" s="4"/>
      <c r="F7" s="3"/>
      <c r="G7" s="3"/>
      <c r="H7" s="3" t="s">
        <v>19</v>
      </c>
      <c r="I7" s="4">
        <v>3.0751900000000001</v>
      </c>
      <c r="J7" s="3"/>
      <c r="K7" s="3"/>
      <c r="L7" s="3"/>
      <c r="M7" s="4"/>
      <c r="N7" s="3"/>
      <c r="O7" s="3"/>
      <c r="P7" s="3"/>
      <c r="Q7" s="3"/>
    </row>
    <row r="8" spans="1:17" x14ac:dyDescent="0.25">
      <c r="A8" s="3" t="s">
        <v>7</v>
      </c>
      <c r="B8" s="3">
        <v>1.8762000000000001</v>
      </c>
      <c r="C8" s="3"/>
      <c r="D8" s="3"/>
      <c r="E8" s="4"/>
      <c r="F8" s="3"/>
      <c r="G8" s="3"/>
      <c r="H8" s="3" t="s">
        <v>20</v>
      </c>
      <c r="I8" s="4">
        <v>3.0530599999999999</v>
      </c>
      <c r="J8" s="3"/>
      <c r="K8" s="3"/>
      <c r="L8" s="3"/>
      <c r="M8" s="4"/>
      <c r="N8" s="3"/>
      <c r="O8" s="3"/>
      <c r="P8" s="3"/>
      <c r="Q8" s="3"/>
    </row>
    <row r="9" spans="1:17" x14ac:dyDescent="0.25">
      <c r="A9" s="3"/>
      <c r="B9" s="3"/>
      <c r="C9" s="3"/>
      <c r="D9" s="3"/>
      <c r="E9" s="4"/>
      <c r="F9" s="3"/>
      <c r="G9" s="3"/>
      <c r="H9" s="3"/>
      <c r="I9" s="4"/>
      <c r="J9" s="3"/>
      <c r="K9" s="3"/>
      <c r="L9" s="3"/>
      <c r="M9" s="4"/>
      <c r="N9" s="3"/>
      <c r="O9" s="3"/>
      <c r="P9" s="3"/>
      <c r="Q9" s="3"/>
    </row>
    <row r="10" spans="1:17" x14ac:dyDescent="0.25">
      <c r="A10" s="3"/>
      <c r="B10" s="3"/>
      <c r="C10" s="3"/>
      <c r="D10" s="3" t="s">
        <v>27</v>
      </c>
      <c r="E10" s="4">
        <f>B2*E2</f>
        <v>2.0523159999999998</v>
      </c>
      <c r="F10" s="3"/>
      <c r="G10" s="3"/>
      <c r="H10" s="3"/>
      <c r="I10" s="4"/>
      <c r="J10" s="3"/>
      <c r="K10" s="3"/>
      <c r="L10" s="3"/>
      <c r="M10" s="4"/>
      <c r="N10" s="3"/>
      <c r="O10" s="3"/>
      <c r="P10" s="3"/>
      <c r="Q10" s="3"/>
    </row>
    <row r="11" spans="1:17" x14ac:dyDescent="0.25">
      <c r="A11" s="3"/>
      <c r="B11" s="3"/>
      <c r="C11" s="3"/>
      <c r="D11" s="3" t="s">
        <v>28</v>
      </c>
      <c r="E11" s="4">
        <f>B3*E2</f>
        <v>2.1670788999999999</v>
      </c>
      <c r="F11" s="3"/>
      <c r="G11" s="3"/>
      <c r="H11" s="3"/>
      <c r="I11" s="4"/>
      <c r="J11" s="3"/>
      <c r="K11" s="3"/>
      <c r="L11" s="3" t="s">
        <v>34</v>
      </c>
      <c r="M11" s="4">
        <f>M2*B2</f>
        <v>1.4221995199999997</v>
      </c>
      <c r="N11" s="3"/>
      <c r="O11" s="3"/>
      <c r="P11" s="3"/>
      <c r="Q11" s="3"/>
    </row>
    <row r="12" spans="1:17" x14ac:dyDescent="0.25">
      <c r="A12" s="3"/>
      <c r="B12" s="3"/>
      <c r="C12" s="3"/>
      <c r="D12" s="3" t="s">
        <v>29</v>
      </c>
      <c r="E12" s="4">
        <f>B4*E3</f>
        <v>2.0042189999999995</v>
      </c>
      <c r="F12" s="3"/>
      <c r="G12" s="3"/>
      <c r="H12" s="3"/>
      <c r="I12" s="4"/>
      <c r="J12" s="3"/>
      <c r="K12" s="3"/>
      <c r="L12" s="3" t="s">
        <v>35</v>
      </c>
      <c r="M12" s="4">
        <f>M2*B3</f>
        <v>1.5017271079999999</v>
      </c>
      <c r="N12" s="3"/>
      <c r="O12" s="3"/>
      <c r="P12" s="3"/>
      <c r="Q12" s="3"/>
    </row>
    <row r="13" spans="1:17" x14ac:dyDescent="0.25">
      <c r="A13" s="3"/>
      <c r="B13" s="3"/>
      <c r="C13" s="3"/>
      <c r="D13" s="3" t="s">
        <v>30</v>
      </c>
      <c r="E13" s="4">
        <f>B5*E4</f>
        <v>2.0181259499999999</v>
      </c>
      <c r="F13" s="3"/>
      <c r="G13" s="3"/>
      <c r="H13" s="3"/>
      <c r="I13" s="4"/>
      <c r="J13" s="3"/>
      <c r="K13" s="3"/>
      <c r="L13" s="3" t="s">
        <v>36</v>
      </c>
      <c r="M13" s="4">
        <f>M3*B4</f>
        <v>1.2088797389999999</v>
      </c>
      <c r="N13" s="3"/>
      <c r="O13" s="3"/>
      <c r="P13" s="3"/>
      <c r="Q13" s="3"/>
    </row>
    <row r="14" spans="1:17" x14ac:dyDescent="0.25">
      <c r="A14" s="3"/>
      <c r="B14" s="3"/>
      <c r="C14" s="3"/>
      <c r="D14" s="3" t="s">
        <v>31</v>
      </c>
      <c r="E14" s="4">
        <f>B6*E4</f>
        <v>2.0291662500000003</v>
      </c>
      <c r="F14" s="3"/>
      <c r="G14" s="3"/>
      <c r="H14" s="3"/>
      <c r="I14" s="4"/>
      <c r="J14" s="3"/>
      <c r="K14" s="3"/>
      <c r="L14" s="3" t="s">
        <v>37</v>
      </c>
      <c r="M14" s="4">
        <f>M4*B5</f>
        <v>-2.8260673E-2</v>
      </c>
      <c r="N14" s="3"/>
      <c r="O14" s="3"/>
      <c r="P14" s="3"/>
      <c r="Q14" s="3"/>
    </row>
    <row r="15" spans="1:17" x14ac:dyDescent="0.25">
      <c r="A15" s="3"/>
      <c r="B15" s="3"/>
      <c r="C15" s="3"/>
      <c r="D15" s="3" t="s">
        <v>32</v>
      </c>
      <c r="E15" s="4">
        <f>B7*E5</f>
        <v>1.9607917000000001</v>
      </c>
      <c r="F15" s="3"/>
      <c r="G15" s="3"/>
      <c r="H15" s="3"/>
      <c r="I15" s="4"/>
      <c r="J15" s="3"/>
      <c r="K15" s="3"/>
      <c r="L15" s="3" t="s">
        <v>38</v>
      </c>
      <c r="M15" s="4">
        <f>M4*B6</f>
        <v>-2.8415275E-2</v>
      </c>
      <c r="N15" s="3"/>
      <c r="O15" s="3"/>
      <c r="P15" s="3"/>
      <c r="Q15" s="3"/>
    </row>
    <row r="16" spans="1:17" x14ac:dyDescent="0.25">
      <c r="A16" s="3"/>
      <c r="B16" s="3"/>
      <c r="C16" s="3"/>
      <c r="D16" s="3" t="s">
        <v>33</v>
      </c>
      <c r="E16" s="4">
        <f>B8*E6</f>
        <v>1.0934493599999999</v>
      </c>
      <c r="F16" s="3"/>
      <c r="G16" s="3"/>
      <c r="H16" s="3"/>
      <c r="I16" s="4"/>
      <c r="J16" s="3"/>
      <c r="K16" s="3"/>
      <c r="L16" s="3" t="s">
        <v>39</v>
      </c>
      <c r="M16" s="4">
        <f>M5*B7</f>
        <v>2.018409358</v>
      </c>
      <c r="N16" s="3"/>
      <c r="O16" s="3"/>
      <c r="P16" s="3"/>
      <c r="Q16" s="3"/>
    </row>
    <row r="17" spans="1:17" x14ac:dyDescent="0.25">
      <c r="A17" s="3"/>
      <c r="B17" s="3"/>
      <c r="C17" s="3"/>
      <c r="D17" s="3"/>
      <c r="E17" s="4"/>
      <c r="F17" s="3"/>
      <c r="G17" s="3"/>
      <c r="H17" s="3"/>
      <c r="I17" s="4"/>
      <c r="J17" s="3"/>
      <c r="K17" s="3"/>
      <c r="L17" s="3" t="s">
        <v>40</v>
      </c>
      <c r="M17" s="4">
        <f>M6*B8</f>
        <v>1.8107956680000001</v>
      </c>
      <c r="N17" s="3"/>
      <c r="O17" s="3"/>
      <c r="P17" s="3"/>
      <c r="Q17" s="3"/>
    </row>
    <row r="18" spans="1:17" x14ac:dyDescent="0.25">
      <c r="A18" s="3"/>
      <c r="B18" s="3"/>
      <c r="C18" s="3"/>
      <c r="D18" s="3"/>
      <c r="E18" s="4"/>
      <c r="F18" s="3"/>
      <c r="G18" s="3"/>
      <c r="H18" s="3"/>
      <c r="I18" s="4"/>
      <c r="J18" s="3"/>
      <c r="K18" s="3"/>
      <c r="L18" s="3"/>
      <c r="M18" s="4"/>
      <c r="N18" s="3"/>
      <c r="O18" s="3"/>
      <c r="P18" s="3"/>
      <c r="Q18" s="3"/>
    </row>
    <row r="19" spans="1:17" x14ac:dyDescent="0.25">
      <c r="A19" s="3"/>
      <c r="B19" s="3"/>
      <c r="C19" s="3"/>
      <c r="D19" s="3"/>
      <c r="E19" s="4"/>
      <c r="F19" s="3"/>
      <c r="G19" s="3"/>
      <c r="H19" s="3"/>
      <c r="I19" s="4"/>
      <c r="J19" s="3"/>
      <c r="K19" s="3"/>
      <c r="L19" s="3"/>
      <c r="M19" s="4"/>
      <c r="N19" s="3"/>
      <c r="O19" s="3"/>
      <c r="P19" s="3"/>
      <c r="Q19" s="3"/>
    </row>
    <row r="20" spans="1:17" x14ac:dyDescent="0.25">
      <c r="A20" s="3"/>
      <c r="B20" s="3"/>
      <c r="C20" s="3"/>
      <c r="D20" s="3"/>
      <c r="E20" s="4"/>
      <c r="F20" s="3"/>
      <c r="G20" s="3"/>
      <c r="H20" s="3"/>
      <c r="I20" s="4"/>
      <c r="J20" s="3"/>
      <c r="K20" s="3"/>
      <c r="L20" s="3"/>
      <c r="M20" s="4"/>
      <c r="N20" s="3"/>
      <c r="O20" s="3"/>
      <c r="P20" s="3"/>
      <c r="Q20" s="3"/>
    </row>
    <row r="21" spans="1:17" x14ac:dyDescent="0.25">
      <c r="A21" s="3"/>
      <c r="B21" s="3"/>
      <c r="C21" s="5" t="s">
        <v>46</v>
      </c>
      <c r="D21" s="3">
        <f>SUM(E10:E16)</f>
        <v>13.325147159999997</v>
      </c>
      <c r="E21" s="4"/>
      <c r="F21" s="3"/>
      <c r="G21" s="3"/>
      <c r="H21" s="3"/>
      <c r="I21" s="4"/>
      <c r="J21" s="3"/>
      <c r="K21" s="3"/>
      <c r="L21" s="3"/>
      <c r="M21" s="4"/>
      <c r="N21" s="3"/>
      <c r="O21" s="3"/>
      <c r="P21" s="3"/>
      <c r="Q21" s="3"/>
    </row>
    <row r="22" spans="1:17" x14ac:dyDescent="0.25">
      <c r="A22" s="3"/>
      <c r="B22" s="3"/>
      <c r="C22" s="5" t="s">
        <v>137</v>
      </c>
      <c r="D22" s="3">
        <f>D21^2</f>
        <v>177.55954683565596</v>
      </c>
      <c r="E22" s="4"/>
      <c r="F22" s="3"/>
      <c r="G22" s="3"/>
      <c r="H22" s="3"/>
      <c r="I22" s="4"/>
      <c r="J22" s="3"/>
      <c r="K22" s="3"/>
      <c r="L22" s="3"/>
      <c r="M22" s="4"/>
      <c r="N22" s="3"/>
      <c r="O22" s="3"/>
      <c r="P22" s="3"/>
      <c r="Q22" s="3"/>
    </row>
    <row r="23" spans="1:17" x14ac:dyDescent="0.25">
      <c r="A23" s="3"/>
      <c r="B23" s="3"/>
      <c r="C23" s="5" t="s">
        <v>41</v>
      </c>
      <c r="D23" s="3">
        <f>SUM(I2:I8)</f>
        <v>25.491829999999997</v>
      </c>
      <c r="E23" s="4"/>
      <c r="F23" s="3"/>
      <c r="G23" s="3"/>
      <c r="H23" s="3"/>
      <c r="I23" s="4"/>
      <c r="J23" s="3"/>
      <c r="K23" s="3"/>
      <c r="L23" s="3"/>
      <c r="M23" s="4"/>
      <c r="N23" s="3"/>
      <c r="O23" s="3"/>
      <c r="P23" s="3"/>
      <c r="Q23" s="3"/>
    </row>
    <row r="24" spans="1:17" x14ac:dyDescent="0.25">
      <c r="A24" s="3"/>
      <c r="B24" s="3"/>
      <c r="C24" s="5" t="s">
        <v>42</v>
      </c>
      <c r="D24" s="3">
        <f>2*SUM(M11:M17)</f>
        <v>15.810670889999995</v>
      </c>
      <c r="E24" s="4"/>
      <c r="F24" s="3"/>
      <c r="G24" s="3"/>
      <c r="H24" s="3"/>
      <c r="I24" s="4"/>
      <c r="J24" s="3"/>
      <c r="K24" s="3"/>
      <c r="L24" s="3"/>
      <c r="M24" s="4"/>
      <c r="N24" s="3"/>
      <c r="O24" s="3"/>
      <c r="P24" s="3"/>
      <c r="Q24" s="3"/>
    </row>
    <row r="25" spans="1:17" x14ac:dyDescent="0.25">
      <c r="A25" s="3"/>
      <c r="B25" s="3"/>
      <c r="C25" s="5" t="s">
        <v>43</v>
      </c>
      <c r="D25" s="3">
        <f>D23+D24</f>
        <v>41.30250088999999</v>
      </c>
      <c r="E25" s="4"/>
      <c r="F25" s="3"/>
      <c r="G25" s="3"/>
      <c r="H25" s="3"/>
      <c r="I25" s="4"/>
      <c r="J25" s="3"/>
      <c r="K25" s="3"/>
      <c r="L25" s="3"/>
      <c r="M25" s="4"/>
      <c r="N25" s="3"/>
      <c r="O25" s="3"/>
      <c r="P25" s="3"/>
      <c r="Q25" s="3"/>
    </row>
    <row r="26" spans="1:17" x14ac:dyDescent="0.25">
      <c r="A26" s="3"/>
      <c r="B26" s="3"/>
      <c r="C26" s="5" t="s">
        <v>138</v>
      </c>
      <c r="D26" s="3">
        <f>D22+D25</f>
        <v>218.86204772565594</v>
      </c>
      <c r="E26" s="4"/>
      <c r="F26" s="3"/>
      <c r="G26" s="3"/>
      <c r="H26" s="3"/>
      <c r="I26" s="4"/>
      <c r="J26" s="3"/>
      <c r="K26" s="3"/>
      <c r="L26" s="3"/>
      <c r="M26" s="4"/>
      <c r="N26" s="3"/>
      <c r="O26" s="3"/>
      <c r="P26" s="3"/>
      <c r="Q26" s="3"/>
    </row>
    <row r="27" spans="1:17" x14ac:dyDescent="0.25">
      <c r="A27" s="3"/>
      <c r="B27" s="3"/>
      <c r="C27" s="5"/>
      <c r="D27" s="3"/>
      <c r="E27" s="4"/>
      <c r="F27" s="6"/>
      <c r="G27" s="6"/>
      <c r="H27" s="6"/>
      <c r="I27" s="4"/>
      <c r="J27" s="3"/>
      <c r="K27" s="3"/>
      <c r="L27" s="3"/>
      <c r="M27" s="4"/>
      <c r="N27" s="3"/>
      <c r="O27" s="3"/>
      <c r="P27" s="3"/>
      <c r="Q27" s="3"/>
    </row>
    <row r="28" spans="1:17" x14ac:dyDescent="0.25">
      <c r="A28" s="3"/>
      <c r="B28" s="3"/>
      <c r="C28" s="7" t="s">
        <v>44</v>
      </c>
      <c r="D28" s="8">
        <f>D22/D26</f>
        <v>0.81128523049472356</v>
      </c>
      <c r="E28" s="4"/>
      <c r="F28" s="6"/>
      <c r="G28" s="9"/>
      <c r="H28" s="6"/>
      <c r="I28" s="4"/>
      <c r="J28" s="3"/>
      <c r="K28" s="3"/>
      <c r="L28" s="3"/>
      <c r="M28" s="4"/>
      <c r="N28" s="3"/>
      <c r="O28" s="3"/>
      <c r="P28" s="3"/>
      <c r="Q28" s="3"/>
    </row>
    <row r="29" spans="1:17" x14ac:dyDescent="0.25">
      <c r="A29" s="3"/>
      <c r="B29" s="3"/>
      <c r="C29" s="7" t="s">
        <v>45</v>
      </c>
      <c r="D29" s="8">
        <f>SQRT(D28)</f>
        <v>0.90071373393255394</v>
      </c>
      <c r="E29" s="4"/>
      <c r="F29" s="6"/>
      <c r="G29" s="9"/>
      <c r="H29" s="6"/>
      <c r="I29" s="4"/>
      <c r="J29" s="3"/>
      <c r="K29" s="3"/>
      <c r="L29" s="3"/>
      <c r="M29" s="4"/>
      <c r="N29" s="3"/>
      <c r="O29" s="3"/>
      <c r="P29" s="3"/>
      <c r="Q29" s="3"/>
    </row>
    <row r="30" spans="1:17" x14ac:dyDescent="0.25">
      <c r="A30" s="3"/>
      <c r="B30" s="3"/>
      <c r="C30" s="3"/>
      <c r="D30" s="3"/>
      <c r="E30" s="4"/>
      <c r="F30" s="3"/>
      <c r="G30" s="3"/>
      <c r="H30" s="3"/>
      <c r="I30" s="4"/>
      <c r="J30" s="3"/>
      <c r="K30" s="3"/>
      <c r="L30" s="3"/>
      <c r="M30" s="4"/>
      <c r="N30" s="3"/>
      <c r="O30" s="3"/>
      <c r="P30" s="3"/>
      <c r="Q30" s="3"/>
    </row>
    <row r="31" spans="1:17" x14ac:dyDescent="0.25">
      <c r="A31" s="3"/>
      <c r="B31" s="3"/>
      <c r="C31" s="3"/>
      <c r="D31" s="3"/>
      <c r="E31" s="4"/>
      <c r="F31" s="3"/>
      <c r="G31" s="3"/>
      <c r="H31" s="3"/>
      <c r="I31" s="4"/>
      <c r="J31" s="3"/>
      <c r="K31" s="3"/>
      <c r="L31" s="3"/>
      <c r="M31" s="4"/>
      <c r="N31" s="3"/>
      <c r="O31" s="3"/>
      <c r="P31" s="3"/>
      <c r="Q31" s="3"/>
    </row>
    <row r="32" spans="1:17" ht="38.25" customHeight="1" x14ac:dyDescent="0.25">
      <c r="A32" s="3"/>
      <c r="B32" s="3"/>
      <c r="C32" s="3"/>
      <c r="D32" s="3"/>
      <c r="E32" s="4"/>
      <c r="F32" s="3"/>
      <c r="G32" s="2" t="s">
        <v>225</v>
      </c>
      <c r="H32" s="2"/>
      <c r="I32" s="2"/>
      <c r="J32" s="2"/>
      <c r="K32" s="2"/>
      <c r="L32" s="2"/>
      <c r="M32" s="2"/>
      <c r="N32" s="2"/>
      <c r="O32" s="2"/>
      <c r="P32" s="2"/>
      <c r="Q32" s="2"/>
    </row>
    <row r="33" spans="1:17" ht="69.75" customHeight="1" x14ac:dyDescent="0.25">
      <c r="A33" s="3"/>
      <c r="B33" s="3"/>
      <c r="C33" s="3"/>
      <c r="D33" s="3"/>
      <c r="E33" s="4"/>
      <c r="F33" s="3"/>
      <c r="G33" s="2" t="s">
        <v>226</v>
      </c>
      <c r="H33" s="2"/>
      <c r="I33" s="2"/>
      <c r="J33" s="2"/>
      <c r="K33" s="2"/>
      <c r="L33" s="2"/>
      <c r="M33" s="2"/>
      <c r="N33" s="2"/>
      <c r="O33" s="2"/>
      <c r="P33" s="2"/>
      <c r="Q33" s="10"/>
    </row>
  </sheetData>
  <mergeCells count="2">
    <mergeCell ref="G32:Q32"/>
    <mergeCell ref="G33:P3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35"/>
  <sheetViews>
    <sheetView zoomScale="80" zoomScaleNormal="80" workbookViewId="0">
      <selection activeCell="C21" sqref="C21:C29"/>
    </sheetView>
  </sheetViews>
  <sheetFormatPr defaultRowHeight="15" x14ac:dyDescent="0.25"/>
  <cols>
    <col min="1" max="1" width="25.5703125" customWidth="1"/>
    <col min="3" max="3" width="42" customWidth="1"/>
    <col min="4" max="4" width="17.140625" customWidth="1"/>
    <col min="5" max="5" width="12" style="1" customWidth="1"/>
    <col min="9" max="9" width="10.140625" style="1" customWidth="1"/>
    <col min="13" max="13" width="17.85546875" style="1" customWidth="1"/>
  </cols>
  <sheetData>
    <row r="1" spans="1:17" x14ac:dyDescent="0.25">
      <c r="A1" s="3" t="s">
        <v>139</v>
      </c>
      <c r="B1" s="3" t="s">
        <v>0</v>
      </c>
      <c r="C1" s="3"/>
      <c r="D1" s="3" t="s">
        <v>140</v>
      </c>
      <c r="E1" s="4" t="s">
        <v>0</v>
      </c>
      <c r="F1" s="3"/>
      <c r="G1" s="3"/>
      <c r="H1" s="3"/>
      <c r="I1" s="4" t="s">
        <v>13</v>
      </c>
      <c r="J1" s="3"/>
      <c r="K1" s="3"/>
      <c r="L1" s="3"/>
      <c r="M1" s="4" t="s">
        <v>26</v>
      </c>
      <c r="N1" s="3"/>
      <c r="O1" s="3"/>
      <c r="P1" s="3"/>
      <c r="Q1" s="3"/>
    </row>
    <row r="2" spans="1:17" x14ac:dyDescent="0.25">
      <c r="A2" s="3" t="s">
        <v>1</v>
      </c>
      <c r="B2" s="3">
        <v>1.1226</v>
      </c>
      <c r="C2" s="3"/>
      <c r="D2" s="3" t="s">
        <v>8</v>
      </c>
      <c r="E2" s="4">
        <v>1.8435999999999999</v>
      </c>
      <c r="F2" s="3"/>
      <c r="G2" s="3"/>
      <c r="H2" s="3" t="s">
        <v>14</v>
      </c>
      <c r="I2" s="4">
        <v>3.1473900000000001</v>
      </c>
      <c r="J2" s="3"/>
      <c r="K2" s="3"/>
      <c r="L2" s="3" t="s">
        <v>21</v>
      </c>
      <c r="M2" s="4">
        <v>1.2192000000000001</v>
      </c>
      <c r="N2" s="3"/>
      <c r="O2" s="3"/>
      <c r="P2" s="3"/>
      <c r="Q2" s="3"/>
    </row>
    <row r="3" spans="1:17" x14ac:dyDescent="0.25">
      <c r="A3" s="3" t="s">
        <v>2</v>
      </c>
      <c r="B3" s="3">
        <v>1.1872</v>
      </c>
      <c r="C3" s="3"/>
      <c r="D3" s="3" t="s">
        <v>9</v>
      </c>
      <c r="E3" s="4">
        <v>2.0299</v>
      </c>
      <c r="F3" s="3"/>
      <c r="G3" s="3"/>
      <c r="H3" s="3" t="s">
        <v>15</v>
      </c>
      <c r="I3" s="4">
        <v>2.4650500000000002</v>
      </c>
      <c r="J3" s="3"/>
      <c r="K3" s="3"/>
      <c r="L3" s="3" t="s">
        <v>22</v>
      </c>
      <c r="M3" s="4">
        <v>1.2717799999999999</v>
      </c>
      <c r="N3" s="3"/>
      <c r="O3" s="3"/>
      <c r="P3" s="3"/>
      <c r="Q3" s="3"/>
    </row>
    <row r="4" spans="1:17" x14ac:dyDescent="0.25">
      <c r="A4" s="3" t="s">
        <v>3</v>
      </c>
      <c r="B4" s="3">
        <v>0.98219999999999996</v>
      </c>
      <c r="C4" s="3"/>
      <c r="D4" s="3" t="s">
        <v>10</v>
      </c>
      <c r="E4" s="4">
        <v>1.9927999999999999</v>
      </c>
      <c r="F4" s="3"/>
      <c r="G4" s="3"/>
      <c r="H4" s="3" t="s">
        <v>16</v>
      </c>
      <c r="I4" s="4">
        <v>3.7923900000000001</v>
      </c>
      <c r="J4" s="3"/>
      <c r="K4" s="3"/>
      <c r="L4" s="3" t="s">
        <v>23</v>
      </c>
      <c r="M4" s="4">
        <v>-7.7600000000000004E-3</v>
      </c>
      <c r="N4" s="3"/>
      <c r="O4" s="3"/>
      <c r="P4" s="3"/>
      <c r="Q4" s="3"/>
    </row>
    <row r="5" spans="1:17" x14ac:dyDescent="0.25">
      <c r="A5" s="3" t="s">
        <v>4</v>
      </c>
      <c r="B5" s="3">
        <v>1.0007999999999999</v>
      </c>
      <c r="C5" s="3"/>
      <c r="D5" s="3" t="s">
        <v>11</v>
      </c>
      <c r="E5" s="4">
        <v>2.0110000000000001</v>
      </c>
      <c r="F5" s="3"/>
      <c r="G5" s="3"/>
      <c r="H5" s="3" t="s">
        <v>17</v>
      </c>
      <c r="I5" s="4">
        <v>5.0193199999999996</v>
      </c>
      <c r="J5" s="3"/>
      <c r="K5" s="3"/>
      <c r="L5" s="3" t="s">
        <v>24</v>
      </c>
      <c r="M5" s="4">
        <v>1.3110999999999999</v>
      </c>
      <c r="N5" s="3"/>
      <c r="O5" s="3"/>
      <c r="P5" s="3"/>
      <c r="Q5" s="3"/>
    </row>
    <row r="6" spans="1:17" x14ac:dyDescent="0.25">
      <c r="A6" s="3" t="s">
        <v>5</v>
      </c>
      <c r="B6" s="3">
        <v>1.0105999999999999</v>
      </c>
      <c r="C6" s="3"/>
      <c r="D6" s="3" t="s">
        <v>12</v>
      </c>
      <c r="E6" s="4">
        <v>0.58130000000000004</v>
      </c>
      <c r="F6" s="3"/>
      <c r="G6" s="3"/>
      <c r="H6" s="3" t="s">
        <v>18</v>
      </c>
      <c r="I6" s="4">
        <v>4.9751599999999998</v>
      </c>
      <c r="J6" s="3"/>
      <c r="K6" s="3"/>
      <c r="L6" s="3" t="s">
        <v>25</v>
      </c>
      <c r="M6" s="4">
        <v>0.96762999999999999</v>
      </c>
      <c r="N6" s="3"/>
      <c r="O6" s="4"/>
      <c r="P6" s="3"/>
      <c r="Q6" s="3"/>
    </row>
    <row r="7" spans="1:17" x14ac:dyDescent="0.25">
      <c r="A7" s="3" t="s">
        <v>6</v>
      </c>
      <c r="B7" s="3">
        <v>1.0111000000000001</v>
      </c>
      <c r="C7" s="3"/>
      <c r="D7" s="3"/>
      <c r="E7" s="4"/>
      <c r="F7" s="3"/>
      <c r="G7" s="3"/>
      <c r="H7" s="3" t="s">
        <v>19</v>
      </c>
      <c r="I7" s="4">
        <v>3.49993</v>
      </c>
      <c r="J7" s="3"/>
      <c r="K7" s="3"/>
      <c r="L7" s="3"/>
      <c r="M7" s="4"/>
      <c r="N7" s="3"/>
      <c r="O7" s="3"/>
      <c r="P7" s="3"/>
      <c r="Q7" s="3"/>
    </row>
    <row r="8" spans="1:17" x14ac:dyDescent="0.25">
      <c r="A8" s="3" t="s">
        <v>7</v>
      </c>
      <c r="B8" s="3">
        <v>1.8743000000000001</v>
      </c>
      <c r="C8" s="3"/>
      <c r="D8" s="3"/>
      <c r="E8" s="4"/>
      <c r="F8" s="3"/>
      <c r="G8" s="3"/>
      <c r="H8" s="3" t="s">
        <v>20</v>
      </c>
      <c r="I8" s="4">
        <v>3.04217</v>
      </c>
      <c r="J8" s="3"/>
      <c r="K8" s="3"/>
      <c r="L8" s="3"/>
      <c r="M8" s="4"/>
      <c r="N8" s="3"/>
      <c r="O8" s="3"/>
      <c r="P8" s="3"/>
      <c r="Q8" s="3"/>
    </row>
    <row r="9" spans="1:17" x14ac:dyDescent="0.25">
      <c r="A9" s="3"/>
      <c r="B9" s="3"/>
      <c r="C9" s="3"/>
      <c r="D9" s="3"/>
      <c r="E9" s="4"/>
      <c r="F9" s="3"/>
      <c r="G9" s="3"/>
      <c r="H9" s="3"/>
      <c r="I9" s="4"/>
      <c r="J9" s="3"/>
      <c r="K9" s="3"/>
      <c r="L9" s="3"/>
      <c r="M9" s="4"/>
      <c r="N9" s="3"/>
      <c r="O9" s="3"/>
      <c r="P9" s="3"/>
      <c r="Q9" s="3"/>
    </row>
    <row r="10" spans="1:17" x14ac:dyDescent="0.25">
      <c r="A10" s="3"/>
      <c r="B10" s="3"/>
      <c r="C10" s="3"/>
      <c r="D10" s="3" t="s">
        <v>27</v>
      </c>
      <c r="E10" s="4">
        <f>B2*E2</f>
        <v>2.0696253599999999</v>
      </c>
      <c r="F10" s="3"/>
      <c r="G10" s="3"/>
      <c r="H10" s="3"/>
      <c r="I10" s="4"/>
      <c r="J10" s="3"/>
      <c r="K10" s="3"/>
      <c r="L10" s="3"/>
      <c r="M10" s="4"/>
      <c r="N10" s="3"/>
      <c r="O10" s="3"/>
      <c r="P10" s="3"/>
      <c r="Q10" s="3"/>
    </row>
    <row r="11" spans="1:17" x14ac:dyDescent="0.25">
      <c r="A11" s="3"/>
      <c r="B11" s="3"/>
      <c r="C11" s="3"/>
      <c r="D11" s="3" t="s">
        <v>28</v>
      </c>
      <c r="E11" s="4">
        <f>B3*E2</f>
        <v>2.1887219199999999</v>
      </c>
      <c r="F11" s="3"/>
      <c r="G11" s="3"/>
      <c r="H11" s="3"/>
      <c r="I11" s="4"/>
      <c r="J11" s="3"/>
      <c r="K11" s="3"/>
      <c r="L11" s="3" t="s">
        <v>34</v>
      </c>
      <c r="M11" s="4">
        <f>M2*B2</f>
        <v>1.3686739200000002</v>
      </c>
      <c r="N11" s="3"/>
      <c r="O11" s="3"/>
      <c r="P11" s="3"/>
      <c r="Q11" s="3"/>
    </row>
    <row r="12" spans="1:17" x14ac:dyDescent="0.25">
      <c r="A12" s="3"/>
      <c r="B12" s="3"/>
      <c r="C12" s="3"/>
      <c r="D12" s="3" t="s">
        <v>29</v>
      </c>
      <c r="E12" s="4">
        <f>B4*E3</f>
        <v>1.99376778</v>
      </c>
      <c r="F12" s="3"/>
      <c r="G12" s="3"/>
      <c r="H12" s="3"/>
      <c r="I12" s="4"/>
      <c r="J12" s="3"/>
      <c r="K12" s="3"/>
      <c r="L12" s="3" t="s">
        <v>35</v>
      </c>
      <c r="M12" s="4">
        <f>M2*B3</f>
        <v>1.4474342400000002</v>
      </c>
      <c r="N12" s="3"/>
      <c r="O12" s="3"/>
      <c r="P12" s="3"/>
      <c r="Q12" s="3"/>
    </row>
    <row r="13" spans="1:17" x14ac:dyDescent="0.25">
      <c r="A13" s="3"/>
      <c r="B13" s="3"/>
      <c r="C13" s="3"/>
      <c r="D13" s="3" t="s">
        <v>30</v>
      </c>
      <c r="E13" s="4">
        <f>B5*E4</f>
        <v>1.9943942399999997</v>
      </c>
      <c r="F13" s="3"/>
      <c r="G13" s="3"/>
      <c r="H13" s="3"/>
      <c r="I13" s="4"/>
      <c r="J13" s="3"/>
      <c r="K13" s="3"/>
      <c r="L13" s="3" t="s">
        <v>36</v>
      </c>
      <c r="M13" s="4">
        <f>M3*B4</f>
        <v>1.2491423159999999</v>
      </c>
      <c r="N13" s="3"/>
      <c r="O13" s="3"/>
      <c r="P13" s="3"/>
      <c r="Q13" s="3"/>
    </row>
    <row r="14" spans="1:17" x14ac:dyDescent="0.25">
      <c r="A14" s="3"/>
      <c r="B14" s="3"/>
      <c r="C14" s="3"/>
      <c r="D14" s="3" t="s">
        <v>31</v>
      </c>
      <c r="E14" s="4">
        <f>B6*E4</f>
        <v>2.01392368</v>
      </c>
      <c r="F14" s="3"/>
      <c r="G14" s="3"/>
      <c r="H14" s="3"/>
      <c r="I14" s="4"/>
      <c r="J14" s="3"/>
      <c r="K14" s="3"/>
      <c r="L14" s="3" t="s">
        <v>37</v>
      </c>
      <c r="M14" s="4">
        <f>M4*B5</f>
        <v>-7.7662080000000001E-3</v>
      </c>
      <c r="N14" s="3"/>
      <c r="O14" s="3"/>
      <c r="P14" s="3"/>
      <c r="Q14" s="3"/>
    </row>
    <row r="15" spans="1:17" x14ac:dyDescent="0.25">
      <c r="A15" s="3"/>
      <c r="B15" s="3"/>
      <c r="C15" s="3"/>
      <c r="D15" s="3" t="s">
        <v>32</v>
      </c>
      <c r="E15" s="4">
        <f>B7*E5</f>
        <v>2.0333221000000004</v>
      </c>
      <c r="F15" s="3"/>
      <c r="G15" s="3"/>
      <c r="H15" s="3"/>
      <c r="I15" s="4"/>
      <c r="J15" s="3"/>
      <c r="K15" s="3"/>
      <c r="L15" s="3" t="s">
        <v>38</v>
      </c>
      <c r="M15" s="4">
        <f>M4*B6</f>
        <v>-7.8422560000000006E-3</v>
      </c>
      <c r="N15" s="3"/>
      <c r="O15" s="3"/>
      <c r="P15" s="3"/>
      <c r="Q15" s="3"/>
    </row>
    <row r="16" spans="1:17" x14ac:dyDescent="0.25">
      <c r="A16" s="3"/>
      <c r="B16" s="3"/>
      <c r="C16" s="3"/>
      <c r="D16" s="3" t="s">
        <v>33</v>
      </c>
      <c r="E16" s="4">
        <f>B8*E6</f>
        <v>1.0895305900000001</v>
      </c>
      <c r="F16" s="3"/>
      <c r="G16" s="3"/>
      <c r="H16" s="3"/>
      <c r="I16" s="4"/>
      <c r="J16" s="3"/>
      <c r="K16" s="3"/>
      <c r="L16" s="3" t="s">
        <v>39</v>
      </c>
      <c r="M16" s="4">
        <f>M5*B7</f>
        <v>1.32565321</v>
      </c>
      <c r="N16" s="3"/>
      <c r="O16" s="3"/>
      <c r="P16" s="3"/>
      <c r="Q16" s="3"/>
    </row>
    <row r="17" spans="1:17" x14ac:dyDescent="0.25">
      <c r="A17" s="3"/>
      <c r="B17" s="3"/>
      <c r="C17" s="3"/>
      <c r="D17" s="3"/>
      <c r="E17" s="4"/>
      <c r="F17" s="3"/>
      <c r="G17" s="3"/>
      <c r="H17" s="3"/>
      <c r="I17" s="4"/>
      <c r="J17" s="3"/>
      <c r="K17" s="3"/>
      <c r="L17" s="3" t="s">
        <v>40</v>
      </c>
      <c r="M17" s="4">
        <f>M6*B8</f>
        <v>1.813628909</v>
      </c>
      <c r="N17" s="3"/>
      <c r="O17" s="3"/>
      <c r="P17" s="3"/>
      <c r="Q17" s="3"/>
    </row>
    <row r="18" spans="1:17" x14ac:dyDescent="0.25">
      <c r="A18" s="3"/>
      <c r="B18" s="3"/>
      <c r="C18" s="3"/>
      <c r="D18" s="3"/>
      <c r="E18" s="4"/>
      <c r="F18" s="3"/>
      <c r="G18" s="3"/>
      <c r="H18" s="3"/>
      <c r="I18" s="4"/>
      <c r="J18" s="3"/>
      <c r="K18" s="3"/>
      <c r="L18" s="3"/>
      <c r="M18" s="4"/>
      <c r="N18" s="3"/>
      <c r="O18" s="3"/>
      <c r="P18" s="3"/>
      <c r="Q18" s="3"/>
    </row>
    <row r="19" spans="1:17" x14ac:dyDescent="0.25">
      <c r="A19" s="3"/>
      <c r="B19" s="3"/>
      <c r="C19" s="3"/>
      <c r="D19" s="3"/>
      <c r="E19" s="4"/>
      <c r="F19" s="3"/>
      <c r="G19" s="3"/>
      <c r="H19" s="3"/>
      <c r="I19" s="4"/>
      <c r="J19" s="3"/>
      <c r="K19" s="3"/>
      <c r="L19" s="3"/>
      <c r="M19" s="4"/>
      <c r="N19" s="3"/>
      <c r="O19" s="3"/>
      <c r="P19" s="3"/>
      <c r="Q19" s="3"/>
    </row>
    <row r="20" spans="1:17" x14ac:dyDescent="0.25">
      <c r="A20" s="3"/>
      <c r="B20" s="3"/>
      <c r="C20" s="3"/>
      <c r="D20" s="3"/>
      <c r="E20" s="4"/>
      <c r="F20" s="3"/>
      <c r="G20" s="3"/>
      <c r="H20" s="3"/>
      <c r="I20" s="4"/>
      <c r="J20" s="3"/>
      <c r="K20" s="3"/>
      <c r="L20" s="3"/>
      <c r="M20" s="4"/>
      <c r="N20" s="3"/>
      <c r="O20" s="3"/>
      <c r="P20" s="3"/>
      <c r="Q20" s="3"/>
    </row>
    <row r="21" spans="1:17" x14ac:dyDescent="0.25">
      <c r="A21" s="3"/>
      <c r="B21" s="3"/>
      <c r="C21" s="5" t="s">
        <v>46</v>
      </c>
      <c r="D21" s="3">
        <f>SUM(E10:E16)</f>
        <v>13.383285670000001</v>
      </c>
      <c r="E21" s="4"/>
      <c r="F21" s="3"/>
      <c r="G21" s="3"/>
      <c r="H21" s="3"/>
      <c r="I21" s="4"/>
      <c r="J21" s="3"/>
      <c r="K21" s="3"/>
      <c r="L21" s="3"/>
      <c r="M21" s="4"/>
      <c r="N21" s="3"/>
      <c r="O21" s="3"/>
      <c r="P21" s="3"/>
      <c r="Q21" s="3"/>
    </row>
    <row r="22" spans="1:17" x14ac:dyDescent="0.25">
      <c r="A22" s="3"/>
      <c r="B22" s="3"/>
      <c r="C22" s="5" t="s">
        <v>137</v>
      </c>
      <c r="D22" s="3">
        <f>D21^2</f>
        <v>179.11233532482737</v>
      </c>
      <c r="E22" s="4"/>
      <c r="F22" s="3"/>
      <c r="G22" s="3"/>
      <c r="H22" s="3"/>
      <c r="I22" s="4"/>
      <c r="J22" s="3"/>
      <c r="K22" s="3"/>
      <c r="L22" s="3"/>
      <c r="M22" s="4"/>
      <c r="N22" s="3"/>
      <c r="O22" s="3"/>
      <c r="P22" s="3"/>
      <c r="Q22" s="3"/>
    </row>
    <row r="23" spans="1:17" x14ac:dyDescent="0.25">
      <c r="A23" s="3"/>
      <c r="B23" s="3"/>
      <c r="C23" s="5" t="s">
        <v>41</v>
      </c>
      <c r="D23" s="3">
        <f>SUM(I2:I8)</f>
        <v>25.941409999999998</v>
      </c>
      <c r="E23" s="4"/>
      <c r="F23" s="3"/>
      <c r="G23" s="3"/>
      <c r="H23" s="3"/>
      <c r="I23" s="4"/>
      <c r="J23" s="3"/>
      <c r="K23" s="3"/>
      <c r="L23" s="3"/>
      <c r="M23" s="4"/>
      <c r="N23" s="3"/>
      <c r="O23" s="3"/>
      <c r="P23" s="3"/>
      <c r="Q23" s="3"/>
    </row>
    <row r="24" spans="1:17" x14ac:dyDescent="0.25">
      <c r="A24" s="3"/>
      <c r="B24" s="3"/>
      <c r="C24" s="5" t="s">
        <v>42</v>
      </c>
      <c r="D24" s="3">
        <f>2*SUM(M11:M17)</f>
        <v>14.377848262000004</v>
      </c>
      <c r="E24" s="4"/>
      <c r="F24" s="3"/>
      <c r="G24" s="3"/>
      <c r="H24" s="3"/>
      <c r="I24" s="4"/>
      <c r="J24" s="3"/>
      <c r="K24" s="3"/>
      <c r="L24" s="3"/>
      <c r="M24" s="4"/>
      <c r="N24" s="3"/>
      <c r="O24" s="3"/>
      <c r="P24" s="3"/>
      <c r="Q24" s="3"/>
    </row>
    <row r="25" spans="1:17" x14ac:dyDescent="0.25">
      <c r="A25" s="3"/>
      <c r="B25" s="3"/>
      <c r="C25" s="5" t="s">
        <v>43</v>
      </c>
      <c r="D25" s="3">
        <f>D23+D24</f>
        <v>40.319258262000005</v>
      </c>
      <c r="E25" s="4"/>
      <c r="F25" s="3"/>
      <c r="G25" s="3"/>
      <c r="H25" s="3"/>
      <c r="I25" s="4"/>
      <c r="J25" s="3"/>
      <c r="K25" s="3"/>
      <c r="L25" s="3"/>
      <c r="M25" s="4"/>
      <c r="N25" s="3"/>
      <c r="O25" s="3"/>
      <c r="P25" s="3"/>
      <c r="Q25" s="3"/>
    </row>
    <row r="26" spans="1:17" x14ac:dyDescent="0.25">
      <c r="A26" s="3"/>
      <c r="B26" s="3"/>
      <c r="C26" s="5" t="s">
        <v>138</v>
      </c>
      <c r="D26" s="3">
        <f>D22+D25</f>
        <v>219.43159358682738</v>
      </c>
      <c r="E26" s="4"/>
      <c r="F26" s="3"/>
      <c r="G26" s="3"/>
      <c r="H26" s="3"/>
      <c r="I26" s="4"/>
      <c r="J26" s="3"/>
      <c r="K26" s="3"/>
      <c r="L26" s="3"/>
      <c r="M26" s="4"/>
      <c r="N26" s="3"/>
      <c r="O26" s="3"/>
      <c r="P26" s="3"/>
      <c r="Q26" s="3"/>
    </row>
    <row r="27" spans="1:17" x14ac:dyDescent="0.25">
      <c r="A27" s="3"/>
      <c r="B27" s="3"/>
      <c r="C27" s="5"/>
      <c r="D27" s="3"/>
      <c r="E27" s="4"/>
      <c r="F27" s="6"/>
      <c r="G27" s="6"/>
      <c r="H27" s="6"/>
      <c r="I27" s="4"/>
      <c r="J27" s="3"/>
      <c r="K27" s="3"/>
      <c r="L27" s="3"/>
      <c r="M27" s="4"/>
      <c r="N27" s="3"/>
      <c r="O27" s="3"/>
      <c r="P27" s="3"/>
      <c r="Q27" s="3"/>
    </row>
    <row r="28" spans="1:17" x14ac:dyDescent="0.25">
      <c r="A28" s="3"/>
      <c r="B28" s="3"/>
      <c r="C28" s="7" t="s">
        <v>44</v>
      </c>
      <c r="D28" s="8">
        <f>D22/D26</f>
        <v>0.81625591099740158</v>
      </c>
      <c r="E28" s="4"/>
      <c r="F28" s="6"/>
      <c r="G28" s="9"/>
      <c r="H28" s="6"/>
      <c r="I28" s="4"/>
      <c r="J28" s="3"/>
      <c r="K28" s="3"/>
      <c r="L28" s="3"/>
      <c r="M28" s="4"/>
      <c r="N28" s="3"/>
      <c r="O28" s="3"/>
      <c r="P28" s="3"/>
      <c r="Q28" s="3"/>
    </row>
    <row r="29" spans="1:17" x14ac:dyDescent="0.25">
      <c r="A29" s="3"/>
      <c r="B29" s="3"/>
      <c r="C29" s="7" t="s">
        <v>45</v>
      </c>
      <c r="D29" s="8">
        <f>SQRT(D28)</f>
        <v>0.90346882126468619</v>
      </c>
      <c r="E29" s="4"/>
      <c r="F29" s="6"/>
      <c r="G29" s="9"/>
      <c r="H29" s="6"/>
      <c r="I29" s="4"/>
      <c r="J29" s="3"/>
      <c r="K29" s="3"/>
      <c r="L29" s="3"/>
      <c r="M29" s="4"/>
      <c r="N29" s="3"/>
      <c r="O29" s="3"/>
      <c r="P29" s="3"/>
      <c r="Q29" s="3"/>
    </row>
    <row r="30" spans="1:17" x14ac:dyDescent="0.25">
      <c r="A30" s="3"/>
      <c r="B30" s="3"/>
      <c r="C30" s="3"/>
      <c r="D30" s="3"/>
      <c r="E30" s="4"/>
      <c r="F30" s="3"/>
      <c r="G30" s="3"/>
      <c r="H30" s="3"/>
      <c r="I30" s="4"/>
      <c r="J30" s="3"/>
      <c r="K30" s="3"/>
      <c r="L30" s="3"/>
      <c r="M30" s="4"/>
      <c r="N30" s="3"/>
      <c r="O30" s="3"/>
      <c r="P30" s="3"/>
      <c r="Q30" s="3"/>
    </row>
    <row r="31" spans="1:17" ht="18" x14ac:dyDescent="0.25">
      <c r="A31" s="3"/>
      <c r="B31" s="3"/>
      <c r="C31" s="3"/>
      <c r="D31" s="3"/>
      <c r="E31" s="4"/>
      <c r="F31" s="3"/>
      <c r="G31" s="2" t="s">
        <v>225</v>
      </c>
      <c r="H31" s="2"/>
      <c r="I31" s="2"/>
      <c r="J31" s="2"/>
      <c r="K31" s="2"/>
      <c r="L31" s="2"/>
      <c r="M31" s="2"/>
      <c r="N31" s="2"/>
      <c r="O31" s="2"/>
      <c r="P31" s="2"/>
      <c r="Q31" s="2"/>
    </row>
    <row r="32" spans="1:17" ht="38.25" customHeight="1" x14ac:dyDescent="0.25">
      <c r="A32" s="3"/>
      <c r="B32" s="3"/>
      <c r="C32" s="3"/>
      <c r="D32" s="3"/>
      <c r="E32" s="4"/>
      <c r="F32" s="3"/>
      <c r="G32" s="2" t="s">
        <v>226</v>
      </c>
      <c r="H32" s="2"/>
      <c r="I32" s="2"/>
      <c r="J32" s="2"/>
      <c r="K32" s="2"/>
      <c r="L32" s="2"/>
      <c r="M32" s="2"/>
      <c r="N32" s="2"/>
      <c r="O32" s="2"/>
      <c r="P32" s="2"/>
      <c r="Q32" s="10"/>
    </row>
    <row r="33" spans="1:17" x14ac:dyDescent="0.25">
      <c r="A33" s="3"/>
      <c r="B33" s="3"/>
      <c r="C33" s="3"/>
      <c r="D33" s="3"/>
      <c r="E33" s="4"/>
      <c r="F33" s="3"/>
      <c r="G33" s="3"/>
      <c r="H33" s="3"/>
      <c r="I33" s="4"/>
      <c r="J33" s="3"/>
      <c r="K33" s="3"/>
      <c r="L33" s="3"/>
      <c r="M33" s="4"/>
      <c r="N33" s="3"/>
      <c r="O33" s="3"/>
      <c r="P33" s="3"/>
      <c r="Q33" s="3"/>
    </row>
    <row r="34" spans="1:17" x14ac:dyDescent="0.25">
      <c r="A34" s="3"/>
      <c r="B34" s="3"/>
      <c r="C34" s="3"/>
      <c r="D34" s="3"/>
      <c r="E34" s="4"/>
      <c r="F34" s="3"/>
      <c r="G34" s="3"/>
      <c r="H34" s="3"/>
      <c r="I34" s="4"/>
      <c r="J34" s="3"/>
      <c r="K34" s="3"/>
      <c r="L34" s="3"/>
      <c r="M34" s="4"/>
      <c r="N34" s="3"/>
      <c r="O34" s="3"/>
      <c r="P34" s="3"/>
      <c r="Q34" s="3"/>
    </row>
    <row r="35" spans="1:17" x14ac:dyDescent="0.25">
      <c r="A35" s="3"/>
      <c r="B35" s="3"/>
      <c r="C35" s="3"/>
      <c r="D35" s="3"/>
      <c r="E35" s="4"/>
      <c r="F35" s="3"/>
      <c r="G35" s="3"/>
      <c r="H35" s="3"/>
      <c r="I35" s="4"/>
      <c r="J35" s="3"/>
      <c r="K35" s="3"/>
      <c r="L35" s="3"/>
      <c r="M35" s="4"/>
      <c r="N35" s="3"/>
      <c r="O35" s="3"/>
      <c r="P35" s="3"/>
      <c r="Q35" s="3"/>
    </row>
  </sheetData>
  <mergeCells count="2">
    <mergeCell ref="G31:Q31"/>
    <mergeCell ref="G32:P32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96"/>
  <sheetViews>
    <sheetView topLeftCell="A64" workbookViewId="0">
      <selection activeCell="F33" sqref="F33"/>
    </sheetView>
  </sheetViews>
  <sheetFormatPr defaultRowHeight="15" x14ac:dyDescent="0.25"/>
  <sheetData>
    <row r="1" spans="1:1" x14ac:dyDescent="0.25">
      <c r="A1" t="s">
        <v>47</v>
      </c>
    </row>
    <row r="3" spans="1:1" x14ac:dyDescent="0.25">
      <c r="A3" t="s">
        <v>48</v>
      </c>
    </row>
    <row r="5" spans="1:1" x14ac:dyDescent="0.25">
      <c r="A5" t="s">
        <v>49</v>
      </c>
    </row>
    <row r="6" spans="1:1" x14ac:dyDescent="0.25">
      <c r="A6" t="s">
        <v>50</v>
      </c>
    </row>
    <row r="7" spans="1:1" x14ac:dyDescent="0.25">
      <c r="A7" t="s">
        <v>51</v>
      </c>
    </row>
    <row r="8" spans="1:1" x14ac:dyDescent="0.25">
      <c r="A8" t="s">
        <v>52</v>
      </c>
    </row>
    <row r="9" spans="1:1" x14ac:dyDescent="0.25">
      <c r="A9" t="s">
        <v>53</v>
      </c>
    </row>
    <row r="10" spans="1:1" x14ac:dyDescent="0.25">
      <c r="A10" t="s">
        <v>54</v>
      </c>
    </row>
    <row r="11" spans="1:1" x14ac:dyDescent="0.25">
      <c r="A11" t="s">
        <v>55</v>
      </c>
    </row>
    <row r="12" spans="1:1" x14ac:dyDescent="0.25">
      <c r="A12" t="s">
        <v>56</v>
      </c>
    </row>
    <row r="13" spans="1:1" x14ac:dyDescent="0.25">
      <c r="A13" t="s">
        <v>57</v>
      </c>
    </row>
    <row r="14" spans="1:1" x14ac:dyDescent="0.25">
      <c r="A14" t="s">
        <v>58</v>
      </c>
    </row>
    <row r="15" spans="1:1" x14ac:dyDescent="0.25">
      <c r="A15" t="s">
        <v>59</v>
      </c>
    </row>
    <row r="16" spans="1:1" x14ac:dyDescent="0.25">
      <c r="A16" t="s">
        <v>60</v>
      </c>
    </row>
    <row r="17" spans="1:1" x14ac:dyDescent="0.25">
      <c r="A17" t="s">
        <v>61</v>
      </c>
    </row>
    <row r="18" spans="1:1" x14ac:dyDescent="0.25">
      <c r="A18" t="s">
        <v>62</v>
      </c>
    </row>
    <row r="19" spans="1:1" x14ac:dyDescent="0.25">
      <c r="A19" t="s">
        <v>63</v>
      </c>
    </row>
    <row r="20" spans="1:1" x14ac:dyDescent="0.25">
      <c r="A20" t="s">
        <v>64</v>
      </c>
    </row>
    <row r="21" spans="1:1" x14ac:dyDescent="0.25">
      <c r="A21" t="s">
        <v>65</v>
      </c>
    </row>
    <row r="22" spans="1:1" x14ac:dyDescent="0.25">
      <c r="A22" t="s">
        <v>66</v>
      </c>
    </row>
    <row r="23" spans="1:1" x14ac:dyDescent="0.25">
      <c r="A23" t="s">
        <v>67</v>
      </c>
    </row>
    <row r="24" spans="1:1" x14ac:dyDescent="0.25">
      <c r="A24" t="s">
        <v>68</v>
      </c>
    </row>
    <row r="25" spans="1:1" x14ac:dyDescent="0.25">
      <c r="A25" t="s">
        <v>69</v>
      </c>
    </row>
    <row r="26" spans="1:1" x14ac:dyDescent="0.25">
      <c r="A26" t="s">
        <v>70</v>
      </c>
    </row>
    <row r="27" spans="1:1" x14ac:dyDescent="0.25">
      <c r="A27" t="s">
        <v>71</v>
      </c>
    </row>
    <row r="28" spans="1:1" x14ac:dyDescent="0.25">
      <c r="A28" t="s">
        <v>72</v>
      </c>
    </row>
    <row r="29" spans="1:1" x14ac:dyDescent="0.25">
      <c r="A29" t="s">
        <v>73</v>
      </c>
    </row>
    <row r="30" spans="1:1" x14ac:dyDescent="0.25">
      <c r="A30" t="s">
        <v>74</v>
      </c>
    </row>
    <row r="31" spans="1:1" x14ac:dyDescent="0.25">
      <c r="A31" t="s">
        <v>75</v>
      </c>
    </row>
    <row r="32" spans="1:1" x14ac:dyDescent="0.25">
      <c r="A32" t="s">
        <v>76</v>
      </c>
    </row>
    <row r="33" spans="1:1" x14ac:dyDescent="0.25">
      <c r="A33" t="s">
        <v>77</v>
      </c>
    </row>
    <row r="34" spans="1:1" x14ac:dyDescent="0.25">
      <c r="A34" t="s">
        <v>78</v>
      </c>
    </row>
    <row r="35" spans="1:1" x14ac:dyDescent="0.25">
      <c r="A35" t="s">
        <v>79</v>
      </c>
    </row>
    <row r="36" spans="1:1" x14ac:dyDescent="0.25">
      <c r="A36" t="s">
        <v>80</v>
      </c>
    </row>
    <row r="37" spans="1:1" x14ac:dyDescent="0.25">
      <c r="A37" t="s">
        <v>81</v>
      </c>
    </row>
    <row r="38" spans="1:1" x14ac:dyDescent="0.25">
      <c r="A38" t="s">
        <v>82</v>
      </c>
    </row>
    <row r="39" spans="1:1" x14ac:dyDescent="0.25">
      <c r="A39" t="s">
        <v>83</v>
      </c>
    </row>
    <row r="40" spans="1:1" x14ac:dyDescent="0.25">
      <c r="A40" t="s">
        <v>84</v>
      </c>
    </row>
    <row r="41" spans="1:1" x14ac:dyDescent="0.25">
      <c r="A41" t="s">
        <v>85</v>
      </c>
    </row>
    <row r="42" spans="1:1" x14ac:dyDescent="0.25">
      <c r="A42" t="s">
        <v>86</v>
      </c>
    </row>
    <row r="43" spans="1:1" x14ac:dyDescent="0.25">
      <c r="A43" t="s">
        <v>87</v>
      </c>
    </row>
    <row r="44" spans="1:1" x14ac:dyDescent="0.25">
      <c r="A44" t="s">
        <v>88</v>
      </c>
    </row>
    <row r="45" spans="1:1" x14ac:dyDescent="0.25">
      <c r="A45" t="s">
        <v>89</v>
      </c>
    </row>
    <row r="46" spans="1:1" x14ac:dyDescent="0.25">
      <c r="A46" t="s">
        <v>90</v>
      </c>
    </row>
    <row r="47" spans="1:1" x14ac:dyDescent="0.25">
      <c r="A47" t="s">
        <v>91</v>
      </c>
    </row>
    <row r="48" spans="1:1" x14ac:dyDescent="0.25">
      <c r="A48" t="s">
        <v>92</v>
      </c>
    </row>
    <row r="49" spans="1:1" x14ac:dyDescent="0.25">
      <c r="A49" t="s">
        <v>93</v>
      </c>
    </row>
    <row r="50" spans="1:1" x14ac:dyDescent="0.25">
      <c r="A50" t="s">
        <v>94</v>
      </c>
    </row>
    <row r="51" spans="1:1" x14ac:dyDescent="0.25">
      <c r="A51" t="s">
        <v>95</v>
      </c>
    </row>
    <row r="52" spans="1:1" x14ac:dyDescent="0.25">
      <c r="A52" t="s">
        <v>96</v>
      </c>
    </row>
    <row r="53" spans="1:1" x14ac:dyDescent="0.25">
      <c r="A53" t="s">
        <v>97</v>
      </c>
    </row>
    <row r="54" spans="1:1" x14ac:dyDescent="0.25">
      <c r="A54" t="s">
        <v>98</v>
      </c>
    </row>
    <row r="55" spans="1:1" x14ac:dyDescent="0.25">
      <c r="A55" t="s">
        <v>99</v>
      </c>
    </row>
    <row r="56" spans="1:1" x14ac:dyDescent="0.25">
      <c r="A56" t="s">
        <v>100</v>
      </c>
    </row>
    <row r="57" spans="1:1" x14ac:dyDescent="0.25">
      <c r="A57" t="s">
        <v>101</v>
      </c>
    </row>
    <row r="58" spans="1:1" x14ac:dyDescent="0.25">
      <c r="A58" t="s">
        <v>102</v>
      </c>
    </row>
    <row r="59" spans="1:1" x14ac:dyDescent="0.25">
      <c r="A59" t="s">
        <v>103</v>
      </c>
    </row>
    <row r="60" spans="1:1" x14ac:dyDescent="0.25">
      <c r="A60" t="s">
        <v>104</v>
      </c>
    </row>
    <row r="61" spans="1:1" x14ac:dyDescent="0.25">
      <c r="A61" t="s">
        <v>105</v>
      </c>
    </row>
    <row r="62" spans="1:1" x14ac:dyDescent="0.25">
      <c r="A62" t="s">
        <v>106</v>
      </c>
    </row>
    <row r="63" spans="1:1" x14ac:dyDescent="0.25">
      <c r="A63" t="s">
        <v>107</v>
      </c>
    </row>
    <row r="64" spans="1:1" x14ac:dyDescent="0.25">
      <c r="A64" t="s">
        <v>108</v>
      </c>
    </row>
    <row r="65" spans="1:1" x14ac:dyDescent="0.25">
      <c r="A65" t="s">
        <v>109</v>
      </c>
    </row>
    <row r="66" spans="1:1" x14ac:dyDescent="0.25">
      <c r="A66" t="s">
        <v>110</v>
      </c>
    </row>
    <row r="67" spans="1:1" x14ac:dyDescent="0.25">
      <c r="A67" t="s">
        <v>111</v>
      </c>
    </row>
    <row r="70" spans="1:1" x14ac:dyDescent="0.25">
      <c r="A70" t="s">
        <v>112</v>
      </c>
    </row>
    <row r="72" spans="1:1" x14ac:dyDescent="0.25">
      <c r="A72" t="s">
        <v>113</v>
      </c>
    </row>
    <row r="73" spans="1:1" x14ac:dyDescent="0.25">
      <c r="A73" t="s">
        <v>114</v>
      </c>
    </row>
    <row r="75" spans="1:1" x14ac:dyDescent="0.25">
      <c r="A75" t="s">
        <v>115</v>
      </c>
    </row>
    <row r="76" spans="1:1" x14ac:dyDescent="0.25">
      <c r="A76" t="s">
        <v>116</v>
      </c>
    </row>
    <row r="77" spans="1:1" x14ac:dyDescent="0.25">
      <c r="A77" t="s">
        <v>117</v>
      </c>
    </row>
    <row r="78" spans="1:1" x14ac:dyDescent="0.25">
      <c r="A78" t="s">
        <v>118</v>
      </c>
    </row>
    <row r="79" spans="1:1" x14ac:dyDescent="0.25">
      <c r="A79" t="s">
        <v>119</v>
      </c>
    </row>
    <row r="80" spans="1:1" x14ac:dyDescent="0.25">
      <c r="A80" t="s">
        <v>120</v>
      </c>
    </row>
    <row r="81" spans="1:1" x14ac:dyDescent="0.25">
      <c r="A81" t="s">
        <v>121</v>
      </c>
    </row>
    <row r="82" spans="1:1" x14ac:dyDescent="0.25">
      <c r="A82" t="s">
        <v>122</v>
      </c>
    </row>
    <row r="83" spans="1:1" x14ac:dyDescent="0.25">
      <c r="A83" t="s">
        <v>123</v>
      </c>
    </row>
    <row r="84" spans="1:1" x14ac:dyDescent="0.25">
      <c r="A84" t="s">
        <v>124</v>
      </c>
    </row>
    <row r="85" spans="1:1" x14ac:dyDescent="0.25">
      <c r="A85" t="s">
        <v>125</v>
      </c>
    </row>
    <row r="86" spans="1:1" x14ac:dyDescent="0.25">
      <c r="A86" t="s">
        <v>126</v>
      </c>
    </row>
    <row r="87" spans="1:1" x14ac:dyDescent="0.25">
      <c r="A87" t="s">
        <v>127</v>
      </c>
    </row>
    <row r="88" spans="1:1" x14ac:dyDescent="0.25">
      <c r="A88" t="s">
        <v>128</v>
      </c>
    </row>
    <row r="89" spans="1:1" x14ac:dyDescent="0.25">
      <c r="A89" t="s">
        <v>129</v>
      </c>
    </row>
    <row r="90" spans="1:1" x14ac:dyDescent="0.25">
      <c r="A90" t="s">
        <v>130</v>
      </c>
    </row>
    <row r="91" spans="1:1" x14ac:dyDescent="0.25">
      <c r="A91" t="s">
        <v>131</v>
      </c>
    </row>
    <row r="92" spans="1:1" x14ac:dyDescent="0.25">
      <c r="A92" t="s">
        <v>132</v>
      </c>
    </row>
    <row r="93" spans="1:1" x14ac:dyDescent="0.25">
      <c r="A93" t="s">
        <v>133</v>
      </c>
    </row>
    <row r="94" spans="1:1" x14ac:dyDescent="0.25">
      <c r="A94" t="s">
        <v>134</v>
      </c>
    </row>
    <row r="95" spans="1:1" x14ac:dyDescent="0.25">
      <c r="A95" t="s">
        <v>135</v>
      </c>
    </row>
    <row r="96" spans="1:1" x14ac:dyDescent="0.25">
      <c r="A96" t="s">
        <v>136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B87"/>
  <sheetViews>
    <sheetView topLeftCell="A28" workbookViewId="0">
      <selection sqref="A1:XFD6"/>
    </sheetView>
  </sheetViews>
  <sheetFormatPr defaultRowHeight="15" x14ac:dyDescent="0.25"/>
  <sheetData>
    <row r="1" spans="2:2" x14ac:dyDescent="0.25">
      <c r="B1" t="s">
        <v>208</v>
      </c>
    </row>
    <row r="2" spans="2:2" x14ac:dyDescent="0.25">
      <c r="B2" t="s">
        <v>141</v>
      </c>
    </row>
    <row r="3" spans="2:2" x14ac:dyDescent="0.25">
      <c r="B3" t="s">
        <v>142</v>
      </c>
    </row>
    <row r="4" spans="2:2" x14ac:dyDescent="0.25">
      <c r="B4" t="s">
        <v>143</v>
      </c>
    </row>
    <row r="5" spans="2:2" x14ac:dyDescent="0.25">
      <c r="B5" t="s">
        <v>144</v>
      </c>
    </row>
    <row r="6" spans="2:2" x14ac:dyDescent="0.25">
      <c r="B6" t="s">
        <v>145</v>
      </c>
    </row>
    <row r="7" spans="2:2" x14ac:dyDescent="0.25">
      <c r="B7" t="s">
        <v>146</v>
      </c>
    </row>
    <row r="8" spans="2:2" x14ac:dyDescent="0.25">
      <c r="B8" t="s">
        <v>147</v>
      </c>
    </row>
    <row r="9" spans="2:2" x14ac:dyDescent="0.25">
      <c r="B9" t="s">
        <v>148</v>
      </c>
    </row>
    <row r="10" spans="2:2" x14ac:dyDescent="0.25">
      <c r="B10" t="s">
        <v>149</v>
      </c>
    </row>
    <row r="11" spans="2:2" x14ac:dyDescent="0.25">
      <c r="B11" t="s">
        <v>150</v>
      </c>
    </row>
    <row r="12" spans="2:2" x14ac:dyDescent="0.25">
      <c r="B12" t="s">
        <v>151</v>
      </c>
    </row>
    <row r="13" spans="2:2" x14ac:dyDescent="0.25">
      <c r="B13" t="s">
        <v>152</v>
      </c>
    </row>
    <row r="14" spans="2:2" x14ac:dyDescent="0.25">
      <c r="B14" t="s">
        <v>153</v>
      </c>
    </row>
    <row r="15" spans="2:2" x14ac:dyDescent="0.25">
      <c r="B15" t="s">
        <v>154</v>
      </c>
    </row>
    <row r="16" spans="2:2" x14ac:dyDescent="0.25">
      <c r="B16" t="s">
        <v>155</v>
      </c>
    </row>
    <row r="17" spans="2:2" x14ac:dyDescent="0.25">
      <c r="B17" t="s">
        <v>156</v>
      </c>
    </row>
    <row r="18" spans="2:2" x14ac:dyDescent="0.25">
      <c r="B18" t="s">
        <v>157</v>
      </c>
    </row>
    <row r="19" spans="2:2" x14ac:dyDescent="0.25">
      <c r="B19" t="s">
        <v>158</v>
      </c>
    </row>
    <row r="20" spans="2:2" x14ac:dyDescent="0.25">
      <c r="B20" t="s">
        <v>159</v>
      </c>
    </row>
    <row r="21" spans="2:2" x14ac:dyDescent="0.25">
      <c r="B21" t="s">
        <v>160</v>
      </c>
    </row>
    <row r="22" spans="2:2" x14ac:dyDescent="0.25">
      <c r="B22" t="s">
        <v>161</v>
      </c>
    </row>
    <row r="23" spans="2:2" x14ac:dyDescent="0.25">
      <c r="B23" t="s">
        <v>162</v>
      </c>
    </row>
    <row r="24" spans="2:2" x14ac:dyDescent="0.25">
      <c r="B24" t="s">
        <v>163</v>
      </c>
    </row>
    <row r="25" spans="2:2" x14ac:dyDescent="0.25">
      <c r="B25" t="s">
        <v>164</v>
      </c>
    </row>
    <row r="26" spans="2:2" x14ac:dyDescent="0.25">
      <c r="B26" t="s">
        <v>165</v>
      </c>
    </row>
    <row r="27" spans="2:2" x14ac:dyDescent="0.25">
      <c r="B27" t="s">
        <v>166</v>
      </c>
    </row>
    <row r="28" spans="2:2" x14ac:dyDescent="0.25">
      <c r="B28" t="s">
        <v>167</v>
      </c>
    </row>
    <row r="29" spans="2:2" x14ac:dyDescent="0.25">
      <c r="B29" t="s">
        <v>168</v>
      </c>
    </row>
    <row r="30" spans="2:2" x14ac:dyDescent="0.25">
      <c r="B30" t="s">
        <v>169</v>
      </c>
    </row>
    <row r="31" spans="2:2" x14ac:dyDescent="0.25">
      <c r="B31" t="s">
        <v>170</v>
      </c>
    </row>
    <row r="32" spans="2:2" x14ac:dyDescent="0.25">
      <c r="B32" t="s">
        <v>171</v>
      </c>
    </row>
    <row r="33" spans="2:2" x14ac:dyDescent="0.25">
      <c r="B33" t="s">
        <v>172</v>
      </c>
    </row>
    <row r="34" spans="2:2" x14ac:dyDescent="0.25">
      <c r="B34" t="s">
        <v>173</v>
      </c>
    </row>
    <row r="35" spans="2:2" x14ac:dyDescent="0.25">
      <c r="B35" t="s">
        <v>174</v>
      </c>
    </row>
    <row r="36" spans="2:2" x14ac:dyDescent="0.25">
      <c r="B36" t="s">
        <v>175</v>
      </c>
    </row>
    <row r="37" spans="2:2" x14ac:dyDescent="0.25">
      <c r="B37" t="s">
        <v>176</v>
      </c>
    </row>
    <row r="38" spans="2:2" x14ac:dyDescent="0.25">
      <c r="B38" t="s">
        <v>177</v>
      </c>
    </row>
    <row r="39" spans="2:2" x14ac:dyDescent="0.25">
      <c r="B39" t="s">
        <v>178</v>
      </c>
    </row>
    <row r="40" spans="2:2" x14ac:dyDescent="0.25">
      <c r="B40" t="s">
        <v>179</v>
      </c>
    </row>
    <row r="41" spans="2:2" x14ac:dyDescent="0.25">
      <c r="B41" t="s">
        <v>180</v>
      </c>
    </row>
    <row r="42" spans="2:2" x14ac:dyDescent="0.25">
      <c r="B42" t="s">
        <v>181</v>
      </c>
    </row>
    <row r="43" spans="2:2" x14ac:dyDescent="0.25">
      <c r="B43" t="s">
        <v>182</v>
      </c>
    </row>
    <row r="44" spans="2:2" x14ac:dyDescent="0.25">
      <c r="B44" t="s">
        <v>183</v>
      </c>
    </row>
    <row r="45" spans="2:2" x14ac:dyDescent="0.25">
      <c r="B45" t="s">
        <v>184</v>
      </c>
    </row>
    <row r="46" spans="2:2" x14ac:dyDescent="0.25">
      <c r="B46" t="s">
        <v>185</v>
      </c>
    </row>
    <row r="47" spans="2:2" x14ac:dyDescent="0.25">
      <c r="B47" t="s">
        <v>186</v>
      </c>
    </row>
    <row r="48" spans="2:2" x14ac:dyDescent="0.25">
      <c r="B48" t="s">
        <v>187</v>
      </c>
    </row>
    <row r="49" spans="2:2" x14ac:dyDescent="0.25">
      <c r="B49" t="s">
        <v>188</v>
      </c>
    </row>
    <row r="50" spans="2:2" x14ac:dyDescent="0.25">
      <c r="B50" t="s">
        <v>189</v>
      </c>
    </row>
    <row r="51" spans="2:2" x14ac:dyDescent="0.25">
      <c r="B51" t="s">
        <v>190</v>
      </c>
    </row>
    <row r="52" spans="2:2" x14ac:dyDescent="0.25">
      <c r="B52" t="s">
        <v>191</v>
      </c>
    </row>
    <row r="53" spans="2:2" x14ac:dyDescent="0.25">
      <c r="B53" t="s">
        <v>192</v>
      </c>
    </row>
    <row r="54" spans="2:2" x14ac:dyDescent="0.25">
      <c r="B54" t="s">
        <v>193</v>
      </c>
    </row>
    <row r="55" spans="2:2" x14ac:dyDescent="0.25">
      <c r="B55" t="s">
        <v>194</v>
      </c>
    </row>
    <row r="56" spans="2:2" x14ac:dyDescent="0.25">
      <c r="B56" t="s">
        <v>195</v>
      </c>
    </row>
    <row r="57" spans="2:2" x14ac:dyDescent="0.25">
      <c r="B57" t="s">
        <v>196</v>
      </c>
    </row>
    <row r="58" spans="2:2" x14ac:dyDescent="0.25">
      <c r="B58" t="s">
        <v>197</v>
      </c>
    </row>
    <row r="59" spans="2:2" x14ac:dyDescent="0.25">
      <c r="B59" t="s">
        <v>198</v>
      </c>
    </row>
    <row r="60" spans="2:2" x14ac:dyDescent="0.25">
      <c r="B60" t="s">
        <v>199</v>
      </c>
    </row>
    <row r="61" spans="2:2" x14ac:dyDescent="0.25">
      <c r="B61" t="s">
        <v>200</v>
      </c>
    </row>
    <row r="62" spans="2:2" x14ac:dyDescent="0.25">
      <c r="B62" t="s">
        <v>201</v>
      </c>
    </row>
    <row r="63" spans="2:2" x14ac:dyDescent="0.25">
      <c r="B63" t="s">
        <v>202</v>
      </c>
    </row>
    <row r="66" spans="2:2" x14ac:dyDescent="0.25">
      <c r="B66" t="s">
        <v>209</v>
      </c>
    </row>
    <row r="67" spans="2:2" x14ac:dyDescent="0.25">
      <c r="B67" t="s">
        <v>203</v>
      </c>
    </row>
    <row r="68" spans="2:2" x14ac:dyDescent="0.25">
      <c r="B68" t="s">
        <v>204</v>
      </c>
    </row>
    <row r="69" spans="2:2" x14ac:dyDescent="0.25">
      <c r="B69" t="s">
        <v>205</v>
      </c>
    </row>
    <row r="70" spans="2:2" x14ac:dyDescent="0.25">
      <c r="B70" t="s">
        <v>206</v>
      </c>
    </row>
    <row r="71" spans="2:2" x14ac:dyDescent="0.25">
      <c r="B71" t="s">
        <v>207</v>
      </c>
    </row>
    <row r="72" spans="2:2" x14ac:dyDescent="0.25">
      <c r="B72" t="s">
        <v>210</v>
      </c>
    </row>
    <row r="73" spans="2:2" x14ac:dyDescent="0.25">
      <c r="B73" t="s">
        <v>211</v>
      </c>
    </row>
    <row r="74" spans="2:2" x14ac:dyDescent="0.25">
      <c r="B74" t="s">
        <v>212</v>
      </c>
    </row>
    <row r="75" spans="2:2" x14ac:dyDescent="0.25">
      <c r="B75" t="s">
        <v>213</v>
      </c>
    </row>
    <row r="76" spans="2:2" x14ac:dyDescent="0.25">
      <c r="B76" t="s">
        <v>214</v>
      </c>
    </row>
    <row r="77" spans="2:2" x14ac:dyDescent="0.25">
      <c r="B77" t="s">
        <v>215</v>
      </c>
    </row>
    <row r="78" spans="2:2" x14ac:dyDescent="0.25">
      <c r="B78" t="s">
        <v>216</v>
      </c>
    </row>
    <row r="79" spans="2:2" x14ac:dyDescent="0.25">
      <c r="B79" t="s">
        <v>217</v>
      </c>
    </row>
    <row r="80" spans="2:2" x14ac:dyDescent="0.25">
      <c r="B80" t="s">
        <v>218</v>
      </c>
    </row>
    <row r="81" spans="2:2" x14ac:dyDescent="0.25">
      <c r="B81" t="s">
        <v>219</v>
      </c>
    </row>
    <row r="82" spans="2:2" x14ac:dyDescent="0.25">
      <c r="B82" t="s">
        <v>220</v>
      </c>
    </row>
    <row r="83" spans="2:2" x14ac:dyDescent="0.25">
      <c r="B83" t="s">
        <v>221</v>
      </c>
    </row>
    <row r="84" spans="2:2" x14ac:dyDescent="0.25">
      <c r="B84" t="s">
        <v>222</v>
      </c>
    </row>
    <row r="85" spans="2:2" x14ac:dyDescent="0.25">
      <c r="B85" t="s">
        <v>223</v>
      </c>
    </row>
    <row r="86" spans="2:2" x14ac:dyDescent="0.25">
      <c r="B86" t="s">
        <v>224</v>
      </c>
    </row>
    <row r="87" spans="2:2" x14ac:dyDescent="0.25">
      <c r="B87" t="s">
        <v>136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tabSelected="1" topLeftCell="C1" zoomScale="80" zoomScaleNormal="80" workbookViewId="0">
      <selection activeCell="P43" sqref="P43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results_cross</vt:lpstr>
      <vt:lpstr>results_No cross</vt:lpstr>
      <vt:lpstr>Ustandardized results_cross</vt:lpstr>
      <vt:lpstr>Unstandardized result_no cross</vt:lpstr>
      <vt:lpstr>diagram</vt:lpstr>
    </vt:vector>
  </TitlesOfParts>
  <Company>PEARSON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UZHANOU</dc:creator>
  <cp:lastModifiedBy>Zhang, Ou</cp:lastModifiedBy>
  <dcterms:created xsi:type="dcterms:W3CDTF">2014-08-18T15:33:13Z</dcterms:created>
  <dcterms:modified xsi:type="dcterms:W3CDTF">2020-11-20T04:36:49Z</dcterms:modified>
</cp:coreProperties>
</file>