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qinfu\Desktop\"/>
    </mc:Choice>
  </mc:AlternateContent>
  <xr:revisionPtr revIDLastSave="0" documentId="13_ncr:1_{86CF3CE7-9645-495C-9E7D-C334F63DA2E1}" xr6:coauthVersionLast="40" xr6:coauthVersionMax="40" xr10:uidLastSave="{00000000-0000-0000-0000-000000000000}"/>
  <bookViews>
    <workbookView xWindow="0" yWindow="110" windowWidth="12770" windowHeight="5720" xr2:uid="{00000000-000D-0000-FFFF-FFFF00000000}"/>
  </bookViews>
  <sheets>
    <sheet name="月总费用" sheetId="5" r:id="rId1"/>
    <sheet name="常规合成原料" sheetId="1" r:id="rId2"/>
    <sheet name="修饰单体及修饰CPG" sheetId="2" r:id="rId3"/>
    <sheet name="活化酯" sheetId="3" r:id="rId4"/>
    <sheet name="合成耗材" sheetId="4" r:id="rId5"/>
  </sheets>
  <calcPr calcId="181029"/>
</workbook>
</file>

<file path=xl/calcChain.xml><?xml version="1.0" encoding="utf-8"?>
<calcChain xmlns="http://schemas.openxmlformats.org/spreadsheetml/2006/main">
  <c r="C3" i="5" l="1"/>
  <c r="B3" i="5"/>
  <c r="D6" i="4"/>
  <c r="I33" i="4" l="1"/>
  <c r="D33" i="4"/>
  <c r="I32" i="4"/>
  <c r="D32" i="4"/>
  <c r="I31" i="4"/>
  <c r="D31" i="4"/>
  <c r="I30" i="4"/>
  <c r="D30" i="4"/>
  <c r="I29" i="4"/>
  <c r="D29" i="4"/>
  <c r="I28" i="4"/>
  <c r="D28" i="4"/>
  <c r="I27" i="4"/>
  <c r="D27" i="4"/>
  <c r="I26" i="4"/>
  <c r="D26" i="4"/>
  <c r="I25" i="4"/>
  <c r="D25" i="4"/>
  <c r="I24" i="4"/>
  <c r="D24" i="4"/>
  <c r="I23" i="4"/>
  <c r="D23" i="4"/>
  <c r="I22" i="4"/>
  <c r="D22" i="4"/>
  <c r="I21" i="4"/>
  <c r="D21" i="4"/>
  <c r="I20" i="4"/>
  <c r="D20" i="4"/>
  <c r="I19" i="4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I5" i="4"/>
  <c r="D5" i="4"/>
  <c r="I4" i="4"/>
  <c r="D4" i="4"/>
  <c r="I3" i="4"/>
  <c r="D3" i="4"/>
  <c r="I26" i="3"/>
  <c r="I11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3" i="3"/>
  <c r="I7" i="3"/>
  <c r="I1" i="4" l="1"/>
  <c r="D3" i="5" s="1"/>
  <c r="E3" i="5" s="1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0" i="3"/>
  <c r="I9" i="3"/>
  <c r="I8" i="3"/>
  <c r="I6" i="3"/>
  <c r="I5" i="3"/>
  <c r="I4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I27" i="1"/>
  <c r="I28" i="1"/>
  <c r="I29" i="1"/>
  <c r="I30" i="1"/>
  <c r="I31" i="1"/>
  <c r="I32" i="1"/>
  <c r="I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I1" i="3" l="1"/>
  <c r="I1" i="2"/>
  <c r="I1" i="1"/>
  <c r="A3" i="5" s="1"/>
</calcChain>
</file>

<file path=xl/sharedStrings.xml><?xml version="1.0" encoding="utf-8"?>
<sst xmlns="http://schemas.openxmlformats.org/spreadsheetml/2006/main" count="231" uniqueCount="177">
  <si>
    <t>50ul</t>
    <phoneticPr fontId="2" type="noConversion"/>
  </si>
  <si>
    <t>CAPB</t>
    <phoneticPr fontId="2" type="noConversion"/>
  </si>
  <si>
    <t>5g</t>
    <phoneticPr fontId="2" type="noConversion"/>
  </si>
  <si>
    <t>09-2200-XX</t>
    <phoneticPr fontId="2" type="noConversion"/>
  </si>
  <si>
    <t>活化剂</t>
    <phoneticPr fontId="2" type="noConversion"/>
  </si>
  <si>
    <t>备注</t>
    <phoneticPr fontId="2" type="noConversion"/>
  </si>
  <si>
    <t>连接效果不好</t>
    <phoneticPr fontId="2" type="noConversion"/>
  </si>
  <si>
    <t>10-1057-xx</t>
    <phoneticPr fontId="2" type="noConversion"/>
  </si>
  <si>
    <t>10-5905-xx</t>
    <phoneticPr fontId="2" type="noConversion"/>
  </si>
  <si>
    <t>10-1964-xx</t>
    <phoneticPr fontId="2" type="noConversion"/>
  </si>
  <si>
    <t>20-2002-xx</t>
  </si>
  <si>
    <t>20-2022-xx</t>
  </si>
  <si>
    <t>20-2012-xx</t>
  </si>
  <si>
    <t>20-2032-xx</t>
  </si>
  <si>
    <t>PD1-004</t>
  </si>
  <si>
    <t>PD2-006</t>
  </si>
  <si>
    <t>PD4-002</t>
  </si>
  <si>
    <t>OP-011</t>
    <phoneticPr fontId="2" type="noConversion"/>
  </si>
  <si>
    <t>OP-010</t>
    <phoneticPr fontId="2" type="noConversion"/>
  </si>
  <si>
    <t>10-1916-02</t>
    <phoneticPr fontId="2" type="noConversion"/>
  </si>
  <si>
    <t>10-1906-02</t>
    <phoneticPr fontId="2" type="noConversion"/>
  </si>
  <si>
    <t>10-1056-02</t>
    <phoneticPr fontId="2" type="noConversion"/>
  </si>
  <si>
    <t>10-5903-02</t>
    <phoneticPr fontId="2" type="noConversion"/>
  </si>
  <si>
    <t>0N-022</t>
    <phoneticPr fontId="2" type="noConversion"/>
  </si>
  <si>
    <t>WASH乙腈</t>
    <phoneticPr fontId="2" type="noConversion"/>
  </si>
  <si>
    <t>HPLC乙腈</t>
    <phoneticPr fontId="2" type="noConversion"/>
  </si>
  <si>
    <t>OP-007</t>
    <phoneticPr fontId="2" type="noConversion"/>
  </si>
  <si>
    <t>单体dA(Bz）</t>
    <phoneticPr fontId="2" type="noConversion"/>
  </si>
  <si>
    <t>常规合成原料</t>
    <phoneticPr fontId="2" type="noConversion"/>
  </si>
  <si>
    <t>货号</t>
    <phoneticPr fontId="2" type="noConversion"/>
  </si>
  <si>
    <t>物料名称</t>
    <phoneticPr fontId="2" type="noConversion"/>
  </si>
  <si>
    <t>规格</t>
    <phoneticPr fontId="2" type="noConversion"/>
  </si>
  <si>
    <t>4L</t>
    <phoneticPr fontId="2" type="noConversion"/>
  </si>
  <si>
    <t>TCA</t>
    <phoneticPr fontId="2" type="noConversion"/>
  </si>
  <si>
    <t>碘液</t>
    <phoneticPr fontId="2" type="noConversion"/>
  </si>
  <si>
    <t>CAPA</t>
    <phoneticPr fontId="2" type="noConversion"/>
  </si>
  <si>
    <t>氨水</t>
    <phoneticPr fontId="2" type="noConversion"/>
  </si>
  <si>
    <t>500ml</t>
    <phoneticPr fontId="2" type="noConversion"/>
  </si>
  <si>
    <t>甲胺</t>
    <phoneticPr fontId="2" type="noConversion"/>
  </si>
  <si>
    <t>1g</t>
    <phoneticPr fontId="2" type="noConversion"/>
  </si>
  <si>
    <t>单体dG(dmf)</t>
    <phoneticPr fontId="2" type="noConversion"/>
  </si>
  <si>
    <t>单体dC(Ac)</t>
    <phoneticPr fontId="2" type="noConversion"/>
  </si>
  <si>
    <t>单体dT</t>
    <phoneticPr fontId="2" type="noConversion"/>
  </si>
  <si>
    <t>dA-CPG 2000（GLEN）</t>
    <phoneticPr fontId="2" type="noConversion"/>
  </si>
  <si>
    <t>dG-CPG 2000（GLEN）</t>
    <phoneticPr fontId="2" type="noConversion"/>
  </si>
  <si>
    <t>dC-CPG 2000（GLEN）</t>
    <phoneticPr fontId="2" type="noConversion"/>
  </si>
  <si>
    <t>dT-CPG 2000（GLEN）</t>
    <phoneticPr fontId="2" type="noConversion"/>
  </si>
  <si>
    <t>500A,75-85umol/g</t>
  </si>
  <si>
    <t>N-4000-10</t>
  </si>
  <si>
    <t>50g</t>
    <phoneticPr fontId="2" type="noConversion"/>
  </si>
  <si>
    <t>20g</t>
    <phoneticPr fontId="2" type="noConversion"/>
  </si>
  <si>
    <t>规格(mg)</t>
    <phoneticPr fontId="2" type="noConversion"/>
  </si>
  <si>
    <t>PD4-006</t>
    <phoneticPr fontId="2" type="noConversion"/>
  </si>
  <si>
    <t>6-HEX(兆维)</t>
    <phoneticPr fontId="2" type="noConversion"/>
  </si>
  <si>
    <t>6-HEX(固与)</t>
    <phoneticPr fontId="2" type="noConversion"/>
  </si>
  <si>
    <t>6-FAM(兆维)</t>
    <phoneticPr fontId="2" type="noConversion"/>
  </si>
  <si>
    <t>中间-FAM (GLEN）</t>
    <phoneticPr fontId="2" type="noConversion"/>
  </si>
  <si>
    <t xml:space="preserve">dT- FAM（GLEN）     </t>
    <phoneticPr fontId="2" type="noConversion"/>
  </si>
  <si>
    <t xml:space="preserve">dT- FAM（(兆维)      </t>
    <phoneticPr fontId="2" type="noConversion"/>
  </si>
  <si>
    <t>6-TET(兆维)</t>
    <phoneticPr fontId="2" type="noConversion"/>
  </si>
  <si>
    <t>6-TET（GLEN）</t>
    <phoneticPr fontId="2" type="noConversion"/>
  </si>
  <si>
    <t>5'-Amino-Modifier C6-TFA(兆维)</t>
    <phoneticPr fontId="2" type="noConversion"/>
  </si>
  <si>
    <t>5'-Amino-Modifier C6-TFA（GLEN）</t>
    <phoneticPr fontId="2" type="noConversion"/>
  </si>
  <si>
    <t>5'-Amino-Modifier C6（GLEN）</t>
    <phoneticPr fontId="2" type="noConversion"/>
  </si>
  <si>
    <t>SIMA (HEX) Phosphoramidite（GLEN）</t>
    <phoneticPr fontId="2" type="noConversion"/>
  </si>
  <si>
    <t>TAMRA-dT （GLEN）</t>
    <phoneticPr fontId="2" type="noConversion"/>
  </si>
  <si>
    <t>Biotin-CPG(迪钠新科)</t>
    <phoneticPr fontId="2" type="noConversion"/>
  </si>
  <si>
    <t>BHQ1-CPG(迪钠新科)</t>
    <phoneticPr fontId="2" type="noConversion"/>
  </si>
  <si>
    <t>修饰单体</t>
    <phoneticPr fontId="2" type="noConversion"/>
  </si>
  <si>
    <t>6-HEX,SE(百萤)</t>
    <phoneticPr fontId="2" type="noConversion"/>
  </si>
  <si>
    <t>6-TAMRA,SE(百萤)</t>
    <phoneticPr fontId="2" type="noConversion"/>
  </si>
  <si>
    <t>6-ROX,SE(百萤)</t>
    <phoneticPr fontId="2" type="noConversion"/>
  </si>
  <si>
    <t>5-ROX,SE（固与）</t>
    <phoneticPr fontId="2" type="noConversion"/>
  </si>
  <si>
    <t>6-TAMRA,SE（刘华）</t>
    <phoneticPr fontId="2" type="noConversion"/>
  </si>
  <si>
    <t>6-TAMRA,SE（固与）</t>
    <phoneticPr fontId="2" type="noConversion"/>
  </si>
  <si>
    <t>6-HEX,SE（固与）</t>
    <phoneticPr fontId="2" type="noConversion"/>
  </si>
  <si>
    <t>6-FAM,SE（固与）</t>
    <phoneticPr fontId="2" type="noConversion"/>
  </si>
  <si>
    <t>Cy5,SE（固与）</t>
    <phoneticPr fontId="2" type="noConversion"/>
  </si>
  <si>
    <t>脂性Cy5,SE（固与）</t>
    <phoneticPr fontId="2" type="noConversion"/>
  </si>
  <si>
    <t>Cy3（固与）</t>
    <phoneticPr fontId="2" type="noConversion"/>
  </si>
  <si>
    <t>Cy5（固与）</t>
    <phoneticPr fontId="2" type="noConversion"/>
  </si>
  <si>
    <t>18373 Atto 647N（Sigma）</t>
    <phoneticPr fontId="2" type="noConversion"/>
  </si>
  <si>
    <t>88793 Atto 532（Sigma）</t>
    <phoneticPr fontId="2" type="noConversion"/>
  </si>
  <si>
    <t>50492 Atto Rho101（Sigma）</t>
    <phoneticPr fontId="2" type="noConversion"/>
  </si>
  <si>
    <t>41698 Atto 488（Sigma）</t>
    <phoneticPr fontId="2" type="noConversion"/>
  </si>
  <si>
    <t>01464 Atto 633（Sigma）</t>
    <phoneticPr fontId="2" type="noConversion"/>
  </si>
  <si>
    <t>92835 Atto 550（Sigma）</t>
    <phoneticPr fontId="2" type="noConversion"/>
  </si>
  <si>
    <t>72464 Atto 565（Sigma）</t>
    <phoneticPr fontId="2" type="noConversion"/>
  </si>
  <si>
    <t>Super Texas red,SE（固与）</t>
    <phoneticPr fontId="2" type="noConversion"/>
  </si>
  <si>
    <t>Super Fluor 488,SE（固与）</t>
    <phoneticPr fontId="2" type="noConversion"/>
  </si>
  <si>
    <t>Atto565,SE（刘华）</t>
    <phoneticPr fontId="2" type="noConversion"/>
  </si>
  <si>
    <t>规格mg</t>
    <phoneticPr fontId="2" type="noConversion"/>
  </si>
  <si>
    <t>ATTO 565 ,SE（固与）</t>
    <phoneticPr fontId="2" type="noConversion"/>
  </si>
  <si>
    <t>活化酯</t>
    <phoneticPr fontId="2" type="noConversion"/>
  </si>
  <si>
    <t>79636 Atto 590 （Sigma）</t>
    <phoneticPr fontId="2" type="noConversion"/>
  </si>
  <si>
    <t>寄给广州了</t>
    <phoneticPr fontId="2" type="noConversion"/>
  </si>
  <si>
    <t>氩气</t>
    <phoneticPr fontId="2" type="noConversion"/>
  </si>
  <si>
    <t>废液桶</t>
  </si>
  <si>
    <t>无水乙醇</t>
  </si>
  <si>
    <t>75%乙醇</t>
  </si>
  <si>
    <t>三乙胺</t>
  </si>
  <si>
    <t>冰乙酸</t>
  </si>
  <si>
    <t>DMSO</t>
  </si>
  <si>
    <t>氨解瓶</t>
  </si>
  <si>
    <t>西林瓶</t>
    <phoneticPr fontId="2" type="noConversion"/>
  </si>
  <si>
    <t>1.6ml 96孔板</t>
    <phoneticPr fontId="2" type="noConversion"/>
  </si>
  <si>
    <t>2.2ml 96孔板</t>
    <phoneticPr fontId="2" type="noConversion"/>
  </si>
  <si>
    <t>50ml离心管</t>
    <phoneticPr fontId="2" type="noConversion"/>
  </si>
  <si>
    <t>5ml离心管</t>
    <phoneticPr fontId="2" type="noConversion"/>
  </si>
  <si>
    <t>2ml离心管</t>
    <phoneticPr fontId="2" type="noConversion"/>
  </si>
  <si>
    <t>1.5ml离心管</t>
    <phoneticPr fontId="2" type="noConversion"/>
  </si>
  <si>
    <t>2ml棕色冷冻管</t>
    <phoneticPr fontId="2" type="noConversion"/>
  </si>
  <si>
    <t>HPLC过滤柱</t>
    <phoneticPr fontId="2" type="noConversion"/>
  </si>
  <si>
    <t>二乙胺</t>
    <phoneticPr fontId="2" type="noConversion"/>
  </si>
  <si>
    <t>叔丁胺</t>
    <phoneticPr fontId="2" type="noConversion"/>
  </si>
  <si>
    <t>封口膜</t>
    <phoneticPr fontId="2" type="noConversion"/>
  </si>
  <si>
    <t>标签纸</t>
    <phoneticPr fontId="2" type="noConversion"/>
  </si>
  <si>
    <t>标签碳带</t>
    <phoneticPr fontId="2" type="noConversion"/>
  </si>
  <si>
    <t>5ml棕色离心管</t>
    <phoneticPr fontId="2" type="noConversion"/>
  </si>
  <si>
    <t>压敏胶布</t>
    <phoneticPr fontId="2" type="noConversion"/>
  </si>
  <si>
    <t>脱脂棉</t>
    <phoneticPr fontId="2" type="noConversion"/>
  </si>
  <si>
    <t>称量纸</t>
  </si>
  <si>
    <t>记号笔</t>
  </si>
  <si>
    <t>维达卷纸</t>
  </si>
  <si>
    <t>自封袋</t>
  </si>
  <si>
    <t>PD3-007</t>
    <phoneticPr fontId="2" type="noConversion"/>
  </si>
  <si>
    <t>单体dC(Bz)</t>
    <phoneticPr fontId="2" type="noConversion"/>
  </si>
  <si>
    <t>月初库存</t>
    <phoneticPr fontId="2" type="noConversion"/>
  </si>
  <si>
    <t>使用数量</t>
    <phoneticPr fontId="2" type="noConversion"/>
  </si>
  <si>
    <t>月底库存</t>
    <phoneticPr fontId="2" type="noConversion"/>
  </si>
  <si>
    <t>入库数量</t>
    <phoneticPr fontId="2" type="noConversion"/>
  </si>
  <si>
    <t>物料货号</t>
    <phoneticPr fontId="2" type="noConversion"/>
  </si>
  <si>
    <t>5L</t>
    <phoneticPr fontId="2" type="noConversion"/>
  </si>
  <si>
    <t>12MPa</t>
    <phoneticPr fontId="2" type="noConversion"/>
  </si>
  <si>
    <t>500ml</t>
    <phoneticPr fontId="2" type="noConversion"/>
  </si>
  <si>
    <t>单价</t>
    <phoneticPr fontId="2" type="noConversion"/>
  </si>
  <si>
    <t>1L</t>
    <phoneticPr fontId="2" type="noConversion"/>
  </si>
  <si>
    <t>500g</t>
    <phoneticPr fontId="2" type="noConversion"/>
  </si>
  <si>
    <t>250ml</t>
    <phoneticPr fontId="2" type="noConversion"/>
  </si>
  <si>
    <t>276855-1L</t>
    <phoneticPr fontId="2" type="noConversion"/>
  </si>
  <si>
    <t>乙酸钠,三水</t>
    <phoneticPr fontId="2" type="noConversion"/>
  </si>
  <si>
    <t>S111519-500g</t>
    <phoneticPr fontId="2" type="noConversion"/>
  </si>
  <si>
    <t>M102702-5L</t>
    <phoneticPr fontId="2" type="noConversion"/>
  </si>
  <si>
    <t>瑞尔</t>
    <phoneticPr fontId="2" type="noConversion"/>
  </si>
  <si>
    <t>月费用</t>
    <phoneticPr fontId="2" type="noConversion"/>
  </si>
  <si>
    <t>CPG</t>
    <phoneticPr fontId="2" type="noConversion"/>
  </si>
  <si>
    <t>PD3-003</t>
    <phoneticPr fontId="2" type="noConversion"/>
  </si>
  <si>
    <t>耗材</t>
    <phoneticPr fontId="2" type="noConversion"/>
  </si>
  <si>
    <t>总费用</t>
    <phoneticPr fontId="2" type="noConversion"/>
  </si>
  <si>
    <t>2019年2月引物合成成本统计</t>
    <phoneticPr fontId="2" type="noConversion"/>
  </si>
  <si>
    <t>6-FAM(固与)</t>
    <phoneticPr fontId="2" type="noConversion"/>
  </si>
  <si>
    <t>使用数量(mg)</t>
    <phoneticPr fontId="2" type="noConversion"/>
  </si>
  <si>
    <t>月底库存(瓶)</t>
    <phoneticPr fontId="2" type="noConversion"/>
  </si>
  <si>
    <t>月初库存(瓶)</t>
    <phoneticPr fontId="2" type="noConversion"/>
  </si>
  <si>
    <t>每毫克价格</t>
    <phoneticPr fontId="2" type="noConversion"/>
  </si>
  <si>
    <t>A116166</t>
  </si>
  <si>
    <t>TE</t>
    <phoneticPr fontId="2" type="noConversion"/>
  </si>
  <si>
    <t>B548106-0500</t>
  </si>
  <si>
    <t>上海凌峰</t>
    <phoneticPr fontId="2" type="noConversion"/>
  </si>
  <si>
    <t>CAL Fluor Red 610 CE Phosphoramidite(吉玛)</t>
    <phoneticPr fontId="2" type="noConversion"/>
  </si>
  <si>
    <t>CelRED（固与）</t>
    <phoneticPr fontId="2" type="noConversion"/>
  </si>
  <si>
    <t>CelGreen（固与）</t>
    <phoneticPr fontId="2" type="noConversion"/>
  </si>
  <si>
    <t>SUPER Green I（固与）</t>
    <phoneticPr fontId="2" type="noConversion"/>
  </si>
  <si>
    <t>个</t>
    <phoneticPr fontId="2" type="noConversion"/>
  </si>
  <si>
    <t>Atto 590  ,SE（固与）</t>
    <phoneticPr fontId="2" type="noConversion"/>
  </si>
  <si>
    <t>入库数量(瓶)</t>
    <phoneticPr fontId="2" type="noConversion"/>
  </si>
  <si>
    <t>2ml透明冷冻管</t>
    <phoneticPr fontId="2" type="noConversion"/>
  </si>
  <si>
    <t>10ml注射器</t>
    <phoneticPr fontId="2" type="noConversion"/>
  </si>
  <si>
    <t>50ml注射器</t>
    <phoneticPr fontId="2" type="noConversion"/>
  </si>
  <si>
    <t>10ul枪头</t>
    <phoneticPr fontId="2" type="noConversion"/>
  </si>
  <si>
    <t>200ul枪头</t>
    <phoneticPr fontId="2" type="noConversion"/>
  </si>
  <si>
    <t>1ml枪头</t>
    <phoneticPr fontId="2" type="noConversion"/>
  </si>
  <si>
    <t>分子筛3A，钾A型（φ3-5mm）</t>
  </si>
  <si>
    <t>6mm内插管</t>
    <phoneticPr fontId="2" type="noConversion"/>
  </si>
  <si>
    <t>5ml透明离心管</t>
    <phoneticPr fontId="2" type="noConversion"/>
  </si>
  <si>
    <t>包</t>
    <phoneticPr fontId="2" type="noConversion"/>
  </si>
  <si>
    <t>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</si>
</sst>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Tahoma"/>
      <family val="2"/>
      <charset val="134"/>
    </font>
    <font>
      <b/>
      <sz val="11"/>
      <color rgb="FFFF0000"/>
      <name val="Tahoma"/>
      <family val="2"/>
    </font>
    <font>
      <b/>
      <sz val="12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</font>
    <font>
      <b/>
      <sz val="11"/>
      <color rgb="FFFF0000"/>
      <name val="Tahoma"/>
      <family val="2"/>
      <charset val="134"/>
    </font>
    <font>
      <b/>
      <sz val="11"/>
      <color theme="1"/>
      <name val="Tahoma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1" fillId="0" borderId="0">
      <alignment vertical="center"/>
    </xf>
  </cellStyleXfs>
  <cellXfs count="49"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49" fontId="0" fillId="0" borderId="0" xfId="0" applyNumberFormat="1" applyFill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/>
    <xf numFmtId="0" fontId="5" fillId="3" borderId="1" xfId="0" applyFont="1" applyFill="1" applyBorder="1"/>
    <xf numFmtId="0" fontId="7" fillId="3" borderId="1" xfId="1" applyFont="1" applyFill="1" applyBorder="1"/>
    <xf numFmtId="49" fontId="8" fillId="3" borderId="1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/>
    <xf numFmtId="49" fontId="5" fillId="2" borderId="1" xfId="0" applyNumberFormat="1" applyFont="1" applyFill="1" applyBorder="1"/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3" borderId="1" xfId="2" applyFont="1" applyFill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/>
    <xf numFmtId="0" fontId="8" fillId="0" borderId="1" xfId="0" applyFont="1" applyFill="1" applyBorder="1"/>
    <xf numFmtId="0" fontId="15" fillId="0" borderId="0" xfId="0" applyFont="1" applyFill="1"/>
    <xf numFmtId="0" fontId="16" fillId="0" borderId="0" xfId="0" applyFont="1" applyFill="1"/>
    <xf numFmtId="0" fontId="17" fillId="0" borderId="0" xfId="0" applyFont="1" applyFill="1"/>
    <xf numFmtId="0" fontId="13" fillId="0" borderId="0" xfId="0" applyFont="1" applyFill="1"/>
    <xf numFmtId="0" fontId="5" fillId="3" borderId="1" xfId="1" applyFont="1" applyFill="1" applyBorder="1"/>
    <xf numFmtId="0" fontId="14" fillId="0" borderId="0" xfId="0" applyFont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DD3B-A486-4271-BC47-5C849684F0EA}">
  <dimension ref="A1:E3"/>
  <sheetViews>
    <sheetView tabSelected="1" workbookViewId="0">
      <selection activeCell="E3" sqref="E3"/>
    </sheetView>
  </sheetViews>
  <sheetFormatPr defaultRowHeight="14" x14ac:dyDescent="0.3"/>
  <cols>
    <col min="1" max="1" width="12.33203125" bestFit="1" customWidth="1"/>
  </cols>
  <sheetData>
    <row r="1" spans="1:5" ht="15" x14ac:dyDescent="0.3">
      <c r="A1" s="48" t="s">
        <v>149</v>
      </c>
      <c r="B1" s="48"/>
      <c r="C1" s="48"/>
      <c r="D1" s="48"/>
      <c r="E1" s="48"/>
    </row>
    <row r="2" spans="1:5" ht="15" x14ac:dyDescent="0.3">
      <c r="A2" s="38" t="s">
        <v>28</v>
      </c>
      <c r="B2" s="38" t="s">
        <v>68</v>
      </c>
      <c r="C2" s="38" t="s">
        <v>93</v>
      </c>
      <c r="D2" s="38" t="s">
        <v>147</v>
      </c>
      <c r="E2" s="38" t="s">
        <v>148</v>
      </c>
    </row>
    <row r="3" spans="1:5" ht="15" x14ac:dyDescent="0.3">
      <c r="A3" s="39">
        <f>常规合成原料!I1</f>
        <v>0</v>
      </c>
      <c r="B3" s="39">
        <f>修饰单体及修饰CPG!I1</f>
        <v>0</v>
      </c>
      <c r="C3" s="39">
        <f>活化酯!I1</f>
        <v>0</v>
      </c>
      <c r="D3" s="39">
        <f>合成耗材!I1</f>
        <v>0</v>
      </c>
      <c r="E3" s="39">
        <f>SUM(A3:D3)</f>
        <v>0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workbookViewId="0">
      <pane ySplit="2" topLeftCell="A3" activePane="bottomLeft" state="frozen"/>
      <selection pane="bottomLeft" activeCell="E10" sqref="E10"/>
    </sheetView>
  </sheetViews>
  <sheetFormatPr defaultRowHeight="14" x14ac:dyDescent="0.3"/>
  <cols>
    <col min="1" max="1" width="18.33203125" style="3" bestFit="1" customWidth="1"/>
    <col min="2" max="2" width="8.6640625" style="3"/>
    <col min="3" max="3" width="24.5" bestFit="1" customWidth="1"/>
    <col min="4" max="4" width="9.33203125" style="5" bestFit="1" customWidth="1"/>
    <col min="5" max="5" width="9.33203125" style="6" bestFit="1" customWidth="1"/>
    <col min="6" max="7" width="9.33203125" style="5" bestFit="1" customWidth="1"/>
  </cols>
  <sheetData>
    <row r="1" spans="1:9" s="1" customFormat="1" x14ac:dyDescent="0.3">
      <c r="A1" s="5"/>
      <c r="B1" s="5"/>
      <c r="D1" s="5"/>
      <c r="E1" s="6"/>
      <c r="F1" s="5"/>
      <c r="G1" s="5"/>
      <c r="I1" s="36">
        <f>SUM(I3:I33)</f>
        <v>0</v>
      </c>
    </row>
    <row r="2" spans="1:9" s="7" customFormat="1" ht="16.5" x14ac:dyDescent="0.4">
      <c r="A2" s="27" t="s">
        <v>131</v>
      </c>
      <c r="B2" s="27" t="s">
        <v>31</v>
      </c>
      <c r="C2" s="28" t="s">
        <v>30</v>
      </c>
      <c r="D2" s="33" t="s">
        <v>129</v>
      </c>
      <c r="E2" s="29" t="s">
        <v>127</v>
      </c>
      <c r="F2" s="29" t="s">
        <v>130</v>
      </c>
      <c r="G2" s="29" t="s">
        <v>128</v>
      </c>
      <c r="H2" s="30" t="s">
        <v>135</v>
      </c>
      <c r="I2" s="35" t="s">
        <v>144</v>
      </c>
    </row>
    <row r="3" spans="1:9" s="1" customFormat="1" ht="16.5" x14ac:dyDescent="0.4">
      <c r="A3" s="11" t="s">
        <v>14</v>
      </c>
      <c r="B3" s="11" t="s">
        <v>2</v>
      </c>
      <c r="C3" s="12" t="s">
        <v>27</v>
      </c>
      <c r="D3" s="34">
        <f>E3+F3-G3</f>
        <v>42</v>
      </c>
      <c r="E3" s="32">
        <v>42</v>
      </c>
      <c r="F3" s="31"/>
      <c r="G3" s="31"/>
      <c r="H3" s="31">
        <v>90</v>
      </c>
      <c r="I3" s="16">
        <f>G3*H3</f>
        <v>0</v>
      </c>
    </row>
    <row r="4" spans="1:9" s="1" customFormat="1" ht="16.5" x14ac:dyDescent="0.4">
      <c r="A4" s="11" t="s">
        <v>15</v>
      </c>
      <c r="B4" s="11" t="s">
        <v>2</v>
      </c>
      <c r="C4" s="12" t="s">
        <v>40</v>
      </c>
      <c r="D4" s="34">
        <f t="shared" ref="D4:D33" si="0">E4+F4-G4</f>
        <v>45</v>
      </c>
      <c r="E4" s="32">
        <v>45</v>
      </c>
      <c r="F4" s="31"/>
      <c r="G4" s="31"/>
      <c r="H4" s="31">
        <v>90</v>
      </c>
      <c r="I4" s="16">
        <f t="shared" ref="I4:I33" si="1">G4*H4</f>
        <v>0</v>
      </c>
    </row>
    <row r="5" spans="1:9" s="1" customFormat="1" ht="16.5" x14ac:dyDescent="0.4">
      <c r="A5" s="11" t="s">
        <v>146</v>
      </c>
      <c r="B5" s="11" t="s">
        <v>2</v>
      </c>
      <c r="C5" s="12" t="s">
        <v>126</v>
      </c>
      <c r="D5" s="34">
        <f t="shared" si="0"/>
        <v>5</v>
      </c>
      <c r="E5" s="32">
        <v>5</v>
      </c>
      <c r="F5" s="31"/>
      <c r="G5" s="31"/>
      <c r="H5" s="31">
        <v>90</v>
      </c>
      <c r="I5" s="16">
        <f t="shared" si="1"/>
        <v>0</v>
      </c>
    </row>
    <row r="6" spans="1:9" s="1" customFormat="1" ht="16.5" x14ac:dyDescent="0.4">
      <c r="A6" s="11" t="s">
        <v>125</v>
      </c>
      <c r="B6" s="11" t="s">
        <v>2</v>
      </c>
      <c r="C6" s="12" t="s">
        <v>41</v>
      </c>
      <c r="D6" s="34">
        <f t="shared" si="0"/>
        <v>36</v>
      </c>
      <c r="E6" s="32">
        <v>36</v>
      </c>
      <c r="F6" s="31"/>
      <c r="G6" s="31"/>
      <c r="H6" s="31">
        <v>90</v>
      </c>
      <c r="I6" s="16">
        <f t="shared" si="1"/>
        <v>0</v>
      </c>
    </row>
    <row r="7" spans="1:9" s="1" customFormat="1" ht="16.5" x14ac:dyDescent="0.4">
      <c r="A7" s="11" t="s">
        <v>16</v>
      </c>
      <c r="B7" s="11" t="s">
        <v>2</v>
      </c>
      <c r="C7" s="12" t="s">
        <v>42</v>
      </c>
      <c r="D7" s="34">
        <f t="shared" si="0"/>
        <v>42</v>
      </c>
      <c r="E7" s="32">
        <v>42</v>
      </c>
      <c r="F7" s="31"/>
      <c r="G7" s="31"/>
      <c r="H7" s="31">
        <v>90</v>
      </c>
      <c r="I7" s="16">
        <f t="shared" si="1"/>
        <v>0</v>
      </c>
    </row>
    <row r="8" spans="1:9" s="7" customFormat="1" ht="16.5" x14ac:dyDescent="0.4">
      <c r="A8" s="11"/>
      <c r="B8" s="11" t="s">
        <v>32</v>
      </c>
      <c r="C8" s="26" t="s">
        <v>24</v>
      </c>
      <c r="D8" s="34">
        <f t="shared" si="0"/>
        <v>24</v>
      </c>
      <c r="E8" s="32">
        <v>24</v>
      </c>
      <c r="F8" s="32"/>
      <c r="G8" s="31"/>
      <c r="H8" s="32">
        <v>150</v>
      </c>
      <c r="I8" s="16">
        <f t="shared" si="1"/>
        <v>0</v>
      </c>
    </row>
    <row r="9" spans="1:9" ht="16.5" x14ac:dyDescent="0.4">
      <c r="A9" s="11"/>
      <c r="B9" s="11" t="s">
        <v>32</v>
      </c>
      <c r="C9" s="13" t="s">
        <v>25</v>
      </c>
      <c r="D9" s="34">
        <f t="shared" si="0"/>
        <v>23</v>
      </c>
      <c r="E9" s="32">
        <v>23</v>
      </c>
      <c r="F9" s="31"/>
      <c r="G9" s="31"/>
      <c r="H9" s="32">
        <v>150</v>
      </c>
      <c r="I9" s="16">
        <f t="shared" si="1"/>
        <v>0</v>
      </c>
    </row>
    <row r="10" spans="1:9" ht="16.5" x14ac:dyDescent="0.4">
      <c r="A10" s="11"/>
      <c r="B10" s="11" t="s">
        <v>32</v>
      </c>
      <c r="C10" s="13" t="s">
        <v>33</v>
      </c>
      <c r="D10" s="34">
        <f t="shared" si="0"/>
        <v>11</v>
      </c>
      <c r="E10" s="32">
        <v>11</v>
      </c>
      <c r="F10" s="31"/>
      <c r="G10" s="31"/>
      <c r="H10" s="32">
        <v>130</v>
      </c>
      <c r="I10" s="16">
        <f t="shared" si="1"/>
        <v>0</v>
      </c>
    </row>
    <row r="11" spans="1:9" ht="16.5" x14ac:dyDescent="0.4">
      <c r="A11" s="11"/>
      <c r="B11" s="11" t="s">
        <v>32</v>
      </c>
      <c r="C11" s="13" t="s">
        <v>4</v>
      </c>
      <c r="D11" s="34">
        <f t="shared" si="0"/>
        <v>5</v>
      </c>
      <c r="E11" s="32">
        <v>5</v>
      </c>
      <c r="F11" s="31"/>
      <c r="G11" s="31"/>
      <c r="H11" s="32">
        <v>490</v>
      </c>
      <c r="I11" s="16">
        <f t="shared" si="1"/>
        <v>0</v>
      </c>
    </row>
    <row r="12" spans="1:9" ht="16.5" x14ac:dyDescent="0.4">
      <c r="A12" s="11"/>
      <c r="B12" s="11" t="s">
        <v>32</v>
      </c>
      <c r="C12" s="13" t="s">
        <v>34</v>
      </c>
      <c r="D12" s="34">
        <f t="shared" si="0"/>
        <v>5</v>
      </c>
      <c r="E12" s="32">
        <v>5</v>
      </c>
      <c r="F12" s="31"/>
      <c r="G12" s="31"/>
      <c r="H12" s="32">
        <v>355</v>
      </c>
      <c r="I12" s="16">
        <f t="shared" si="1"/>
        <v>0</v>
      </c>
    </row>
    <row r="13" spans="1:9" ht="16.5" x14ac:dyDescent="0.4">
      <c r="A13" s="11"/>
      <c r="B13" s="11" t="s">
        <v>32</v>
      </c>
      <c r="C13" s="13" t="s">
        <v>35</v>
      </c>
      <c r="D13" s="34">
        <f t="shared" si="0"/>
        <v>5</v>
      </c>
      <c r="E13" s="32">
        <v>5</v>
      </c>
      <c r="F13" s="31"/>
      <c r="G13" s="31"/>
      <c r="H13" s="32">
        <v>290</v>
      </c>
      <c r="I13" s="16">
        <f t="shared" si="1"/>
        <v>0</v>
      </c>
    </row>
    <row r="14" spans="1:9" ht="16.5" x14ac:dyDescent="0.4">
      <c r="A14" s="11"/>
      <c r="B14" s="11" t="s">
        <v>32</v>
      </c>
      <c r="C14" s="13" t="s">
        <v>1</v>
      </c>
      <c r="D14" s="34">
        <f t="shared" si="0"/>
        <v>5</v>
      </c>
      <c r="E14" s="32">
        <v>5</v>
      </c>
      <c r="F14" s="31"/>
      <c r="G14" s="31"/>
      <c r="H14" s="32">
        <v>390</v>
      </c>
      <c r="I14" s="16">
        <f t="shared" si="1"/>
        <v>0</v>
      </c>
    </row>
    <row r="15" spans="1:9" s="7" customFormat="1" ht="16.5" x14ac:dyDescent="0.4">
      <c r="A15" s="11">
        <v>10002118</v>
      </c>
      <c r="B15" s="11" t="s">
        <v>37</v>
      </c>
      <c r="C15" s="26" t="s">
        <v>36</v>
      </c>
      <c r="D15" s="34">
        <f t="shared" si="0"/>
        <v>23</v>
      </c>
      <c r="E15" s="32">
        <v>23</v>
      </c>
      <c r="F15" s="32"/>
      <c r="G15" s="31"/>
      <c r="H15" s="32">
        <v>7.92</v>
      </c>
      <c r="I15" s="16">
        <f t="shared" si="1"/>
        <v>0</v>
      </c>
    </row>
    <row r="16" spans="1:9" ht="16.5" x14ac:dyDescent="0.4">
      <c r="A16" s="11" t="s">
        <v>142</v>
      </c>
      <c r="B16" s="11" t="s">
        <v>132</v>
      </c>
      <c r="C16" s="13" t="s">
        <v>38</v>
      </c>
      <c r="D16" s="34">
        <f t="shared" si="0"/>
        <v>1</v>
      </c>
      <c r="E16" s="32">
        <v>1</v>
      </c>
      <c r="F16" s="31"/>
      <c r="G16" s="31"/>
      <c r="H16" s="32">
        <v>519</v>
      </c>
      <c r="I16" s="16">
        <f t="shared" si="1"/>
        <v>0</v>
      </c>
    </row>
    <row r="17" spans="1:9" ht="16.5" x14ac:dyDescent="0.4">
      <c r="A17" s="11" t="s">
        <v>143</v>
      </c>
      <c r="B17" s="11" t="s">
        <v>133</v>
      </c>
      <c r="C17" s="13" t="s">
        <v>96</v>
      </c>
      <c r="D17" s="34">
        <f t="shared" si="0"/>
        <v>2</v>
      </c>
      <c r="E17" s="32">
        <v>2</v>
      </c>
      <c r="F17" s="31"/>
      <c r="G17" s="31"/>
      <c r="H17" s="32">
        <v>200</v>
      </c>
      <c r="I17" s="16">
        <f t="shared" si="1"/>
        <v>0</v>
      </c>
    </row>
    <row r="18" spans="1:9" ht="16.5" x14ac:dyDescent="0.3">
      <c r="A18" s="11">
        <v>10009218</v>
      </c>
      <c r="B18" s="11" t="s">
        <v>134</v>
      </c>
      <c r="C18" s="37" t="s">
        <v>98</v>
      </c>
      <c r="D18" s="34">
        <f t="shared" si="0"/>
        <v>11</v>
      </c>
      <c r="E18" s="32">
        <v>11</v>
      </c>
      <c r="F18" s="31"/>
      <c r="G18" s="31"/>
      <c r="H18" s="32">
        <v>11</v>
      </c>
      <c r="I18" s="16">
        <f t="shared" si="1"/>
        <v>0</v>
      </c>
    </row>
    <row r="19" spans="1:9" ht="16.5" x14ac:dyDescent="0.3">
      <c r="A19" s="11">
        <v>80176961</v>
      </c>
      <c r="B19" s="11" t="s">
        <v>134</v>
      </c>
      <c r="C19" s="37" t="s">
        <v>99</v>
      </c>
      <c r="D19" s="34">
        <f t="shared" si="0"/>
        <v>11</v>
      </c>
      <c r="E19" s="32">
        <v>11</v>
      </c>
      <c r="F19" s="31"/>
      <c r="G19" s="31"/>
      <c r="H19" s="32">
        <v>10</v>
      </c>
      <c r="I19" s="16">
        <f t="shared" si="1"/>
        <v>0</v>
      </c>
    </row>
    <row r="20" spans="1:9" ht="16.5" x14ac:dyDescent="0.3">
      <c r="A20" s="11" t="s">
        <v>141</v>
      </c>
      <c r="B20" s="11" t="s">
        <v>137</v>
      </c>
      <c r="C20" s="37" t="s">
        <v>140</v>
      </c>
      <c r="D20" s="34">
        <f t="shared" si="0"/>
        <v>0.6</v>
      </c>
      <c r="E20" s="32">
        <v>0.6</v>
      </c>
      <c r="F20" s="31"/>
      <c r="G20" s="31"/>
      <c r="H20" s="32">
        <v>39</v>
      </c>
      <c r="I20" s="16">
        <f t="shared" si="1"/>
        <v>0</v>
      </c>
    </row>
    <row r="21" spans="1:9" ht="16.5" x14ac:dyDescent="0.3">
      <c r="A21" s="11">
        <v>80134318</v>
      </c>
      <c r="B21" s="11" t="s">
        <v>134</v>
      </c>
      <c r="C21" s="37" t="s">
        <v>100</v>
      </c>
      <c r="D21" s="34">
        <f t="shared" si="0"/>
        <v>8</v>
      </c>
      <c r="E21" s="32">
        <v>8</v>
      </c>
      <c r="F21" s="31"/>
      <c r="G21" s="31"/>
      <c r="H21" s="31">
        <v>25</v>
      </c>
      <c r="I21" s="16">
        <f t="shared" si="1"/>
        <v>0</v>
      </c>
    </row>
    <row r="22" spans="1:9" ht="16.5" x14ac:dyDescent="0.3">
      <c r="A22" s="11" t="s">
        <v>155</v>
      </c>
      <c r="B22" s="11" t="s">
        <v>134</v>
      </c>
      <c r="C22" s="37" t="s">
        <v>101</v>
      </c>
      <c r="D22" s="34">
        <f t="shared" si="0"/>
        <v>10</v>
      </c>
      <c r="E22" s="32">
        <v>10</v>
      </c>
      <c r="F22" s="31"/>
      <c r="G22" s="31"/>
      <c r="H22" s="31">
        <v>26.6</v>
      </c>
      <c r="I22" s="16">
        <f t="shared" si="1"/>
        <v>0</v>
      </c>
    </row>
    <row r="23" spans="1:9" ht="16.5" x14ac:dyDescent="0.3">
      <c r="A23" s="11" t="s">
        <v>139</v>
      </c>
      <c r="B23" s="11" t="s">
        <v>136</v>
      </c>
      <c r="C23" s="37" t="s">
        <v>102</v>
      </c>
      <c r="D23" s="34">
        <f t="shared" si="0"/>
        <v>1</v>
      </c>
      <c r="E23" s="32">
        <v>1</v>
      </c>
      <c r="F23" s="31"/>
      <c r="G23" s="31"/>
      <c r="H23" s="31">
        <v>1450.8</v>
      </c>
      <c r="I23" s="16">
        <f t="shared" si="1"/>
        <v>0</v>
      </c>
    </row>
    <row r="24" spans="1:9" ht="16.5" x14ac:dyDescent="0.3">
      <c r="A24" s="11" t="s">
        <v>157</v>
      </c>
      <c r="B24" s="11" t="s">
        <v>134</v>
      </c>
      <c r="C24" s="37" t="s">
        <v>156</v>
      </c>
      <c r="D24" s="34">
        <f t="shared" si="0"/>
        <v>1</v>
      </c>
      <c r="E24" s="32">
        <v>1</v>
      </c>
      <c r="F24" s="31"/>
      <c r="G24" s="31"/>
      <c r="H24" s="31">
        <v>59</v>
      </c>
      <c r="I24" s="16">
        <f t="shared" si="1"/>
        <v>0</v>
      </c>
    </row>
    <row r="25" spans="1:9" ht="16.5" x14ac:dyDescent="0.4">
      <c r="A25" s="11">
        <v>80049118</v>
      </c>
      <c r="B25" s="11" t="s">
        <v>134</v>
      </c>
      <c r="C25" s="13" t="s">
        <v>113</v>
      </c>
      <c r="D25" s="34">
        <f t="shared" si="0"/>
        <v>1</v>
      </c>
      <c r="E25" s="32">
        <v>1</v>
      </c>
      <c r="F25" s="31"/>
      <c r="G25" s="31"/>
      <c r="H25" s="31">
        <v>41</v>
      </c>
      <c r="I25" s="16">
        <f t="shared" si="1"/>
        <v>0</v>
      </c>
    </row>
    <row r="26" spans="1:9" ht="16.5" x14ac:dyDescent="0.4">
      <c r="A26" s="11" t="s">
        <v>158</v>
      </c>
      <c r="B26" s="11" t="s">
        <v>138</v>
      </c>
      <c r="C26" s="13" t="s">
        <v>114</v>
      </c>
      <c r="D26" s="34">
        <f t="shared" si="0"/>
        <v>2</v>
      </c>
      <c r="E26" s="32">
        <v>2</v>
      </c>
      <c r="F26" s="31"/>
      <c r="G26" s="31"/>
      <c r="H26" s="31">
        <v>70</v>
      </c>
      <c r="I26" s="16">
        <f t="shared" si="1"/>
        <v>0</v>
      </c>
    </row>
    <row r="27" spans="1:9" s="1" customFormat="1" ht="16.5" x14ac:dyDescent="0.4">
      <c r="A27" s="14" t="s">
        <v>47</v>
      </c>
      <c r="B27" s="11" t="s">
        <v>2</v>
      </c>
      <c r="C27" s="14" t="s">
        <v>145</v>
      </c>
      <c r="D27" s="34">
        <f t="shared" si="0"/>
        <v>1</v>
      </c>
      <c r="E27" s="25">
        <v>1</v>
      </c>
      <c r="F27" s="25"/>
      <c r="G27" s="31"/>
      <c r="H27" s="31">
        <v>110</v>
      </c>
      <c r="I27" s="16">
        <f t="shared" si="1"/>
        <v>0</v>
      </c>
    </row>
    <row r="28" spans="1:9" s="1" customFormat="1" ht="16.5" x14ac:dyDescent="0.4">
      <c r="A28" s="14" t="s">
        <v>47</v>
      </c>
      <c r="B28" s="11" t="s">
        <v>49</v>
      </c>
      <c r="C28" s="14" t="s">
        <v>145</v>
      </c>
      <c r="D28" s="34">
        <f t="shared" si="0"/>
        <v>1</v>
      </c>
      <c r="E28" s="25">
        <v>1</v>
      </c>
      <c r="F28" s="25"/>
      <c r="G28" s="31"/>
      <c r="H28" s="31">
        <v>110</v>
      </c>
      <c r="I28" s="16">
        <f t="shared" si="1"/>
        <v>0</v>
      </c>
    </row>
    <row r="29" spans="1:9" s="1" customFormat="1" ht="16.5" x14ac:dyDescent="0.4">
      <c r="A29" s="14" t="s">
        <v>48</v>
      </c>
      <c r="B29" s="11" t="s">
        <v>50</v>
      </c>
      <c r="C29" s="14" t="s">
        <v>145</v>
      </c>
      <c r="D29" s="34">
        <f t="shared" si="0"/>
        <v>1</v>
      </c>
      <c r="E29" s="25">
        <v>1</v>
      </c>
      <c r="F29" s="25"/>
      <c r="G29" s="31"/>
      <c r="H29" s="31">
        <v>85</v>
      </c>
      <c r="I29" s="16">
        <f t="shared" si="1"/>
        <v>0</v>
      </c>
    </row>
    <row r="30" spans="1:9" s="7" customFormat="1" ht="16.5" x14ac:dyDescent="0.4">
      <c r="A30" s="11" t="s">
        <v>10</v>
      </c>
      <c r="B30" s="11" t="s">
        <v>39</v>
      </c>
      <c r="C30" s="13" t="s">
        <v>43</v>
      </c>
      <c r="D30" s="34">
        <f t="shared" si="0"/>
        <v>2</v>
      </c>
      <c r="E30" s="40">
        <v>2</v>
      </c>
      <c r="F30" s="40"/>
      <c r="G30" s="31"/>
      <c r="H30" s="31"/>
      <c r="I30" s="16">
        <f t="shared" si="1"/>
        <v>0</v>
      </c>
    </row>
    <row r="31" spans="1:9" s="7" customFormat="1" ht="16.5" x14ac:dyDescent="0.4">
      <c r="A31" s="11" t="s">
        <v>11</v>
      </c>
      <c r="B31" s="11" t="s">
        <v>39</v>
      </c>
      <c r="C31" s="13" t="s">
        <v>44</v>
      </c>
      <c r="D31" s="34">
        <f t="shared" si="0"/>
        <v>2</v>
      </c>
      <c r="E31" s="40">
        <v>2</v>
      </c>
      <c r="F31" s="40"/>
      <c r="G31" s="31"/>
      <c r="H31" s="31"/>
      <c r="I31" s="16">
        <f t="shared" si="1"/>
        <v>0</v>
      </c>
    </row>
    <row r="32" spans="1:9" s="7" customFormat="1" ht="16.5" x14ac:dyDescent="0.4">
      <c r="A32" s="11" t="s">
        <v>12</v>
      </c>
      <c r="B32" s="11" t="s">
        <v>39</v>
      </c>
      <c r="C32" s="13" t="s">
        <v>45</v>
      </c>
      <c r="D32" s="34">
        <f t="shared" si="0"/>
        <v>2</v>
      </c>
      <c r="E32" s="40">
        <v>2</v>
      </c>
      <c r="F32" s="40"/>
      <c r="G32" s="31"/>
      <c r="H32" s="31"/>
      <c r="I32" s="16">
        <f t="shared" si="1"/>
        <v>0</v>
      </c>
    </row>
    <row r="33" spans="1:9" s="7" customFormat="1" ht="16.5" x14ac:dyDescent="0.4">
      <c r="A33" s="11" t="s">
        <v>13</v>
      </c>
      <c r="B33" s="11" t="s">
        <v>39</v>
      </c>
      <c r="C33" s="13" t="s">
        <v>46</v>
      </c>
      <c r="D33" s="34">
        <f t="shared" si="0"/>
        <v>2</v>
      </c>
      <c r="E33" s="40">
        <v>2</v>
      </c>
      <c r="F33" s="40"/>
      <c r="G33" s="31"/>
      <c r="H33" s="31"/>
      <c r="I33" s="16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opLeftCell="A10" workbookViewId="0">
      <selection activeCell="C29" sqref="C29"/>
    </sheetView>
  </sheetViews>
  <sheetFormatPr defaultColWidth="9" defaultRowHeight="14" x14ac:dyDescent="0.3"/>
  <cols>
    <col min="1" max="1" width="12.6640625" style="6" bestFit="1" customWidth="1"/>
    <col min="2" max="2" width="9" style="6"/>
    <col min="3" max="3" width="40.4140625" style="8" bestFit="1" customWidth="1"/>
    <col min="4" max="4" width="13.08203125" style="5" bestFit="1" customWidth="1"/>
    <col min="5" max="5" width="13.08203125" style="6" bestFit="1" customWidth="1"/>
    <col min="6" max="6" width="9" style="7"/>
    <col min="7" max="7" width="14.5" style="7" bestFit="1" customWidth="1"/>
    <col min="8" max="8" width="10.4140625" style="7" bestFit="1" customWidth="1"/>
    <col min="9" max="9" width="9" style="45"/>
    <col min="10" max="16384" width="9" style="7"/>
  </cols>
  <sheetData>
    <row r="1" spans="1:9" x14ac:dyDescent="0.3">
      <c r="I1" s="44">
        <f>SUM(I3:I25)</f>
        <v>0</v>
      </c>
    </row>
    <row r="2" spans="1:9" ht="16.5" x14ac:dyDescent="0.4">
      <c r="A2" s="9" t="s">
        <v>29</v>
      </c>
      <c r="B2" s="9" t="s">
        <v>51</v>
      </c>
      <c r="C2" s="15" t="s">
        <v>30</v>
      </c>
      <c r="D2" s="33" t="s">
        <v>152</v>
      </c>
      <c r="E2" s="29" t="s">
        <v>153</v>
      </c>
      <c r="F2" s="42" t="s">
        <v>130</v>
      </c>
      <c r="G2" s="42" t="s">
        <v>151</v>
      </c>
      <c r="H2" s="42" t="s">
        <v>154</v>
      </c>
      <c r="I2" s="42" t="s">
        <v>144</v>
      </c>
    </row>
    <row r="3" spans="1:9" ht="16.5" x14ac:dyDescent="0.4">
      <c r="A3" s="11" t="s">
        <v>17</v>
      </c>
      <c r="B3" s="11">
        <v>1000</v>
      </c>
      <c r="C3" s="12" t="s">
        <v>53</v>
      </c>
      <c r="D3" s="34">
        <f t="shared" ref="D3:D22" si="0">E3+F3-G3/B3</f>
        <v>0.4</v>
      </c>
      <c r="E3" s="32">
        <v>0.4</v>
      </c>
      <c r="F3" s="41"/>
      <c r="G3" s="41"/>
      <c r="H3" s="41">
        <v>6</v>
      </c>
      <c r="I3" s="42">
        <f>G3*H3</f>
        <v>0</v>
      </c>
    </row>
    <row r="4" spans="1:9" ht="16.5" x14ac:dyDescent="0.4">
      <c r="A4" s="11"/>
      <c r="B4" s="11">
        <v>50</v>
      </c>
      <c r="C4" s="22" t="s">
        <v>54</v>
      </c>
      <c r="D4" s="34">
        <f t="shared" si="0"/>
        <v>4</v>
      </c>
      <c r="E4" s="32">
        <v>4</v>
      </c>
      <c r="F4" s="41"/>
      <c r="G4" s="41"/>
      <c r="H4" s="41">
        <v>9</v>
      </c>
      <c r="I4" s="42">
        <f t="shared" ref="I4:I25" si="1">G4*H4</f>
        <v>0</v>
      </c>
    </row>
    <row r="5" spans="1:9" ht="16.5" x14ac:dyDescent="0.4">
      <c r="A5" s="11" t="s">
        <v>23</v>
      </c>
      <c r="B5" s="11">
        <v>1000</v>
      </c>
      <c r="C5" s="12" t="s">
        <v>55</v>
      </c>
      <c r="D5" s="34">
        <f t="shared" si="0"/>
        <v>0.4</v>
      </c>
      <c r="E5" s="32">
        <v>0.4</v>
      </c>
      <c r="F5" s="41"/>
      <c r="G5" s="41"/>
      <c r="H5" s="41">
        <v>1.8</v>
      </c>
      <c r="I5" s="42">
        <f t="shared" si="1"/>
        <v>0</v>
      </c>
    </row>
    <row r="6" spans="1:9" ht="16.5" x14ac:dyDescent="0.4">
      <c r="A6" s="11" t="s">
        <v>23</v>
      </c>
      <c r="B6" s="11">
        <v>85</v>
      </c>
      <c r="C6" s="12" t="s">
        <v>55</v>
      </c>
      <c r="D6" s="34">
        <f t="shared" si="0"/>
        <v>12</v>
      </c>
      <c r="E6" s="32">
        <v>12</v>
      </c>
      <c r="F6" s="41"/>
      <c r="G6" s="41"/>
      <c r="H6" s="41">
        <v>1.8</v>
      </c>
      <c r="I6" s="42">
        <f t="shared" si="1"/>
        <v>0</v>
      </c>
    </row>
    <row r="7" spans="1:9" ht="16.5" x14ac:dyDescent="0.4">
      <c r="A7" s="11"/>
      <c r="B7" s="11">
        <v>10</v>
      </c>
      <c r="C7" s="22" t="s">
        <v>150</v>
      </c>
      <c r="D7" s="34">
        <f t="shared" si="0"/>
        <v>1</v>
      </c>
      <c r="E7" s="32">
        <v>1</v>
      </c>
      <c r="F7" s="41"/>
      <c r="G7" s="41"/>
      <c r="H7" s="41">
        <v>1.8</v>
      </c>
      <c r="I7" s="42">
        <f t="shared" si="1"/>
        <v>0</v>
      </c>
    </row>
    <row r="8" spans="1:9" ht="16.5" x14ac:dyDescent="0.4">
      <c r="A8" s="11" t="s">
        <v>9</v>
      </c>
      <c r="B8" s="11">
        <v>250</v>
      </c>
      <c r="C8" s="23" t="s">
        <v>56</v>
      </c>
      <c r="D8" s="34">
        <f t="shared" si="0"/>
        <v>6</v>
      </c>
      <c r="E8" s="32">
        <v>6</v>
      </c>
      <c r="F8" s="41"/>
      <c r="G8" s="41"/>
      <c r="H8" s="41">
        <v>10</v>
      </c>
      <c r="I8" s="42">
        <f t="shared" si="1"/>
        <v>0</v>
      </c>
    </row>
    <row r="9" spans="1:9" ht="16.5" x14ac:dyDescent="0.4">
      <c r="A9" s="11" t="s">
        <v>21</v>
      </c>
      <c r="B9" s="11">
        <v>250</v>
      </c>
      <c r="C9" s="12" t="s">
        <v>57</v>
      </c>
      <c r="D9" s="34">
        <f t="shared" si="0"/>
        <v>4</v>
      </c>
      <c r="E9" s="32">
        <v>4</v>
      </c>
      <c r="F9" s="41"/>
      <c r="G9" s="41"/>
      <c r="H9" s="41">
        <v>10</v>
      </c>
      <c r="I9" s="42">
        <f t="shared" si="1"/>
        <v>0</v>
      </c>
    </row>
    <row r="10" spans="1:9" ht="16.5" x14ac:dyDescent="0.4">
      <c r="A10" s="11" t="s">
        <v>52</v>
      </c>
      <c r="B10" s="11">
        <v>250</v>
      </c>
      <c r="C10" s="12" t="s">
        <v>58</v>
      </c>
      <c r="D10" s="34">
        <f t="shared" si="0"/>
        <v>4</v>
      </c>
      <c r="E10" s="32">
        <v>4</v>
      </c>
      <c r="F10" s="41"/>
      <c r="G10" s="41"/>
      <c r="H10" s="41">
        <v>10</v>
      </c>
      <c r="I10" s="42">
        <f t="shared" si="1"/>
        <v>0</v>
      </c>
    </row>
    <row r="11" spans="1:9" ht="16.5" x14ac:dyDescent="0.4">
      <c r="A11" s="11" t="s">
        <v>18</v>
      </c>
      <c r="B11" s="11">
        <v>1000</v>
      </c>
      <c r="C11" s="12" t="s">
        <v>59</v>
      </c>
      <c r="D11" s="34">
        <f t="shared" si="0"/>
        <v>0.75</v>
      </c>
      <c r="E11" s="32">
        <v>0.75</v>
      </c>
      <c r="F11" s="41"/>
      <c r="G11" s="41"/>
      <c r="H11" s="41">
        <v>9</v>
      </c>
      <c r="I11" s="42">
        <f t="shared" si="1"/>
        <v>0</v>
      </c>
    </row>
    <row r="12" spans="1:9" ht="16.5" x14ac:dyDescent="0.4">
      <c r="A12" s="11" t="s">
        <v>22</v>
      </c>
      <c r="B12" s="11">
        <v>250</v>
      </c>
      <c r="C12" s="12" t="s">
        <v>60</v>
      </c>
      <c r="D12" s="34">
        <f t="shared" si="0"/>
        <v>1</v>
      </c>
      <c r="E12" s="32">
        <v>1</v>
      </c>
      <c r="F12" s="41"/>
      <c r="G12" s="41"/>
      <c r="H12" s="41">
        <v>10</v>
      </c>
      <c r="I12" s="42">
        <f t="shared" si="1"/>
        <v>0</v>
      </c>
    </row>
    <row r="13" spans="1:9" ht="16.5" x14ac:dyDescent="0.4">
      <c r="A13" s="11" t="s">
        <v>26</v>
      </c>
      <c r="B13" s="11">
        <v>250</v>
      </c>
      <c r="C13" s="12" t="s">
        <v>61</v>
      </c>
      <c r="D13" s="34">
        <f t="shared" si="0"/>
        <v>12</v>
      </c>
      <c r="E13" s="32">
        <v>12</v>
      </c>
      <c r="F13" s="41"/>
      <c r="G13" s="41"/>
      <c r="H13" s="41">
        <v>10</v>
      </c>
      <c r="I13" s="42">
        <f t="shared" si="1"/>
        <v>0</v>
      </c>
    </row>
    <row r="14" spans="1:9" ht="16.5" x14ac:dyDescent="0.4">
      <c r="A14" s="11" t="s">
        <v>19</v>
      </c>
      <c r="B14" s="11">
        <v>250</v>
      </c>
      <c r="C14" s="12" t="s">
        <v>62</v>
      </c>
      <c r="D14" s="34">
        <f t="shared" si="0"/>
        <v>10</v>
      </c>
      <c r="E14" s="32">
        <v>10</v>
      </c>
      <c r="F14" s="41"/>
      <c r="G14" s="41"/>
      <c r="H14" s="41">
        <v>10</v>
      </c>
      <c r="I14" s="42">
        <f t="shared" si="1"/>
        <v>0</v>
      </c>
    </row>
    <row r="15" spans="1:9" ht="16.5" x14ac:dyDescent="0.4">
      <c r="A15" s="11" t="s">
        <v>20</v>
      </c>
      <c r="B15" s="11">
        <v>250</v>
      </c>
      <c r="C15" s="12" t="s">
        <v>63</v>
      </c>
      <c r="D15" s="34">
        <f t="shared" si="0"/>
        <v>2</v>
      </c>
      <c r="E15" s="32">
        <v>2</v>
      </c>
      <c r="F15" s="41"/>
      <c r="G15" s="41"/>
      <c r="H15" s="41">
        <v>10</v>
      </c>
      <c r="I15" s="42">
        <f t="shared" si="1"/>
        <v>0</v>
      </c>
    </row>
    <row r="16" spans="1:9" ht="16.5" x14ac:dyDescent="0.4">
      <c r="A16" s="11"/>
      <c r="B16" s="11">
        <v>100</v>
      </c>
      <c r="C16" s="12" t="s">
        <v>67</v>
      </c>
      <c r="D16" s="34">
        <f t="shared" si="0"/>
        <v>3</v>
      </c>
      <c r="E16" s="32">
        <v>3</v>
      </c>
      <c r="F16" s="41"/>
      <c r="G16" s="41"/>
      <c r="H16" s="41">
        <v>10</v>
      </c>
      <c r="I16" s="42">
        <f t="shared" si="1"/>
        <v>0</v>
      </c>
    </row>
    <row r="17" spans="1:9" ht="16.5" x14ac:dyDescent="0.4">
      <c r="A17" s="11"/>
      <c r="B17" s="11">
        <v>1000</v>
      </c>
      <c r="C17" s="12" t="s">
        <v>66</v>
      </c>
      <c r="D17" s="34">
        <f t="shared" si="0"/>
        <v>0.99</v>
      </c>
      <c r="E17" s="32">
        <v>0.99</v>
      </c>
      <c r="F17" s="41"/>
      <c r="G17" s="41"/>
      <c r="H17" s="41">
        <v>10</v>
      </c>
      <c r="I17" s="42">
        <f t="shared" si="1"/>
        <v>0</v>
      </c>
    </row>
    <row r="18" spans="1:9" ht="16.5" x14ac:dyDescent="0.4">
      <c r="A18" s="11" t="s">
        <v>8</v>
      </c>
      <c r="B18" s="11">
        <v>250</v>
      </c>
      <c r="C18" s="12" t="s">
        <v>64</v>
      </c>
      <c r="D18" s="34">
        <f t="shared" si="0"/>
        <v>10</v>
      </c>
      <c r="E18" s="32">
        <v>10</v>
      </c>
      <c r="F18" s="41"/>
      <c r="G18" s="41"/>
      <c r="H18" s="41">
        <v>10</v>
      </c>
      <c r="I18" s="42">
        <f t="shared" si="1"/>
        <v>0</v>
      </c>
    </row>
    <row r="19" spans="1:9" ht="16.5" x14ac:dyDescent="0.4">
      <c r="A19" s="11" t="s">
        <v>7</v>
      </c>
      <c r="B19" s="11">
        <v>250</v>
      </c>
      <c r="C19" s="12" t="s">
        <v>65</v>
      </c>
      <c r="D19" s="34">
        <f t="shared" si="0"/>
        <v>10</v>
      </c>
      <c r="E19" s="32">
        <v>10</v>
      </c>
      <c r="F19" s="41"/>
      <c r="G19" s="41"/>
      <c r="H19" s="41">
        <v>10</v>
      </c>
      <c r="I19" s="42">
        <f t="shared" si="1"/>
        <v>0</v>
      </c>
    </row>
    <row r="20" spans="1:9" ht="16.5" x14ac:dyDescent="0.4">
      <c r="A20" s="11"/>
      <c r="B20" s="11">
        <v>1</v>
      </c>
      <c r="C20" s="22" t="s">
        <v>79</v>
      </c>
      <c r="D20" s="34">
        <f t="shared" si="0"/>
        <v>1</v>
      </c>
      <c r="E20" s="32">
        <v>1</v>
      </c>
      <c r="F20" s="41"/>
      <c r="G20" s="41"/>
      <c r="H20" s="41">
        <v>10</v>
      </c>
      <c r="I20" s="42">
        <f t="shared" si="1"/>
        <v>0</v>
      </c>
    </row>
    <row r="21" spans="1:9" ht="16.5" x14ac:dyDescent="0.4">
      <c r="A21" s="11"/>
      <c r="B21" s="11">
        <v>1</v>
      </c>
      <c r="C21" s="22" t="s">
        <v>80</v>
      </c>
      <c r="D21" s="34">
        <f t="shared" si="0"/>
        <v>1</v>
      </c>
      <c r="E21" s="32">
        <v>1</v>
      </c>
      <c r="F21" s="41"/>
      <c r="G21" s="41"/>
      <c r="H21" s="41">
        <v>10</v>
      </c>
      <c r="I21" s="42">
        <f t="shared" si="1"/>
        <v>0</v>
      </c>
    </row>
    <row r="22" spans="1:9" ht="16.5" x14ac:dyDescent="0.4">
      <c r="A22" s="11" t="s">
        <v>3</v>
      </c>
      <c r="B22" s="11">
        <v>50</v>
      </c>
      <c r="C22" s="13" t="s">
        <v>159</v>
      </c>
      <c r="D22" s="34">
        <f t="shared" si="0"/>
        <v>1</v>
      </c>
      <c r="E22" s="32">
        <v>1</v>
      </c>
      <c r="F22" s="41"/>
      <c r="G22" s="41"/>
      <c r="H22" s="41">
        <v>10</v>
      </c>
      <c r="I22" s="42">
        <f t="shared" si="1"/>
        <v>0</v>
      </c>
    </row>
    <row r="23" spans="1:9" ht="16.5" x14ac:dyDescent="0.4">
      <c r="A23" s="11"/>
      <c r="B23" s="11" t="s">
        <v>0</v>
      </c>
      <c r="C23" s="18" t="s">
        <v>160</v>
      </c>
      <c r="D23" s="34">
        <v>2</v>
      </c>
      <c r="E23" s="32">
        <v>2</v>
      </c>
      <c r="F23" s="41"/>
      <c r="G23" s="41"/>
      <c r="H23" s="41">
        <v>10</v>
      </c>
      <c r="I23" s="42">
        <f t="shared" si="1"/>
        <v>0</v>
      </c>
    </row>
    <row r="24" spans="1:9" ht="16.5" x14ac:dyDescent="0.4">
      <c r="A24" s="11"/>
      <c r="B24" s="11" t="s">
        <v>0</v>
      </c>
      <c r="C24" s="18" t="s">
        <v>161</v>
      </c>
      <c r="D24" s="34">
        <v>2</v>
      </c>
      <c r="E24" s="32">
        <v>2</v>
      </c>
      <c r="F24" s="41"/>
      <c r="G24" s="41"/>
      <c r="H24" s="41">
        <v>10</v>
      </c>
      <c r="I24" s="42">
        <f t="shared" si="1"/>
        <v>0</v>
      </c>
    </row>
    <row r="25" spans="1:9" ht="16.5" x14ac:dyDescent="0.4">
      <c r="A25" s="11"/>
      <c r="B25" s="11" t="s">
        <v>0</v>
      </c>
      <c r="C25" s="18" t="s">
        <v>162</v>
      </c>
      <c r="D25" s="34">
        <v>2</v>
      </c>
      <c r="E25" s="32">
        <v>2</v>
      </c>
      <c r="F25" s="41"/>
      <c r="G25" s="41"/>
      <c r="H25" s="41">
        <v>10</v>
      </c>
      <c r="I25" s="42">
        <f t="shared" si="1"/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K2" sqref="K2"/>
    </sheetView>
  </sheetViews>
  <sheetFormatPr defaultColWidth="9" defaultRowHeight="14" x14ac:dyDescent="0.3"/>
  <cols>
    <col min="1" max="1" width="5.33203125" style="5" bestFit="1" customWidth="1"/>
    <col min="2" max="2" width="8.6640625" style="5" bestFit="1" customWidth="1"/>
    <col min="3" max="3" width="31.08203125" style="1" bestFit="1" customWidth="1"/>
    <col min="4" max="4" width="13.08203125" style="5" bestFit="1" customWidth="1"/>
    <col min="5" max="5" width="13.08203125" style="6" bestFit="1" customWidth="1"/>
    <col min="6" max="6" width="13.08203125" style="7" bestFit="1" customWidth="1"/>
    <col min="7" max="7" width="14.5" style="7" bestFit="1" customWidth="1"/>
    <col min="8" max="8" width="10.4140625" style="7" bestFit="1" customWidth="1"/>
    <col min="9" max="9" width="9" style="7"/>
    <col min="10" max="10" width="13" style="1" bestFit="1" customWidth="1"/>
    <col min="11" max="16384" width="9" style="1"/>
  </cols>
  <sheetData>
    <row r="1" spans="1:10" x14ac:dyDescent="0.3">
      <c r="I1" s="46">
        <f>SUM(I3:I26)</f>
        <v>0</v>
      </c>
    </row>
    <row r="2" spans="1:10" s="7" customFormat="1" ht="16.5" x14ac:dyDescent="0.4">
      <c r="A2" s="9" t="s">
        <v>29</v>
      </c>
      <c r="B2" s="9" t="s">
        <v>91</v>
      </c>
      <c r="C2" s="10" t="s">
        <v>30</v>
      </c>
      <c r="D2" s="27" t="s">
        <v>152</v>
      </c>
      <c r="E2" s="27" t="s">
        <v>153</v>
      </c>
      <c r="F2" s="10" t="s">
        <v>165</v>
      </c>
      <c r="G2" s="10" t="s">
        <v>151</v>
      </c>
      <c r="H2" s="10" t="s">
        <v>154</v>
      </c>
      <c r="I2" s="10" t="s">
        <v>144</v>
      </c>
      <c r="J2" s="43" t="s">
        <v>5</v>
      </c>
    </row>
    <row r="3" spans="1:10" s="7" customFormat="1" ht="16.5" x14ac:dyDescent="0.4">
      <c r="A3" s="11"/>
      <c r="B3" s="16">
        <v>50</v>
      </c>
      <c r="C3" s="17" t="s">
        <v>73</v>
      </c>
      <c r="D3" s="34">
        <f t="shared" ref="D3:D26" si="0">E3+F3-G3/B3</f>
        <v>0.2</v>
      </c>
      <c r="E3" s="32">
        <v>0.2</v>
      </c>
      <c r="F3" s="41"/>
      <c r="G3" s="41"/>
      <c r="H3" s="41">
        <v>8.4</v>
      </c>
      <c r="I3" s="41">
        <f>G3*H3</f>
        <v>0</v>
      </c>
    </row>
    <row r="4" spans="1:10" s="7" customFormat="1" ht="16.5" x14ac:dyDescent="0.4">
      <c r="A4" s="11"/>
      <c r="B4" s="19">
        <v>10</v>
      </c>
      <c r="C4" s="18" t="s">
        <v>74</v>
      </c>
      <c r="D4" s="34">
        <f t="shared" si="0"/>
        <v>24.9</v>
      </c>
      <c r="E4" s="32">
        <v>24.9</v>
      </c>
      <c r="F4" s="41"/>
      <c r="G4" s="41"/>
      <c r="H4" s="41">
        <v>8.4</v>
      </c>
      <c r="I4" s="41">
        <f t="shared" ref="I4:I26" si="1">G4*H4</f>
        <v>0</v>
      </c>
    </row>
    <row r="5" spans="1:10" s="7" customFormat="1" ht="16.5" x14ac:dyDescent="0.4">
      <c r="A5" s="11"/>
      <c r="B5" s="11">
        <v>3</v>
      </c>
      <c r="C5" s="18" t="s">
        <v>74</v>
      </c>
      <c r="D5" s="34">
        <f t="shared" si="0"/>
        <v>1</v>
      </c>
      <c r="E5" s="32">
        <v>1</v>
      </c>
      <c r="F5" s="41"/>
      <c r="G5" s="41"/>
      <c r="H5" s="41">
        <v>8.4</v>
      </c>
      <c r="I5" s="41">
        <f t="shared" si="1"/>
        <v>0</v>
      </c>
    </row>
    <row r="6" spans="1:10" ht="16.5" x14ac:dyDescent="0.4">
      <c r="A6" s="11">
        <v>376</v>
      </c>
      <c r="B6" s="11">
        <v>5</v>
      </c>
      <c r="C6" s="13" t="s">
        <v>70</v>
      </c>
      <c r="D6" s="34">
        <f t="shared" si="0"/>
        <v>0</v>
      </c>
      <c r="E6" s="32">
        <v>0</v>
      </c>
      <c r="F6" s="41"/>
      <c r="G6" s="41"/>
      <c r="H6" s="41">
        <v>20</v>
      </c>
      <c r="I6" s="41">
        <f t="shared" si="1"/>
        <v>0</v>
      </c>
      <c r="J6" s="4" t="s">
        <v>95</v>
      </c>
    </row>
    <row r="7" spans="1:10" ht="16.5" x14ac:dyDescent="0.4">
      <c r="A7" s="11"/>
      <c r="B7" s="24">
        <v>1</v>
      </c>
      <c r="C7" s="18" t="s">
        <v>72</v>
      </c>
      <c r="D7" s="34">
        <f t="shared" si="0"/>
        <v>0</v>
      </c>
      <c r="E7" s="32">
        <v>0</v>
      </c>
      <c r="F7" s="41"/>
      <c r="G7" s="41"/>
      <c r="H7" s="41">
        <v>8.4</v>
      </c>
      <c r="I7" s="41">
        <f t="shared" si="1"/>
        <v>0</v>
      </c>
      <c r="J7" s="4" t="s">
        <v>6</v>
      </c>
    </row>
    <row r="8" spans="1:10" ht="16.5" x14ac:dyDescent="0.4">
      <c r="A8" s="11">
        <v>392</v>
      </c>
      <c r="B8" s="11">
        <v>5</v>
      </c>
      <c r="C8" s="13" t="s">
        <v>71</v>
      </c>
      <c r="D8" s="34">
        <f t="shared" si="0"/>
        <v>1</v>
      </c>
      <c r="E8" s="32">
        <v>1</v>
      </c>
      <c r="F8" s="41"/>
      <c r="G8" s="41"/>
      <c r="H8" s="41">
        <v>20</v>
      </c>
      <c r="I8" s="41">
        <f t="shared" si="1"/>
        <v>0</v>
      </c>
      <c r="J8" s="2"/>
    </row>
    <row r="9" spans="1:10" ht="16.5" x14ac:dyDescent="0.4">
      <c r="A9" s="11"/>
      <c r="B9" s="11">
        <v>3</v>
      </c>
      <c r="C9" s="18" t="s">
        <v>75</v>
      </c>
      <c r="D9" s="34">
        <f t="shared" si="0"/>
        <v>1</v>
      </c>
      <c r="E9" s="32">
        <v>1</v>
      </c>
      <c r="F9" s="41"/>
      <c r="G9" s="41"/>
      <c r="H9" s="41">
        <v>8.4</v>
      </c>
      <c r="I9" s="41">
        <f t="shared" si="1"/>
        <v>0</v>
      </c>
    </row>
    <row r="10" spans="1:10" ht="16.5" x14ac:dyDescent="0.4">
      <c r="A10" s="11">
        <v>202</v>
      </c>
      <c r="B10" s="11">
        <v>5</v>
      </c>
      <c r="C10" s="13" t="s">
        <v>69</v>
      </c>
      <c r="D10" s="34">
        <f t="shared" si="0"/>
        <v>1</v>
      </c>
      <c r="E10" s="32">
        <v>1</v>
      </c>
      <c r="F10" s="41"/>
      <c r="G10" s="41"/>
      <c r="H10" s="41">
        <v>20</v>
      </c>
      <c r="I10" s="41">
        <f t="shared" si="1"/>
        <v>0</v>
      </c>
    </row>
    <row r="11" spans="1:10" ht="16.5" x14ac:dyDescent="0.4">
      <c r="A11" s="11"/>
      <c r="B11" s="11">
        <v>3</v>
      </c>
      <c r="C11" s="18" t="s">
        <v>76</v>
      </c>
      <c r="D11" s="34">
        <f t="shared" si="0"/>
        <v>1</v>
      </c>
      <c r="E11" s="32">
        <v>1</v>
      </c>
      <c r="F11" s="41"/>
      <c r="G11" s="41"/>
      <c r="H11" s="41">
        <v>8.4</v>
      </c>
      <c r="I11" s="41">
        <f t="shared" si="1"/>
        <v>0</v>
      </c>
    </row>
    <row r="12" spans="1:10" ht="16.5" x14ac:dyDescent="0.4">
      <c r="A12" s="11"/>
      <c r="B12" s="11">
        <v>1</v>
      </c>
      <c r="C12" s="18" t="s">
        <v>77</v>
      </c>
      <c r="D12" s="34">
        <f t="shared" si="0"/>
        <v>1</v>
      </c>
      <c r="E12" s="32">
        <v>1</v>
      </c>
      <c r="F12" s="41"/>
      <c r="G12" s="41"/>
      <c r="H12" s="41">
        <v>8.4</v>
      </c>
      <c r="I12" s="41">
        <f t="shared" si="1"/>
        <v>0</v>
      </c>
    </row>
    <row r="13" spans="1:10" ht="16.5" x14ac:dyDescent="0.4">
      <c r="A13" s="11"/>
      <c r="B13" s="11">
        <v>1</v>
      </c>
      <c r="C13" s="18" t="s">
        <v>78</v>
      </c>
      <c r="D13" s="34">
        <f t="shared" si="0"/>
        <v>1</v>
      </c>
      <c r="E13" s="32">
        <v>1</v>
      </c>
      <c r="F13" s="41"/>
      <c r="G13" s="41"/>
      <c r="H13" s="41">
        <v>8.4</v>
      </c>
      <c r="I13" s="41">
        <f t="shared" si="1"/>
        <v>0</v>
      </c>
    </row>
    <row r="14" spans="1:10" s="7" customFormat="1" ht="16.5" x14ac:dyDescent="0.4">
      <c r="A14" s="11"/>
      <c r="B14" s="21">
        <v>500</v>
      </c>
      <c r="C14" s="20" t="s">
        <v>90</v>
      </c>
      <c r="D14" s="34">
        <f t="shared" si="0"/>
        <v>1</v>
      </c>
      <c r="E14" s="32">
        <v>1</v>
      </c>
      <c r="F14" s="41"/>
      <c r="G14" s="41"/>
      <c r="H14" s="41">
        <v>70</v>
      </c>
      <c r="I14" s="41">
        <f t="shared" si="1"/>
        <v>0</v>
      </c>
    </row>
    <row r="15" spans="1:10" ht="16.5" x14ac:dyDescent="0.4">
      <c r="A15" s="11"/>
      <c r="B15" s="11">
        <v>0.1</v>
      </c>
      <c r="C15" s="18" t="s">
        <v>92</v>
      </c>
      <c r="D15" s="34">
        <f t="shared" si="0"/>
        <v>2</v>
      </c>
      <c r="E15" s="32">
        <v>2</v>
      </c>
      <c r="F15" s="41"/>
      <c r="G15" s="41"/>
      <c r="H15" s="41">
        <v>70</v>
      </c>
      <c r="I15" s="41">
        <f t="shared" si="1"/>
        <v>0</v>
      </c>
    </row>
    <row r="16" spans="1:10" ht="16.5" x14ac:dyDescent="0.4">
      <c r="A16" s="11"/>
      <c r="B16" s="11">
        <v>10</v>
      </c>
      <c r="C16" s="18" t="s">
        <v>164</v>
      </c>
      <c r="D16" s="34">
        <f t="shared" si="0"/>
        <v>9.9</v>
      </c>
      <c r="E16" s="32">
        <v>9.9</v>
      </c>
      <c r="F16" s="41"/>
      <c r="G16" s="41"/>
      <c r="H16" s="41">
        <v>70</v>
      </c>
      <c r="I16" s="41">
        <f t="shared" si="1"/>
        <v>0</v>
      </c>
    </row>
    <row r="17" spans="1:9" ht="16.5" x14ac:dyDescent="0.4">
      <c r="A17" s="11"/>
      <c r="B17" s="11">
        <v>1</v>
      </c>
      <c r="C17" s="13" t="s">
        <v>94</v>
      </c>
      <c r="D17" s="34">
        <f t="shared" si="0"/>
        <v>1</v>
      </c>
      <c r="E17" s="32">
        <v>1</v>
      </c>
      <c r="F17" s="41"/>
      <c r="G17" s="41"/>
      <c r="H17" s="41">
        <v>100</v>
      </c>
      <c r="I17" s="41">
        <f t="shared" si="1"/>
        <v>0</v>
      </c>
    </row>
    <row r="18" spans="1:9" ht="16.5" x14ac:dyDescent="0.4">
      <c r="A18" s="11"/>
      <c r="B18" s="11">
        <v>1</v>
      </c>
      <c r="C18" s="13" t="s">
        <v>81</v>
      </c>
      <c r="D18" s="34">
        <f t="shared" si="0"/>
        <v>2</v>
      </c>
      <c r="E18" s="32">
        <v>2</v>
      </c>
      <c r="F18" s="41"/>
      <c r="G18" s="41"/>
      <c r="H18" s="41">
        <v>100</v>
      </c>
      <c r="I18" s="41">
        <f t="shared" si="1"/>
        <v>0</v>
      </c>
    </row>
    <row r="19" spans="1:9" ht="16.5" x14ac:dyDescent="0.4">
      <c r="A19" s="11"/>
      <c r="B19" s="11">
        <v>1</v>
      </c>
      <c r="C19" s="13" t="s">
        <v>82</v>
      </c>
      <c r="D19" s="34">
        <f t="shared" si="0"/>
        <v>2</v>
      </c>
      <c r="E19" s="32">
        <v>2</v>
      </c>
      <c r="F19" s="41"/>
      <c r="G19" s="41"/>
      <c r="H19" s="41">
        <v>100</v>
      </c>
      <c r="I19" s="41">
        <f t="shared" si="1"/>
        <v>0</v>
      </c>
    </row>
    <row r="20" spans="1:9" ht="16.5" x14ac:dyDescent="0.4">
      <c r="A20" s="11"/>
      <c r="B20" s="11">
        <v>1</v>
      </c>
      <c r="C20" s="13" t="s">
        <v>83</v>
      </c>
      <c r="D20" s="34">
        <f t="shared" si="0"/>
        <v>2</v>
      </c>
      <c r="E20" s="32">
        <v>2</v>
      </c>
      <c r="F20" s="41"/>
      <c r="G20" s="41"/>
      <c r="H20" s="41">
        <v>100</v>
      </c>
      <c r="I20" s="41">
        <f t="shared" si="1"/>
        <v>0</v>
      </c>
    </row>
    <row r="21" spans="1:9" ht="16.5" x14ac:dyDescent="0.4">
      <c r="A21" s="11"/>
      <c r="B21" s="11">
        <v>1</v>
      </c>
      <c r="C21" s="13" t="s">
        <v>84</v>
      </c>
      <c r="D21" s="34">
        <f t="shared" si="0"/>
        <v>2</v>
      </c>
      <c r="E21" s="32">
        <v>2</v>
      </c>
      <c r="F21" s="41"/>
      <c r="G21" s="41"/>
      <c r="H21" s="41">
        <v>100</v>
      </c>
      <c r="I21" s="41">
        <f t="shared" si="1"/>
        <v>0</v>
      </c>
    </row>
    <row r="22" spans="1:9" ht="16.5" x14ac:dyDescent="0.4">
      <c r="A22" s="11"/>
      <c r="B22" s="11">
        <v>1</v>
      </c>
      <c r="C22" s="13" t="s">
        <v>85</v>
      </c>
      <c r="D22" s="34">
        <f t="shared" si="0"/>
        <v>2</v>
      </c>
      <c r="E22" s="32">
        <v>2</v>
      </c>
      <c r="F22" s="41"/>
      <c r="G22" s="41"/>
      <c r="H22" s="41">
        <v>100</v>
      </c>
      <c r="I22" s="41">
        <f t="shared" si="1"/>
        <v>0</v>
      </c>
    </row>
    <row r="23" spans="1:9" ht="16.5" x14ac:dyDescent="0.4">
      <c r="A23" s="11"/>
      <c r="B23" s="11">
        <v>1</v>
      </c>
      <c r="C23" s="13" t="s">
        <v>86</v>
      </c>
      <c r="D23" s="34">
        <f t="shared" si="0"/>
        <v>2</v>
      </c>
      <c r="E23" s="32">
        <v>2</v>
      </c>
      <c r="F23" s="41"/>
      <c r="G23" s="41"/>
      <c r="H23" s="41">
        <v>100</v>
      </c>
      <c r="I23" s="41">
        <f t="shared" si="1"/>
        <v>0</v>
      </c>
    </row>
    <row r="24" spans="1:9" ht="16.5" x14ac:dyDescent="0.4">
      <c r="A24" s="11"/>
      <c r="B24" s="11">
        <v>1</v>
      </c>
      <c r="C24" s="13" t="s">
        <v>87</v>
      </c>
      <c r="D24" s="34">
        <f t="shared" si="0"/>
        <v>2</v>
      </c>
      <c r="E24" s="32">
        <v>2</v>
      </c>
      <c r="F24" s="41"/>
      <c r="G24" s="41"/>
      <c r="H24" s="41">
        <v>100</v>
      </c>
      <c r="I24" s="41">
        <f t="shared" si="1"/>
        <v>0</v>
      </c>
    </row>
    <row r="25" spans="1:9" ht="16.5" x14ac:dyDescent="0.4">
      <c r="A25" s="11"/>
      <c r="B25" s="11">
        <v>3</v>
      </c>
      <c r="C25" s="18" t="s">
        <v>88</v>
      </c>
      <c r="D25" s="34">
        <f t="shared" si="0"/>
        <v>1</v>
      </c>
      <c r="E25" s="32">
        <v>1</v>
      </c>
      <c r="F25" s="41"/>
      <c r="G25" s="41"/>
      <c r="H25" s="41">
        <v>70</v>
      </c>
      <c r="I25" s="41">
        <f t="shared" si="1"/>
        <v>0</v>
      </c>
    </row>
    <row r="26" spans="1:9" ht="16.5" x14ac:dyDescent="0.4">
      <c r="A26" s="11"/>
      <c r="B26" s="11">
        <v>1</v>
      </c>
      <c r="C26" s="18" t="s">
        <v>89</v>
      </c>
      <c r="D26" s="34">
        <f t="shared" si="0"/>
        <v>1</v>
      </c>
      <c r="E26" s="32">
        <v>1</v>
      </c>
      <c r="F26" s="41"/>
      <c r="G26" s="41"/>
      <c r="H26" s="41">
        <v>70</v>
      </c>
      <c r="I26" s="41">
        <f t="shared" si="1"/>
        <v>0</v>
      </c>
    </row>
  </sheetData>
  <phoneticPr fontId="2" type="noConversion"/>
  <pageMargins left="0.7" right="0.7" top="0.75" bottom="0.75" header="0.3" footer="0.3"/>
  <pageSetup paperSize="25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topLeftCell="A19" workbookViewId="0">
      <selection activeCell="F17" sqref="F17"/>
    </sheetView>
  </sheetViews>
  <sheetFormatPr defaultRowHeight="14" x14ac:dyDescent="0.3"/>
  <cols>
    <col min="1" max="1" width="13.58203125" bestFit="1" customWidth="1"/>
    <col min="2" max="2" width="31.08203125" bestFit="1" customWidth="1"/>
    <col min="3" max="3" width="8.6640625" style="5"/>
    <col min="4" max="4" width="9.33203125" style="5" bestFit="1" customWidth="1"/>
    <col min="5" max="5" width="9.33203125" style="6" bestFit="1" customWidth="1"/>
    <col min="6" max="7" width="9.33203125" style="5" bestFit="1" customWidth="1"/>
    <col min="8" max="9" width="8.6640625" style="1"/>
  </cols>
  <sheetData>
    <row r="1" spans="1:9" s="1" customFormat="1" x14ac:dyDescent="0.3">
      <c r="A1" s="5"/>
      <c r="B1" s="5"/>
      <c r="C1" s="5"/>
      <c r="D1" s="5"/>
      <c r="E1" s="6"/>
      <c r="F1" s="5"/>
      <c r="G1" s="5"/>
      <c r="I1" s="36">
        <f>SUM(I3:I33)</f>
        <v>0</v>
      </c>
    </row>
    <row r="2" spans="1:9" s="7" customFormat="1" ht="16.5" x14ac:dyDescent="0.4">
      <c r="A2" s="9" t="s">
        <v>29</v>
      </c>
      <c r="B2" s="10" t="s">
        <v>30</v>
      </c>
      <c r="C2" s="9" t="s">
        <v>31</v>
      </c>
      <c r="D2" s="33" t="s">
        <v>129</v>
      </c>
      <c r="E2" s="29" t="s">
        <v>127</v>
      </c>
      <c r="F2" s="29" t="s">
        <v>130</v>
      </c>
      <c r="G2" s="29" t="s">
        <v>128</v>
      </c>
      <c r="H2" s="30" t="s">
        <v>135</v>
      </c>
      <c r="I2" s="35" t="s">
        <v>144</v>
      </c>
    </row>
    <row r="3" spans="1:9" ht="16.5" x14ac:dyDescent="0.4">
      <c r="A3" s="13"/>
      <c r="B3" s="13" t="s">
        <v>112</v>
      </c>
      <c r="C3" s="11" t="s">
        <v>163</v>
      </c>
      <c r="D3" s="34">
        <f>E3+F3-G3</f>
        <v>500</v>
      </c>
      <c r="E3" s="32">
        <v>500</v>
      </c>
      <c r="F3" s="31"/>
      <c r="G3" s="31"/>
      <c r="H3" s="31">
        <v>1.5</v>
      </c>
      <c r="I3" s="16">
        <f>G3*H3</f>
        <v>0</v>
      </c>
    </row>
    <row r="4" spans="1:9" s="1" customFormat="1" ht="16.5" x14ac:dyDescent="0.4">
      <c r="A4" s="13"/>
      <c r="B4" s="37" t="s">
        <v>166</v>
      </c>
      <c r="C4" s="11" t="s">
        <v>176</v>
      </c>
      <c r="D4" s="34">
        <f t="shared" ref="D4:D33" si="0">E4+F4-G4</f>
        <v>18</v>
      </c>
      <c r="E4" s="32">
        <v>18</v>
      </c>
      <c r="F4" s="31"/>
      <c r="G4" s="31"/>
      <c r="H4" s="31">
        <v>50</v>
      </c>
      <c r="I4" s="16">
        <f t="shared" ref="I4:I33" si="1">G4*H4</f>
        <v>0</v>
      </c>
    </row>
    <row r="5" spans="1:9" s="1" customFormat="1" ht="16.5" x14ac:dyDescent="0.4">
      <c r="A5" s="13"/>
      <c r="B5" s="37" t="s">
        <v>111</v>
      </c>
      <c r="C5" s="11" t="s">
        <v>175</v>
      </c>
      <c r="D5" s="34">
        <f t="shared" si="0"/>
        <v>5</v>
      </c>
      <c r="E5" s="32">
        <v>5</v>
      </c>
      <c r="F5" s="31"/>
      <c r="G5" s="31"/>
      <c r="H5" s="31">
        <v>353</v>
      </c>
      <c r="I5" s="16">
        <f t="shared" si="1"/>
        <v>0</v>
      </c>
    </row>
    <row r="6" spans="1:9" s="1" customFormat="1" ht="16.5" x14ac:dyDescent="0.4">
      <c r="A6" s="13"/>
      <c r="B6" s="37" t="s">
        <v>107</v>
      </c>
      <c r="C6" s="11" t="s">
        <v>175</v>
      </c>
      <c r="D6" s="34">
        <f t="shared" si="0"/>
        <v>0</v>
      </c>
      <c r="E6" s="32"/>
      <c r="F6" s="31"/>
      <c r="G6" s="31"/>
      <c r="H6" s="31">
        <v>32</v>
      </c>
      <c r="I6" s="16">
        <f t="shared" si="1"/>
        <v>0</v>
      </c>
    </row>
    <row r="7" spans="1:9" s="1" customFormat="1" ht="16.5" x14ac:dyDescent="0.4">
      <c r="A7" s="13"/>
      <c r="B7" s="37" t="s">
        <v>108</v>
      </c>
      <c r="C7" s="11" t="s">
        <v>175</v>
      </c>
      <c r="D7" s="34">
        <f t="shared" si="0"/>
        <v>0</v>
      </c>
      <c r="E7" s="32"/>
      <c r="F7" s="31"/>
      <c r="G7" s="31"/>
      <c r="H7" s="31">
        <v>25</v>
      </c>
      <c r="I7" s="16">
        <f t="shared" si="1"/>
        <v>0</v>
      </c>
    </row>
    <row r="8" spans="1:9" s="1" customFormat="1" ht="16.5" x14ac:dyDescent="0.4">
      <c r="A8" s="13"/>
      <c r="B8" s="37" t="s">
        <v>109</v>
      </c>
      <c r="C8" s="11" t="s">
        <v>175</v>
      </c>
      <c r="D8" s="34">
        <f t="shared" si="0"/>
        <v>0</v>
      </c>
      <c r="E8" s="32"/>
      <c r="F8" s="32"/>
      <c r="G8" s="31"/>
      <c r="H8" s="32">
        <v>18</v>
      </c>
      <c r="I8" s="16">
        <f t="shared" si="1"/>
        <v>0</v>
      </c>
    </row>
    <row r="9" spans="1:9" ht="16.5" x14ac:dyDescent="0.4">
      <c r="A9" s="13"/>
      <c r="B9" s="37" t="s">
        <v>110</v>
      </c>
      <c r="C9" s="11" t="s">
        <v>175</v>
      </c>
      <c r="D9" s="34">
        <f t="shared" si="0"/>
        <v>0</v>
      </c>
      <c r="E9" s="32"/>
      <c r="F9" s="31"/>
      <c r="G9" s="31"/>
      <c r="H9" s="32">
        <v>18</v>
      </c>
      <c r="I9" s="16">
        <f t="shared" si="1"/>
        <v>0</v>
      </c>
    </row>
    <row r="10" spans="1:9" ht="16.5" x14ac:dyDescent="0.4">
      <c r="A10" s="13"/>
      <c r="B10" s="13" t="s">
        <v>106</v>
      </c>
      <c r="C10" s="11" t="s">
        <v>175</v>
      </c>
      <c r="D10" s="34">
        <f t="shared" si="0"/>
        <v>16</v>
      </c>
      <c r="E10" s="32">
        <v>16</v>
      </c>
      <c r="F10" s="31"/>
      <c r="G10" s="31"/>
      <c r="H10" s="32">
        <v>240</v>
      </c>
      <c r="I10" s="16">
        <f t="shared" si="1"/>
        <v>0</v>
      </c>
    </row>
    <row r="11" spans="1:9" ht="16.5" x14ac:dyDescent="0.4">
      <c r="A11" s="13"/>
      <c r="B11" s="37" t="s">
        <v>105</v>
      </c>
      <c r="C11" s="11" t="s">
        <v>175</v>
      </c>
      <c r="D11" s="34">
        <f t="shared" si="0"/>
        <v>4</v>
      </c>
      <c r="E11" s="32">
        <v>4</v>
      </c>
      <c r="F11" s="31"/>
      <c r="G11" s="31"/>
      <c r="H11" s="32">
        <v>240</v>
      </c>
      <c r="I11" s="16">
        <f t="shared" si="1"/>
        <v>0</v>
      </c>
    </row>
    <row r="12" spans="1:9" ht="16.5" x14ac:dyDescent="0.4">
      <c r="A12" s="13"/>
      <c r="B12" s="13" t="s">
        <v>97</v>
      </c>
      <c r="C12" s="11" t="s">
        <v>163</v>
      </c>
      <c r="D12" s="34">
        <f t="shared" si="0"/>
        <v>6</v>
      </c>
      <c r="E12" s="32">
        <v>6</v>
      </c>
      <c r="F12" s="31"/>
      <c r="G12" s="31"/>
      <c r="H12" s="32">
        <v>25</v>
      </c>
      <c r="I12" s="16">
        <f t="shared" si="1"/>
        <v>0</v>
      </c>
    </row>
    <row r="13" spans="1:9" s="1" customFormat="1" ht="16.5" x14ac:dyDescent="0.4">
      <c r="A13" s="13"/>
      <c r="B13" s="37" t="s">
        <v>167</v>
      </c>
      <c r="C13" s="11"/>
      <c r="D13" s="34">
        <f t="shared" si="0"/>
        <v>0</v>
      </c>
      <c r="E13" s="32"/>
      <c r="F13" s="31"/>
      <c r="G13" s="31"/>
      <c r="H13" s="32"/>
      <c r="I13" s="16">
        <f t="shared" si="1"/>
        <v>0</v>
      </c>
    </row>
    <row r="14" spans="1:9" ht="16.5" x14ac:dyDescent="0.4">
      <c r="A14" s="13"/>
      <c r="B14" s="37" t="s">
        <v>168</v>
      </c>
      <c r="C14" s="11"/>
      <c r="D14" s="34">
        <f t="shared" si="0"/>
        <v>0</v>
      </c>
      <c r="E14" s="32"/>
      <c r="F14" s="31"/>
      <c r="G14" s="31"/>
      <c r="H14" s="32"/>
      <c r="I14" s="16">
        <f t="shared" si="1"/>
        <v>0</v>
      </c>
    </row>
    <row r="15" spans="1:9" ht="16.5" x14ac:dyDescent="0.4">
      <c r="A15" s="13"/>
      <c r="B15" s="37" t="s">
        <v>104</v>
      </c>
      <c r="C15" s="11"/>
      <c r="D15" s="34">
        <f t="shared" si="0"/>
        <v>0</v>
      </c>
      <c r="E15" s="32"/>
      <c r="F15" s="32"/>
      <c r="G15" s="31"/>
      <c r="H15" s="32"/>
      <c r="I15" s="16">
        <f t="shared" si="1"/>
        <v>0</v>
      </c>
    </row>
    <row r="16" spans="1:9" ht="16.5" x14ac:dyDescent="0.4">
      <c r="A16" s="13"/>
      <c r="B16" s="37" t="s">
        <v>103</v>
      </c>
      <c r="C16" s="11"/>
      <c r="D16" s="34">
        <f t="shared" si="0"/>
        <v>0</v>
      </c>
      <c r="E16" s="32"/>
      <c r="F16" s="31"/>
      <c r="G16" s="31"/>
      <c r="H16" s="32"/>
      <c r="I16" s="16">
        <f t="shared" si="1"/>
        <v>0</v>
      </c>
    </row>
    <row r="17" spans="1:9" ht="16.5" x14ac:dyDescent="0.4">
      <c r="A17" s="13"/>
      <c r="B17" s="37" t="s">
        <v>169</v>
      </c>
      <c r="C17" s="11"/>
      <c r="D17" s="34">
        <f t="shared" si="0"/>
        <v>0</v>
      </c>
      <c r="E17" s="32"/>
      <c r="F17" s="31"/>
      <c r="G17" s="31"/>
      <c r="H17" s="32"/>
      <c r="I17" s="16">
        <f t="shared" si="1"/>
        <v>0</v>
      </c>
    </row>
    <row r="18" spans="1:9" ht="16.5" x14ac:dyDescent="0.4">
      <c r="A18" s="13"/>
      <c r="B18" s="37" t="s">
        <v>170</v>
      </c>
      <c r="C18" s="11"/>
      <c r="D18" s="34">
        <f t="shared" si="0"/>
        <v>0</v>
      </c>
      <c r="E18" s="32"/>
      <c r="F18" s="31"/>
      <c r="G18" s="31"/>
      <c r="H18" s="32"/>
      <c r="I18" s="16">
        <f t="shared" si="1"/>
        <v>0</v>
      </c>
    </row>
    <row r="19" spans="1:9" ht="16.5" x14ac:dyDescent="0.4">
      <c r="A19" s="13"/>
      <c r="B19" s="37" t="s">
        <v>171</v>
      </c>
      <c r="C19" s="11"/>
      <c r="D19" s="34">
        <f t="shared" si="0"/>
        <v>0</v>
      </c>
      <c r="E19" s="32"/>
      <c r="F19" s="31"/>
      <c r="G19" s="31"/>
      <c r="H19" s="32"/>
      <c r="I19" s="16">
        <f t="shared" si="1"/>
        <v>0</v>
      </c>
    </row>
    <row r="20" spans="1:9" ht="16.5" x14ac:dyDescent="0.4">
      <c r="A20" s="13"/>
      <c r="B20" s="13" t="s">
        <v>172</v>
      </c>
      <c r="C20" s="11"/>
      <c r="D20" s="34">
        <f t="shared" si="0"/>
        <v>0</v>
      </c>
      <c r="E20" s="32"/>
      <c r="F20" s="31"/>
      <c r="G20" s="31"/>
      <c r="H20" s="32"/>
      <c r="I20" s="16">
        <f t="shared" si="1"/>
        <v>0</v>
      </c>
    </row>
    <row r="21" spans="1:9" ht="16.5" x14ac:dyDescent="0.4">
      <c r="A21" s="13"/>
      <c r="B21" s="13" t="s">
        <v>115</v>
      </c>
      <c r="C21" s="11"/>
      <c r="D21" s="34">
        <f t="shared" si="0"/>
        <v>0</v>
      </c>
      <c r="E21" s="32"/>
      <c r="F21" s="31"/>
      <c r="G21" s="31"/>
      <c r="H21" s="31"/>
      <c r="I21" s="16">
        <f t="shared" si="1"/>
        <v>0</v>
      </c>
    </row>
    <row r="22" spans="1:9" ht="16.5" x14ac:dyDescent="0.4">
      <c r="A22" s="13"/>
      <c r="B22" s="37" t="s">
        <v>173</v>
      </c>
      <c r="C22" s="11"/>
      <c r="D22" s="34">
        <f t="shared" si="0"/>
        <v>0</v>
      </c>
      <c r="E22" s="32"/>
      <c r="F22" s="31"/>
      <c r="G22" s="31"/>
      <c r="H22" s="31"/>
      <c r="I22" s="16">
        <f t="shared" si="1"/>
        <v>0</v>
      </c>
    </row>
    <row r="23" spans="1:9" ht="16.5" x14ac:dyDescent="0.4">
      <c r="A23" s="13"/>
      <c r="B23" s="13" t="s">
        <v>116</v>
      </c>
      <c r="C23" s="11"/>
      <c r="D23" s="34">
        <f t="shared" si="0"/>
        <v>0</v>
      </c>
      <c r="E23" s="32"/>
      <c r="F23" s="31"/>
      <c r="G23" s="31"/>
      <c r="H23" s="31"/>
      <c r="I23" s="16">
        <f t="shared" si="1"/>
        <v>0</v>
      </c>
    </row>
    <row r="24" spans="1:9" ht="16.5" x14ac:dyDescent="0.4">
      <c r="A24" s="13"/>
      <c r="B24" s="13" t="s">
        <v>117</v>
      </c>
      <c r="C24" s="11"/>
      <c r="D24" s="34">
        <f t="shared" si="0"/>
        <v>0</v>
      </c>
      <c r="E24" s="32"/>
      <c r="F24" s="31"/>
      <c r="G24" s="31"/>
      <c r="H24" s="31"/>
      <c r="I24" s="16">
        <f t="shared" si="1"/>
        <v>0</v>
      </c>
    </row>
    <row r="25" spans="1:9" ht="16.5" x14ac:dyDescent="0.4">
      <c r="A25" s="13"/>
      <c r="B25" s="13" t="s">
        <v>118</v>
      </c>
      <c r="C25" s="11"/>
      <c r="D25" s="34">
        <f t="shared" si="0"/>
        <v>0</v>
      </c>
      <c r="E25" s="32"/>
      <c r="F25" s="31"/>
      <c r="G25" s="31"/>
      <c r="H25" s="31"/>
      <c r="I25" s="16">
        <f t="shared" si="1"/>
        <v>0</v>
      </c>
    </row>
    <row r="26" spans="1:9" ht="16.5" x14ac:dyDescent="0.4">
      <c r="A26" s="13"/>
      <c r="B26" s="13" t="s">
        <v>119</v>
      </c>
      <c r="C26" s="11"/>
      <c r="D26" s="34">
        <f t="shared" si="0"/>
        <v>0</v>
      </c>
      <c r="E26" s="32"/>
      <c r="F26" s="31"/>
      <c r="G26" s="31"/>
      <c r="H26" s="31"/>
      <c r="I26" s="16">
        <f t="shared" si="1"/>
        <v>0</v>
      </c>
    </row>
    <row r="27" spans="1:9" ht="16.5" x14ac:dyDescent="0.4">
      <c r="A27" s="13"/>
      <c r="B27" s="13" t="s">
        <v>120</v>
      </c>
      <c r="C27" s="11"/>
      <c r="D27" s="34">
        <f t="shared" si="0"/>
        <v>0</v>
      </c>
      <c r="E27" s="31"/>
      <c r="F27" s="31"/>
      <c r="G27" s="31"/>
      <c r="H27" s="31"/>
      <c r="I27" s="16">
        <f t="shared" si="1"/>
        <v>0</v>
      </c>
    </row>
    <row r="28" spans="1:9" ht="16.5" x14ac:dyDescent="0.4">
      <c r="A28" s="13"/>
      <c r="B28" s="13" t="s">
        <v>121</v>
      </c>
      <c r="C28" s="11"/>
      <c r="D28" s="34">
        <f t="shared" si="0"/>
        <v>0</v>
      </c>
      <c r="E28" s="31"/>
      <c r="F28" s="31"/>
      <c r="G28" s="31"/>
      <c r="H28" s="31"/>
      <c r="I28" s="16">
        <f t="shared" si="1"/>
        <v>0</v>
      </c>
    </row>
    <row r="29" spans="1:9" ht="16.5" x14ac:dyDescent="0.4">
      <c r="A29" s="13"/>
      <c r="B29" s="13" t="s">
        <v>122</v>
      </c>
      <c r="C29" s="11"/>
      <c r="D29" s="34">
        <f t="shared" si="0"/>
        <v>0</v>
      </c>
      <c r="E29" s="31"/>
      <c r="F29" s="31"/>
      <c r="G29" s="31"/>
      <c r="H29" s="31"/>
      <c r="I29" s="16">
        <f t="shared" si="1"/>
        <v>0</v>
      </c>
    </row>
    <row r="30" spans="1:9" ht="16.5" x14ac:dyDescent="0.4">
      <c r="A30" s="13"/>
      <c r="B30" s="13" t="s">
        <v>123</v>
      </c>
      <c r="C30" s="11"/>
      <c r="D30" s="34">
        <f t="shared" si="0"/>
        <v>0</v>
      </c>
      <c r="E30" s="32"/>
      <c r="F30" s="32"/>
      <c r="G30" s="31"/>
      <c r="H30" s="31"/>
      <c r="I30" s="16">
        <f t="shared" si="1"/>
        <v>0</v>
      </c>
    </row>
    <row r="31" spans="1:9" ht="16.5" x14ac:dyDescent="0.4">
      <c r="A31" s="13"/>
      <c r="B31" s="47" t="s">
        <v>124</v>
      </c>
      <c r="C31" s="11"/>
      <c r="D31" s="34">
        <f t="shared" si="0"/>
        <v>0</v>
      </c>
      <c r="E31" s="32"/>
      <c r="F31" s="32"/>
      <c r="G31" s="31"/>
      <c r="H31" s="31"/>
      <c r="I31" s="16">
        <f t="shared" si="1"/>
        <v>0</v>
      </c>
    </row>
    <row r="32" spans="1:9" ht="16.5" x14ac:dyDescent="0.4">
      <c r="A32" s="13"/>
      <c r="B32" s="13" t="s">
        <v>118</v>
      </c>
      <c r="C32" s="11"/>
      <c r="D32" s="34">
        <f t="shared" si="0"/>
        <v>0</v>
      </c>
      <c r="E32" s="32"/>
      <c r="F32" s="32"/>
      <c r="G32" s="31"/>
      <c r="H32" s="31"/>
      <c r="I32" s="16">
        <f t="shared" si="1"/>
        <v>0</v>
      </c>
    </row>
    <row r="33" spans="1:9" ht="16.5" x14ac:dyDescent="0.4">
      <c r="A33" s="13"/>
      <c r="B33" s="47" t="s">
        <v>174</v>
      </c>
      <c r="C33" s="11"/>
      <c r="D33" s="34">
        <f t="shared" si="0"/>
        <v>0</v>
      </c>
      <c r="E33" s="32"/>
      <c r="F33" s="32"/>
      <c r="G33" s="31"/>
      <c r="H33" s="31"/>
      <c r="I33" s="16">
        <f t="shared" si="1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月总费用</vt:lpstr>
      <vt:lpstr>常规合成原料</vt:lpstr>
      <vt:lpstr>修饰单体及修饰CPG</vt:lpstr>
      <vt:lpstr>活化酯</vt:lpstr>
      <vt:lpstr>合成耗材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zhangqinfu</cp:lastModifiedBy>
  <dcterms:created xsi:type="dcterms:W3CDTF">2008-09-11T17:22:52Z</dcterms:created>
  <dcterms:modified xsi:type="dcterms:W3CDTF">2019-02-12T07:16:42Z</dcterms:modified>
</cp:coreProperties>
</file>