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zhang\Work\OWG\Excel Essentials Finance Fuctions\"/>
    </mc:Choice>
  </mc:AlternateContent>
  <xr:revisionPtr revIDLastSave="0" documentId="13_ncr:1_{003DECE2-75F7-4230-B5D1-62DA7380C75D}" xr6:coauthVersionLast="47" xr6:coauthVersionMax="47" xr10:uidLastSave="{00000000-0000-0000-0000-000000000000}"/>
  <bookViews>
    <workbookView xWindow="11484" yWindow="192" windowWidth="11520" windowHeight="12000" firstSheet="2" activeTab="3" xr2:uid="{00000000-000D-0000-FFFF-FFFF00000000}"/>
  </bookViews>
  <sheets>
    <sheet name="Investment" sheetId="23" r:id="rId1"/>
    <sheet name="Loan calculations" sheetId="24" r:id="rId2"/>
    <sheet name="CAGR" sheetId="25" r:id="rId3"/>
    <sheet name="Payback Period" sheetId="26" r:id="rId4"/>
  </sheets>
  <externalReferences>
    <externalReference r:id="rId5"/>
  </externalReferences>
  <definedNames>
    <definedName name="COMMERCIAL_PLANT_COST">#REF!</definedName>
    <definedName name="DEPRECIATION_PERIOD">#REF!</definedName>
    <definedName name="MARKET_PRICE">#REF!</definedName>
    <definedName name="OPERATING_LIFE">#REF!</definedName>
    <definedName name="PLANT_CAPACITY">#REF!</definedName>
    <definedName name="REF_PLANT_COST">#REF!</definedName>
    <definedName name="REF_PLANT_DURATION">#REF!</definedName>
    <definedName name="REF_PLANT_START_YEAR">#REF!</definedName>
    <definedName name="SALE_PRICE">[1]Q14!$E$6</definedName>
    <definedName name="SUCCESS_PROBABILITY">#REF!</definedName>
    <definedName name="TARGET_RETURN">#REF!</definedName>
    <definedName name="TAX_RATE">#REF!</definedName>
    <definedName name="VARIABLE_COST">#REF!</definedName>
  </definedNames>
  <calcPr calcId="191029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26" l="1"/>
  <c r="D11" i="26"/>
  <c r="I11" i="26"/>
  <c r="H11" i="26"/>
  <c r="G11" i="26"/>
  <c r="F11" i="26"/>
  <c r="I10" i="26"/>
  <c r="H10" i="26"/>
  <c r="G10" i="26"/>
  <c r="F10" i="26"/>
  <c r="E10" i="26"/>
  <c r="D10" i="26"/>
  <c r="C10" i="25"/>
  <c r="C11" i="24"/>
  <c r="C13" i="24"/>
  <c r="C9" i="24"/>
  <c r="L13" i="23"/>
  <c r="L11" i="23"/>
  <c r="C15" i="23"/>
  <c r="C13" i="23"/>
  <c r="C11" i="23"/>
  <c r="H9" i="23"/>
  <c r="G9" i="23"/>
  <c r="F9" i="23"/>
  <c r="E9" i="23"/>
  <c r="D9" i="23"/>
  <c r="C9" i="23"/>
  <c r="E5" i="26"/>
  <c r="F5" i="26" s="1"/>
  <c r="G5" i="26" s="1"/>
  <c r="H5" i="26" s="1"/>
  <c r="I5" i="26" s="1"/>
  <c r="G7" i="25" l="1"/>
  <c r="F7" i="25" s="1"/>
  <c r="E7" i="25" s="1"/>
  <c r="D7" i="25" s="1"/>
  <c r="C7" i="25" s="1"/>
</calcChain>
</file>

<file path=xl/sharedStrings.xml><?xml version="1.0" encoding="utf-8"?>
<sst xmlns="http://schemas.openxmlformats.org/spreadsheetml/2006/main" count="33" uniqueCount="26">
  <si>
    <t>Year #</t>
  </si>
  <si>
    <t>Cashflow</t>
  </si>
  <si>
    <t>Internal Rate of Return</t>
  </si>
  <si>
    <t>Net Present Value</t>
  </si>
  <si>
    <t>Project A - NPV and IRR</t>
  </si>
  <si>
    <t>Loan Amount</t>
  </si>
  <si>
    <t>Interest rate</t>
  </si>
  <si>
    <t>Loan term (in years)</t>
  </si>
  <si>
    <t>Calculate the annual repayment amount</t>
  </si>
  <si>
    <t>Calculate the interest paid in Year 5</t>
  </si>
  <si>
    <t>Calculate the principal paid back during Year 13</t>
  </si>
  <si>
    <t>The table below shows a company's annual revenue for the last 6 years. Find the compound annual growth rate (CAGR) for this company.</t>
  </si>
  <si>
    <t>Annual revenue</t>
  </si>
  <si>
    <t>Calculate CAGR</t>
  </si>
  <si>
    <t>Discounted cashflows in Year 3</t>
  </si>
  <si>
    <t>Project B - XNPV and XIRR</t>
  </si>
  <si>
    <t>Date</t>
  </si>
  <si>
    <t>Discounted cashflows</t>
  </si>
  <si>
    <r>
      <t xml:space="preserve">The table below shows the cashflow profile for a small investment opportunity. Calculate the Net Present Value and Internal Rate of Return of this investment. Assume a discount rate of </t>
    </r>
    <r>
      <rPr>
        <b/>
        <sz val="11"/>
        <color theme="1"/>
        <rFont val="Calibri"/>
        <family val="2"/>
        <scheme val="minor"/>
      </rPr>
      <t>12%.</t>
    </r>
  </si>
  <si>
    <t>Project 1</t>
  </si>
  <si>
    <t>Project 2</t>
  </si>
  <si>
    <t>Payback period for Project 1</t>
  </si>
  <si>
    <t>Payback period for Project 2</t>
  </si>
  <si>
    <t>Discount Rate</t>
  </si>
  <si>
    <r>
      <t xml:space="preserve">The table belows shows the detail for a 15-year loan. Answer the 3 questions in the blue cells. </t>
    </r>
    <r>
      <rPr>
        <b/>
        <sz val="11"/>
        <color theme="1"/>
        <rFont val="Calibri"/>
        <family val="2"/>
        <scheme val="minor"/>
      </rPr>
      <t>Note: The answers produced by using the appropriate functions should be negative numbers.</t>
    </r>
  </si>
  <si>
    <t>Amortizing loan repayments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</si>
</sst>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€&quot;#,##0;[Red]\-&quot;€&quot;#,##0"/>
    <numFmt numFmtId="165" formatCode="_-* #,##0.00_-;\-* #,##0.00_-;_-* &quot;-&quot;??_-;_-@_-"/>
    <numFmt numFmtId="166" formatCode="_-[$$-409]* #,##0_ ;_-[$$-409]* \-#,##0\ ;_-[$$-409]* &quot;-&quot;??_ ;_-@_ "/>
    <numFmt numFmtId="167" formatCode="0.0%"/>
    <numFmt numFmtId="168" formatCode="\$#,##0;[Red]\-\$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/>
    <xf numFmtId="0" fontId="0" fillId="2" borderId="5" xfId="0" applyFill="1" applyBorder="1"/>
    <xf numFmtId="0" fontId="0" fillId="2" borderId="0" xfId="0" applyFill="1" applyAlignment="1">
      <alignment vertical="top" wrapText="1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6" fontId="0" fillId="2" borderId="13" xfId="1" applyNumberFormat="1" applyFont="1" applyFill="1" applyBorder="1"/>
    <xf numFmtId="166" fontId="0" fillId="2" borderId="14" xfId="1" applyNumberFormat="1" applyFont="1" applyFill="1" applyBorder="1"/>
    <xf numFmtId="166" fontId="0" fillId="2" borderId="10" xfId="1" applyNumberFormat="1" applyFont="1" applyFill="1" applyBorder="1"/>
    <xf numFmtId="166" fontId="0" fillId="2" borderId="11" xfId="1" applyNumberFormat="1" applyFont="1" applyFill="1" applyBorder="1"/>
    <xf numFmtId="166" fontId="0" fillId="2" borderId="0" xfId="1" applyNumberFormat="1" applyFont="1" applyFill="1" applyBorder="1"/>
    <xf numFmtId="166" fontId="0" fillId="3" borderId="0" xfId="0" applyNumberForma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5" xfId="0" applyFill="1" applyBorder="1" applyAlignment="1">
      <alignment vertical="top" wrapText="1"/>
    </xf>
    <xf numFmtId="166" fontId="0" fillId="2" borderId="16" xfId="1" applyNumberFormat="1" applyFont="1" applyFill="1" applyBorder="1" applyAlignment="1">
      <alignment vertical="top" wrapText="1"/>
    </xf>
    <xf numFmtId="0" fontId="0" fillId="2" borderId="17" xfId="0" applyFill="1" applyBorder="1"/>
    <xf numFmtId="10" fontId="0" fillId="2" borderId="18" xfId="0" applyNumberFormat="1" applyFill="1" applyBorder="1"/>
    <xf numFmtId="0" fontId="0" fillId="2" borderId="14" xfId="0" applyFill="1" applyBorder="1"/>
    <xf numFmtId="166" fontId="0" fillId="3" borderId="0" xfId="1" applyNumberFormat="1" applyFont="1" applyFill="1" applyBorder="1"/>
    <xf numFmtId="0" fontId="0" fillId="2" borderId="0" xfId="0" applyFill="1" applyAlignment="1">
      <alignment wrapText="1"/>
    </xf>
    <xf numFmtId="14" fontId="0" fillId="2" borderId="10" xfId="0" applyNumberFormat="1" applyFill="1" applyBorder="1"/>
    <xf numFmtId="14" fontId="0" fillId="2" borderId="11" xfId="0" applyNumberFormat="1" applyFill="1" applyBorder="1"/>
    <xf numFmtId="9" fontId="0" fillId="3" borderId="0" xfId="2" applyFont="1" applyFill="1" applyBorder="1"/>
    <xf numFmtId="168" fontId="0" fillId="3" borderId="11" xfId="0" applyNumberFormat="1" applyFill="1" applyBorder="1"/>
    <xf numFmtId="168" fontId="0" fillId="3" borderId="10" xfId="0" applyNumberFormat="1" applyFill="1" applyBorder="1"/>
    <xf numFmtId="168" fontId="0" fillId="3" borderId="9" xfId="0" applyNumberFormat="1" applyFill="1" applyBorder="1"/>
    <xf numFmtId="168" fontId="0" fillId="2" borderId="9" xfId="0" applyNumberFormat="1" applyFill="1" applyBorder="1"/>
    <xf numFmtId="0" fontId="1" fillId="2" borderId="19" xfId="0" applyFont="1" applyFill="1" applyBorder="1"/>
    <xf numFmtId="168" fontId="0" fillId="3" borderId="16" xfId="0" applyNumberFormat="1" applyFill="1" applyBorder="1"/>
    <xf numFmtId="168" fontId="0" fillId="3" borderId="20" xfId="0" applyNumberFormat="1" applyFill="1" applyBorder="1"/>
    <xf numFmtId="168" fontId="0" fillId="3" borderId="15" xfId="0" applyNumberFormat="1" applyFill="1" applyBorder="1"/>
    <xf numFmtId="167" fontId="0" fillId="2" borderId="0" xfId="0" applyNumberFormat="1" applyFill="1"/>
    <xf numFmtId="168" fontId="0" fillId="2" borderId="11" xfId="0" applyNumberFormat="1" applyFill="1" applyBorder="1"/>
    <xf numFmtId="14" fontId="1" fillId="0" borderId="9" xfId="0" applyNumberFormat="1" applyFont="1" applyBorder="1"/>
    <xf numFmtId="168" fontId="0" fillId="2" borderId="14" xfId="0" applyNumberFormat="1" applyFill="1" applyBorder="1"/>
    <xf numFmtId="0" fontId="1" fillId="2" borderId="12" xfId="0" applyFont="1" applyFill="1" applyBorder="1"/>
    <xf numFmtId="0" fontId="0" fillId="0" borderId="11" xfId="0" applyBorder="1"/>
    <xf numFmtId="0" fontId="0" fillId="0" borderId="10" xfId="0" applyBorder="1"/>
    <xf numFmtId="0" fontId="3" fillId="2" borderId="10" xfId="0" applyFont="1" applyFill="1" applyBorder="1"/>
    <xf numFmtId="0" fontId="4" fillId="2" borderId="9" xfId="0" applyFont="1" applyFill="1" applyBorder="1"/>
    <xf numFmtId="164" fontId="0" fillId="0" borderId="0" xfId="0" applyNumberFormat="1"/>
    <xf numFmtId="1" fontId="0" fillId="0" borderId="0" xfId="0" applyNumberFormat="1"/>
    <xf numFmtId="9" fontId="0" fillId="4" borderId="0" xfId="0" applyNumberFormat="1" applyFill="1" applyAlignment="1">
      <alignment vertical="top" wrapText="1"/>
    </xf>
    <xf numFmtId="166" fontId="0" fillId="2" borderId="18" xfId="1" applyNumberFormat="1" applyFont="1" applyFill="1" applyBorder="1"/>
    <xf numFmtId="0" fontId="0" fillId="2" borderId="20" xfId="0" applyFill="1" applyBorder="1"/>
    <xf numFmtId="166" fontId="0" fillId="2" borderId="20" xfId="1" applyNumberFormat="1" applyFont="1" applyFill="1" applyBorder="1"/>
    <xf numFmtId="166" fontId="0" fillId="0" borderId="0" xfId="0" applyNumberFormat="1"/>
    <xf numFmtId="0" fontId="0" fillId="2" borderId="0" xfId="0" applyFill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15"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570W/Downloads/Introduction%20to%20Valuation%20ex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1"/>
      <sheetName val="Q2-Q3"/>
      <sheetName val="Q7-Q13"/>
      <sheetName val="Q1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topLeftCell="H1" zoomScale="85" workbookViewId="0">
      <selection activeCell="L14" sqref="L14"/>
    </sheetView>
  </sheetViews>
  <sheetFormatPr defaultColWidth="8.77734375" defaultRowHeight="14.4" x14ac:dyDescent="0.3"/>
  <cols>
    <col min="2" max="2" width="29.77734375" customWidth="1"/>
    <col min="3" max="3" width="9.44140625" bestFit="1" customWidth="1"/>
    <col min="4" max="5" width="7.6640625" bestFit="1" customWidth="1"/>
    <col min="6" max="6" width="8.5546875" bestFit="1" customWidth="1"/>
    <col min="7" max="8" width="8.6640625" bestFit="1" customWidth="1"/>
    <col min="9" max="9" width="4.77734375" customWidth="1"/>
    <col min="10" max="10" width="3.6640625" customWidth="1"/>
    <col min="11" max="11" width="24.109375" customWidth="1"/>
    <col min="12" max="17" width="10.6640625" bestFit="1" customWidth="1"/>
  </cols>
  <sheetData>
    <row r="1" spans="1:18" x14ac:dyDescent="0.3">
      <c r="A1" s="1"/>
      <c r="B1" s="2"/>
      <c r="C1" s="2"/>
      <c r="D1" s="2"/>
      <c r="E1" s="2"/>
      <c r="F1" s="2"/>
      <c r="G1" s="2"/>
      <c r="H1" s="2"/>
      <c r="I1" s="3"/>
      <c r="J1" s="1"/>
      <c r="K1" s="2"/>
      <c r="L1" s="2"/>
      <c r="M1" s="2"/>
      <c r="N1" s="2"/>
      <c r="O1" s="2"/>
      <c r="P1" s="2"/>
      <c r="Q1" s="2"/>
      <c r="R1" s="3"/>
    </row>
    <row r="2" spans="1:18" x14ac:dyDescent="0.3">
      <c r="A2" s="4"/>
      <c r="B2" s="5" t="s">
        <v>4</v>
      </c>
      <c r="C2" s="6"/>
      <c r="D2" s="6"/>
      <c r="E2" s="6"/>
      <c r="F2" s="6"/>
      <c r="G2" s="6"/>
      <c r="H2" s="6"/>
      <c r="I2" s="7"/>
      <c r="J2" s="4"/>
      <c r="K2" s="5" t="s">
        <v>15</v>
      </c>
      <c r="L2" s="6"/>
      <c r="M2" s="6"/>
      <c r="N2" s="6"/>
      <c r="O2" s="6"/>
      <c r="P2" s="6"/>
      <c r="Q2" s="6"/>
      <c r="R2" s="7"/>
    </row>
    <row r="3" spans="1:18" x14ac:dyDescent="0.3">
      <c r="A3" s="4"/>
      <c r="B3" s="6"/>
      <c r="C3" s="6"/>
      <c r="D3" s="6"/>
      <c r="E3" s="6"/>
      <c r="F3" s="6"/>
      <c r="G3" s="6"/>
      <c r="H3" s="6"/>
      <c r="I3" s="7"/>
      <c r="J3" s="4"/>
      <c r="K3" s="6"/>
      <c r="L3" s="6"/>
      <c r="M3" s="6"/>
      <c r="N3" s="6"/>
      <c r="O3" s="6"/>
      <c r="P3" s="6"/>
      <c r="Q3" s="6"/>
      <c r="R3" s="7"/>
    </row>
    <row r="4" spans="1:18" ht="54" customHeight="1" x14ac:dyDescent="0.3">
      <c r="A4" s="4"/>
      <c r="B4" s="56" t="s">
        <v>18</v>
      </c>
      <c r="C4" s="56"/>
      <c r="D4" s="56"/>
      <c r="E4" s="56"/>
      <c r="F4" s="56"/>
      <c r="G4" s="56"/>
      <c r="H4" s="8"/>
      <c r="I4" s="7"/>
      <c r="J4" s="4"/>
      <c r="K4" s="56" t="s">
        <v>18</v>
      </c>
      <c r="L4" s="56"/>
      <c r="M4" s="56"/>
      <c r="N4" s="56"/>
      <c r="O4" s="56"/>
      <c r="P4" s="56"/>
      <c r="Q4" s="8"/>
      <c r="R4" s="7"/>
    </row>
    <row r="5" spans="1:18" x14ac:dyDescent="0.3">
      <c r="A5" s="4"/>
      <c r="B5" s="8" t="s">
        <v>23</v>
      </c>
      <c r="C5" s="8"/>
      <c r="D5" s="51">
        <v>0.12</v>
      </c>
      <c r="E5" s="8"/>
      <c r="F5" s="8"/>
      <c r="G5" s="8"/>
      <c r="H5" s="8"/>
      <c r="I5" s="7"/>
      <c r="J5" s="4"/>
      <c r="K5" s="8" t="s">
        <v>23</v>
      </c>
      <c r="L5" s="8"/>
      <c r="M5" s="51">
        <v>0.12</v>
      </c>
      <c r="N5" s="8"/>
      <c r="O5" s="8"/>
      <c r="P5" s="8"/>
      <c r="Q5" s="8"/>
      <c r="R5" s="7"/>
    </row>
    <row r="6" spans="1:18" x14ac:dyDescent="0.3">
      <c r="A6" s="4"/>
      <c r="B6" s="6"/>
      <c r="C6" s="6"/>
      <c r="D6" s="6"/>
      <c r="E6" s="6"/>
      <c r="F6" s="6"/>
      <c r="G6" s="6"/>
      <c r="H6" s="6"/>
      <c r="I6" s="7"/>
      <c r="J6" s="4"/>
      <c r="K6" s="6"/>
      <c r="L6" s="6"/>
      <c r="M6" s="6"/>
      <c r="N6" s="6"/>
      <c r="O6" s="6"/>
      <c r="P6" s="6"/>
      <c r="Q6" s="6"/>
      <c r="R6" s="7"/>
    </row>
    <row r="7" spans="1:18" x14ac:dyDescent="0.3">
      <c r="A7" s="4"/>
      <c r="B7" s="9" t="s">
        <v>0</v>
      </c>
      <c r="C7" s="10">
        <v>0</v>
      </c>
      <c r="D7" s="10">
        <v>1</v>
      </c>
      <c r="E7" s="10">
        <v>2</v>
      </c>
      <c r="F7" s="10">
        <v>3</v>
      </c>
      <c r="G7" s="10">
        <v>4</v>
      </c>
      <c r="H7" s="11">
        <v>5</v>
      </c>
      <c r="I7" s="7"/>
      <c r="J7" s="4"/>
      <c r="K7" s="9" t="s">
        <v>16</v>
      </c>
      <c r="L7" s="29">
        <v>40656</v>
      </c>
      <c r="M7" s="29">
        <v>41049</v>
      </c>
      <c r="N7" s="29">
        <v>41355</v>
      </c>
      <c r="O7" s="29">
        <v>41744</v>
      </c>
      <c r="P7" s="29">
        <v>42135</v>
      </c>
      <c r="Q7" s="30">
        <v>42489</v>
      </c>
      <c r="R7" s="7"/>
    </row>
    <row r="8" spans="1:18" x14ac:dyDescent="0.3">
      <c r="A8" s="4"/>
      <c r="B8" s="12" t="s">
        <v>1</v>
      </c>
      <c r="C8" s="13">
        <v>-20000</v>
      </c>
      <c r="D8" s="13">
        <v>4000</v>
      </c>
      <c r="E8" s="13">
        <v>6000</v>
      </c>
      <c r="F8" s="13">
        <v>7500</v>
      </c>
      <c r="G8" s="13">
        <v>8500</v>
      </c>
      <c r="H8" s="14">
        <v>12000</v>
      </c>
      <c r="I8" s="7"/>
      <c r="J8" s="4"/>
      <c r="K8" s="24" t="s">
        <v>1</v>
      </c>
      <c r="L8" s="17">
        <v>-20000</v>
      </c>
      <c r="M8" s="17">
        <v>7500</v>
      </c>
      <c r="N8" s="17">
        <v>5000</v>
      </c>
      <c r="O8" s="17">
        <v>4500</v>
      </c>
      <c r="P8" s="17">
        <v>7000</v>
      </c>
      <c r="Q8" s="52">
        <v>7500</v>
      </c>
      <c r="R8" s="7"/>
    </row>
    <row r="9" spans="1:18" x14ac:dyDescent="0.3">
      <c r="A9" s="4"/>
      <c r="B9" s="9" t="s">
        <v>17</v>
      </c>
      <c r="C9" s="15">
        <f>C8</f>
        <v>-20000</v>
      </c>
      <c r="D9" s="15">
        <f>D8/(1+$D$5)^(D7)</f>
        <v>3571.4285714285711</v>
      </c>
      <c r="E9" s="15">
        <f t="shared" ref="E9:H9" si="0">E8/(1+$D$5)^(E7)</f>
        <v>4783.1632653061215</v>
      </c>
      <c r="F9" s="15">
        <f t="shared" si="0"/>
        <v>5338.3518586005812</v>
      </c>
      <c r="G9" s="15">
        <f t="shared" si="0"/>
        <v>5401.9036664410651</v>
      </c>
      <c r="H9" s="16">
        <f t="shared" si="0"/>
        <v>6809.1222686231904</v>
      </c>
      <c r="I9" s="7"/>
      <c r="J9" s="4"/>
      <c r="K9" s="53"/>
      <c r="L9" s="54"/>
      <c r="M9" s="54"/>
      <c r="N9" s="54"/>
      <c r="O9" s="54"/>
      <c r="P9" s="54"/>
      <c r="Q9" s="54"/>
      <c r="R9" s="7"/>
    </row>
    <row r="10" spans="1:18" x14ac:dyDescent="0.3">
      <c r="A10" s="4"/>
      <c r="B10" s="6"/>
      <c r="C10" s="6"/>
      <c r="D10" s="6"/>
      <c r="E10" s="6"/>
      <c r="F10" s="17"/>
      <c r="G10" s="17"/>
      <c r="H10" s="6"/>
      <c r="I10" s="7"/>
      <c r="J10" s="4"/>
      <c r="K10" s="6"/>
      <c r="L10" s="6"/>
      <c r="M10" s="6"/>
      <c r="N10" s="6"/>
      <c r="O10" s="17"/>
      <c r="P10" s="17"/>
      <c r="Q10" s="6"/>
      <c r="R10" s="7"/>
    </row>
    <row r="11" spans="1:18" x14ac:dyDescent="0.3">
      <c r="A11" s="4"/>
      <c r="B11" s="6" t="s">
        <v>14</v>
      </c>
      <c r="C11" s="18">
        <f>F9</f>
        <v>5338.3518586005812</v>
      </c>
      <c r="D11" s="6"/>
      <c r="E11" s="6"/>
      <c r="F11" s="6"/>
      <c r="G11" s="6"/>
      <c r="H11" s="6"/>
      <c r="I11" s="7"/>
      <c r="J11" s="4"/>
      <c r="K11" s="6" t="s">
        <v>2</v>
      </c>
      <c r="L11" s="31">
        <f>XIRR(L8:Q8,L7:Q7)</f>
        <v>0.16930207610130313</v>
      </c>
      <c r="M11" s="6"/>
      <c r="N11" s="6"/>
      <c r="O11" s="6"/>
      <c r="P11" s="6"/>
      <c r="Q11" s="6"/>
      <c r="R11" s="7"/>
    </row>
    <row r="12" spans="1:18" x14ac:dyDescent="0.3">
      <c r="A12" s="4"/>
      <c r="C12" s="6"/>
      <c r="D12" s="6"/>
      <c r="E12" s="6"/>
      <c r="F12" s="6"/>
      <c r="G12" s="6"/>
      <c r="H12" s="6"/>
      <c r="I12" s="7"/>
      <c r="J12" s="4"/>
      <c r="L12" s="6"/>
      <c r="M12" s="6"/>
      <c r="N12" s="6"/>
      <c r="O12" s="6"/>
      <c r="P12" s="6"/>
      <c r="Q12" s="6"/>
      <c r="R12" s="7"/>
    </row>
    <row r="13" spans="1:18" x14ac:dyDescent="0.3">
      <c r="A13" s="4"/>
      <c r="B13" s="6" t="s">
        <v>2</v>
      </c>
      <c r="C13" s="31">
        <f>IRR(C8:H8)</f>
        <v>0.21442760194075561</v>
      </c>
      <c r="D13" s="6"/>
      <c r="E13" s="6"/>
      <c r="F13" s="6"/>
      <c r="G13" s="6"/>
      <c r="H13" s="6"/>
      <c r="I13" s="7"/>
      <c r="J13" s="4"/>
      <c r="K13" s="6" t="s">
        <v>3</v>
      </c>
      <c r="L13" s="18">
        <f>XNPV(M5,L8:Q8,L7:Q7)</f>
        <v>2540.5683288251639</v>
      </c>
      <c r="M13" s="6"/>
      <c r="N13" s="6"/>
      <c r="O13" s="6"/>
      <c r="P13" s="6"/>
      <c r="Q13" s="6"/>
      <c r="R13" s="7"/>
    </row>
    <row r="14" spans="1:18" x14ac:dyDescent="0.3">
      <c r="A14" s="4"/>
      <c r="B14" s="6"/>
      <c r="C14" s="6"/>
      <c r="D14" s="6"/>
      <c r="E14" s="6"/>
      <c r="F14" s="6"/>
      <c r="G14" s="6"/>
      <c r="H14" s="6"/>
      <c r="I14" s="7"/>
      <c r="J14" s="4"/>
      <c r="K14" s="6"/>
      <c r="L14" s="6"/>
      <c r="M14" s="6"/>
      <c r="N14" s="6"/>
      <c r="O14" s="6"/>
      <c r="P14" s="6"/>
      <c r="Q14" s="6"/>
      <c r="R14" s="7"/>
    </row>
    <row r="15" spans="1:18" x14ac:dyDescent="0.3">
      <c r="A15" s="4"/>
      <c r="B15" s="6" t="s">
        <v>3</v>
      </c>
      <c r="C15" s="18">
        <f>C8+NPV(D5,D8:H8)</f>
        <v>5903.9696303995297</v>
      </c>
      <c r="D15" s="6"/>
      <c r="E15" s="6"/>
      <c r="F15" s="6"/>
      <c r="G15" s="6"/>
      <c r="H15" s="6"/>
      <c r="I15" s="7"/>
      <c r="J15" s="4"/>
      <c r="K15" s="6"/>
      <c r="L15" s="55"/>
      <c r="M15" s="6"/>
      <c r="N15" s="6"/>
      <c r="O15" s="6"/>
      <c r="P15" s="6"/>
      <c r="Q15" s="6"/>
      <c r="R15" s="7"/>
    </row>
    <row r="16" spans="1:18" ht="15" thickBot="1" x14ac:dyDescent="0.35">
      <c r="A16" s="19"/>
      <c r="B16" s="20"/>
      <c r="C16" s="20"/>
      <c r="D16" s="20"/>
      <c r="E16" s="20"/>
      <c r="F16" s="20"/>
      <c r="G16" s="20"/>
      <c r="H16" s="20"/>
      <c r="I16" s="21"/>
      <c r="J16" s="19"/>
      <c r="K16" s="20"/>
      <c r="L16" s="20"/>
      <c r="M16" s="20"/>
      <c r="N16" s="20"/>
      <c r="O16" s="20"/>
      <c r="P16" s="20"/>
      <c r="Q16" s="20"/>
      <c r="R16" s="21"/>
    </row>
  </sheetData>
  <mergeCells count="2">
    <mergeCell ref="B4:G4"/>
    <mergeCell ref="K4:P4"/>
  </mergeCells>
  <conditionalFormatting sqref="D12:D14">
    <cfRule type="containsText" dxfId="14" priority="6" operator="containsText" text="Incorrect">
      <formula>NOT(ISERROR(SEARCH("Incorrect",D12)))</formula>
    </cfRule>
    <cfRule type="containsText" dxfId="13" priority="7" operator="containsText" text="Well done">
      <formula>NOT(ISERROR(SEARCH("Well done",D12)))</formula>
    </cfRule>
  </conditionalFormatting>
  <conditionalFormatting sqref="M12:M14">
    <cfRule type="containsText" dxfId="12" priority="1" operator="containsText" text="Incorrect">
      <formula>NOT(ISERROR(SEARCH("Incorrect",M12)))</formula>
    </cfRule>
    <cfRule type="containsText" dxfId="11" priority="2" operator="containsText" text="Well done">
      <formula>NOT(ISERROR(SEARCH("Well done",M12)))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workbookViewId="0">
      <selection activeCell="C12" sqref="C12"/>
    </sheetView>
  </sheetViews>
  <sheetFormatPr defaultColWidth="8.77734375" defaultRowHeight="14.4" x14ac:dyDescent="0.3"/>
  <cols>
    <col min="2" max="2" width="38.109375" bestFit="1" customWidth="1"/>
    <col min="3" max="3" width="9.44140625" bestFit="1" customWidth="1"/>
    <col min="17" max="18" width="8.6640625" customWidth="1"/>
  </cols>
  <sheetData>
    <row r="1" spans="1:9" x14ac:dyDescent="0.3">
      <c r="A1" s="1"/>
      <c r="B1" s="2"/>
      <c r="C1" s="2"/>
      <c r="D1" s="2"/>
      <c r="E1" s="2"/>
      <c r="F1" s="2"/>
      <c r="G1" s="2"/>
      <c r="H1" s="2"/>
      <c r="I1" s="3"/>
    </row>
    <row r="2" spans="1:9" x14ac:dyDescent="0.3">
      <c r="A2" s="4"/>
      <c r="B2" s="5" t="s">
        <v>25</v>
      </c>
      <c r="C2" s="6"/>
      <c r="D2" s="6"/>
      <c r="E2" s="6"/>
      <c r="F2" s="6"/>
      <c r="G2" s="6"/>
      <c r="H2" s="6"/>
      <c r="I2" s="7"/>
    </row>
    <row r="3" spans="1:9" x14ac:dyDescent="0.3">
      <c r="A3" s="4"/>
      <c r="B3" s="6"/>
      <c r="C3" s="6"/>
      <c r="D3" s="6"/>
      <c r="E3" s="6"/>
      <c r="F3" s="6"/>
      <c r="G3" s="6"/>
      <c r="H3" s="6"/>
      <c r="I3" s="7"/>
    </row>
    <row r="4" spans="1:9" ht="55.5" customHeight="1" x14ac:dyDescent="0.3">
      <c r="A4" s="4"/>
      <c r="B4" s="56" t="s">
        <v>24</v>
      </c>
      <c r="C4" s="56"/>
      <c r="D4" s="56"/>
      <c r="E4" s="56"/>
      <c r="F4" s="8"/>
      <c r="G4" s="8"/>
      <c r="H4" s="8"/>
      <c r="I4" s="7"/>
    </row>
    <row r="5" spans="1:9" x14ac:dyDescent="0.3">
      <c r="A5" s="4"/>
      <c r="B5" s="22" t="s">
        <v>5</v>
      </c>
      <c r="C5" s="23">
        <v>500000</v>
      </c>
      <c r="D5" s="8"/>
      <c r="E5" s="8"/>
      <c r="F5" s="8"/>
      <c r="G5" s="8"/>
      <c r="H5" s="8"/>
      <c r="I5" s="7"/>
    </row>
    <row r="6" spans="1:9" x14ac:dyDescent="0.3">
      <c r="A6" s="4"/>
      <c r="B6" s="24" t="s">
        <v>6</v>
      </c>
      <c r="C6" s="25">
        <v>4.2000000000000003E-2</v>
      </c>
      <c r="D6" s="6"/>
      <c r="E6" s="6"/>
      <c r="F6" s="6"/>
      <c r="G6" s="6"/>
      <c r="H6" s="6"/>
      <c r="I6" s="7"/>
    </row>
    <row r="7" spans="1:9" x14ac:dyDescent="0.3">
      <c r="A7" s="4"/>
      <c r="B7" s="12" t="s">
        <v>7</v>
      </c>
      <c r="C7" s="26">
        <v>15</v>
      </c>
      <c r="D7" s="6"/>
      <c r="E7" s="6"/>
      <c r="F7" s="6"/>
      <c r="G7" s="6"/>
      <c r="H7" s="6"/>
      <c r="I7" s="7"/>
    </row>
    <row r="8" spans="1:9" x14ac:dyDescent="0.3">
      <c r="A8" s="4"/>
      <c r="B8" s="6"/>
      <c r="C8" s="6"/>
      <c r="D8" s="6"/>
      <c r="E8" s="6"/>
      <c r="F8" s="6"/>
      <c r="G8" s="6"/>
      <c r="H8" s="6"/>
      <c r="I8" s="7"/>
    </row>
    <row r="9" spans="1:9" x14ac:dyDescent="0.3">
      <c r="A9" s="4"/>
      <c r="B9" s="6" t="s">
        <v>8</v>
      </c>
      <c r="C9" s="27">
        <f>PMT(C6,C7,C5)</f>
        <v>-45601.716043837499</v>
      </c>
      <c r="D9" s="6"/>
      <c r="E9" s="6"/>
      <c r="F9" s="6"/>
      <c r="G9" s="6"/>
      <c r="H9" s="6"/>
      <c r="I9" s="7"/>
    </row>
    <row r="10" spans="1:9" x14ac:dyDescent="0.3">
      <c r="A10" s="4"/>
      <c r="B10" s="6"/>
      <c r="C10" s="6"/>
      <c r="D10" s="6"/>
      <c r="E10" s="6"/>
      <c r="F10" s="17"/>
      <c r="G10" s="17"/>
      <c r="H10" s="6"/>
      <c r="I10" s="7"/>
    </row>
    <row r="11" spans="1:9" x14ac:dyDescent="0.3">
      <c r="A11" s="4"/>
      <c r="B11" s="6" t="s">
        <v>9</v>
      </c>
      <c r="C11" s="27">
        <f>IPMT(C6,5,C7,C5)</f>
        <v>-16599.159821212892</v>
      </c>
      <c r="D11" s="6"/>
      <c r="E11" s="6"/>
      <c r="F11" s="6"/>
      <c r="G11" s="6"/>
      <c r="H11" s="6"/>
      <c r="I11" s="7"/>
    </row>
    <row r="12" spans="1:9" x14ac:dyDescent="0.3">
      <c r="A12" s="4"/>
      <c r="B12" s="6"/>
      <c r="C12" s="6"/>
      <c r="D12" s="6"/>
      <c r="E12" s="6"/>
      <c r="F12" s="6"/>
      <c r="G12" s="6"/>
      <c r="H12" s="6"/>
      <c r="I12" s="7"/>
    </row>
    <row r="13" spans="1:9" ht="26.25" customHeight="1" x14ac:dyDescent="0.3">
      <c r="A13" s="4"/>
      <c r="B13" s="28" t="s">
        <v>10</v>
      </c>
      <c r="C13" s="18">
        <f>PPMT(C6,13,C7,C5)</f>
        <v>-40306.772960157432</v>
      </c>
      <c r="D13" s="6"/>
      <c r="E13" s="6"/>
      <c r="F13" s="6"/>
      <c r="G13" s="6"/>
      <c r="H13" s="6"/>
      <c r="I13" s="7"/>
    </row>
    <row r="14" spans="1:9" x14ac:dyDescent="0.3">
      <c r="A14" s="4"/>
      <c r="B14" s="6"/>
      <c r="C14" s="6"/>
      <c r="D14" s="6"/>
      <c r="E14" s="6"/>
      <c r="F14" s="6"/>
      <c r="G14" s="6"/>
      <c r="H14" s="6"/>
      <c r="I14" s="7"/>
    </row>
    <row r="15" spans="1:9" x14ac:dyDescent="0.3">
      <c r="A15" s="4"/>
      <c r="B15" s="6"/>
      <c r="C15" s="6"/>
      <c r="D15" s="6"/>
      <c r="E15" s="6"/>
      <c r="F15" s="6"/>
      <c r="G15" s="6"/>
      <c r="H15" s="6"/>
      <c r="I15" s="7"/>
    </row>
    <row r="16" spans="1:9" x14ac:dyDescent="0.3">
      <c r="A16" s="4"/>
      <c r="B16" s="6"/>
      <c r="C16" s="6"/>
      <c r="D16" s="6"/>
      <c r="E16" s="6"/>
      <c r="F16" s="6"/>
      <c r="G16" s="6"/>
      <c r="H16" s="6"/>
      <c r="I16" s="7"/>
    </row>
    <row r="17" spans="1:19" ht="15" thickBot="1" x14ac:dyDescent="0.35">
      <c r="A17" s="19"/>
      <c r="B17" s="20"/>
      <c r="C17" s="20"/>
      <c r="D17" s="20"/>
      <c r="E17" s="20"/>
      <c r="F17" s="20"/>
      <c r="G17" s="20"/>
      <c r="H17" s="20"/>
      <c r="I17" s="21"/>
    </row>
    <row r="21" spans="1:19" x14ac:dyDescent="0.3">
      <c r="Q21" s="49"/>
      <c r="R21" s="49"/>
      <c r="S21" s="50"/>
    </row>
    <row r="22" spans="1:19" x14ac:dyDescent="0.3">
      <c r="Q22" s="49"/>
      <c r="R22" s="49"/>
      <c r="S22" s="50"/>
    </row>
    <row r="23" spans="1:19" x14ac:dyDescent="0.3">
      <c r="Q23" s="49"/>
      <c r="R23" s="49"/>
      <c r="S23" s="50"/>
    </row>
    <row r="24" spans="1:19" x14ac:dyDescent="0.3">
      <c r="Q24" s="49"/>
      <c r="R24" s="49"/>
      <c r="S24" s="50"/>
    </row>
    <row r="25" spans="1:19" x14ac:dyDescent="0.3">
      <c r="Q25" s="49"/>
      <c r="R25" s="49"/>
      <c r="S25" s="50"/>
    </row>
    <row r="26" spans="1:19" x14ac:dyDescent="0.3">
      <c r="Q26" s="49"/>
      <c r="R26" s="49"/>
      <c r="S26" s="50"/>
    </row>
    <row r="27" spans="1:19" x14ac:dyDescent="0.3">
      <c r="Q27" s="49"/>
      <c r="R27" s="49"/>
      <c r="S27" s="50"/>
    </row>
    <row r="28" spans="1:19" x14ac:dyDescent="0.3">
      <c r="Q28" s="49"/>
      <c r="R28" s="49"/>
      <c r="S28" s="50"/>
    </row>
    <row r="29" spans="1:19" x14ac:dyDescent="0.3">
      <c r="Q29" s="49"/>
      <c r="R29" s="49"/>
      <c r="S29" s="50"/>
    </row>
    <row r="30" spans="1:19" x14ac:dyDescent="0.3">
      <c r="Q30" s="49"/>
      <c r="R30" s="49"/>
      <c r="S30" s="50"/>
    </row>
    <row r="31" spans="1:19" x14ac:dyDescent="0.3">
      <c r="Q31" s="49"/>
      <c r="R31" s="49"/>
      <c r="S31" s="50"/>
    </row>
    <row r="32" spans="1:19" x14ac:dyDescent="0.3">
      <c r="Q32" s="49"/>
      <c r="R32" s="49"/>
      <c r="S32" s="50"/>
    </row>
    <row r="33" spans="17:19" x14ac:dyDescent="0.3">
      <c r="Q33" s="49"/>
      <c r="R33" s="49"/>
      <c r="S33" s="50"/>
    </row>
    <row r="34" spans="17:19" x14ac:dyDescent="0.3">
      <c r="Q34" s="49"/>
      <c r="R34" s="49"/>
      <c r="S34" s="50"/>
    </row>
    <row r="35" spans="17:19" x14ac:dyDescent="0.3">
      <c r="Q35" s="49"/>
      <c r="R35" s="49"/>
      <c r="S35" s="50"/>
    </row>
  </sheetData>
  <mergeCells count="1">
    <mergeCell ref="B4:E4"/>
  </mergeCells>
  <conditionalFormatting sqref="D15">
    <cfRule type="containsText" dxfId="10" priority="6" operator="containsText" text="Incorrect">
      <formula>NOT(ISERROR(SEARCH("Incorrect",D15)))</formula>
    </cfRule>
    <cfRule type="containsText" dxfId="9" priority="7" operator="containsText" text="Well done">
      <formula>NOT(ISERROR(SEARCH("Well done",D15)))</formula>
    </cfRule>
  </conditionalFormatting>
  <conditionalFormatting sqref="E9">
    <cfRule type="containsText" dxfId="8" priority="1" operator="containsText" text="Incorrect">
      <formula>NOT(ISERROR(SEARCH("Incorrect",E9)))</formula>
    </cfRule>
    <cfRule type="containsText" dxfId="7" priority="2" operator="containsText" text="Well done">
      <formula>NOT(ISERROR(SEARCH("Well done",E9)))</formula>
    </cfRule>
  </conditionalFormatting>
  <conditionalFormatting sqref="E11">
    <cfRule type="containsText" dxfId="6" priority="5" operator="containsText" text="Well done">
      <formula>NOT(ISERROR(SEARCH("Well done",E11)))</formula>
    </cfRule>
  </conditionalFormatting>
  <conditionalFormatting sqref="E11:E13">
    <cfRule type="containsText" dxfId="5" priority="3" operator="containsText" text="Incorrect">
      <formula>NOT(ISERROR(SEARCH("Incorrect",E11)))</formula>
    </cfRule>
  </conditionalFormatting>
  <conditionalFormatting sqref="E13">
    <cfRule type="containsText" dxfId="4" priority="4" operator="containsText" text="Well done">
      <formula>NOT(ISERROR(SEARCH("Well done",E13)))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C11" sqref="C11"/>
    </sheetView>
  </sheetViews>
  <sheetFormatPr defaultColWidth="8.77734375" defaultRowHeight="14.4" x14ac:dyDescent="0.3"/>
  <cols>
    <col min="2" max="2" width="17.77734375" customWidth="1"/>
  </cols>
  <sheetData>
    <row r="1" spans="1:9" x14ac:dyDescent="0.3">
      <c r="A1" s="1"/>
      <c r="B1" s="2"/>
      <c r="C1" s="2"/>
      <c r="D1" s="2"/>
      <c r="E1" s="2"/>
      <c r="F1" s="2"/>
      <c r="G1" s="2"/>
      <c r="H1" s="2"/>
      <c r="I1" s="3"/>
    </row>
    <row r="2" spans="1:9" x14ac:dyDescent="0.3">
      <c r="A2" s="4"/>
      <c r="B2" s="5"/>
      <c r="C2" s="6"/>
      <c r="D2" s="6"/>
      <c r="E2" s="6"/>
      <c r="F2" s="6"/>
      <c r="G2" s="6"/>
      <c r="H2" s="6"/>
      <c r="I2" s="7"/>
    </row>
    <row r="3" spans="1:9" x14ac:dyDescent="0.3">
      <c r="A3" s="4"/>
      <c r="B3" s="6"/>
      <c r="C3" s="6"/>
      <c r="D3" s="6"/>
      <c r="E3" s="6"/>
      <c r="F3" s="6"/>
      <c r="G3" s="6"/>
      <c r="H3" s="6"/>
      <c r="I3" s="7"/>
    </row>
    <row r="4" spans="1:9" ht="36.75" customHeight="1" x14ac:dyDescent="0.3">
      <c r="A4" s="4"/>
      <c r="B4" s="56" t="s">
        <v>11</v>
      </c>
      <c r="C4" s="56"/>
      <c r="D4" s="56"/>
      <c r="E4" s="56"/>
      <c r="F4" s="56"/>
      <c r="G4" s="56"/>
      <c r="H4" s="8"/>
      <c r="I4" s="7"/>
    </row>
    <row r="5" spans="1:9" x14ac:dyDescent="0.3">
      <c r="A5" s="4"/>
      <c r="B5" s="56"/>
      <c r="C5" s="56"/>
      <c r="D5" s="56"/>
      <c r="E5" s="56"/>
      <c r="F5" s="56"/>
      <c r="G5" s="56"/>
      <c r="H5" s="56"/>
      <c r="I5" s="7"/>
    </row>
    <row r="6" spans="1:9" x14ac:dyDescent="0.3">
      <c r="A6" s="4"/>
      <c r="B6" s="6"/>
      <c r="C6" s="6"/>
      <c r="D6" s="6"/>
      <c r="E6" s="6"/>
      <c r="F6" s="6"/>
      <c r="G6" s="6"/>
      <c r="H6" s="6"/>
      <c r="I6" s="7"/>
    </row>
    <row r="7" spans="1:9" x14ac:dyDescent="0.3">
      <c r="A7" s="4"/>
      <c r="B7" s="9" t="s">
        <v>0</v>
      </c>
      <c r="C7" s="10">
        <f t="shared" ref="C7:F7" si="0">D7-1</f>
        <v>2010</v>
      </c>
      <c r="D7" s="10">
        <f t="shared" si="0"/>
        <v>2011</v>
      </c>
      <c r="E7" s="10">
        <f t="shared" si="0"/>
        <v>2012</v>
      </c>
      <c r="F7" s="10">
        <f t="shared" si="0"/>
        <v>2013</v>
      </c>
      <c r="G7" s="10">
        <f>H7-1</f>
        <v>2014</v>
      </c>
      <c r="H7" s="11">
        <v>2015</v>
      </c>
      <c r="I7" s="7"/>
    </row>
    <row r="8" spans="1:9" x14ac:dyDescent="0.3">
      <c r="A8" s="4"/>
      <c r="B8" s="12" t="s">
        <v>12</v>
      </c>
      <c r="C8" s="13">
        <v>4500</v>
      </c>
      <c r="D8" s="13">
        <v>500</v>
      </c>
      <c r="E8" s="13">
        <v>6000</v>
      </c>
      <c r="F8" s="13">
        <v>7500</v>
      </c>
      <c r="G8" s="13">
        <v>10500</v>
      </c>
      <c r="H8" s="14">
        <v>9500</v>
      </c>
      <c r="I8" s="7"/>
    </row>
    <row r="9" spans="1:9" x14ac:dyDescent="0.3">
      <c r="A9" s="4"/>
      <c r="B9" s="6"/>
      <c r="C9" s="6"/>
      <c r="D9" s="6"/>
      <c r="E9" s="6"/>
      <c r="F9" s="17"/>
      <c r="G9" s="17"/>
      <c r="H9" s="6"/>
      <c r="I9" s="7"/>
    </row>
    <row r="10" spans="1:9" x14ac:dyDescent="0.3">
      <c r="A10" s="4"/>
      <c r="B10" s="6" t="s">
        <v>13</v>
      </c>
      <c r="C10" s="31">
        <f>(H8/C8)^(1/(H7-C7))-1</f>
        <v>0.16118714233316211</v>
      </c>
      <c r="D10" s="6"/>
      <c r="E10" s="6"/>
      <c r="F10" s="6"/>
      <c r="G10" s="6"/>
      <c r="H10" s="6"/>
      <c r="I10" s="7"/>
    </row>
    <row r="11" spans="1:9" x14ac:dyDescent="0.3">
      <c r="A11" s="4"/>
      <c r="B11" s="6"/>
      <c r="C11" s="6"/>
      <c r="D11" s="6"/>
      <c r="E11" s="6"/>
      <c r="F11" s="6"/>
      <c r="G11" s="6"/>
      <c r="H11" s="6"/>
      <c r="I11" s="7"/>
    </row>
    <row r="12" spans="1:9" x14ac:dyDescent="0.3">
      <c r="A12" s="4"/>
      <c r="B12" s="6"/>
      <c r="C12" s="6"/>
      <c r="D12" s="6"/>
      <c r="E12" s="6"/>
      <c r="F12" s="6"/>
      <c r="G12" s="6"/>
      <c r="H12" s="6"/>
      <c r="I12" s="7"/>
    </row>
    <row r="13" spans="1:9" x14ac:dyDescent="0.3">
      <c r="A13" s="4"/>
      <c r="B13" s="6"/>
      <c r="C13" s="6"/>
      <c r="D13" s="6"/>
      <c r="E13" s="6"/>
      <c r="F13" s="6"/>
      <c r="G13" s="6"/>
      <c r="H13" s="6"/>
      <c r="I13" s="7"/>
    </row>
    <row r="14" spans="1:9" x14ac:dyDescent="0.3">
      <c r="A14" s="4"/>
      <c r="B14" s="6"/>
      <c r="C14" s="6"/>
      <c r="D14" s="6"/>
      <c r="E14" s="6"/>
      <c r="F14" s="6"/>
      <c r="G14" s="6"/>
      <c r="H14" s="6"/>
      <c r="I14" s="7"/>
    </row>
    <row r="15" spans="1:9" ht="15" thickBot="1" x14ac:dyDescent="0.35">
      <c r="A15" s="19"/>
      <c r="B15" s="20"/>
      <c r="C15" s="20"/>
      <c r="D15" s="20"/>
      <c r="E15" s="20"/>
      <c r="F15" s="20"/>
      <c r="G15" s="20"/>
      <c r="H15" s="20"/>
      <c r="I15" s="21"/>
    </row>
  </sheetData>
  <mergeCells count="2">
    <mergeCell ref="B4:G4"/>
    <mergeCell ref="B5:H5"/>
  </mergeCells>
  <conditionalFormatting sqref="D13">
    <cfRule type="containsText" dxfId="3" priority="3" operator="containsText" text="Incorrect">
      <formula>NOT(ISERROR(SEARCH("Incorrect",D13)))</formula>
    </cfRule>
    <cfRule type="containsText" dxfId="2" priority="4" operator="containsText" text="Well done">
      <formula>NOT(ISERROR(SEARCH("Well done",D13)))</formula>
    </cfRule>
  </conditionalFormatting>
  <conditionalFormatting sqref="E10">
    <cfRule type="containsText" dxfId="1" priority="2" operator="containsText" text="Well done">
      <formula>NOT(ISERROR(SEARCH("Well done",E10)))</formula>
    </cfRule>
  </conditionalFormatting>
  <conditionalFormatting sqref="E10:E11">
    <cfRule type="containsText" dxfId="0" priority="1" operator="containsText" text="Incorrect">
      <formula>NOT(ISERROR(SEARCH("Incorrect",E10)))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527C-34FA-4341-89CD-9484669DF4ED}">
  <dimension ref="B5:I11"/>
  <sheetViews>
    <sheetView tabSelected="1" topLeftCell="B1" zoomScale="88" workbookViewId="0">
      <selection activeCell="G10" sqref="G10"/>
    </sheetView>
  </sheetViews>
  <sheetFormatPr defaultColWidth="8.77734375" defaultRowHeight="14.4" x14ac:dyDescent="0.3"/>
  <cols>
    <col min="2" max="2" width="27.109375" bestFit="1" customWidth="1"/>
    <col min="3" max="9" width="12.33203125" customWidth="1"/>
  </cols>
  <sheetData>
    <row r="5" spans="2:9" x14ac:dyDescent="0.3">
      <c r="B5" s="48" t="s">
        <v>0</v>
      </c>
      <c r="C5" s="47">
        <v>0</v>
      </c>
      <c r="D5" s="47">
        <v>1</v>
      </c>
      <c r="E5" s="47">
        <f>D5+1</f>
        <v>2</v>
      </c>
      <c r="F5" s="47">
        <f>E5+1</f>
        <v>3</v>
      </c>
      <c r="G5" s="47">
        <f>F5+1</f>
        <v>4</v>
      </c>
      <c r="H5" s="46">
        <f>G5+1</f>
        <v>5</v>
      </c>
      <c r="I5" s="45">
        <f>H5+1</f>
        <v>6</v>
      </c>
    </row>
    <row r="6" spans="2:9" x14ac:dyDescent="0.3">
      <c r="B6" s="44" t="s">
        <v>19</v>
      </c>
      <c r="C6" s="43">
        <v>-20000</v>
      </c>
      <c r="D6" s="43">
        <v>6000</v>
      </c>
      <c r="E6" s="43">
        <v>6500</v>
      </c>
      <c r="F6" s="43">
        <v>5500</v>
      </c>
      <c r="G6" s="43">
        <v>7000</v>
      </c>
      <c r="H6" s="43">
        <v>3500</v>
      </c>
      <c r="I6" s="43">
        <v>3450</v>
      </c>
    </row>
    <row r="7" spans="2:9" x14ac:dyDescent="0.3">
      <c r="B7" s="42" t="s">
        <v>20</v>
      </c>
      <c r="C7" s="41">
        <v>-20000</v>
      </c>
      <c r="D7" s="41">
        <v>4000</v>
      </c>
      <c r="E7" s="41">
        <v>6000</v>
      </c>
      <c r="F7" s="41">
        <v>4500</v>
      </c>
      <c r="G7" s="41">
        <v>5000</v>
      </c>
      <c r="H7" s="41">
        <v>7000</v>
      </c>
      <c r="I7" s="41">
        <v>9000</v>
      </c>
    </row>
    <row r="9" spans="2:9" x14ac:dyDescent="0.3">
      <c r="B9" s="5"/>
      <c r="C9" s="6"/>
      <c r="D9" s="40"/>
    </row>
    <row r="10" spans="2:9" x14ac:dyDescent="0.3">
      <c r="B10" s="36" t="s">
        <v>21</v>
      </c>
      <c r="C10" s="35"/>
      <c r="D10" s="39" t="str">
        <f>IF(SUM($D6:D6)&gt;ABS($C6), "Yes", "No")</f>
        <v>No</v>
      </c>
      <c r="E10" s="38" t="str">
        <f>IF(SUM($D6:E6)&gt;ABS($C6), "Yes", "No")</f>
        <v>No</v>
      </c>
      <c r="F10" s="38" t="str">
        <f>IF(SUM($D6:F6)&gt;ABS($C6), "Yes", "No")</f>
        <v>No</v>
      </c>
      <c r="G10" s="38" t="str">
        <f>IF(SUM($D6:G6)&gt;ABS($C6), "Yes", "No")</f>
        <v>Yes</v>
      </c>
      <c r="H10" s="38" t="str">
        <f>IF(SUM($D6:H6)&gt;ABS($C6), "Yes", "No")</f>
        <v>Yes</v>
      </c>
      <c r="I10" s="37" t="str">
        <f>IF(SUM($D6:I6)&gt;ABS($C6), "Yes", "No")</f>
        <v>Yes</v>
      </c>
    </row>
    <row r="11" spans="2:9" x14ac:dyDescent="0.3">
      <c r="B11" s="36" t="s">
        <v>22</v>
      </c>
      <c r="C11" s="35"/>
      <c r="D11" s="34" t="str">
        <f>IF(SUM($D7:D7)&gt;ABS($C7), "Yes", "No")</f>
        <v>No</v>
      </c>
      <c r="E11" s="33" t="str">
        <f>IF(SUM($D7:E7)&gt;ABS($C7), "Yes", "No")</f>
        <v>No</v>
      </c>
      <c r="F11" s="33" t="str">
        <f>IF(SUM($D7:F7)&gt;ABS($C7), "Yes", "No")</f>
        <v>No</v>
      </c>
      <c r="G11" s="33" t="str">
        <f>IF(SUM($D7:G7)&gt;ABS($C7), "Yes", "No")</f>
        <v>No</v>
      </c>
      <c r="H11" s="33" t="str">
        <f>IF(SUM($D7:H7)&gt;ABS($C7), "Yes", "No")</f>
        <v>Yes</v>
      </c>
      <c r="I11" s="32" t="str">
        <f>IF(SUM($D7:I7)&gt;ABS($C7), "Yes", "No")</f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Investment</vt:lpstr>
      <vt:lpstr>Loan calculations</vt:lpstr>
      <vt:lpstr>CAGR</vt:lpstr>
      <vt:lpstr>Payback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2013-06-16T18:02:45Z</dcterms:created>
  <dcterms:modified xsi:type="dcterms:W3CDTF">2024-10-07T04:32:33Z</dcterms:modified>
</cp:coreProperties>
</file>