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zhang\Work\OWG\Excel Essentials Formulas and Functions\"/>
    </mc:Choice>
  </mc:AlternateContent>
  <xr:revisionPtr revIDLastSave="0" documentId="13_ncr:1_{2BAB4D89-8ADF-4E81-9770-5C1C5EFCD3CD}" xr6:coauthVersionLast="47" xr6:coauthVersionMax="47" xr10:uidLastSave="{00000000-0000-0000-0000-000000000000}"/>
  <bookViews>
    <workbookView xWindow="9516" yWindow="576" windowWidth="12516" windowHeight="12000" xr2:uid="{00000000-000D-0000-FFFF-FFFF00000000}"/>
  </bookViews>
  <sheets>
    <sheet name="Q1_sales_data" sheetId="1" r:id="rId1"/>
    <sheet name="Sheet2" sheetId="2" r:id="rId2"/>
    <sheet name="Sheet3" sheetId="3" r:id="rId3"/>
  </sheets>
  <definedNames>
    <definedName name="_xlnm._FilterDatabase" localSheetId="0" hidden="1">Q1_sales_data!$A$1:$M$24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2" i="1" l="1" a="1"/>
  <c r="E42" i="1" s="1"/>
  <c r="F35" i="1" a="1"/>
  <c r="F35" i="1" s="1"/>
  <c r="F34" i="1" a="1"/>
  <c r="F34" i="1" s="1"/>
  <c r="F33" i="1" a="1"/>
  <c r="F33" i="1" s="1"/>
  <c r="E35" i="1" a="1"/>
  <c r="E35" i="1" s="1"/>
  <c r="E40" i="1" a="1"/>
  <c r="E40" i="1" s="1"/>
  <c r="E39" i="1" a="1"/>
  <c r="E39" i="1" s="1"/>
  <c r="E38" i="1" a="1"/>
  <c r="E38" i="1" s="1"/>
  <c r="E37" i="1" a="1"/>
  <c r="E37" i="1" s="1"/>
  <c r="D26" i="1" a="1"/>
  <c r="D26" i="1" s="1"/>
  <c r="E34" i="1" a="1"/>
  <c r="E34" i="1" s="1"/>
  <c r="E33" i="1" a="1"/>
  <c r="E33" i="1" s="1"/>
  <c r="B31" i="1" a="1"/>
  <c r="C31" i="1" s="1"/>
  <c r="F7" i="1"/>
  <c r="F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6" i="1"/>
  <c r="F4" i="1"/>
  <c r="F3" i="1"/>
  <c r="F2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43" i="1" a="1"/>
  <c r="E43" i="1" s="1"/>
  <c r="E44" i="1" a="1"/>
  <c r="E44" i="1" s="1"/>
  <c r="E31" i="1" l="1"/>
  <c r="B31" i="1"/>
  <c r="D31" i="1"/>
  <c r="F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<sst xmlns="http://schemas.openxmlformats.org/spreadsheetml/2006/main" count="195" uniqueCount="57">
  <si>
    <t>Order no.</t>
  </si>
  <si>
    <t>Customer</t>
  </si>
  <si>
    <t>Product type</t>
  </si>
  <si>
    <t>Product price</t>
  </si>
  <si>
    <t>Order quantity</t>
  </si>
  <si>
    <t>Address</t>
  </si>
  <si>
    <t>Phone #</t>
  </si>
  <si>
    <t>Order date</t>
  </si>
  <si>
    <t>Bobby's</t>
  </si>
  <si>
    <t>Desktop</t>
  </si>
  <si>
    <t>(408) 315 7747</t>
  </si>
  <si>
    <t>Jimmy's</t>
  </si>
  <si>
    <t>Tablet</t>
  </si>
  <si>
    <t>(410) 270 370</t>
  </si>
  <si>
    <t>Laptop</t>
  </si>
  <si>
    <t>Joey's</t>
  </si>
  <si>
    <t>(301) 589 1300</t>
  </si>
  <si>
    <t>Sarah's</t>
  </si>
  <si>
    <t>(215) 620 4300</t>
  </si>
  <si>
    <t>Tommy's</t>
  </si>
  <si>
    <t>(800) 520 450</t>
  </si>
  <si>
    <t>You found me!</t>
  </si>
  <si>
    <t>You found me too!</t>
  </si>
  <si>
    <t>Heading</t>
  </si>
  <si>
    <t>223 Lipton Ave</t>
  </si>
  <si>
    <t>400 N St Louis Avenue</t>
  </si>
  <si>
    <t>8000 Georgia Avenue</t>
  </si>
  <si>
    <t>1137 Spruce Street</t>
  </si>
  <si>
    <t>200 Westpark Drive</t>
  </si>
  <si>
    <t>San Jose</t>
  </si>
  <si>
    <t>Ocean City</t>
  </si>
  <si>
    <t>Silver Spring</t>
  </si>
  <si>
    <t>Philadelphia</t>
  </si>
  <si>
    <t>Tysons Corner</t>
  </si>
  <si>
    <t>CA</t>
  </si>
  <si>
    <t>MD</t>
  </si>
  <si>
    <t>PA</t>
  </si>
  <si>
    <t>VA</t>
  </si>
  <si>
    <t>95125</t>
  </si>
  <si>
    <t>21842</t>
  </si>
  <si>
    <t>20910</t>
  </si>
  <si>
    <t>19107</t>
  </si>
  <si>
    <t>22102</t>
  </si>
  <si>
    <t>State</t>
  </si>
  <si>
    <t>Postcode</t>
  </si>
  <si>
    <t>City</t>
  </si>
  <si>
    <t>Full address</t>
  </si>
  <si>
    <t>Order $ amount</t>
  </si>
  <si>
    <t>Total revenue</t>
  </si>
  <si>
    <t>Transposed dates</t>
  </si>
  <si>
    <t>Max order quantity</t>
  </si>
  <si>
    <t>Min order quantity</t>
  </si>
  <si>
    <t>Max order $ amount</t>
  </si>
  <si>
    <t>March</t>
  </si>
  <si>
    <t>Exercise</t>
  </si>
  <si>
    <t>January</t>
  </si>
  <si>
    <t>Febrary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</si>
</sst>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lt;=9999999]###\-####;\(###\)\ ###\-####"/>
    <numFmt numFmtId="165" formatCode="_-[$$-409]* #,##0_ ;_-[$$-409]* \-#,##0\ ;_-[$$-409]* &quot;-&quot;_ ;_-@_ 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9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  <xf numFmtId="15" fontId="2" fillId="0" borderId="0" xfId="0" applyNumberFormat="1" applyFont="1"/>
    <xf numFmtId="0" fontId="1" fillId="2" borderId="5" xfId="0" applyFont="1" applyFill="1" applyBorder="1"/>
    <xf numFmtId="165" fontId="0" fillId="0" borderId="0" xfId="0" applyNumberFormat="1"/>
    <xf numFmtId="0" fontId="4" fillId="0" borderId="0" xfId="0" applyFont="1"/>
    <xf numFmtId="0" fontId="3" fillId="0" borderId="0" xfId="0" applyFont="1"/>
    <xf numFmtId="0" fontId="5" fillId="0" borderId="0" xfId="0" applyFont="1"/>
    <xf numFmtId="165" fontId="5" fillId="0" borderId="0" xfId="0" applyNumberFormat="1" applyFont="1"/>
    <xf numFmtId="49" fontId="2" fillId="0" borderId="5" xfId="0" applyNumberFormat="1" applyFont="1" applyBorder="1" applyAlignment="1">
      <alignment horizontal="left"/>
    </xf>
    <xf numFmtId="0" fontId="2" fillId="0" borderId="5" xfId="0" applyFont="1" applyBorder="1"/>
    <xf numFmtId="165" fontId="2" fillId="0" borderId="5" xfId="0" applyNumberFormat="1" applyFont="1" applyBorder="1"/>
    <xf numFmtId="165" fontId="5" fillId="0" borderId="5" xfId="0" applyNumberFormat="1" applyFont="1" applyBorder="1"/>
    <xf numFmtId="49" fontId="2" fillId="0" borderId="5" xfId="0" applyNumberFormat="1" applyFont="1" applyBorder="1"/>
    <xf numFmtId="164" fontId="2" fillId="0" borderId="5" xfId="0" applyNumberFormat="1" applyFont="1" applyBorder="1"/>
    <xf numFmtId="15" fontId="2" fillId="0" borderId="5" xfId="0" applyNumberFormat="1" applyFont="1" applyBorder="1"/>
    <xf numFmtId="49" fontId="2" fillId="0" borderId="0" xfId="0" applyNumberFormat="1" applyFont="1" applyAlignment="1">
      <alignment horizontal="left"/>
    </xf>
    <xf numFmtId="0" fontId="2" fillId="0" borderId="0" xfId="0" applyFont="1"/>
    <xf numFmtId="165" fontId="2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49" fontId="2" fillId="0" borderId="4" xfId="0" applyNumberFormat="1" applyFont="1" applyBorder="1" applyAlignment="1">
      <alignment horizontal="left"/>
    </xf>
    <xf numFmtId="0" fontId="2" fillId="0" borderId="4" xfId="0" applyFont="1" applyBorder="1"/>
    <xf numFmtId="165" fontId="2" fillId="0" borderId="4" xfId="0" applyNumberFormat="1" applyFont="1" applyBorder="1"/>
    <xf numFmtId="165" fontId="5" fillId="0" borderId="4" xfId="0" applyNumberFormat="1" applyFont="1" applyBorder="1"/>
    <xf numFmtId="49" fontId="2" fillId="0" borderId="4" xfId="0" applyNumberFormat="1" applyFont="1" applyBorder="1"/>
    <xf numFmtId="164" fontId="2" fillId="0" borderId="4" xfId="0" applyNumberFormat="1" applyFont="1" applyBorder="1"/>
    <xf numFmtId="15" fontId="2" fillId="0" borderId="4" xfId="0" applyNumberFormat="1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3"/>
  <sheetViews>
    <sheetView tabSelected="1" zoomScale="85" zoomScaleNormal="85" zoomScalePageLayoutView="85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E42" sqref="E42"/>
    </sheetView>
  </sheetViews>
  <sheetFormatPr defaultColWidth="8.77734375" defaultRowHeight="14.4" x14ac:dyDescent="0.3"/>
  <cols>
    <col min="1" max="1" width="9.44140625" bestFit="1" customWidth="1"/>
    <col min="2" max="2" width="14.44140625" bestFit="1" customWidth="1"/>
    <col min="3" max="3" width="12.33203125" bestFit="1" customWidth="1"/>
    <col min="4" max="4" width="12.6640625" bestFit="1" customWidth="1"/>
    <col min="5" max="5" width="14.109375" bestFit="1" customWidth="1"/>
    <col min="6" max="6" width="14.109375" customWidth="1"/>
    <col min="7" max="7" width="43.33203125" bestFit="1" customWidth="1"/>
    <col min="8" max="8" width="21.109375" bestFit="1" customWidth="1"/>
    <col min="9" max="9" width="13.77734375" bestFit="1" customWidth="1"/>
    <col min="10" max="10" width="5.44140625" bestFit="1" customWidth="1"/>
    <col min="11" max="11" width="9.109375" bestFit="1" customWidth="1"/>
    <col min="12" max="12" width="13.6640625" bestFit="1" customWidth="1"/>
    <col min="13" max="13" width="10.44140625" bestFit="1" customWidth="1"/>
    <col min="15" max="15" width="9.6640625" bestFit="1" customWidth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47</v>
      </c>
      <c r="G1" s="6" t="s">
        <v>46</v>
      </c>
      <c r="H1" s="6" t="s">
        <v>5</v>
      </c>
      <c r="I1" s="6" t="s">
        <v>45</v>
      </c>
      <c r="J1" s="6" t="s">
        <v>43</v>
      </c>
      <c r="K1" s="6" t="s">
        <v>44</v>
      </c>
      <c r="L1" s="6" t="s">
        <v>6</v>
      </c>
      <c r="M1" s="6" t="s">
        <v>7</v>
      </c>
    </row>
    <row r="2" spans="1:15" ht="18" customHeight="1" x14ac:dyDescent="0.3">
      <c r="A2" s="12">
        <v>1</v>
      </c>
      <c r="B2" s="13" t="s">
        <v>8</v>
      </c>
      <c r="C2" s="13" t="s">
        <v>9</v>
      </c>
      <c r="D2" s="14">
        <v>2000</v>
      </c>
      <c r="E2" s="13">
        <v>20</v>
      </c>
      <c r="F2" s="15">
        <f>D2*E2</f>
        <v>40000</v>
      </c>
      <c r="G2" s="13" t="str">
        <f t="shared" ref="G2:G24" si="0">CONCATENATE(H2,", ",I2, ", ", J2, " ",K2)</f>
        <v>223 Lipton Ave, San Jose, CA 95125</v>
      </c>
      <c r="H2" s="13" t="s">
        <v>24</v>
      </c>
      <c r="I2" s="13" t="s">
        <v>29</v>
      </c>
      <c r="J2" s="13" t="s">
        <v>34</v>
      </c>
      <c r="K2" s="16" t="s">
        <v>38</v>
      </c>
      <c r="L2" s="17" t="s">
        <v>10</v>
      </c>
      <c r="M2" s="18">
        <v>40999</v>
      </c>
    </row>
    <row r="3" spans="1:15" ht="18" customHeight="1" x14ac:dyDescent="0.3">
      <c r="A3" s="19">
        <v>2</v>
      </c>
      <c r="B3" s="20" t="s">
        <v>11</v>
      </c>
      <c r="C3" s="20" t="s">
        <v>12</v>
      </c>
      <c r="D3" s="21">
        <v>400</v>
      </c>
      <c r="E3" s="20">
        <v>70</v>
      </c>
      <c r="F3" s="11">
        <f t="shared" ref="F3:F24" si="1">D3*E3</f>
        <v>28000</v>
      </c>
      <c r="G3" s="20" t="str">
        <f t="shared" si="0"/>
        <v>400 N St Louis Avenue, Ocean City, MD 21842</v>
      </c>
      <c r="H3" s="20" t="s">
        <v>25</v>
      </c>
      <c r="I3" s="20" t="s">
        <v>30</v>
      </c>
      <c r="J3" s="20" t="s">
        <v>35</v>
      </c>
      <c r="K3" s="22" t="s">
        <v>39</v>
      </c>
      <c r="L3" s="23" t="s">
        <v>13</v>
      </c>
      <c r="M3" s="5">
        <v>40997</v>
      </c>
      <c r="O3" s="2">
        <v>0.2</v>
      </c>
    </row>
    <row r="4" spans="1:15" ht="18" customHeight="1" x14ac:dyDescent="0.3">
      <c r="A4" s="19">
        <v>3</v>
      </c>
      <c r="B4" s="20" t="s">
        <v>11</v>
      </c>
      <c r="C4" s="20" t="s">
        <v>14</v>
      </c>
      <c r="D4" s="21">
        <v>1200</v>
      </c>
      <c r="E4" s="20">
        <v>30</v>
      </c>
      <c r="F4" s="11">
        <f t="shared" si="1"/>
        <v>36000</v>
      </c>
      <c r="G4" s="20" t="str">
        <f t="shared" si="0"/>
        <v>400 N St Louis Avenue, Ocean City, MD 21842</v>
      </c>
      <c r="H4" s="20" t="s">
        <v>25</v>
      </c>
      <c r="I4" s="20" t="s">
        <v>30</v>
      </c>
      <c r="J4" s="20" t="s">
        <v>35</v>
      </c>
      <c r="K4" s="22" t="s">
        <v>39</v>
      </c>
      <c r="L4" s="23" t="s">
        <v>13</v>
      </c>
      <c r="M4" s="5">
        <v>40990</v>
      </c>
    </row>
    <row r="5" spans="1:15" ht="18" customHeight="1" x14ac:dyDescent="0.3">
      <c r="A5" s="19">
        <v>4</v>
      </c>
      <c r="B5" s="20" t="s">
        <v>8</v>
      </c>
      <c r="C5" s="20" t="s">
        <v>14</v>
      </c>
      <c r="D5" s="21">
        <v>1200</v>
      </c>
      <c r="E5" s="20">
        <v>30</v>
      </c>
      <c r="F5" s="11">
        <f>D5*E5</f>
        <v>36000</v>
      </c>
      <c r="G5" s="20" t="str">
        <f t="shared" si="0"/>
        <v>223 Lipton Ave, San Jose, CA 95125</v>
      </c>
      <c r="H5" s="20" t="s">
        <v>24</v>
      </c>
      <c r="I5" s="20" t="s">
        <v>29</v>
      </c>
      <c r="J5" s="20" t="s">
        <v>34</v>
      </c>
      <c r="K5" s="22" t="s">
        <v>38</v>
      </c>
      <c r="L5" s="23" t="s">
        <v>10</v>
      </c>
      <c r="M5" s="5">
        <v>40989</v>
      </c>
      <c r="O5" s="1"/>
    </row>
    <row r="6" spans="1:15" ht="18" customHeight="1" x14ac:dyDescent="0.3">
      <c r="A6" s="19">
        <v>5</v>
      </c>
      <c r="B6" s="20" t="s">
        <v>15</v>
      </c>
      <c r="C6" s="20" t="s">
        <v>9</v>
      </c>
      <c r="D6" s="21">
        <v>2000</v>
      </c>
      <c r="E6" s="20">
        <v>20</v>
      </c>
      <c r="F6" s="11">
        <f t="shared" si="1"/>
        <v>40000</v>
      </c>
      <c r="G6" s="20" t="str">
        <f t="shared" si="0"/>
        <v>8000 Georgia Avenue, Silver Spring, MD 20910</v>
      </c>
      <c r="H6" s="20" t="s">
        <v>26</v>
      </c>
      <c r="I6" s="20" t="s">
        <v>31</v>
      </c>
      <c r="J6" s="20" t="s">
        <v>35</v>
      </c>
      <c r="K6" s="22" t="s">
        <v>40</v>
      </c>
      <c r="L6" s="23" t="s">
        <v>16</v>
      </c>
      <c r="M6" s="5">
        <v>40988</v>
      </c>
    </row>
    <row r="7" spans="1:15" ht="18" customHeight="1" x14ac:dyDescent="0.3">
      <c r="A7" s="19">
        <v>6</v>
      </c>
      <c r="B7" s="20" t="s">
        <v>8</v>
      </c>
      <c r="C7" s="20" t="s">
        <v>12</v>
      </c>
      <c r="D7" s="21">
        <v>400</v>
      </c>
      <c r="E7" s="20">
        <v>90</v>
      </c>
      <c r="F7" s="11">
        <f>D7*E7</f>
        <v>36000</v>
      </c>
      <c r="G7" s="20" t="str">
        <f t="shared" si="0"/>
        <v>223 Lipton Ave, San Jose, CA 95125</v>
      </c>
      <c r="H7" s="20" t="s">
        <v>24</v>
      </c>
      <c r="I7" s="20" t="s">
        <v>29</v>
      </c>
      <c r="J7" s="20" t="s">
        <v>34</v>
      </c>
      <c r="K7" s="22" t="s">
        <v>38</v>
      </c>
      <c r="L7" s="23" t="s">
        <v>10</v>
      </c>
      <c r="M7" s="5">
        <v>40985</v>
      </c>
    </row>
    <row r="8" spans="1:15" ht="18" customHeight="1" x14ac:dyDescent="0.3">
      <c r="A8" s="19">
        <v>7</v>
      </c>
      <c r="B8" s="20" t="s">
        <v>15</v>
      </c>
      <c r="C8" s="20" t="s">
        <v>12</v>
      </c>
      <c r="D8" s="21">
        <v>400</v>
      </c>
      <c r="E8" s="20">
        <v>70</v>
      </c>
      <c r="F8" s="11">
        <f t="shared" si="1"/>
        <v>28000</v>
      </c>
      <c r="G8" s="20" t="str">
        <f t="shared" si="0"/>
        <v>8000 Georgia Avenue, Silver Spring, MD 20910</v>
      </c>
      <c r="H8" s="20" t="s">
        <v>26</v>
      </c>
      <c r="I8" s="20" t="s">
        <v>31</v>
      </c>
      <c r="J8" s="20" t="s">
        <v>35</v>
      </c>
      <c r="K8" s="22" t="s">
        <v>40</v>
      </c>
      <c r="L8" s="23" t="s">
        <v>16</v>
      </c>
      <c r="M8" s="5">
        <v>40977</v>
      </c>
      <c r="O8" s="3">
        <v>41367</v>
      </c>
    </row>
    <row r="9" spans="1:15" ht="18" customHeight="1" x14ac:dyDescent="0.3">
      <c r="A9" s="19">
        <v>8</v>
      </c>
      <c r="B9" s="20" t="s">
        <v>11</v>
      </c>
      <c r="C9" s="20" t="s">
        <v>12</v>
      </c>
      <c r="D9" s="21">
        <v>400</v>
      </c>
      <c r="E9" s="20">
        <v>40</v>
      </c>
      <c r="F9" s="11">
        <f t="shared" si="1"/>
        <v>16000</v>
      </c>
      <c r="G9" s="20" t="str">
        <f t="shared" si="0"/>
        <v>400 N St Louis Avenue, Ocean City, MD 21842</v>
      </c>
      <c r="H9" s="20" t="s">
        <v>25</v>
      </c>
      <c r="I9" s="20" t="s">
        <v>30</v>
      </c>
      <c r="J9" s="20" t="s">
        <v>35</v>
      </c>
      <c r="K9" s="22" t="s">
        <v>39</v>
      </c>
      <c r="L9" s="23" t="s">
        <v>13</v>
      </c>
      <c r="M9" s="5">
        <v>40967</v>
      </c>
    </row>
    <row r="10" spans="1:15" ht="18" customHeight="1" x14ac:dyDescent="0.3">
      <c r="A10" s="19">
        <v>9</v>
      </c>
      <c r="B10" s="20" t="s">
        <v>17</v>
      </c>
      <c r="C10" s="20" t="s">
        <v>14</v>
      </c>
      <c r="D10" s="21">
        <v>1200</v>
      </c>
      <c r="E10" s="20">
        <v>30</v>
      </c>
      <c r="F10" s="11">
        <f t="shared" si="1"/>
        <v>36000</v>
      </c>
      <c r="G10" s="20" t="str">
        <f t="shared" si="0"/>
        <v>1137 Spruce Street, Philadelphia, PA 19107</v>
      </c>
      <c r="H10" s="20" t="s">
        <v>27</v>
      </c>
      <c r="I10" s="20" t="s">
        <v>32</v>
      </c>
      <c r="J10" s="20" t="s">
        <v>36</v>
      </c>
      <c r="K10" s="22" t="s">
        <v>41</v>
      </c>
      <c r="L10" s="23" t="s">
        <v>18</v>
      </c>
      <c r="M10" s="5">
        <v>40965</v>
      </c>
    </row>
    <row r="11" spans="1:15" ht="18" customHeight="1" x14ac:dyDescent="0.3">
      <c r="A11" s="19">
        <v>10</v>
      </c>
      <c r="B11" s="20" t="s">
        <v>8</v>
      </c>
      <c r="C11" s="20" t="s">
        <v>14</v>
      </c>
      <c r="D11" s="21">
        <v>1200</v>
      </c>
      <c r="E11" s="20">
        <v>20</v>
      </c>
      <c r="F11" s="11">
        <f t="shared" si="1"/>
        <v>24000</v>
      </c>
      <c r="G11" s="20" t="str">
        <f t="shared" si="0"/>
        <v>223 Lipton Ave, San Jose, CA 95125</v>
      </c>
      <c r="H11" s="20" t="s">
        <v>24</v>
      </c>
      <c r="I11" s="20" t="s">
        <v>29</v>
      </c>
      <c r="J11" s="20" t="s">
        <v>34</v>
      </c>
      <c r="K11" s="22" t="s">
        <v>38</v>
      </c>
      <c r="L11" s="23" t="s">
        <v>10</v>
      </c>
      <c r="M11" s="5">
        <v>40960</v>
      </c>
    </row>
    <row r="12" spans="1:15" ht="18" customHeight="1" x14ac:dyDescent="0.3">
      <c r="A12" s="19">
        <v>11</v>
      </c>
      <c r="B12" s="20" t="s">
        <v>17</v>
      </c>
      <c r="C12" s="20" t="s">
        <v>9</v>
      </c>
      <c r="D12" s="21">
        <v>2000</v>
      </c>
      <c r="E12" s="20">
        <v>25</v>
      </c>
      <c r="F12" s="11">
        <f t="shared" si="1"/>
        <v>50000</v>
      </c>
      <c r="G12" s="20" t="str">
        <f t="shared" si="0"/>
        <v>1137 Spruce Street, Philadelphia, PA 19107</v>
      </c>
      <c r="H12" s="20" t="s">
        <v>27</v>
      </c>
      <c r="I12" s="20" t="s">
        <v>32</v>
      </c>
      <c r="J12" s="20" t="s">
        <v>36</v>
      </c>
      <c r="K12" s="22" t="s">
        <v>41</v>
      </c>
      <c r="L12" s="23" t="s">
        <v>18</v>
      </c>
      <c r="M12" s="5">
        <v>40952</v>
      </c>
    </row>
    <row r="13" spans="1:15" ht="18" customHeight="1" x14ac:dyDescent="0.3">
      <c r="A13" s="19">
        <v>12</v>
      </c>
      <c r="B13" s="20" t="s">
        <v>8</v>
      </c>
      <c r="C13" s="20" t="s">
        <v>12</v>
      </c>
      <c r="D13" s="21">
        <v>400</v>
      </c>
      <c r="E13" s="20">
        <v>40</v>
      </c>
      <c r="F13" s="11">
        <f t="shared" si="1"/>
        <v>16000</v>
      </c>
      <c r="G13" s="20" t="str">
        <f t="shared" si="0"/>
        <v>223 Lipton Ave, San Jose, CA 95125</v>
      </c>
      <c r="H13" s="20" t="s">
        <v>24</v>
      </c>
      <c r="I13" s="20" t="s">
        <v>29</v>
      </c>
      <c r="J13" s="20" t="s">
        <v>34</v>
      </c>
      <c r="K13" s="22" t="s">
        <v>38</v>
      </c>
      <c r="L13" s="23" t="s">
        <v>10</v>
      </c>
      <c r="M13" s="5">
        <v>40952</v>
      </c>
    </row>
    <row r="14" spans="1:15" ht="18" customHeight="1" x14ac:dyDescent="0.3">
      <c r="A14" s="19">
        <v>13</v>
      </c>
      <c r="B14" s="20" t="s">
        <v>15</v>
      </c>
      <c r="C14" s="20" t="s">
        <v>12</v>
      </c>
      <c r="D14" s="21">
        <v>400</v>
      </c>
      <c r="E14" s="20">
        <v>40</v>
      </c>
      <c r="F14" s="11">
        <f t="shared" si="1"/>
        <v>16000</v>
      </c>
      <c r="G14" s="20" t="str">
        <f t="shared" si="0"/>
        <v>8000 Georgia Avenue, Silver Spring, MD 20910</v>
      </c>
      <c r="H14" s="20" t="s">
        <v>26</v>
      </c>
      <c r="I14" s="20" t="s">
        <v>31</v>
      </c>
      <c r="J14" s="20" t="s">
        <v>35</v>
      </c>
      <c r="K14" s="22" t="s">
        <v>40</v>
      </c>
      <c r="L14" s="23" t="s">
        <v>16</v>
      </c>
      <c r="M14" s="5">
        <v>40950</v>
      </c>
    </row>
    <row r="15" spans="1:15" ht="18" customHeight="1" x14ac:dyDescent="0.3">
      <c r="A15" s="19">
        <v>14</v>
      </c>
      <c r="B15" s="20" t="s">
        <v>19</v>
      </c>
      <c r="C15" s="20" t="s">
        <v>12</v>
      </c>
      <c r="D15" s="21">
        <v>400</v>
      </c>
      <c r="E15" s="20">
        <v>80</v>
      </c>
      <c r="F15" s="11">
        <f t="shared" si="1"/>
        <v>32000</v>
      </c>
      <c r="G15" s="20" t="str">
        <f t="shared" si="0"/>
        <v>200 Westpark Drive, Tysons Corner, VA 22102</v>
      </c>
      <c r="H15" s="20" t="s">
        <v>28</v>
      </c>
      <c r="I15" s="20" t="s">
        <v>33</v>
      </c>
      <c r="J15" s="20" t="s">
        <v>37</v>
      </c>
      <c r="K15" s="22" t="s">
        <v>42</v>
      </c>
      <c r="L15" s="23" t="s">
        <v>20</v>
      </c>
      <c r="M15" s="5">
        <v>40950</v>
      </c>
    </row>
    <row r="16" spans="1:15" ht="18" customHeight="1" x14ac:dyDescent="0.3">
      <c r="A16" s="19">
        <v>15</v>
      </c>
      <c r="B16" s="20" t="s">
        <v>19</v>
      </c>
      <c r="C16" s="20" t="s">
        <v>14</v>
      </c>
      <c r="D16" s="21">
        <v>1200</v>
      </c>
      <c r="E16" s="20">
        <v>50</v>
      </c>
      <c r="F16" s="11">
        <f t="shared" si="1"/>
        <v>60000</v>
      </c>
      <c r="G16" s="20" t="str">
        <f t="shared" si="0"/>
        <v>200 Westpark Drive, Tysons Corner, VA 22102</v>
      </c>
      <c r="H16" s="20" t="s">
        <v>28</v>
      </c>
      <c r="I16" s="20" t="s">
        <v>33</v>
      </c>
      <c r="J16" s="20" t="s">
        <v>37</v>
      </c>
      <c r="K16" s="22" t="s">
        <v>42</v>
      </c>
      <c r="L16" s="23" t="s">
        <v>20</v>
      </c>
      <c r="M16" s="5">
        <v>40944</v>
      </c>
    </row>
    <row r="17" spans="1:15" ht="18" customHeight="1" x14ac:dyDescent="0.3">
      <c r="A17" s="19">
        <v>16</v>
      </c>
      <c r="B17" s="20" t="s">
        <v>17</v>
      </c>
      <c r="C17" s="20" t="s">
        <v>14</v>
      </c>
      <c r="D17" s="21">
        <v>1200</v>
      </c>
      <c r="E17" s="20">
        <v>40</v>
      </c>
      <c r="F17" s="11">
        <f t="shared" si="1"/>
        <v>48000</v>
      </c>
      <c r="G17" s="20" t="str">
        <f t="shared" si="0"/>
        <v>1137 Spruce Street, Philadelphia, PA 19107</v>
      </c>
      <c r="H17" s="20" t="s">
        <v>27</v>
      </c>
      <c r="I17" s="20" t="s">
        <v>32</v>
      </c>
      <c r="J17" s="20" t="s">
        <v>36</v>
      </c>
      <c r="K17" s="22" t="s">
        <v>41</v>
      </c>
      <c r="L17" s="23" t="s">
        <v>18</v>
      </c>
      <c r="M17" s="5">
        <v>40941</v>
      </c>
    </row>
    <row r="18" spans="1:15" ht="18" customHeight="1" x14ac:dyDescent="0.3">
      <c r="A18" s="19">
        <v>17</v>
      </c>
      <c r="B18" s="20" t="s">
        <v>8</v>
      </c>
      <c r="C18" s="20" t="s">
        <v>9</v>
      </c>
      <c r="D18" s="21">
        <v>2000</v>
      </c>
      <c r="E18" s="20">
        <v>25</v>
      </c>
      <c r="F18" s="11">
        <f t="shared" si="1"/>
        <v>50000</v>
      </c>
      <c r="G18" s="20" t="str">
        <f t="shared" si="0"/>
        <v>223 Lipton Ave, San Jose, CA 95125</v>
      </c>
      <c r="H18" s="20" t="s">
        <v>24</v>
      </c>
      <c r="I18" s="20" t="s">
        <v>29</v>
      </c>
      <c r="J18" s="20" t="s">
        <v>34</v>
      </c>
      <c r="K18" s="22" t="s">
        <v>38</v>
      </c>
      <c r="L18" s="23" t="s">
        <v>10</v>
      </c>
      <c r="M18" s="5">
        <v>40940</v>
      </c>
    </row>
    <row r="19" spans="1:15" ht="18" customHeight="1" x14ac:dyDescent="0.3">
      <c r="A19" s="19">
        <v>18</v>
      </c>
      <c r="B19" s="20" t="s">
        <v>11</v>
      </c>
      <c r="C19" s="20" t="s">
        <v>12</v>
      </c>
      <c r="D19" s="21">
        <v>400</v>
      </c>
      <c r="E19" s="20">
        <v>50</v>
      </c>
      <c r="F19" s="11">
        <f t="shared" si="1"/>
        <v>20000</v>
      </c>
      <c r="G19" s="20" t="str">
        <f t="shared" si="0"/>
        <v>400 N St Louis Avenue, Ocean City, MD 21842</v>
      </c>
      <c r="H19" s="20" t="s">
        <v>25</v>
      </c>
      <c r="I19" s="20" t="s">
        <v>30</v>
      </c>
      <c r="J19" s="20" t="s">
        <v>35</v>
      </c>
      <c r="K19" s="22" t="s">
        <v>39</v>
      </c>
      <c r="L19" s="23" t="s">
        <v>13</v>
      </c>
      <c r="M19" s="5">
        <v>40939</v>
      </c>
    </row>
    <row r="20" spans="1:15" ht="18" customHeight="1" x14ac:dyDescent="0.3">
      <c r="A20" s="19">
        <v>19</v>
      </c>
      <c r="B20" s="20" t="s">
        <v>19</v>
      </c>
      <c r="C20" s="20" t="s">
        <v>12</v>
      </c>
      <c r="D20" s="21">
        <v>400</v>
      </c>
      <c r="E20" s="20">
        <v>40</v>
      </c>
      <c r="F20" s="11">
        <f t="shared" si="1"/>
        <v>16000</v>
      </c>
      <c r="G20" s="20" t="str">
        <f t="shared" si="0"/>
        <v>200 Westpark Drive, Tysons Corner, VA 22102</v>
      </c>
      <c r="H20" s="20" t="s">
        <v>28</v>
      </c>
      <c r="I20" s="20" t="s">
        <v>33</v>
      </c>
      <c r="J20" s="20" t="s">
        <v>37</v>
      </c>
      <c r="K20" s="22" t="s">
        <v>42</v>
      </c>
      <c r="L20" s="23" t="s">
        <v>20</v>
      </c>
      <c r="M20" s="5">
        <v>40933</v>
      </c>
    </row>
    <row r="21" spans="1:15" ht="18" customHeight="1" x14ac:dyDescent="0.3">
      <c r="A21" s="19">
        <v>20</v>
      </c>
      <c r="B21" s="20" t="s">
        <v>17</v>
      </c>
      <c r="C21" s="20" t="s">
        <v>14</v>
      </c>
      <c r="D21" s="21">
        <v>1200</v>
      </c>
      <c r="E21" s="20">
        <v>40</v>
      </c>
      <c r="F21" s="11">
        <f t="shared" si="1"/>
        <v>48000</v>
      </c>
      <c r="G21" s="20" t="str">
        <f t="shared" si="0"/>
        <v>1137 Spruce Street, Philadelphia, PA 19107</v>
      </c>
      <c r="H21" s="20" t="s">
        <v>27</v>
      </c>
      <c r="I21" s="20" t="s">
        <v>32</v>
      </c>
      <c r="J21" s="20" t="s">
        <v>36</v>
      </c>
      <c r="K21" s="22" t="s">
        <v>41</v>
      </c>
      <c r="L21" s="23" t="s">
        <v>18</v>
      </c>
      <c r="M21" s="5">
        <v>40926</v>
      </c>
    </row>
    <row r="22" spans="1:15" ht="18" customHeight="1" x14ac:dyDescent="0.3">
      <c r="A22" s="19">
        <v>21</v>
      </c>
      <c r="B22" s="20" t="s">
        <v>19</v>
      </c>
      <c r="C22" s="20" t="s">
        <v>14</v>
      </c>
      <c r="D22" s="21">
        <v>1200</v>
      </c>
      <c r="E22" s="20">
        <v>60</v>
      </c>
      <c r="F22" s="11">
        <f t="shared" si="1"/>
        <v>72000</v>
      </c>
      <c r="G22" s="20" t="str">
        <f t="shared" si="0"/>
        <v>200 Westpark Drive, Tysons Corner, VA 22102</v>
      </c>
      <c r="H22" s="20" t="s">
        <v>28</v>
      </c>
      <c r="I22" s="20" t="s">
        <v>33</v>
      </c>
      <c r="J22" s="20" t="s">
        <v>37</v>
      </c>
      <c r="K22" s="22" t="s">
        <v>42</v>
      </c>
      <c r="L22" s="23" t="s">
        <v>20</v>
      </c>
      <c r="M22" s="5">
        <v>40920</v>
      </c>
    </row>
    <row r="23" spans="1:15" ht="18" customHeight="1" x14ac:dyDescent="0.3">
      <c r="A23" s="19">
        <v>22</v>
      </c>
      <c r="B23" s="20" t="s">
        <v>15</v>
      </c>
      <c r="C23" s="20" t="s">
        <v>12</v>
      </c>
      <c r="D23" s="21">
        <v>400</v>
      </c>
      <c r="E23" s="20">
        <v>70</v>
      </c>
      <c r="F23" s="11">
        <f t="shared" si="1"/>
        <v>28000</v>
      </c>
      <c r="G23" s="20" t="str">
        <f t="shared" si="0"/>
        <v>8000 Georgia Avenue, Silver Spring, MD 20910</v>
      </c>
      <c r="H23" s="20" t="s">
        <v>26</v>
      </c>
      <c r="I23" s="20" t="s">
        <v>31</v>
      </c>
      <c r="J23" s="20" t="s">
        <v>35</v>
      </c>
      <c r="K23" s="22" t="s">
        <v>40</v>
      </c>
      <c r="L23" s="23" t="s">
        <v>16</v>
      </c>
      <c r="M23" s="5">
        <v>40914</v>
      </c>
    </row>
    <row r="24" spans="1:15" ht="18" customHeight="1" x14ac:dyDescent="0.3">
      <c r="A24" s="24">
        <v>23</v>
      </c>
      <c r="B24" s="25" t="s">
        <v>17</v>
      </c>
      <c r="C24" s="25" t="s">
        <v>12</v>
      </c>
      <c r="D24" s="26">
        <v>400</v>
      </c>
      <c r="E24" s="25">
        <v>40</v>
      </c>
      <c r="F24" s="27">
        <f t="shared" si="1"/>
        <v>16000</v>
      </c>
      <c r="G24" s="25" t="str">
        <f t="shared" si="0"/>
        <v>1137 Spruce Street, Philadelphia, PA 19107</v>
      </c>
      <c r="H24" s="25" t="s">
        <v>27</v>
      </c>
      <c r="I24" s="25" t="s">
        <v>32</v>
      </c>
      <c r="J24" s="25" t="s">
        <v>36</v>
      </c>
      <c r="K24" s="28" t="s">
        <v>41</v>
      </c>
      <c r="L24" s="29" t="s">
        <v>18</v>
      </c>
      <c r="M24" s="30">
        <v>40911</v>
      </c>
    </row>
    <row r="25" spans="1:15" x14ac:dyDescent="0.3">
      <c r="M25" s="1"/>
    </row>
    <row r="26" spans="1:15" x14ac:dyDescent="0.3">
      <c r="B26" s="8" t="s">
        <v>48</v>
      </c>
      <c r="D26" s="11">
        <f t="array" ref="D26">SUM(D2:D24*E2:E24)</f>
        <v>792000</v>
      </c>
      <c r="M26" s="1"/>
      <c r="O26" s="4"/>
    </row>
    <row r="27" spans="1:15" x14ac:dyDescent="0.3">
      <c r="B27" s="8"/>
      <c r="M27" s="1"/>
    </row>
    <row r="28" spans="1:15" x14ac:dyDescent="0.3">
      <c r="B28" s="8"/>
      <c r="M28" s="1"/>
    </row>
    <row r="29" spans="1:15" x14ac:dyDescent="0.3">
      <c r="B29" s="8"/>
      <c r="M29" s="1"/>
    </row>
    <row r="30" spans="1:15" x14ac:dyDescent="0.3">
      <c r="B30" s="8" t="s">
        <v>49</v>
      </c>
      <c r="M30" s="1"/>
    </row>
    <row r="31" spans="1:15" x14ac:dyDescent="0.3">
      <c r="B31" s="5">
        <f t="array" ref="B31:F31">TRANSPOSE(M20:M24)</f>
        <v>40933</v>
      </c>
      <c r="C31" s="5">
        <v>40926</v>
      </c>
      <c r="D31" s="5">
        <v>40920</v>
      </c>
      <c r="E31" s="5">
        <v>40914</v>
      </c>
      <c r="F31" s="5">
        <v>40911</v>
      </c>
      <c r="M31" s="1"/>
    </row>
    <row r="32" spans="1:15" x14ac:dyDescent="0.3">
      <c r="B32" s="8"/>
      <c r="M32" s="1"/>
    </row>
    <row r="33" spans="2:19" x14ac:dyDescent="0.3">
      <c r="B33" s="8" t="s">
        <v>50</v>
      </c>
      <c r="D33" t="s">
        <v>12</v>
      </c>
      <c r="E33">
        <f t="array" ref="E33">MAX(IF(C2:C24=D33,E2:E24))</f>
        <v>90</v>
      </c>
      <c r="F33" cm="1">
        <f t="array" ref="F33">MAX(IF($C$2:$C$24=D33,$E$2:$E$24))</f>
        <v>90</v>
      </c>
      <c r="M33" s="1"/>
      <c r="O33" s="31" t="s">
        <v>23</v>
      </c>
      <c r="P33" s="32"/>
      <c r="Q33" s="32"/>
      <c r="R33" s="32"/>
      <c r="S33" s="33"/>
    </row>
    <row r="34" spans="2:19" x14ac:dyDescent="0.3">
      <c r="B34" s="8"/>
      <c r="D34" t="s">
        <v>14</v>
      </c>
      <c r="E34">
        <f t="array" ref="E34">MAX(IF(C3:C25=D34,E3:E25))</f>
        <v>60</v>
      </c>
      <c r="F34" cm="1">
        <f t="array" ref="F34">MAX(IF($C$2:$C$24=D34,$E$2:$E$24))</f>
        <v>60</v>
      </c>
      <c r="M34" s="1"/>
    </row>
    <row r="35" spans="2:19" x14ac:dyDescent="0.3">
      <c r="B35" s="8"/>
      <c r="D35" t="s">
        <v>9</v>
      </c>
      <c r="E35">
        <f t="array" ref="E35">MAX(IF(C4:C26=D35,E4:E26))</f>
        <v>25</v>
      </c>
      <c r="F35" cm="1">
        <f t="array" ref="F35">MAX(IF($C$2:$C$24=D35,$E$2:$E$24))</f>
        <v>25</v>
      </c>
      <c r="M35" s="1"/>
    </row>
    <row r="36" spans="2:19" x14ac:dyDescent="0.3">
      <c r="D36" s="7"/>
    </row>
    <row r="37" spans="2:19" x14ac:dyDescent="0.3">
      <c r="B37" s="8" t="s">
        <v>51</v>
      </c>
      <c r="D37" t="s">
        <v>34</v>
      </c>
      <c r="E37">
        <f t="array" ref="E37">MIN(IF($J$2:$J$24=D37,$E$2:$E$24))</f>
        <v>20</v>
      </c>
    </row>
    <row r="38" spans="2:19" x14ac:dyDescent="0.3">
      <c r="D38" t="s">
        <v>35</v>
      </c>
      <c r="E38">
        <f t="array" ref="E38">MIN(IF($J$2:$J$24=D38,$E$2:$E$24))</f>
        <v>20</v>
      </c>
    </row>
    <row r="39" spans="2:19" x14ac:dyDescent="0.3">
      <c r="D39" t="s">
        <v>37</v>
      </c>
      <c r="E39">
        <f t="array" ref="E39">MIN(IF($J$2:$J$24=D39,$E$2:$E$24))</f>
        <v>40</v>
      </c>
    </row>
    <row r="40" spans="2:19" x14ac:dyDescent="0.3">
      <c r="B40" s="8"/>
      <c r="D40" t="s">
        <v>36</v>
      </c>
      <c r="E40">
        <f t="array" ref="E40">MIN(IF($J$2:$J$24=D40,$E$2:$E$24))</f>
        <v>25</v>
      </c>
    </row>
    <row r="41" spans="2:19" x14ac:dyDescent="0.3">
      <c r="B41" s="8"/>
    </row>
    <row r="42" spans="2:19" x14ac:dyDescent="0.3">
      <c r="B42" s="8" t="s">
        <v>52</v>
      </c>
      <c r="D42" t="s">
        <v>55</v>
      </c>
      <c r="E42" s="11" cm="1">
        <f t="array" ref="E42">MAX(IF(MONTH($M$2:$M$24)=G42,$F$2:$F$24))</f>
        <v>72000</v>
      </c>
      <c r="F42" s="9" t="s">
        <v>54</v>
      </c>
      <c r="G42">
        <v>1</v>
      </c>
    </row>
    <row r="43" spans="2:19" x14ac:dyDescent="0.3">
      <c r="B43" s="8"/>
      <c r="D43" t="s">
        <v>56</v>
      </c>
      <c r="E43" s="11">
        <f t="array" ref="E43">MAX(IF(MONTH($M$2:$M$24)=G43,$F$2:$F$24))</f>
        <v>60000</v>
      </c>
      <c r="F43" s="9" t="s">
        <v>54</v>
      </c>
      <c r="G43">
        <v>2</v>
      </c>
    </row>
    <row r="44" spans="2:19" x14ac:dyDescent="0.3">
      <c r="B44" s="8"/>
      <c r="D44" t="s">
        <v>53</v>
      </c>
      <c r="E44" s="11">
        <f t="array" ref="E44">MAX(IF(MONTH($M$2:$M$24)=G44,$F$2:$F$24))</f>
        <v>40000</v>
      </c>
      <c r="F44" s="9" t="s">
        <v>54</v>
      </c>
      <c r="G44">
        <v>3</v>
      </c>
    </row>
    <row r="45" spans="2:19" x14ac:dyDescent="0.3">
      <c r="B45" s="8"/>
      <c r="D45" s="10"/>
    </row>
    <row r="46" spans="2:19" x14ac:dyDescent="0.3">
      <c r="B46" s="8"/>
      <c r="D46" s="7"/>
    </row>
    <row r="47" spans="2:19" x14ac:dyDescent="0.3">
      <c r="D47" s="9"/>
    </row>
    <row r="48" spans="2:19" x14ac:dyDescent="0.3">
      <c r="B48" s="8"/>
      <c r="D48" s="10"/>
    </row>
    <row r="49" spans="2:4" x14ac:dyDescent="0.3">
      <c r="B49" s="8"/>
      <c r="D49" s="7"/>
    </row>
    <row r="303" spans="2:2" x14ac:dyDescent="0.3">
      <c r="B303" t="s">
        <v>21</v>
      </c>
    </row>
  </sheetData>
  <sortState xmlns:xlrd2="http://schemas.microsoft.com/office/spreadsheetml/2017/richdata2" ref="A2:L24">
    <sortCondition ref="A2:A24"/>
  </sortState>
  <mergeCells count="1">
    <mergeCell ref="O33:S3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00"/>
  <sheetViews>
    <sheetView workbookViewId="0">
      <selection activeCell="D1" sqref="D1"/>
    </sheetView>
  </sheetViews>
  <sheetFormatPr defaultColWidth="8.77734375" defaultRowHeight="14.4" x14ac:dyDescent="0.3"/>
  <sheetData>
    <row r="300" spans="4:4" x14ac:dyDescent="0.3">
      <c r="D300" t="s">
        <v>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Q1_sales_data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Ruoxi Zhang</cp:lastModifiedBy>
  <dcterms:created xsi:type="dcterms:W3CDTF">2013-03-21T10:15:42Z</dcterms:created>
  <dcterms:modified xsi:type="dcterms:W3CDTF">2024-10-06T22:30:07Z</dcterms:modified>
</cp:coreProperties>
</file>