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12750" yWindow="45" windowWidth="15900" windowHeight="12420" tabRatio="570" activeTab="1"/>
  </bookViews>
  <sheets>
    <sheet name="記入" sheetId="6" r:id="rId1"/>
    <sheet name="決裁願" sheetId="8" r:id="rId2"/>
  </sheets>
  <definedNames>
    <definedName name="_xlnm.Print_Area" localSheetId="0">記入!$A$1:$J$82</definedName>
    <definedName name="_xlnm.Print_Area" localSheetId="1">決裁願!$A$1:$P$63</definedName>
  </definedNames>
  <calcPr calcId="152511"/>
</workbook>
</file>

<file path=xl/calcChain.xml><?xml version="1.0" encoding="utf-8"?>
<calcChain xmlns="http://schemas.openxmlformats.org/spreadsheetml/2006/main">
  <c r="K32" i="8" l="1"/>
  <c r="K33" i="8"/>
  <c r="K34" i="8"/>
  <c r="K35" i="8"/>
  <c r="K36" i="8"/>
  <c r="K37" i="8"/>
  <c r="K31" i="8"/>
  <c r="E51" i="6" l="1"/>
  <c r="J38" i="8" s="1"/>
  <c r="C51" i="6"/>
  <c r="I38" i="8" s="1"/>
  <c r="H44" i="6"/>
  <c r="M31" i="8" s="1"/>
  <c r="H45" i="6"/>
  <c r="M32" i="8" s="1"/>
  <c r="H46" i="6"/>
  <c r="M33" i="8" s="1"/>
  <c r="H47" i="6"/>
  <c r="M34" i="8" s="1"/>
  <c r="H48" i="6"/>
  <c r="M35" i="8" s="1"/>
  <c r="H49" i="6"/>
  <c r="M36" i="8" s="1"/>
  <c r="H50" i="6"/>
  <c r="M37" i="8" s="1"/>
  <c r="G50" i="6"/>
  <c r="G44" i="6"/>
  <c r="G51" i="6" s="1"/>
  <c r="G45" i="6"/>
  <c r="G46" i="6"/>
  <c r="G47" i="6"/>
  <c r="G48" i="6"/>
  <c r="G49" i="6"/>
  <c r="H51" i="6" l="1"/>
  <c r="M38" i="8" s="1"/>
  <c r="E70" i="6"/>
  <c r="E69" i="6"/>
  <c r="K38" i="8" l="1"/>
  <c r="H43" i="8" l="1"/>
  <c r="H44" i="8"/>
  <c r="H45" i="8"/>
  <c r="H42" i="8"/>
  <c r="F42" i="8"/>
  <c r="D42" i="8" s="1"/>
  <c r="M40" i="8"/>
  <c r="E75" i="6" l="1"/>
  <c r="F51" i="8" l="1"/>
  <c r="M30" i="8" l="1"/>
  <c r="J41" i="8"/>
  <c r="N13" i="8"/>
  <c r="N11" i="8"/>
  <c r="L13" i="8" l="1"/>
  <c r="L11" i="8"/>
  <c r="C10" i="8" l="1"/>
  <c r="A32" i="6"/>
  <c r="A31" i="6"/>
  <c r="A30" i="6"/>
  <c r="A29" i="6"/>
  <c r="J45" i="8"/>
  <c r="J44" i="8"/>
  <c r="J43" i="8"/>
  <c r="J42" i="8"/>
  <c r="F45" i="8"/>
  <c r="D45" i="8" s="1"/>
  <c r="F44" i="8"/>
  <c r="D44" i="8" s="1"/>
  <c r="F43" i="8"/>
  <c r="D43" i="8" s="1"/>
  <c r="F53" i="6" l="1"/>
  <c r="E39" i="6" s="1"/>
  <c r="M39" i="8" s="1"/>
  <c r="J27" i="8" l="1"/>
  <c r="F27" i="8"/>
  <c r="F25" i="8"/>
  <c r="F21" i="8"/>
  <c r="E17" i="8" l="1"/>
  <c r="G49" i="8"/>
  <c r="G48" i="8"/>
  <c r="C13" i="8"/>
  <c r="F23" i="8" s="1"/>
  <c r="E16" i="8"/>
  <c r="J11" i="8"/>
  <c r="N9" i="8"/>
  <c r="L6" i="8"/>
  <c r="L4" i="8"/>
</calcChain>
</file>

<file path=xl/comments1.xml><?xml version="1.0" encoding="utf-8"?>
<comments xmlns="http://schemas.openxmlformats.org/spreadsheetml/2006/main">
  <authors>
    <author>ADMIN</author>
    <author>張 建波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jx:area(lastCell="I71")</t>
        </r>
      </text>
    </comment>
    <comment ref="F39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張 建波:</t>
        </r>
        <r>
          <rPr>
            <sz val="9"/>
            <color indexed="81"/>
            <rFont val="ＭＳ Ｐゴシック"/>
            <family val="3"/>
            <charset val="128"/>
          </rPr>
          <t xml:space="preserve">
自分で入力してください。（収支データを参考）</t>
        </r>
      </text>
    </comment>
    <comment ref="D55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張 建波:</t>
        </r>
        <r>
          <rPr>
            <sz val="9"/>
            <color indexed="81"/>
            <rFont val="ＭＳ Ｐゴシック"/>
            <family val="3"/>
            <charset val="128"/>
          </rPr>
          <t xml:space="preserve">
月平均人件費+残業費
(元/人・月)
事業計画フォームを参考してください。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jx:area(lastCell="P62")</t>
        </r>
      </text>
    </comment>
  </commentList>
</comments>
</file>

<file path=xl/sharedStrings.xml><?xml version="1.0" encoding="utf-8"?>
<sst xmlns="http://schemas.openxmlformats.org/spreadsheetml/2006/main" count="303" uniqueCount="244">
  <si>
    <t>委託元（和文）</t>
    <rPh sb="4" eb="6">
      <t>ﾜﾌﾞﾝ</t>
    </rPh>
    <phoneticPr fontId="7" type="noConversion"/>
  </si>
  <si>
    <t>委託元（英文）</t>
    <rPh sb="4" eb="6">
      <t>ｴｲﾌﾞﾝ</t>
    </rPh>
    <phoneticPr fontId="7" type="noConversion"/>
  </si>
  <si>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</si>
  <si>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</si>
  <si>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</si>
  <si>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</si>
  <si>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</si>
  <si>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</si>
  <si>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</si>
  <si>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</si>
  <si>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</si>
  <si>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</si>
  <si>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</si>
  <si>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</si>
  <si>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</si>
  <si>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</si>
  <si>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7" type="noConversion"/>
  </si>
  <si>
    <t>通貨形式</t>
    <rPh sb="0" eb="2">
      <t>ツウカ</t>
    </rPh>
    <rPh sb="2" eb="4">
      <t>ケイシキ</t>
    </rPh>
    <phoneticPr fontId="1"/>
  </si>
  <si>
    <t>パナソニックソフトウェア開発センター大連（有）（PSDCD）</t>
    <phoneticPr fontId="7" type="noConversion"/>
  </si>
  <si>
    <t>否決</t>
  </si>
  <si>
    <t>決裁日</t>
  </si>
  <si>
    <t>事業計画金額</t>
  </si>
  <si>
    <t xml:space="preserve">※決裁要領   １添付書類は必要に応じて添付（１部）して下さい。 </t>
  </si>
  <si>
    <t>パナソニックソフトウェア開発センター大連（有）</t>
  </si>
  <si>
    <t>実施予定金額</t>
    <phoneticPr fontId="1"/>
  </si>
  <si>
    <t>決裁条件</t>
    <phoneticPr fontId="1"/>
  </si>
  <si>
    <t>起案部門　　</t>
    <phoneticPr fontId="1"/>
  </si>
  <si>
    <t>件名</t>
    <phoneticPr fontId="1"/>
  </si>
  <si>
    <t>総括(GM)</t>
    <phoneticPr fontId="1"/>
  </si>
  <si>
    <t>TL</t>
    <phoneticPr fontId="1"/>
  </si>
  <si>
    <t>起案者</t>
    <phoneticPr fontId="1"/>
  </si>
  <si>
    <t>起案者
内線</t>
    <rPh sb="4" eb="6">
      <t>ナイセン</t>
    </rPh>
    <phoneticPr fontId="1"/>
  </si>
  <si>
    <t>保留</t>
    <rPh sb="0" eb="2">
      <t>ホリュウ</t>
    </rPh>
    <phoneticPr fontId="1"/>
  </si>
  <si>
    <t>決裁者印</t>
    <rPh sb="0" eb="2">
      <t>ケッサイ</t>
    </rPh>
    <rPh sb="2" eb="3">
      <t>シャ</t>
    </rPh>
    <rPh sb="3" eb="4">
      <t>イン</t>
    </rPh>
    <phoneticPr fontId="1"/>
  </si>
  <si>
    <t>決裁No.</t>
    <rPh sb="0" eb="2">
      <t>ケッサイ</t>
    </rPh>
    <phoneticPr fontId="1"/>
  </si>
  <si>
    <t>2．内容</t>
    <rPh sb="2" eb="4">
      <t>ナイヨウ</t>
    </rPh>
    <phoneticPr fontId="1"/>
  </si>
  <si>
    <t>3．添付ファイル</t>
    <rPh sb="2" eb="4">
      <t>テンプ</t>
    </rPh>
    <phoneticPr fontId="1"/>
  </si>
  <si>
    <t>認印</t>
    <rPh sb="0" eb="1">
      <t>ニン</t>
    </rPh>
    <rPh sb="1" eb="2">
      <t>イン</t>
    </rPh>
    <phoneticPr fontId="1"/>
  </si>
  <si>
    <t>月日</t>
    <rPh sb="0" eb="1">
      <t>ツキ</t>
    </rPh>
    <rPh sb="1" eb="2">
      <t>ヒ</t>
    </rPh>
    <phoneticPr fontId="1"/>
  </si>
  <si>
    <t>合議</t>
    <rPh sb="0" eb="2">
      <t>ゴウギ</t>
    </rPh>
    <phoneticPr fontId="1"/>
  </si>
  <si>
    <t>個別契約書</t>
  </si>
  <si>
    <t>見積書</t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</si>
  <si>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</si>
  <si>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起案者内線</t>
    <phoneticPr fontId="1"/>
  </si>
  <si>
    <t>起案者</t>
    <phoneticPr fontId="1"/>
  </si>
  <si>
    <t>起案日</t>
    <phoneticPr fontId="1"/>
  </si>
  <si>
    <t>起案日</t>
    <phoneticPr fontId="1"/>
  </si>
  <si>
    <t>実施予定日</t>
    <phoneticPr fontId="1"/>
  </si>
  <si>
    <t>実施予定日</t>
    <phoneticPr fontId="1"/>
  </si>
  <si>
    <t>事業計画</t>
    <phoneticPr fontId="1"/>
  </si>
  <si>
    <t>事業計画</t>
    <phoneticPr fontId="1"/>
  </si>
  <si>
    <t>見積書：</t>
    <rPh sb="0" eb="2">
      <t>ミツモリ</t>
    </rPh>
    <rPh sb="2" eb="3">
      <t>ショ</t>
    </rPh>
    <phoneticPr fontId="1"/>
  </si>
  <si>
    <t>個別契約書：</t>
    <rPh sb="0" eb="2">
      <t>コベツ</t>
    </rPh>
    <rPh sb="2" eb="4">
      <t>ケイヤク</t>
    </rPh>
    <rPh sb="4" eb="5">
      <t>ショ</t>
    </rPh>
    <phoneticPr fontId="1"/>
  </si>
  <si>
    <t>1．目的</t>
    <rPh sb="2" eb="4">
      <t>モクテキ</t>
    </rPh>
    <phoneticPr fontId="1"/>
  </si>
  <si>
    <t>委託元</t>
    <rPh sb="0" eb="2">
      <t>イタク</t>
    </rPh>
    <rPh sb="2" eb="3">
      <t>モト</t>
    </rPh>
    <phoneticPr fontId="1"/>
  </si>
  <si>
    <t>プロジェクト</t>
    <phoneticPr fontId="1"/>
  </si>
  <si>
    <t>契約番号</t>
    <rPh sb="0" eb="2">
      <t>ケイヤク</t>
    </rPh>
    <rPh sb="2" eb="4">
      <t>バンゴウ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</si>
  <si>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</si>
  <si>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</si>
  <si>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開発期間</t>
    <rPh sb="0" eb="2">
      <t>カイハツ</t>
    </rPh>
    <rPh sb="2" eb="4">
      <t>キカン</t>
    </rPh>
    <phoneticPr fontId="1"/>
  </si>
  <si>
    <t>予算コード</t>
    <rPh sb="0" eb="2">
      <t>ヨサン</t>
    </rPh>
    <phoneticPr fontId="1"/>
  </si>
  <si>
    <t>部門</t>
    <rPh sb="0" eb="2">
      <t>ブモン</t>
    </rPh>
    <phoneticPr fontId="1"/>
  </si>
  <si>
    <t>～</t>
    <phoneticPr fontId="1"/>
  </si>
  <si>
    <t>納品No.</t>
    <phoneticPr fontId="1"/>
  </si>
  <si>
    <t>合計</t>
    <rPh sb="0" eb="2">
      <t>ゴウケイ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</si>
  <si>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</si>
  <si>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</si>
  <si>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</si>
  <si>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工数(人月)</t>
    <rPh sb="0" eb="2">
      <t>コウスウ</t>
    </rPh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</si>
  <si>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</si>
  <si>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</si>
  <si>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</si>
  <si>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</si>
  <si>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</si>
  <si>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</si>
  <si>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</si>
  <si>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</si>
  <si>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</si>
  <si>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</si>
  <si>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</si>
  <si>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</si>
  <si>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納品予定日</t>
    <rPh sb="0" eb="2">
      <t>ノウヒン</t>
    </rPh>
    <rPh sb="2" eb="4">
      <t>ヨテイ</t>
    </rPh>
    <rPh sb="4" eb="5">
      <t>ヒ</t>
    </rPh>
    <phoneticPr fontId="1"/>
  </si>
  <si>
    <t>委託元略</t>
    <phoneticPr fontId="1"/>
  </si>
  <si>
    <t>開発部署</t>
    <phoneticPr fontId="1"/>
  </si>
  <si>
    <t>検収完了日</t>
    <phoneticPr fontId="7" type="noConversion"/>
  </si>
  <si>
    <t>到达  TO</t>
    <phoneticPr fontId="7" type="noConversion"/>
  </si>
  <si>
    <t>出荷判定実施者</t>
    <phoneticPr fontId="7" type="noConversion"/>
  </si>
  <si>
    <t>委託元場所（和文）</t>
    <rPh sb="3" eb="5">
      <t>ﾊﾞｼｮ</t>
    </rPh>
    <rPh sb="6" eb="8">
      <t>ｶｽﾞﾌﾐ</t>
    </rPh>
    <phoneticPr fontId="7" type="noConversion"/>
  </si>
  <si>
    <t>委託元場所（中文）</t>
    <rPh sb="3" eb="5">
      <t>ばしょ</t>
    </rPh>
    <rPh sb="6" eb="8">
      <t>ﾁｭｳﾌﾞﾝ</t>
    </rPh>
    <phoneticPr fontId="7" type="noConversion"/>
  </si>
  <si>
    <t>Office Scan</t>
    <phoneticPr fontId="7" type="noConversion"/>
  </si>
  <si>
    <t>本プロジェクトが受託されるので、以下内容の通り委託個別契約書を締結する。</t>
    <rPh sb="0" eb="1">
      <t>ホン</t>
    </rPh>
    <rPh sb="8" eb="10">
      <t>ジュタク</t>
    </rPh>
    <rPh sb="16" eb="18">
      <t>イカ</t>
    </rPh>
    <rPh sb="18" eb="20">
      <t>ナイヨウ</t>
    </rPh>
    <rPh sb="21" eb="22">
      <t>トオ</t>
    </rPh>
    <rPh sb="23" eb="25">
      <t>イタク</t>
    </rPh>
    <rPh sb="25" eb="27">
      <t>コベツ</t>
    </rPh>
    <rPh sb="27" eb="29">
      <t>ケイヤク</t>
    </rPh>
    <rPh sb="29" eb="30">
      <t>ショ</t>
    </rPh>
    <rPh sb="31" eb="33">
      <t>テイケツ</t>
    </rPh>
    <phoneticPr fontId="1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</si>
  <si>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</si>
  <si>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</si>
  <si>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決  裁  願（受託）</t>
    <rPh sb="8" eb="10">
      <t>ジュタク</t>
    </rPh>
    <phoneticPr fontId="1"/>
  </si>
  <si>
    <t>備考</t>
    <rPh sb="0" eb="2">
      <t>ビコウ</t>
    </rPh>
    <phoneticPr fontId="1"/>
  </si>
  <si>
    <t>4．備考</t>
    <rPh sb="2" eb="4">
      <t>ビコウ</t>
    </rPh>
    <phoneticPr fontId="1"/>
  </si>
  <si>
    <t>為替レート</t>
    <rPh sb="0" eb="2">
      <t>カワセ</t>
    </rPh>
    <phoneticPr fontId="1"/>
  </si>
  <si>
    <t>売上(RMB)</t>
    <rPh sb="0" eb="2">
      <t>ウリアゲ</t>
    </rPh>
    <phoneticPr fontId="1"/>
  </si>
  <si>
    <t>社員ランク</t>
    <rPh sb="0" eb="2">
      <t>シャイン</t>
    </rPh>
    <phoneticPr fontId="1"/>
  </si>
  <si>
    <t>投入人数</t>
    <rPh sb="0" eb="2">
      <t>トウニュウ</t>
    </rPh>
    <rPh sb="2" eb="3">
      <t>ニン</t>
    </rPh>
    <rPh sb="3" eb="4">
      <t>スウ</t>
    </rPh>
    <phoneticPr fontId="1"/>
  </si>
  <si>
    <t>社員合計人数</t>
    <rPh sb="0" eb="2">
      <t>シャイン</t>
    </rPh>
    <rPh sb="2" eb="4">
      <t>ゴウケイ</t>
    </rPh>
    <rPh sb="4" eb="5">
      <t>ニン</t>
    </rPh>
    <rPh sb="5" eb="6">
      <t>スウ</t>
    </rPh>
    <phoneticPr fontId="1"/>
  </si>
  <si>
    <t>社員コスト
(元/月)</t>
    <rPh sb="0" eb="2">
      <t>シャイン</t>
    </rPh>
    <rPh sb="7" eb="8">
      <t>ゲン</t>
    </rPh>
    <rPh sb="9" eb="10">
      <t>ツキ</t>
    </rPh>
    <phoneticPr fontId="1"/>
  </si>
  <si>
    <t>部門計画限界利益率</t>
    <rPh sb="0" eb="2">
      <t>ブモン</t>
    </rPh>
    <rPh sb="2" eb="4">
      <t>ケイカク</t>
    </rPh>
    <phoneticPr fontId="1"/>
  </si>
  <si>
    <t>PJ限界利益率</t>
    <rPh sb="2" eb="4">
      <t>ゲンカイ</t>
    </rPh>
    <rPh sb="4" eb="6">
      <t>リエキ</t>
    </rPh>
    <rPh sb="6" eb="7">
      <t>リツ</t>
    </rPh>
    <phoneticPr fontId="1"/>
  </si>
  <si>
    <t>社員コスト（元）</t>
    <rPh sb="0" eb="2">
      <t>シャイン</t>
    </rPh>
    <rPh sb="6" eb="7">
      <t>ゲン</t>
    </rPh>
    <phoneticPr fontId="1"/>
  </si>
  <si>
    <t>外注工数(人月)</t>
    <rPh sb="0" eb="2">
      <t>ガイチュウ</t>
    </rPh>
    <rPh sb="2" eb="4">
      <t>コウスウ</t>
    </rPh>
    <rPh sb="5" eb="7">
      <t>ニンゲツ</t>
    </rPh>
    <phoneticPr fontId="1"/>
  </si>
  <si>
    <t>外注平均単価(元/人月)</t>
    <rPh sb="0" eb="2">
      <t>ガイチュウ</t>
    </rPh>
    <rPh sb="2" eb="4">
      <t>ヘイキン</t>
    </rPh>
    <rPh sb="4" eb="6">
      <t>タンカ</t>
    </rPh>
    <rPh sb="7" eb="8">
      <t>ゲン</t>
    </rPh>
    <rPh sb="9" eb="11">
      <t>ニンゲツ</t>
    </rPh>
    <phoneticPr fontId="1"/>
  </si>
  <si>
    <t>外注経費(人月)</t>
    <rPh sb="0" eb="2">
      <t>ガイチュウ</t>
    </rPh>
    <rPh sb="2" eb="4">
      <t>ケイヒ</t>
    </rPh>
    <rPh sb="5" eb="7">
      <t>ニンゲツ</t>
    </rPh>
    <phoneticPr fontId="1"/>
  </si>
  <si>
    <t>合計外注費(元)</t>
    <rPh sb="0" eb="2">
      <t>ゴウケイ</t>
    </rPh>
    <rPh sb="2" eb="4">
      <t>ガイチュウ</t>
    </rPh>
    <rPh sb="4" eb="5">
      <t>ヒ</t>
    </rPh>
    <rPh sb="6" eb="7">
      <t>ゲン</t>
    </rPh>
    <phoneticPr fontId="1"/>
  </si>
  <si>
    <t>R9B</t>
  </si>
  <si>
    <t>R8A</t>
  </si>
  <si>
    <t>R8B</t>
  </si>
  <si>
    <t>R8C</t>
  </si>
  <si>
    <t>R7</t>
  </si>
  <si>
    <t xml:space="preserve">R6 </t>
  </si>
  <si>
    <t>R5</t>
  </si>
  <si>
    <t>R4</t>
  </si>
  <si>
    <t>部門計画限界利益率</t>
    <rPh sb="0" eb="2">
      <t>ブモン</t>
    </rPh>
    <rPh sb="2" eb="4">
      <t>ケイカク</t>
    </rPh>
    <rPh sb="6" eb="8">
      <t>リエキ</t>
    </rPh>
    <rPh sb="8" eb="9">
      <t>リツ</t>
    </rPh>
    <phoneticPr fontId="1"/>
  </si>
  <si>
    <t>PJ計画限界利益率</t>
    <rPh sb="2" eb="4">
      <t>ケイカク</t>
    </rPh>
    <rPh sb="4" eb="6">
      <t>ゲンカイ</t>
    </rPh>
    <rPh sb="6" eb="8">
      <t>リエキ</t>
    </rPh>
    <rPh sb="8" eb="9">
      <t>リツ</t>
    </rPh>
    <phoneticPr fontId="1"/>
  </si>
  <si>
    <t>請求日</t>
    <rPh sb="0" eb="2">
      <t>セイキュウ</t>
    </rPh>
    <rPh sb="2" eb="3">
      <t>ヒ</t>
    </rPh>
    <phoneticPr fontId="1"/>
  </si>
  <si>
    <t>自分で入力してください。（収支データを参考）</t>
    <phoneticPr fontId="1"/>
  </si>
  <si>
    <r>
      <rPr>
        <sz val="10"/>
        <rFont val="ＭＳ Ｐゴシック"/>
        <family val="3"/>
        <charset val="128"/>
      </rPr>
      <t>月平均人件費</t>
    </r>
    <r>
      <rPr>
        <sz val="10"/>
        <rFont val="Arial"/>
        <family val="2"/>
      </rPr>
      <t>+</t>
    </r>
    <r>
      <rPr>
        <sz val="10"/>
        <rFont val="ＭＳ Ｐゴシック"/>
        <family val="3"/>
        <charset val="128"/>
      </rPr>
      <t>残業費</t>
    </r>
    <r>
      <rPr>
        <sz val="10"/>
        <rFont val="Arial"/>
        <family val="2"/>
      </rPr>
      <t>(</t>
    </r>
    <r>
      <rPr>
        <sz val="10"/>
        <rFont val="ＭＳ Ｐゴシック"/>
        <family val="3"/>
        <charset val="128"/>
      </rPr>
      <t>元</t>
    </r>
    <r>
      <rPr>
        <sz val="10"/>
        <rFont val="Arial"/>
        <family val="2"/>
      </rPr>
      <t>/</t>
    </r>
    <r>
      <rPr>
        <sz val="10"/>
        <rFont val="ＭＳ Ｐゴシック"/>
        <family val="3"/>
        <charset val="128"/>
      </rPr>
      <t>人・月</t>
    </r>
    <r>
      <rPr>
        <sz val="10"/>
        <rFont val="Arial"/>
        <family val="2"/>
      </rPr>
      <t>)</t>
    </r>
    <r>
      <rPr>
        <sz val="10"/>
        <rFont val="ＭＳ Ｐゴシック"/>
        <family val="3"/>
        <charset val="128"/>
      </rPr>
      <t>事業計画フォームを参考してください。</t>
    </r>
    <phoneticPr fontId="1"/>
  </si>
  <si>
    <t>${aw.custojapanese}</t>
    <phoneticPr fontId="1"/>
  </si>
  <si>
    <t>${aw.custochinese}</t>
    <phoneticPr fontId="1"/>
  </si>
  <si>
    <t>${aw.placejapanese}</t>
    <phoneticPr fontId="1"/>
  </si>
  <si>
    <t>${aw.placechinese}</t>
    <phoneticPr fontId="1"/>
  </si>
  <si>
    <t>${aw.deployment}</t>
    <phoneticPr fontId="1"/>
  </si>
  <si>
    <t>${aw.pjnamejapanese}</t>
    <phoneticPr fontId="1"/>
  </si>
  <si>
    <t>${aw.currencyposition}</t>
  </si>
  <si>
    <t>${aw.claimamount}</t>
  </si>
  <si>
    <t>${aw.telephone}</t>
  </si>
  <si>
    <t>${aw.plan}</t>
  </si>
  <si>
    <t>${aw.valuation}</t>
  </si>
  <si>
    <t>${aw.individual}</t>
  </si>
  <si>
    <t>${aw.remarks}</t>
    <phoneticPr fontId="1"/>
  </si>
  <si>
    <t>${aw.exchangerate}</t>
    <phoneticPr fontId="1"/>
  </si>
  <si>
    <t>${aw.rate}</t>
    <phoneticPr fontId="1"/>
  </si>
  <si>
    <t>${statime[0]}</t>
    <phoneticPr fontId="1"/>
  </si>
  <si>
    <t>${statime[1]}</t>
    <phoneticPr fontId="1"/>
  </si>
  <si>
    <t>${num[0].deliverydate}</t>
    <phoneticPr fontId="1"/>
  </si>
  <si>
    <t>${num[2].deliverydate}</t>
    <phoneticPr fontId="1"/>
  </si>
  <si>
    <t>${num[3].deliverydate}</t>
    <phoneticPr fontId="1"/>
  </si>
  <si>
    <t>${num[1].deliverydate}</t>
    <phoneticPr fontId="1"/>
  </si>
  <si>
    <t>${num[1].completiondate}</t>
    <phoneticPr fontId="1"/>
  </si>
  <si>
    <t>${num[1].claimdate}</t>
    <phoneticPr fontId="1"/>
  </si>
  <si>
    <t>${num[1].supportdate}</t>
    <phoneticPr fontId="1"/>
  </si>
  <si>
    <t>${num[1].claimamount}</t>
    <phoneticPr fontId="1"/>
  </si>
  <si>
    <t>${num[0].completiondate}</t>
    <phoneticPr fontId="1"/>
  </si>
  <si>
    <t>${num[0].claimdate}</t>
    <phoneticPr fontId="1"/>
  </si>
  <si>
    <t>${num[0].supportdate}</t>
    <phoneticPr fontId="1"/>
  </si>
  <si>
    <t>${num[0].claimamount}</t>
    <phoneticPr fontId="1"/>
  </si>
  <si>
    <t>${num[2].completiondate}</t>
    <phoneticPr fontId="1"/>
  </si>
  <si>
    <t>${num[2].claimdate}</t>
    <phoneticPr fontId="1"/>
  </si>
  <si>
    <t>${num[2].supportdate}</t>
    <phoneticPr fontId="1"/>
  </si>
  <si>
    <t>${num[2].claimamount}</t>
    <phoneticPr fontId="1"/>
  </si>
  <si>
    <t>${num[3].completiondate}</t>
    <phoneticPr fontId="1"/>
  </si>
  <si>
    <t>${num[3].claimdate}</t>
    <phoneticPr fontId="1"/>
  </si>
  <si>
    <t>${num[3].supportdate}</t>
    <phoneticPr fontId="1"/>
  </si>
  <si>
    <t>${num[3].claimamount}</t>
    <phoneticPr fontId="1"/>
  </si>
  <si>
    <t>${aw.draftingdate}</t>
    <phoneticPr fontId="1"/>
  </si>
  <si>
    <t>${aw.scheduleddate}</t>
    <phoneticPr fontId="1"/>
  </si>
  <si>
    <t>${sta[0].budgetcode}</t>
    <phoneticPr fontId="1"/>
  </si>
  <si>
    <t>${sta[1].budgetcode}</t>
    <phoneticPr fontId="1"/>
  </si>
  <si>
    <t>${sta[2].budgetcode}</t>
    <phoneticPr fontId="1"/>
  </si>
  <si>
    <t>${sta[3].budgetcode}</t>
    <phoneticPr fontId="1"/>
  </si>
  <si>
    <t>${sta[4].budgetcode}</t>
    <phoneticPr fontId="1"/>
  </si>
  <si>
    <t>${sta[5].budgetcode}</t>
    <phoneticPr fontId="1"/>
  </si>
  <si>
    <t>${sta[6].budgetcode}</t>
    <phoneticPr fontId="1"/>
  </si>
  <si>
    <t>${sta[7].budgetcode}</t>
    <phoneticPr fontId="1"/>
  </si>
  <si>
    <t>${sta[0].depart}</t>
    <phoneticPr fontId="1"/>
  </si>
  <si>
    <t>${sta[1].depart}</t>
    <phoneticPr fontId="1"/>
  </si>
  <si>
    <t>${sta[2].depart}</t>
    <phoneticPr fontId="1"/>
  </si>
  <si>
    <t>${sta[3].depart}</t>
    <phoneticPr fontId="1"/>
  </si>
  <si>
    <t>${sta[4].depart}</t>
    <phoneticPr fontId="1"/>
  </si>
  <si>
    <t>${sta[5].depart}</t>
    <phoneticPr fontId="1"/>
  </si>
  <si>
    <t>${sta[6].depart}</t>
    <phoneticPr fontId="1"/>
  </si>
  <si>
    <t>${sta[7].depart}</t>
    <phoneticPr fontId="1"/>
  </si>
  <si>
    <t>${aw.pjnamechinese}</t>
    <phoneticPr fontId="1"/>
  </si>
  <si>
    <t>${aw.contractnumber}</t>
    <phoneticPr fontId="1"/>
  </si>
  <si>
    <t>${aw.claimamount}</t>
    <phoneticPr fontId="1"/>
  </si>
  <si>
    <t>R9A</t>
    <phoneticPr fontId="1"/>
  </si>
  <si>
    <t>R10</t>
    <phoneticPr fontId="1"/>
  </si>
  <si>
    <t>R11A</t>
    <phoneticPr fontId="1"/>
  </si>
  <si>
    <t>R11B</t>
    <phoneticPr fontId="1"/>
  </si>
  <si>
    <t>${sta[8].budgetcode}</t>
  </si>
  <si>
    <t>${sta[9].budgetcode}</t>
  </si>
  <si>
    <t>${sta[10].budgetcode}</t>
  </si>
  <si>
    <t>${sta[11].budgetcode}</t>
  </si>
  <si>
    <t>${sta[12].budgetcode}</t>
  </si>
  <si>
    <t>${sta[8].depart}</t>
  </si>
  <si>
    <t>${sta[9].depart}</t>
  </si>
  <si>
    <t>${sta[10].depart}</t>
  </si>
  <si>
    <t>${sta[11].depart}</t>
  </si>
  <si>
    <t>${sta[12].depart}</t>
  </si>
  <si>
    <t>R3</t>
    <phoneticPr fontId="1"/>
  </si>
  <si>
    <t>${alist[0].depart}</t>
  </si>
  <si>
    <t>${alist[0].member}</t>
  </si>
  <si>
    <t>${alist[0].community}</t>
  </si>
  <si>
    <t>${alist[0].outsource}</t>
  </si>
  <si>
    <t>${alist[0].outcommunity}</t>
  </si>
  <si>
    <t>${alist[1].depart}</t>
  </si>
  <si>
    <t>${alist[1].member}</t>
  </si>
  <si>
    <t>${alist[1].community}</t>
  </si>
  <si>
    <t>${alist[1].outsource}</t>
  </si>
  <si>
    <t>${alist[1].outcommunity}</t>
  </si>
  <si>
    <t>${alist[2].depart}</t>
  </si>
  <si>
    <t>${alist[2].member}</t>
  </si>
  <si>
    <t>${alist[2].community}</t>
  </si>
  <si>
    <t>${alist[2].outsource}</t>
  </si>
  <si>
    <t>${alist[2].outcommunity}</t>
  </si>
  <si>
    <t>${alist[3].depart}</t>
  </si>
  <si>
    <t>${alist[3].member}</t>
  </si>
  <si>
    <t>${alist[3].community}</t>
  </si>
  <si>
    <t>${alist[3].outsource}</t>
  </si>
  <si>
    <t>${alist[3].outcommunity}</t>
  </si>
  <si>
    <t>${alist[4].depart}</t>
  </si>
  <si>
    <t>${alist[4].member}</t>
  </si>
  <si>
    <t>${alist[4].community}</t>
  </si>
  <si>
    <t>${alist[4].outsource}</t>
  </si>
  <si>
    <t>${alist[4].outcommunity}</t>
  </si>
  <si>
    <t>${alist[5].depart}</t>
  </si>
  <si>
    <t>${alist[5].member}</t>
  </si>
  <si>
    <t>${alist[5].community}</t>
  </si>
  <si>
    <t>${alist[5].outsource}</t>
  </si>
  <si>
    <t>${alist[5].outcommunity}</t>
  </si>
  <si>
    <t>${alist[6].depart}</t>
  </si>
  <si>
    <t>${alist[6].member}</t>
  </si>
  <si>
    <t>${alist[6].community}</t>
  </si>
  <si>
    <t>${alist[6].outsource}</t>
  </si>
  <si>
    <t>${alist[6].outcommunity}</t>
  </si>
  <si>
    <t>${aw.user_id}</t>
    <phoneticPr fontId="1"/>
  </si>
  <si>
    <t>${aw.total}</t>
    <phoneticPr fontId="1"/>
  </si>
  <si>
    <t>${aw.number}</t>
    <phoneticPr fontId="1"/>
  </si>
  <si>
    <t>${aw.price}</t>
    <phoneticPr fontId="1"/>
  </si>
  <si>
    <t>${alist[0].budgetcode}</t>
    <phoneticPr fontId="1"/>
  </si>
  <si>
    <t>${alist[0].budgetcode}</t>
    <phoneticPr fontId="1"/>
  </si>
  <si>
    <t>${alist[1].budgetcode}</t>
    <phoneticPr fontId="1"/>
  </si>
  <si>
    <t>${alist[2].budgetcode}</t>
    <phoneticPr fontId="1"/>
  </si>
  <si>
    <t>${alist[3].budgetcode}</t>
    <phoneticPr fontId="1"/>
  </si>
  <si>
    <t>${alist[4].budgetcode}</t>
    <phoneticPr fontId="1"/>
  </si>
  <si>
    <t>${alist[4].budgetcode}</t>
    <phoneticPr fontId="1"/>
  </si>
  <si>
    <t>${alist[5].budgetcode}</t>
    <phoneticPr fontId="1"/>
  </si>
  <si>
    <t>${alist[6].budgetcode}</t>
    <phoneticPr fontId="1"/>
  </si>
  <si>
    <t>${aw.telephone}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</si>
</sst>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 "/>
    <numFmt numFmtId="177" formatCode="#,##0.00_ "/>
    <numFmt numFmtId="178" formatCode="0_ "/>
    <numFmt numFmtId="179" formatCode="#,##0_);[Red]\(#,##0\)"/>
    <numFmt numFmtId="180" formatCode="0_);[Red]\(0\)"/>
    <numFmt numFmtId="181" formatCode="&quot;¥&quot;#,##0.00_);[Red]\(&quot;¥&quot;#,##0.00\)"/>
  </numFmts>
  <fonts count="25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u/>
      <sz val="10.5"/>
      <color theme="1"/>
      <name val="宋体"/>
      <family val="3"/>
      <charset val="128"/>
      <scheme val="minor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4"/>
      <color theme="1"/>
      <name val="宋体"/>
      <family val="2"/>
      <charset val="128"/>
      <scheme val="minor"/>
    </font>
    <font>
      <sz val="16"/>
      <color theme="1"/>
      <name val="宋体"/>
      <family val="2"/>
      <charset val="128"/>
      <scheme val="minor"/>
    </font>
    <font>
      <sz val="16"/>
      <color theme="1"/>
      <name val="宋体"/>
      <family val="3"/>
      <charset val="128"/>
      <scheme val="minor"/>
    </font>
    <font>
      <b/>
      <sz val="2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</cellStyleXfs>
  <cellXfs count="20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9" fillId="0" borderId="0" xfId="0" applyFont="1" applyBorder="1">
      <alignment vertical="center"/>
    </xf>
    <xf numFmtId="0" fontId="0" fillId="0" borderId="2" xfId="0" applyBorder="1">
      <alignment vertical="center"/>
    </xf>
    <xf numFmtId="0" fontId="11" fillId="0" borderId="8" xfId="0" applyFont="1" applyBorder="1">
      <alignment vertical="center"/>
    </xf>
    <xf numFmtId="0" fontId="11" fillId="0" borderId="9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2" xfId="0" applyFont="1" applyBorder="1">
      <alignment vertical="center"/>
    </xf>
    <xf numFmtId="0" fontId="0" fillId="0" borderId="10" xfId="0" applyBorder="1">
      <alignment vertical="center"/>
    </xf>
    <xf numFmtId="0" fontId="12" fillId="0" borderId="0" xfId="0" applyFont="1" applyBorder="1">
      <alignment vertical="center"/>
    </xf>
    <xf numFmtId="0" fontId="0" fillId="2" borderId="0" xfId="0" applyFill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1" fillId="2" borderId="0" xfId="0" applyFont="1" applyFill="1" applyBorder="1" applyAlignment="1">
      <alignment horizontal="center" vertical="center"/>
    </xf>
    <xf numFmtId="0" fontId="13" fillId="0" borderId="8" xfId="0" applyFont="1" applyBorder="1">
      <alignment vertical="center"/>
    </xf>
    <xf numFmtId="0" fontId="10" fillId="0" borderId="0" xfId="0" applyFont="1">
      <alignment vertical="center"/>
    </xf>
    <xf numFmtId="0" fontId="14" fillId="0" borderId="9" xfId="0" applyFont="1" applyBorder="1">
      <alignment vertical="center"/>
    </xf>
    <xf numFmtId="0" fontId="14" fillId="0" borderId="8" xfId="0" applyFont="1" applyBorder="1">
      <alignment vertical="center"/>
    </xf>
    <xf numFmtId="0" fontId="11" fillId="0" borderId="7" xfId="0" applyFont="1" applyBorder="1">
      <alignment vertical="center"/>
    </xf>
    <xf numFmtId="0" fontId="11" fillId="0" borderId="10" xfId="0" applyFont="1" applyBorder="1">
      <alignment vertical="center"/>
    </xf>
    <xf numFmtId="0" fontId="14" fillId="0" borderId="7" xfId="0" applyFont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1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5" fillId="0" borderId="0" xfId="4" applyProtection="1"/>
    <xf numFmtId="0" fontId="6" fillId="6" borderId="1" xfId="4" applyFont="1" applyFill="1" applyBorder="1" applyAlignment="1" applyProtection="1">
      <alignment horizontal="left"/>
    </xf>
    <xf numFmtId="0" fontId="6" fillId="0" borderId="0" xfId="4" applyFont="1" applyProtection="1"/>
    <xf numFmtId="0" fontId="6" fillId="6" borderId="1" xfId="0" applyFont="1" applyFill="1" applyBorder="1" applyAlignment="1" applyProtection="1">
      <alignment horizontal="left"/>
    </xf>
    <xf numFmtId="0" fontId="6" fillId="3" borderId="0" xfId="4" applyFont="1" applyFill="1" applyProtection="1"/>
    <xf numFmtId="0" fontId="6" fillId="6" borderId="1" xfId="4" applyFont="1" applyFill="1" applyBorder="1" applyAlignment="1" applyProtection="1">
      <alignment horizontal="left" vertical="center"/>
    </xf>
    <xf numFmtId="0" fontId="0" fillId="0" borderId="0" xfId="0" applyAlignment="1" applyProtection="1"/>
    <xf numFmtId="0" fontId="6" fillId="6" borderId="12" xfId="0" applyFont="1" applyFill="1" applyBorder="1" applyAlignment="1" applyProtection="1">
      <alignment horizontal="left"/>
    </xf>
    <xf numFmtId="0" fontId="6" fillId="6" borderId="1" xfId="0" applyFont="1" applyFill="1" applyBorder="1" applyAlignment="1" applyProtection="1">
      <alignment horizontal="center"/>
    </xf>
    <xf numFmtId="0" fontId="6" fillId="6" borderId="1" xfId="4" applyFont="1" applyFill="1" applyBorder="1" applyAlignment="1" applyProtection="1">
      <alignment horizontal="center"/>
    </xf>
    <xf numFmtId="0" fontId="8" fillId="0" borderId="0" xfId="4" applyFont="1" applyAlignment="1" applyProtection="1">
      <alignment horizontal="left"/>
    </xf>
    <xf numFmtId="0" fontId="5" fillId="0" borderId="0" xfId="4" applyAlignment="1" applyProtection="1">
      <alignment horizontal="left"/>
    </xf>
    <xf numFmtId="0" fontId="19" fillId="0" borderId="0" xfId="4" applyFont="1" applyProtection="1"/>
    <xf numFmtId="0" fontId="6" fillId="5" borderId="1" xfId="4" applyFont="1" applyFill="1" applyBorder="1" applyProtection="1"/>
    <xf numFmtId="0" fontId="8" fillId="5" borderId="1" xfId="4" applyFont="1" applyFill="1" applyBorder="1" applyAlignment="1" applyProtection="1">
      <alignment horizontal="left"/>
    </xf>
    <xf numFmtId="0" fontId="11" fillId="5" borderId="1" xfId="0" applyFont="1" applyFill="1" applyBorder="1" applyAlignment="1" applyProtection="1">
      <alignment horizontal="center" vertical="center"/>
    </xf>
    <xf numFmtId="0" fontId="10" fillId="5" borderId="1" xfId="0" applyFont="1" applyFill="1" applyBorder="1" applyAlignment="1" applyProtection="1">
      <alignment horizontal="center" vertical="center" shrinkToFit="1"/>
    </xf>
    <xf numFmtId="177" fontId="10" fillId="5" borderId="1" xfId="0" applyNumberFormat="1" applyFont="1" applyFill="1" applyBorder="1" applyAlignment="1" applyProtection="1">
      <alignment horizontal="center" vertical="center" shrinkToFit="1"/>
    </xf>
    <xf numFmtId="176" fontId="18" fillId="5" borderId="1" xfId="4" applyNumberFormat="1" applyFont="1" applyFill="1" applyBorder="1" applyAlignment="1" applyProtection="1">
      <alignment horizontal="center"/>
    </xf>
    <xf numFmtId="177" fontId="18" fillId="5" borderId="1" xfId="4" applyNumberFormat="1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left"/>
      <protection locked="0"/>
    </xf>
    <xf numFmtId="0" fontId="6" fillId="3" borderId="1" xfId="0" applyFont="1" applyFill="1" applyBorder="1" applyAlignment="1" applyProtection="1">
      <alignment horizontal="left"/>
      <protection locked="0"/>
    </xf>
    <xf numFmtId="0" fontId="6" fillId="2" borderId="1" xfId="4" applyFont="1" applyFill="1" applyBorder="1" applyAlignment="1" applyProtection="1">
      <alignment horizontal="left"/>
      <protection locked="0"/>
    </xf>
    <xf numFmtId="0" fontId="6" fillId="3" borderId="1" xfId="4" applyFont="1" applyFill="1" applyBorder="1" applyAlignment="1" applyProtection="1">
      <alignment horizontal="left"/>
      <protection locked="0"/>
    </xf>
    <xf numFmtId="49" fontId="6" fillId="3" borderId="1" xfId="4" quotePrefix="1" applyNumberFormat="1" applyFont="1" applyFill="1" applyBorder="1" applyAlignment="1" applyProtection="1">
      <alignment horizontal="left"/>
      <protection locked="0"/>
    </xf>
    <xf numFmtId="14" fontId="6" fillId="2" borderId="1" xfId="4" applyNumberFormat="1" applyFont="1" applyFill="1" applyBorder="1" applyAlignment="1" applyProtection="1">
      <alignment horizontal="left"/>
      <protection locked="0"/>
    </xf>
    <xf numFmtId="49" fontId="6" fillId="3" borderId="1" xfId="0" applyNumberFormat="1" applyFont="1" applyFill="1" applyBorder="1" applyAlignment="1" applyProtection="1">
      <alignment horizontal="left"/>
      <protection locked="0"/>
    </xf>
    <xf numFmtId="0" fontId="6" fillId="3" borderId="1" xfId="0" applyFont="1" applyFill="1" applyBorder="1" applyAlignment="1" applyProtection="1">
      <alignment horizontal="left" wrapText="1"/>
      <protection locked="0"/>
    </xf>
    <xf numFmtId="0" fontId="8" fillId="6" borderId="1" xfId="4" applyFont="1" applyFill="1" applyBorder="1" applyAlignment="1" applyProtection="1">
      <alignment horizontal="center"/>
      <protection locked="0"/>
    </xf>
    <xf numFmtId="31" fontId="5" fillId="3" borderId="1" xfId="4" applyNumberFormat="1" applyFill="1" applyBorder="1" applyAlignment="1" applyProtection="1">
      <alignment horizontal="left"/>
      <protection locked="0"/>
    </xf>
    <xf numFmtId="0" fontId="6" fillId="5" borderId="1" xfId="4" applyFont="1" applyFill="1" applyBorder="1" applyAlignment="1" applyProtection="1">
      <alignment horizontal="center"/>
    </xf>
    <xf numFmtId="0" fontId="6" fillId="5" borderId="1" xfId="4" applyFont="1" applyFill="1" applyBorder="1" applyAlignment="1" applyProtection="1">
      <alignment horizontal="center" vertical="center"/>
    </xf>
    <xf numFmtId="0" fontId="6" fillId="5" borderId="1" xfId="4" applyFont="1" applyFill="1" applyBorder="1" applyAlignment="1" applyProtection="1">
      <alignment horizontal="center" vertical="center" wrapText="1"/>
    </xf>
    <xf numFmtId="0" fontId="6" fillId="2" borderId="14" xfId="4" applyFont="1" applyFill="1" applyBorder="1" applyAlignment="1" applyProtection="1">
      <alignment horizontal="center"/>
    </xf>
    <xf numFmtId="0" fontId="5" fillId="0" borderId="1" xfId="4" applyFont="1" applyBorder="1" applyAlignment="1" applyProtection="1">
      <alignment horizontal="center"/>
      <protection locked="0"/>
    </xf>
    <xf numFmtId="0" fontId="5" fillId="0" borderId="1" xfId="4" applyFont="1" applyBorder="1" applyAlignment="1" applyProtection="1">
      <alignment horizontal="center"/>
    </xf>
    <xf numFmtId="0" fontId="5" fillId="0" borderId="0" xfId="4" applyFont="1" applyAlignment="1" applyProtection="1">
      <alignment horizontal="center"/>
    </xf>
    <xf numFmtId="0" fontId="5" fillId="5" borderId="1" xfId="0" applyFont="1" applyFill="1" applyBorder="1" applyAlignment="1" applyProtection="1">
      <alignment horizontal="center" vertical="center"/>
    </xf>
    <xf numFmtId="0" fontId="5" fillId="7" borderId="1" xfId="4" applyFont="1" applyFill="1" applyBorder="1" applyAlignment="1" applyProtection="1">
      <alignment horizontal="center"/>
    </xf>
    <xf numFmtId="178" fontId="5" fillId="7" borderId="1" xfId="4" applyNumberFormat="1" applyFont="1" applyFill="1" applyBorder="1" applyAlignment="1" applyProtection="1">
      <alignment horizontal="center"/>
    </xf>
    <xf numFmtId="0" fontId="5" fillId="2" borderId="14" xfId="4" applyFont="1" applyFill="1" applyBorder="1" applyAlignment="1" applyProtection="1">
      <alignment horizontal="center"/>
    </xf>
    <xf numFmtId="178" fontId="5" fillId="2" borderId="14" xfId="4" applyNumberFormat="1" applyFont="1" applyFill="1" applyBorder="1" applyAlignment="1" applyProtection="1">
      <alignment horizontal="center"/>
    </xf>
    <xf numFmtId="10" fontId="5" fillId="7" borderId="1" xfId="4" applyNumberFormat="1" applyFont="1" applyFill="1" applyBorder="1" applyAlignment="1" applyProtection="1">
      <alignment horizontal="center"/>
    </xf>
    <xf numFmtId="0" fontId="11" fillId="0" borderId="22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0" borderId="0" xfId="4" applyFont="1" applyAlignment="1" applyProtection="1">
      <alignment horizontal="left"/>
    </xf>
    <xf numFmtId="0" fontId="5" fillId="0" borderId="0" xfId="4" applyFont="1" applyAlignment="1" applyProtection="1">
      <alignment horizontal="left"/>
    </xf>
    <xf numFmtId="0" fontId="6" fillId="2" borderId="1" xfId="0" applyFont="1" applyFill="1" applyBorder="1" applyAlignment="1">
      <alignment horizontal="left"/>
    </xf>
    <xf numFmtId="181" fontId="6" fillId="2" borderId="1" xfId="0" applyNumberFormat="1" applyFont="1" applyFill="1" applyBorder="1" applyAlignment="1">
      <alignment horizontal="left"/>
    </xf>
    <xf numFmtId="14" fontId="6" fillId="0" borderId="1" xfId="4" applyNumberFormat="1" applyFont="1" applyBorder="1" applyAlignment="1">
      <alignment horizontal="center"/>
    </xf>
    <xf numFmtId="14" fontId="5" fillId="0" borderId="1" xfId="4" applyNumberFormat="1" applyBorder="1" applyAlignment="1">
      <alignment horizontal="center"/>
    </xf>
    <xf numFmtId="40" fontId="6" fillId="2" borderId="1" xfId="4" applyNumberFormat="1" applyFont="1" applyFill="1" applyBorder="1" applyAlignment="1">
      <alignment horizontal="left"/>
    </xf>
    <xf numFmtId="181" fontId="11" fillId="0" borderId="1" xfId="0" applyNumberFormat="1" applyFont="1" applyBorder="1" applyAlignment="1">
      <alignment horizontal="center" vertical="center" shrinkToFit="1"/>
    </xf>
    <xf numFmtId="0" fontId="5" fillId="0" borderId="1" xfId="4" applyBorder="1" applyAlignment="1">
      <alignment horizontal="center"/>
    </xf>
    <xf numFmtId="0" fontId="6" fillId="5" borderId="1" xfId="0" applyFont="1" applyFill="1" applyBorder="1" applyAlignment="1" applyProtection="1">
      <alignment horizontal="center" vertical="center"/>
    </xf>
    <xf numFmtId="180" fontId="6" fillId="5" borderId="1" xfId="4" applyNumberFormat="1" applyFont="1" applyFill="1" applyBorder="1" applyAlignment="1" applyProtection="1">
      <alignment horizontal="center"/>
      <protection locked="0"/>
    </xf>
    <xf numFmtId="0" fontId="6" fillId="5" borderId="1" xfId="4" applyFont="1" applyFill="1" applyBorder="1" applyAlignment="1" applyProtection="1">
      <alignment horizontal="center"/>
      <protection locked="0"/>
    </xf>
    <xf numFmtId="0" fontId="5" fillId="5" borderId="1" xfId="4" applyFill="1" applyBorder="1" applyAlignment="1" applyProtection="1">
      <alignment horizontal="center" vertical="center"/>
    </xf>
    <xf numFmtId="177" fontId="11" fillId="4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6" fillId="5" borderId="1" xfId="0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 applyProtection="1">
      <alignment horizontal="center" vertical="center"/>
    </xf>
    <xf numFmtId="0" fontId="19" fillId="0" borderId="3" xfId="4" applyFont="1" applyBorder="1" applyAlignment="1" applyProtection="1">
      <alignment horizontal="left"/>
    </xf>
    <xf numFmtId="0" fontId="11" fillId="5" borderId="1" xfId="0" applyFont="1" applyFill="1" applyBorder="1" applyAlignment="1" applyProtection="1">
      <alignment horizontal="center" vertical="center"/>
    </xf>
    <xf numFmtId="0" fontId="11" fillId="5" borderId="1" xfId="0" applyFont="1" applyFill="1" applyBorder="1" applyAlignment="1" applyProtection="1">
      <alignment horizontal="center" vertical="center" wrapText="1"/>
    </xf>
    <xf numFmtId="0" fontId="20" fillId="6" borderId="16" xfId="4" applyFont="1" applyFill="1" applyBorder="1" applyAlignment="1" applyProtection="1">
      <alignment horizontal="center" vertical="center" textRotation="255"/>
    </xf>
    <xf numFmtId="0" fontId="21" fillId="6" borderId="17" xfId="4" applyFont="1" applyFill="1" applyBorder="1" applyAlignment="1" applyProtection="1">
      <alignment horizontal="center" vertical="center" textRotation="255"/>
    </xf>
    <xf numFmtId="0" fontId="21" fillId="6" borderId="18" xfId="4" applyFont="1" applyFill="1" applyBorder="1" applyAlignment="1" applyProtection="1">
      <alignment horizontal="center" vertical="center" textRotation="255"/>
    </xf>
    <xf numFmtId="0" fontId="21" fillId="6" borderId="19" xfId="4" applyFont="1" applyFill="1" applyBorder="1" applyAlignment="1" applyProtection="1">
      <alignment horizontal="center" vertical="center" textRotation="255"/>
    </xf>
    <xf numFmtId="0" fontId="21" fillId="6" borderId="20" xfId="4" applyFont="1" applyFill="1" applyBorder="1" applyAlignment="1" applyProtection="1">
      <alignment horizontal="center" vertical="center" textRotation="255"/>
    </xf>
    <xf numFmtId="0" fontId="21" fillId="6" borderId="21" xfId="4" applyFont="1" applyFill="1" applyBorder="1" applyAlignment="1" applyProtection="1">
      <alignment horizontal="center" vertical="center" textRotation="255"/>
    </xf>
    <xf numFmtId="0" fontId="5" fillId="5" borderId="7" xfId="4" applyFill="1" applyBorder="1" applyAlignment="1" applyProtection="1">
      <alignment horizontal="center" vertical="center"/>
    </xf>
    <xf numFmtId="0" fontId="5" fillId="5" borderId="9" xfId="4" applyFill="1" applyBorder="1" applyAlignment="1" applyProtection="1">
      <alignment horizontal="center" vertical="center"/>
    </xf>
    <xf numFmtId="0" fontId="5" fillId="5" borderId="10" xfId="4" applyFill="1" applyBorder="1" applyAlignment="1" applyProtection="1">
      <alignment horizontal="center" vertical="center"/>
    </xf>
    <xf numFmtId="0" fontId="5" fillId="5" borderId="2" xfId="4" applyFill="1" applyBorder="1" applyAlignment="1" applyProtection="1">
      <alignment horizontal="center" vertical="center"/>
    </xf>
    <xf numFmtId="0" fontId="5" fillId="5" borderId="11" xfId="4" applyFill="1" applyBorder="1" applyAlignment="1" applyProtection="1">
      <alignment horizontal="center" vertical="center"/>
    </xf>
    <xf numFmtId="0" fontId="5" fillId="5" borderId="4" xfId="4" applyFill="1" applyBorder="1" applyAlignment="1" applyProtection="1">
      <alignment horizontal="center" vertical="center"/>
    </xf>
    <xf numFmtId="0" fontId="6" fillId="0" borderId="7" xfId="4" applyFont="1" applyBorder="1" applyAlignment="1" applyProtection="1">
      <alignment horizontal="left" vertical="center"/>
      <protection locked="0"/>
    </xf>
    <xf numFmtId="0" fontId="5" fillId="0" borderId="22" xfId="4" applyBorder="1" applyAlignment="1" applyProtection="1">
      <alignment horizontal="left" vertical="center"/>
      <protection locked="0"/>
    </xf>
    <xf numFmtId="0" fontId="5" fillId="0" borderId="10" xfId="4" applyBorder="1" applyAlignment="1" applyProtection="1">
      <alignment horizontal="left" vertical="center"/>
      <protection locked="0"/>
    </xf>
    <xf numFmtId="0" fontId="5" fillId="0" borderId="0" xfId="4" applyAlignment="1" applyProtection="1">
      <alignment horizontal="left" vertical="center"/>
      <protection locked="0"/>
    </xf>
    <xf numFmtId="0" fontId="5" fillId="0" borderId="11" xfId="4" applyBorder="1" applyAlignment="1" applyProtection="1">
      <alignment horizontal="left" vertical="center"/>
      <protection locked="0"/>
    </xf>
    <xf numFmtId="0" fontId="5" fillId="0" borderId="3" xfId="4" applyBorder="1" applyAlignment="1" applyProtection="1">
      <alignment horizontal="left" vertical="center"/>
      <protection locked="0"/>
    </xf>
    <xf numFmtId="0" fontId="6" fillId="5" borderId="1" xfId="4" applyFont="1" applyFill="1" applyBorder="1" applyAlignment="1" applyProtection="1">
      <alignment horizontal="center"/>
    </xf>
    <xf numFmtId="0" fontId="5" fillId="5" borderId="1" xfId="4" applyFont="1" applyFill="1" applyBorder="1" applyAlignment="1" applyProtection="1">
      <alignment horizontal="center"/>
    </xf>
    <xf numFmtId="0" fontId="6" fillId="5" borderId="1" xfId="0" applyFont="1" applyFill="1" applyBorder="1" applyAlignment="1" applyProtection="1">
      <alignment horizontal="center" vertical="center"/>
    </xf>
    <xf numFmtId="0" fontId="16" fillId="5" borderId="1" xfId="4" applyFont="1" applyFill="1" applyBorder="1" applyAlignment="1" applyProtection="1">
      <alignment horizontal="center"/>
    </xf>
    <xf numFmtId="0" fontId="17" fillId="5" borderId="1" xfId="4" applyFont="1" applyFill="1" applyBorder="1" applyAlignment="1" applyProtection="1">
      <alignment horizontal="center"/>
    </xf>
    <xf numFmtId="0" fontId="11" fillId="5" borderId="13" xfId="0" applyFont="1" applyFill="1" applyBorder="1" applyAlignment="1" applyProtection="1">
      <alignment horizontal="center" vertical="center"/>
    </xf>
    <xf numFmtId="0" fontId="11" fillId="5" borderId="14" xfId="0" applyFont="1" applyFill="1" applyBorder="1" applyAlignment="1" applyProtection="1">
      <alignment horizontal="center" vertical="center"/>
    </xf>
    <xf numFmtId="0" fontId="11" fillId="5" borderId="15" xfId="0" applyFont="1" applyFill="1" applyBorder="1" applyAlignment="1" applyProtection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14" fontId="11" fillId="0" borderId="13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right" vertical="center" shrinkToFit="1"/>
    </xf>
    <xf numFmtId="0" fontId="11" fillId="0" borderId="1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2" borderId="3" xfId="0" applyNumberFormat="1" applyFont="1" applyFill="1" applyBorder="1" applyAlignment="1">
      <alignment horizontal="left" vertical="center"/>
    </xf>
    <xf numFmtId="0" fontId="11" fillId="2" borderId="4" xfId="0" applyNumberFormat="1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40" fontId="11" fillId="2" borderId="11" xfId="0" applyNumberFormat="1" applyFont="1" applyFill="1" applyBorder="1" applyAlignment="1">
      <alignment horizontal="right" vertical="center"/>
    </xf>
    <xf numFmtId="40" fontId="11" fillId="2" borderId="3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14" fontId="11" fillId="0" borderId="14" xfId="0" applyNumberFormat="1" applyFont="1" applyBorder="1" applyAlignment="1">
      <alignment horizontal="left" vertical="center" shrinkToFit="1"/>
    </xf>
    <xf numFmtId="14" fontId="11" fillId="0" borderId="15" xfId="0" applyNumberFormat="1" applyFont="1" applyBorder="1" applyAlignment="1">
      <alignment horizontal="left" vertical="center" shrinkToFi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11" xfId="0" applyNumberFormat="1" applyFont="1" applyFill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shrinkToFit="1"/>
    </xf>
    <xf numFmtId="0" fontId="10" fillId="0" borderId="15" xfId="0" applyFont="1" applyBorder="1" applyAlignment="1">
      <alignment horizontal="center" vertical="center" shrinkToFit="1"/>
    </xf>
    <xf numFmtId="181" fontId="10" fillId="0" borderId="1" xfId="0" applyNumberFormat="1" applyFont="1" applyBorder="1" applyAlignment="1">
      <alignment horizontal="center" vertical="center" shrinkToFit="1"/>
    </xf>
    <xf numFmtId="177" fontId="10" fillId="0" borderId="1" xfId="0" applyNumberFormat="1" applyFont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79" fontId="10" fillId="4" borderId="1" xfId="0" applyNumberFormat="1" applyFont="1" applyFill="1" applyBorder="1" applyAlignment="1">
      <alignment horizontal="center" vertical="center"/>
    </xf>
    <xf numFmtId="10" fontId="10" fillId="4" borderId="1" xfId="0" applyNumberFormat="1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177" fontId="10" fillId="4" borderId="13" xfId="0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 vertical="center"/>
    </xf>
    <xf numFmtId="177" fontId="10" fillId="4" borderId="15" xfId="0" applyNumberFormat="1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 shrinkToFit="1"/>
    </xf>
    <xf numFmtId="14" fontId="11" fillId="0" borderId="15" xfId="0" applyNumberFormat="1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top" textRotation="255"/>
    </xf>
    <xf numFmtId="49" fontId="11" fillId="0" borderId="7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 shrinkToFit="1"/>
    </xf>
    <xf numFmtId="14" fontId="11" fillId="0" borderId="14" xfId="0" applyNumberFormat="1" applyFont="1" applyBorder="1" applyAlignment="1">
      <alignment horizontal="center" vertical="center" shrinkToFit="1"/>
    </xf>
    <xf numFmtId="0" fontId="11" fillId="4" borderId="10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textRotation="255"/>
    </xf>
    <xf numFmtId="0" fontId="14" fillId="0" borderId="5" xfId="0" applyFont="1" applyBorder="1" applyAlignment="1">
      <alignment horizontal="center" vertical="center" textRotation="255"/>
    </xf>
    <xf numFmtId="0" fontId="14" fillId="0" borderId="6" xfId="0" applyFont="1" applyBorder="1" applyAlignment="1">
      <alignment horizontal="center" vertical="center" textRotation="255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textRotation="255"/>
    </xf>
    <xf numFmtId="31" fontId="11" fillId="2" borderId="11" xfId="0" applyNumberFormat="1" applyFont="1" applyFill="1" applyBorder="1" applyAlignment="1">
      <alignment horizontal="right" vertical="center"/>
    </xf>
    <xf numFmtId="31" fontId="11" fillId="2" borderId="3" xfId="0" applyNumberFormat="1" applyFont="1" applyFill="1" applyBorder="1" applyAlignment="1">
      <alignment horizontal="right" vertical="center"/>
    </xf>
    <xf numFmtId="31" fontId="11" fillId="2" borderId="4" xfId="0" applyNumberFormat="1" applyFont="1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31" fontId="11" fillId="2" borderId="10" xfId="0" applyNumberFormat="1" applyFont="1" applyFill="1" applyBorder="1" applyAlignment="1">
      <alignment horizontal="right" vertical="center"/>
    </xf>
    <xf numFmtId="31" fontId="11" fillId="2" borderId="0" xfId="0" applyNumberFormat="1" applyFont="1" applyFill="1" applyBorder="1" applyAlignment="1">
      <alignment horizontal="right" vertical="center"/>
    </xf>
    <xf numFmtId="31" fontId="11" fillId="2" borderId="2" xfId="0" applyNumberFormat="1" applyFont="1" applyFill="1" applyBorder="1" applyAlignment="1">
      <alignment horizontal="right" vertical="center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77"/>
  <sheetViews>
    <sheetView view="pageBreakPreview" topLeftCell="A26" zoomScale="85" zoomScaleNormal="100" zoomScaleSheetLayoutView="85" workbookViewId="0">
      <selection activeCell="B36" sqref="B36"/>
    </sheetView>
  </sheetViews>
  <sheetFormatPr defaultRowHeight="12.75"/>
  <cols>
    <col min="1" max="1" width="27.125" style="27" bestFit="1" customWidth="1"/>
    <col min="2" max="2" width="44.125" style="38" customWidth="1"/>
    <col min="3" max="3" width="14" style="27" bestFit="1" customWidth="1"/>
    <col min="4" max="4" width="56" style="27" bestFit="1" customWidth="1"/>
    <col min="5" max="5" width="18.625" style="27" bestFit="1" customWidth="1"/>
    <col min="6" max="6" width="35.75" style="27" bestFit="1" customWidth="1"/>
    <col min="7" max="7" width="9" style="27"/>
    <col min="8" max="8" width="10.125" style="27" customWidth="1"/>
    <col min="9" max="9" width="2.375" style="27" customWidth="1"/>
    <col min="10" max="16384" width="9" style="27"/>
  </cols>
  <sheetData>
    <row r="1" spans="1:8" ht="14.25" customHeight="1">
      <c r="A1" s="91" t="s">
        <v>91</v>
      </c>
      <c r="B1" s="91"/>
      <c r="G1" s="94" t="s">
        <v>92</v>
      </c>
      <c r="H1" s="95"/>
    </row>
    <row r="2" spans="1:8" ht="12.75" customHeight="1">
      <c r="A2" s="28" t="s">
        <v>0</v>
      </c>
      <c r="B2" s="47" t="s">
        <v>122</v>
      </c>
      <c r="C2" s="29" t="s">
        <v>15</v>
      </c>
      <c r="D2" s="29"/>
      <c r="G2" s="96"/>
      <c r="H2" s="97"/>
    </row>
    <row r="3" spans="1:8" ht="12.75" customHeight="1">
      <c r="A3" s="30" t="s">
        <v>1</v>
      </c>
      <c r="B3" s="48"/>
      <c r="C3" s="31" t="s">
        <v>14</v>
      </c>
      <c r="G3" s="96"/>
      <c r="H3" s="97"/>
    </row>
    <row r="4" spans="1:8" ht="12.75" customHeight="1">
      <c r="A4" s="28" t="s">
        <v>16</v>
      </c>
      <c r="B4" s="49" t="s">
        <v>123</v>
      </c>
      <c r="C4" s="29" t="s">
        <v>15</v>
      </c>
      <c r="G4" s="96"/>
      <c r="H4" s="97"/>
    </row>
    <row r="5" spans="1:8" ht="12.75" customHeight="1">
      <c r="A5" s="28" t="s">
        <v>82</v>
      </c>
      <c r="B5" s="50"/>
      <c r="C5" s="31" t="s">
        <v>14</v>
      </c>
      <c r="G5" s="96"/>
      <c r="H5" s="97"/>
    </row>
    <row r="6" spans="1:8" ht="12.75" customHeight="1">
      <c r="A6" s="32" t="s">
        <v>87</v>
      </c>
      <c r="B6" s="76" t="s">
        <v>124</v>
      </c>
      <c r="C6" s="29" t="s">
        <v>15</v>
      </c>
      <c r="G6" s="96"/>
      <c r="H6" s="97"/>
    </row>
    <row r="7" spans="1:8" ht="12.75" customHeight="1">
      <c r="A7" s="32" t="s">
        <v>88</v>
      </c>
      <c r="B7" s="76" t="s">
        <v>125</v>
      </c>
      <c r="C7" s="29" t="s">
        <v>15</v>
      </c>
      <c r="G7" s="96"/>
      <c r="H7" s="97"/>
    </row>
    <row r="8" spans="1:8" ht="12.75" customHeight="1">
      <c r="A8" s="28" t="s">
        <v>10</v>
      </c>
      <c r="B8" s="51"/>
      <c r="C8" s="31" t="s">
        <v>14</v>
      </c>
      <c r="G8" s="96"/>
      <c r="H8" s="97"/>
    </row>
    <row r="9" spans="1:8" s="33" customFormat="1" ht="13.5" customHeight="1">
      <c r="A9" s="30" t="s">
        <v>83</v>
      </c>
      <c r="B9" s="47" t="s">
        <v>126</v>
      </c>
      <c r="C9" s="29" t="s">
        <v>15</v>
      </c>
      <c r="G9" s="96"/>
      <c r="H9" s="97"/>
    </row>
    <row r="10" spans="1:8" ht="12.75" customHeight="1">
      <c r="A10" s="28" t="s">
        <v>2</v>
      </c>
      <c r="B10" s="76" t="s">
        <v>127</v>
      </c>
      <c r="C10" s="29" t="s">
        <v>15</v>
      </c>
      <c r="G10" s="96"/>
      <c r="H10" s="97"/>
    </row>
    <row r="11" spans="1:8" ht="12.75" customHeight="1">
      <c r="A11" s="28" t="s">
        <v>3</v>
      </c>
      <c r="B11" s="76" t="s">
        <v>177</v>
      </c>
      <c r="C11" s="29" t="s">
        <v>15</v>
      </c>
      <c r="G11" s="96"/>
      <c r="H11" s="97"/>
    </row>
    <row r="12" spans="1:8" ht="12.75" customHeight="1">
      <c r="A12" s="28" t="s">
        <v>4</v>
      </c>
      <c r="B12" s="76" t="s">
        <v>178</v>
      </c>
      <c r="C12" s="29" t="s">
        <v>15</v>
      </c>
      <c r="G12" s="96"/>
      <c r="H12" s="97"/>
    </row>
    <row r="13" spans="1:8" ht="12.75" customHeight="1">
      <c r="A13" s="28" t="s">
        <v>11</v>
      </c>
      <c r="B13" s="50"/>
      <c r="C13" s="31" t="s">
        <v>14</v>
      </c>
      <c r="G13" s="96"/>
      <c r="H13" s="97"/>
    </row>
    <row r="14" spans="1:8" ht="12.75" customHeight="1">
      <c r="A14" s="28" t="s">
        <v>5</v>
      </c>
      <c r="B14" s="52" t="s">
        <v>137</v>
      </c>
      <c r="C14" s="29" t="s">
        <v>15</v>
      </c>
      <c r="G14" s="96"/>
      <c r="H14" s="97"/>
    </row>
    <row r="15" spans="1:8" ht="12.75" customHeight="1">
      <c r="A15" s="28" t="s">
        <v>6</v>
      </c>
      <c r="B15" s="52" t="s">
        <v>138</v>
      </c>
      <c r="C15" s="29" t="s">
        <v>15</v>
      </c>
      <c r="G15" s="96"/>
      <c r="H15" s="97"/>
    </row>
    <row r="16" spans="1:8" ht="12.75" customHeight="1">
      <c r="A16" s="28" t="s">
        <v>7</v>
      </c>
      <c r="B16" s="51"/>
      <c r="C16" s="31" t="s">
        <v>14</v>
      </c>
      <c r="G16" s="96"/>
      <c r="H16" s="97"/>
    </row>
    <row r="17" spans="1:8" ht="12.75" customHeight="1">
      <c r="A17" s="28" t="s">
        <v>8</v>
      </c>
      <c r="B17" s="51"/>
      <c r="C17" s="31" t="s">
        <v>14</v>
      </c>
      <c r="G17" s="96"/>
      <c r="H17" s="97"/>
    </row>
    <row r="18" spans="1:8" ht="12.75" customHeight="1">
      <c r="A18" s="28" t="s">
        <v>84</v>
      </c>
      <c r="B18" s="51"/>
      <c r="C18" s="31" t="s">
        <v>14</v>
      </c>
      <c r="G18" s="96"/>
      <c r="H18" s="97"/>
    </row>
    <row r="19" spans="1:8" ht="12.75" customHeight="1">
      <c r="A19" s="28" t="s">
        <v>17</v>
      </c>
      <c r="B19" s="76" t="s">
        <v>128</v>
      </c>
      <c r="C19" s="29" t="s">
        <v>15</v>
      </c>
      <c r="G19" s="96"/>
      <c r="H19" s="97"/>
    </row>
    <row r="20" spans="1:8" s="33" customFormat="1" ht="13.5" customHeight="1">
      <c r="A20" s="28" t="s">
        <v>9</v>
      </c>
      <c r="B20" s="77" t="s">
        <v>129</v>
      </c>
      <c r="C20" s="29" t="s">
        <v>15</v>
      </c>
      <c r="G20" s="96"/>
      <c r="H20" s="97"/>
    </row>
    <row r="21" spans="1:8" ht="12.75" customHeight="1">
      <c r="A21" s="28" t="s">
        <v>79</v>
      </c>
      <c r="B21" s="51"/>
      <c r="C21" s="31" t="s">
        <v>14</v>
      </c>
      <c r="G21" s="96"/>
      <c r="H21" s="97"/>
    </row>
    <row r="22" spans="1:8" ht="12.75" customHeight="1">
      <c r="A22" s="28" t="s">
        <v>80</v>
      </c>
      <c r="B22" s="51"/>
      <c r="C22" s="31" t="s">
        <v>14</v>
      </c>
      <c r="G22" s="96"/>
      <c r="H22" s="97"/>
    </row>
    <row r="23" spans="1:8" s="33" customFormat="1" ht="13.5" customHeight="1">
      <c r="A23" s="30" t="s">
        <v>85</v>
      </c>
      <c r="B23" s="53"/>
      <c r="C23" s="31" t="s">
        <v>14</v>
      </c>
      <c r="G23" s="96"/>
      <c r="H23" s="97"/>
    </row>
    <row r="24" spans="1:8" s="33" customFormat="1" ht="13.5" customHeight="1">
      <c r="A24" s="30" t="s">
        <v>86</v>
      </c>
      <c r="B24" s="48"/>
      <c r="C24" s="31" t="s">
        <v>14</v>
      </c>
      <c r="G24" s="96"/>
      <c r="H24" s="97"/>
    </row>
    <row r="25" spans="1:8" s="33" customFormat="1" ht="13.5" customHeight="1">
      <c r="A25" s="30" t="s">
        <v>12</v>
      </c>
      <c r="B25" s="54" t="s">
        <v>89</v>
      </c>
      <c r="C25" s="31" t="s">
        <v>14</v>
      </c>
      <c r="G25" s="96"/>
      <c r="H25" s="97"/>
    </row>
    <row r="26" spans="1:8" ht="12.75" customHeight="1">
      <c r="A26" s="30" t="s">
        <v>13</v>
      </c>
      <c r="B26" s="48" t="s">
        <v>18</v>
      </c>
      <c r="C26" s="31" t="s">
        <v>14</v>
      </c>
      <c r="G26" s="96"/>
      <c r="H26" s="97"/>
    </row>
    <row r="27" spans="1:8" ht="3" customHeight="1">
      <c r="A27" s="34"/>
      <c r="B27" s="27"/>
      <c r="G27" s="96"/>
      <c r="H27" s="97"/>
    </row>
    <row r="28" spans="1:8" ht="12.75" customHeight="1">
      <c r="A28" s="35" t="s">
        <v>78</v>
      </c>
      <c r="B28" s="35" t="s">
        <v>73</v>
      </c>
      <c r="C28" s="36" t="s">
        <v>74</v>
      </c>
      <c r="D28" s="36" t="s">
        <v>75</v>
      </c>
      <c r="E28" s="36" t="s">
        <v>76</v>
      </c>
      <c r="F28" s="36" t="s">
        <v>77</v>
      </c>
      <c r="G28" s="96"/>
      <c r="H28" s="97"/>
    </row>
    <row r="29" spans="1:8" ht="13.5" customHeight="1">
      <c r="A29" s="55" t="str">
        <f>IF(B29="","","第一回")</f>
        <v>第一回</v>
      </c>
      <c r="B29" s="78" t="s">
        <v>139</v>
      </c>
      <c r="C29" s="78" t="s">
        <v>147</v>
      </c>
      <c r="D29" s="79" t="s">
        <v>148</v>
      </c>
      <c r="E29" s="79" t="s">
        <v>149</v>
      </c>
      <c r="F29" s="80" t="s">
        <v>150</v>
      </c>
      <c r="G29" s="96"/>
      <c r="H29" s="97"/>
    </row>
    <row r="30" spans="1:8" ht="13.5" customHeight="1">
      <c r="A30" s="55" t="str">
        <f>IF(B30="","","第二回")</f>
        <v>第二回</v>
      </c>
      <c r="B30" s="78" t="s">
        <v>142</v>
      </c>
      <c r="C30" s="78" t="s">
        <v>143</v>
      </c>
      <c r="D30" s="79" t="s">
        <v>144</v>
      </c>
      <c r="E30" s="79" t="s">
        <v>145</v>
      </c>
      <c r="F30" s="80" t="s">
        <v>146</v>
      </c>
      <c r="G30" s="96"/>
      <c r="H30" s="97"/>
    </row>
    <row r="31" spans="1:8" ht="13.5" customHeight="1">
      <c r="A31" s="55" t="str">
        <f>IF(B31="","","第三回")</f>
        <v>第三回</v>
      </c>
      <c r="B31" s="78" t="s">
        <v>140</v>
      </c>
      <c r="C31" s="78" t="s">
        <v>151</v>
      </c>
      <c r="D31" s="79" t="s">
        <v>152</v>
      </c>
      <c r="E31" s="79" t="s">
        <v>153</v>
      </c>
      <c r="F31" s="80" t="s">
        <v>154</v>
      </c>
      <c r="G31" s="96"/>
      <c r="H31" s="97"/>
    </row>
    <row r="32" spans="1:8" ht="14.25" customHeight="1" thickBot="1">
      <c r="A32" s="55" t="str">
        <f>IF(B32="","","第四回")</f>
        <v>第四回</v>
      </c>
      <c r="B32" s="78" t="s">
        <v>141</v>
      </c>
      <c r="C32" s="78" t="s">
        <v>155</v>
      </c>
      <c r="D32" s="79" t="s">
        <v>156</v>
      </c>
      <c r="E32" s="79" t="s">
        <v>157</v>
      </c>
      <c r="F32" s="80" t="s">
        <v>158</v>
      </c>
      <c r="G32" s="98"/>
      <c r="H32" s="99"/>
    </row>
    <row r="33" spans="1:8" ht="6.75" customHeight="1">
      <c r="A33" s="37"/>
    </row>
    <row r="34" spans="1:8" ht="14.25">
      <c r="A34" s="39" t="s">
        <v>42</v>
      </c>
    </row>
    <row r="35" spans="1:8">
      <c r="A35" s="40" t="s">
        <v>44</v>
      </c>
      <c r="B35" s="76" t="s">
        <v>230</v>
      </c>
      <c r="C35" s="100" t="s">
        <v>94</v>
      </c>
      <c r="D35" s="101"/>
      <c r="E35" s="106" t="s">
        <v>134</v>
      </c>
      <c r="F35" s="107"/>
      <c r="G35" s="107"/>
      <c r="H35" s="107"/>
    </row>
    <row r="36" spans="1:8">
      <c r="A36" s="40" t="s">
        <v>43</v>
      </c>
      <c r="B36" s="76" t="s">
        <v>130</v>
      </c>
      <c r="C36" s="102"/>
      <c r="D36" s="103"/>
      <c r="E36" s="108"/>
      <c r="F36" s="109"/>
      <c r="G36" s="109"/>
      <c r="H36" s="109"/>
    </row>
    <row r="37" spans="1:8">
      <c r="A37" s="40" t="s">
        <v>46</v>
      </c>
      <c r="B37" s="56" t="s">
        <v>159</v>
      </c>
      <c r="C37" s="104"/>
      <c r="D37" s="105"/>
      <c r="E37" s="110"/>
      <c r="F37" s="111"/>
      <c r="G37" s="111"/>
      <c r="H37" s="111"/>
    </row>
    <row r="38" spans="1:8" ht="13.5">
      <c r="A38" s="41" t="s">
        <v>48</v>
      </c>
      <c r="B38" s="56" t="s">
        <v>160</v>
      </c>
      <c r="C38" s="29"/>
      <c r="F38" s="74" t="s">
        <v>120</v>
      </c>
    </row>
    <row r="39" spans="1:8" s="38" customFormat="1" ht="13.5">
      <c r="A39" s="41" t="s">
        <v>50</v>
      </c>
      <c r="B39" s="76" t="s">
        <v>131</v>
      </c>
      <c r="C39" s="112" t="s">
        <v>103</v>
      </c>
      <c r="D39" s="113"/>
      <c r="E39" s="69" t="e">
        <f>(F53-E70-E72)/F53</f>
        <v>#VALUE!</v>
      </c>
      <c r="F39" s="112" t="s">
        <v>102</v>
      </c>
      <c r="G39" s="112"/>
      <c r="H39" s="62" t="s">
        <v>136</v>
      </c>
    </row>
    <row r="40" spans="1:8" s="38" customFormat="1" ht="13.5">
      <c r="A40" s="41" t="s">
        <v>41</v>
      </c>
      <c r="B40" s="76" t="s">
        <v>132</v>
      </c>
      <c r="C40" s="27"/>
      <c r="D40" s="27"/>
    </row>
    <row r="41" spans="1:8" s="38" customFormat="1" ht="13.5">
      <c r="A41" s="41" t="s">
        <v>40</v>
      </c>
      <c r="B41" s="76" t="s">
        <v>133</v>
      </c>
      <c r="C41" s="27"/>
      <c r="D41" s="27"/>
    </row>
    <row r="42" spans="1:8" s="38" customFormat="1" ht="14.25">
      <c r="A42" s="92" t="s">
        <v>60</v>
      </c>
      <c r="B42" s="92" t="s">
        <v>61</v>
      </c>
      <c r="C42" s="117" t="s">
        <v>57</v>
      </c>
      <c r="D42" s="118"/>
      <c r="E42" s="118"/>
      <c r="F42" s="119"/>
      <c r="G42" s="93" t="s">
        <v>67</v>
      </c>
      <c r="H42" s="92" t="s">
        <v>58</v>
      </c>
    </row>
    <row r="43" spans="1:8" ht="14.25">
      <c r="A43" s="92"/>
      <c r="B43" s="92"/>
      <c r="C43" s="42" t="s">
        <v>65</v>
      </c>
      <c r="D43" s="42" t="s">
        <v>70</v>
      </c>
      <c r="E43" s="42" t="s">
        <v>66</v>
      </c>
      <c r="F43" s="42" t="s">
        <v>71</v>
      </c>
      <c r="G43" s="92"/>
      <c r="H43" s="92"/>
    </row>
    <row r="44" spans="1:8" ht="14.25">
      <c r="A44" s="88" t="s">
        <v>234</v>
      </c>
      <c r="B44" s="82" t="s">
        <v>195</v>
      </c>
      <c r="C44" s="81" t="s">
        <v>196</v>
      </c>
      <c r="D44" s="81" t="s">
        <v>197</v>
      </c>
      <c r="E44" s="81" t="s">
        <v>198</v>
      </c>
      <c r="F44" s="81" t="s">
        <v>199</v>
      </c>
      <c r="G44" s="43" t="e">
        <f t="shared" ref="G44:G49" si="0">C44+E44</f>
        <v>#VALUE!</v>
      </c>
      <c r="H44" s="44" t="e">
        <f t="shared" ref="H44:H50" si="1">C44*D44+E44*F44</f>
        <v>#VALUE!</v>
      </c>
    </row>
    <row r="45" spans="1:8" ht="14.25">
      <c r="A45" s="88" t="s">
        <v>236</v>
      </c>
      <c r="B45" s="82" t="s">
        <v>200</v>
      </c>
      <c r="C45" s="81" t="s">
        <v>201</v>
      </c>
      <c r="D45" s="81" t="s">
        <v>202</v>
      </c>
      <c r="E45" s="81" t="s">
        <v>203</v>
      </c>
      <c r="F45" s="81" t="s">
        <v>204</v>
      </c>
      <c r="G45" s="43" t="e">
        <f t="shared" si="0"/>
        <v>#VALUE!</v>
      </c>
      <c r="H45" s="44" t="e">
        <f t="shared" si="1"/>
        <v>#VALUE!</v>
      </c>
    </row>
    <row r="46" spans="1:8" ht="14.25">
      <c r="A46" s="88" t="s">
        <v>237</v>
      </c>
      <c r="B46" s="82" t="s">
        <v>205</v>
      </c>
      <c r="C46" s="81" t="s">
        <v>206</v>
      </c>
      <c r="D46" s="81" t="s">
        <v>207</v>
      </c>
      <c r="E46" s="81" t="s">
        <v>208</v>
      </c>
      <c r="F46" s="81" t="s">
        <v>209</v>
      </c>
      <c r="G46" s="43" t="e">
        <f t="shared" si="0"/>
        <v>#VALUE!</v>
      </c>
      <c r="H46" s="44" t="e">
        <f t="shared" si="1"/>
        <v>#VALUE!</v>
      </c>
    </row>
    <row r="47" spans="1:8" ht="14.25">
      <c r="A47" s="88" t="s">
        <v>238</v>
      </c>
      <c r="B47" s="82" t="s">
        <v>210</v>
      </c>
      <c r="C47" s="81" t="s">
        <v>211</v>
      </c>
      <c r="D47" s="81" t="s">
        <v>212</v>
      </c>
      <c r="E47" s="81" t="s">
        <v>213</v>
      </c>
      <c r="F47" s="81" t="s">
        <v>214</v>
      </c>
      <c r="G47" s="43" t="e">
        <f t="shared" si="0"/>
        <v>#VALUE!</v>
      </c>
      <c r="H47" s="44" t="e">
        <f t="shared" si="1"/>
        <v>#VALUE!</v>
      </c>
    </row>
    <row r="48" spans="1:8" ht="14.25">
      <c r="A48" s="88" t="s">
        <v>239</v>
      </c>
      <c r="B48" s="82" t="s">
        <v>215</v>
      </c>
      <c r="C48" s="81" t="s">
        <v>216</v>
      </c>
      <c r="D48" s="81" t="s">
        <v>217</v>
      </c>
      <c r="E48" s="81" t="s">
        <v>218</v>
      </c>
      <c r="F48" s="81" t="s">
        <v>219</v>
      </c>
      <c r="G48" s="43" t="e">
        <f t="shared" si="0"/>
        <v>#VALUE!</v>
      </c>
      <c r="H48" s="44" t="e">
        <f t="shared" si="1"/>
        <v>#VALUE!</v>
      </c>
    </row>
    <row r="49" spans="1:8" ht="14.25">
      <c r="A49" s="88" t="s">
        <v>241</v>
      </c>
      <c r="B49" s="82" t="s">
        <v>220</v>
      </c>
      <c r="C49" s="81" t="s">
        <v>221</v>
      </c>
      <c r="D49" s="81" t="s">
        <v>222</v>
      </c>
      <c r="E49" s="81" t="s">
        <v>223</v>
      </c>
      <c r="F49" s="81" t="s">
        <v>224</v>
      </c>
      <c r="G49" s="43" t="e">
        <f t="shared" si="0"/>
        <v>#VALUE!</v>
      </c>
      <c r="H49" s="44" t="e">
        <f t="shared" si="1"/>
        <v>#VALUE!</v>
      </c>
    </row>
    <row r="50" spans="1:8" ht="14.25">
      <c r="A50" s="88" t="s">
        <v>242</v>
      </c>
      <c r="B50" s="82" t="s">
        <v>225</v>
      </c>
      <c r="C50" s="81" t="s">
        <v>226</v>
      </c>
      <c r="D50" s="81" t="s">
        <v>227</v>
      </c>
      <c r="E50" s="81" t="s">
        <v>228</v>
      </c>
      <c r="F50" s="81" t="s">
        <v>229</v>
      </c>
      <c r="G50" s="43" t="e">
        <f>C50+E50</f>
        <v>#VALUE!</v>
      </c>
      <c r="H50" s="44" t="e">
        <f t="shared" si="1"/>
        <v>#VALUE!</v>
      </c>
    </row>
    <row r="51" spans="1:8" ht="15">
      <c r="A51" s="115" t="s">
        <v>69</v>
      </c>
      <c r="B51" s="116"/>
      <c r="C51" s="45">
        <f>SUM(C44:C50)</f>
        <v>0</v>
      </c>
      <c r="D51" s="45" t="s">
        <v>72</v>
      </c>
      <c r="E51" s="45">
        <f>SUM(E44:E50)</f>
        <v>0</v>
      </c>
      <c r="F51" s="45" t="s">
        <v>72</v>
      </c>
      <c r="G51" s="45" t="e">
        <f>SUM(G44:G50)</f>
        <v>#VALUE!</v>
      </c>
      <c r="H51" s="46" t="e">
        <f>SUM(H44:H50)</f>
        <v>#VALUE!</v>
      </c>
    </row>
    <row r="53" spans="1:8">
      <c r="C53" s="57" t="s">
        <v>96</v>
      </c>
      <c r="D53" s="61" t="s">
        <v>135</v>
      </c>
      <c r="E53" s="57" t="s">
        <v>97</v>
      </c>
      <c r="F53" s="62" t="e">
        <f>IF(B19="US$",H51*D53,H51)</f>
        <v>#VALUE!</v>
      </c>
      <c r="G53" s="63"/>
      <c r="H53" s="63"/>
    </row>
    <row r="54" spans="1:8">
      <c r="C54" s="63"/>
      <c r="D54" s="75" t="s">
        <v>121</v>
      </c>
      <c r="E54" s="63"/>
      <c r="F54" s="63"/>
      <c r="G54" s="63"/>
      <c r="H54" s="63"/>
    </row>
    <row r="55" spans="1:8" ht="24">
      <c r="C55" s="58" t="s">
        <v>98</v>
      </c>
      <c r="D55" s="59" t="s">
        <v>101</v>
      </c>
      <c r="E55" s="58" t="s">
        <v>99</v>
      </c>
      <c r="F55" s="63"/>
      <c r="G55" s="63"/>
      <c r="H55" s="63"/>
    </row>
    <row r="56" spans="1:8">
      <c r="C56" s="58" t="s">
        <v>183</v>
      </c>
      <c r="D56" s="84" t="s">
        <v>161</v>
      </c>
      <c r="E56" s="85" t="s">
        <v>169</v>
      </c>
      <c r="F56" s="63"/>
      <c r="G56" s="63"/>
      <c r="H56" s="63"/>
    </row>
    <row r="57" spans="1:8">
      <c r="C57" s="58" t="s">
        <v>182</v>
      </c>
      <c r="D57" s="84" t="s">
        <v>162</v>
      </c>
      <c r="E57" s="85" t="s">
        <v>170</v>
      </c>
      <c r="F57" s="63"/>
      <c r="G57" s="63"/>
      <c r="H57" s="63"/>
    </row>
    <row r="58" spans="1:8">
      <c r="C58" s="58" t="s">
        <v>181</v>
      </c>
      <c r="D58" s="84" t="s">
        <v>163</v>
      </c>
      <c r="E58" s="85" t="s">
        <v>171</v>
      </c>
      <c r="F58" s="63"/>
      <c r="G58" s="63"/>
      <c r="H58" s="63"/>
    </row>
    <row r="59" spans="1:8">
      <c r="C59" s="58" t="s">
        <v>109</v>
      </c>
      <c r="D59" s="84" t="s">
        <v>164</v>
      </c>
      <c r="E59" s="85" t="s">
        <v>172</v>
      </c>
      <c r="F59" s="63"/>
      <c r="G59" s="63"/>
      <c r="H59" s="63"/>
    </row>
    <row r="60" spans="1:8">
      <c r="C60" s="58" t="s">
        <v>180</v>
      </c>
      <c r="D60" s="84" t="s">
        <v>165</v>
      </c>
      <c r="E60" s="85" t="s">
        <v>173</v>
      </c>
      <c r="F60" s="63"/>
      <c r="G60" s="63"/>
      <c r="H60" s="63"/>
    </row>
    <row r="61" spans="1:8">
      <c r="C61" s="64" t="s">
        <v>112</v>
      </c>
      <c r="D61" s="84" t="s">
        <v>166</v>
      </c>
      <c r="E61" s="85" t="s">
        <v>174</v>
      </c>
      <c r="F61" s="63"/>
      <c r="G61" s="63"/>
      <c r="H61" s="63"/>
    </row>
    <row r="62" spans="1:8">
      <c r="C62" s="64" t="s">
        <v>111</v>
      </c>
      <c r="D62" s="84" t="s">
        <v>167</v>
      </c>
      <c r="E62" s="85" t="s">
        <v>175</v>
      </c>
      <c r="F62" s="63"/>
      <c r="G62" s="63"/>
      <c r="H62" s="63"/>
    </row>
    <row r="63" spans="1:8">
      <c r="C63" s="64" t="s">
        <v>110</v>
      </c>
      <c r="D63" s="84" t="s">
        <v>168</v>
      </c>
      <c r="E63" s="85" t="s">
        <v>176</v>
      </c>
      <c r="F63" s="63"/>
      <c r="G63" s="63"/>
      <c r="H63" s="63"/>
    </row>
    <row r="64" spans="1:8">
      <c r="C64" s="64" t="s">
        <v>113</v>
      </c>
      <c r="D64" s="84" t="s">
        <v>184</v>
      </c>
      <c r="E64" s="85" t="s">
        <v>189</v>
      </c>
      <c r="F64" s="63"/>
      <c r="G64" s="63"/>
      <c r="H64" s="63"/>
    </row>
    <row r="65" spans="3:8">
      <c r="C65" s="83" t="s">
        <v>114</v>
      </c>
      <c r="D65" s="84" t="s">
        <v>185</v>
      </c>
      <c r="E65" s="85" t="s">
        <v>190</v>
      </c>
      <c r="F65" s="63"/>
      <c r="G65" s="63"/>
      <c r="H65" s="63"/>
    </row>
    <row r="66" spans="3:8">
      <c r="C66" s="64" t="s">
        <v>115</v>
      </c>
      <c r="D66" s="84" t="s">
        <v>186</v>
      </c>
      <c r="E66" s="85" t="s">
        <v>191</v>
      </c>
      <c r="F66" s="63"/>
      <c r="G66" s="63"/>
      <c r="H66" s="63"/>
    </row>
    <row r="67" spans="3:8">
      <c r="C67" s="83" t="s">
        <v>116</v>
      </c>
      <c r="D67" s="84" t="s">
        <v>187</v>
      </c>
      <c r="E67" s="85" t="s">
        <v>192</v>
      </c>
      <c r="F67" s="63"/>
      <c r="G67" s="63"/>
      <c r="H67" s="63"/>
    </row>
    <row r="68" spans="3:8">
      <c r="C68" s="86" t="s">
        <v>194</v>
      </c>
      <c r="D68" s="84" t="s">
        <v>188</v>
      </c>
      <c r="E68" s="85" t="s">
        <v>193</v>
      </c>
      <c r="F68" s="63"/>
      <c r="G68" s="63"/>
      <c r="H68" s="63"/>
    </row>
    <row r="69" spans="3:8">
      <c r="C69" s="114" t="s">
        <v>100</v>
      </c>
      <c r="D69" s="114"/>
      <c r="E69" s="65">
        <f>SUM(E56:E68)</f>
        <v>0</v>
      </c>
      <c r="F69" s="63"/>
      <c r="G69" s="63"/>
      <c r="H69" s="63"/>
    </row>
    <row r="70" spans="3:8">
      <c r="C70" s="112" t="s">
        <v>104</v>
      </c>
      <c r="D70" s="113"/>
      <c r="E70" s="66" t="e">
        <f>D57*E57+D58*E58+D59*E59+D60*E60+D61*E61+D62*E62+D63*E63+D64*E64+D65*E65+D66*E66+D67*E67+D68*E68</f>
        <v>#VALUE!</v>
      </c>
      <c r="F70" s="63"/>
      <c r="G70" s="63"/>
      <c r="H70" s="63"/>
    </row>
    <row r="71" spans="3:8">
      <c r="C71" s="60"/>
      <c r="D71" s="67"/>
      <c r="E71" s="68"/>
      <c r="F71" s="63"/>
      <c r="G71" s="63"/>
      <c r="H71" s="63"/>
    </row>
    <row r="72" spans="3:8" ht="14.25" customHeight="1">
      <c r="C72" s="114" t="s">
        <v>108</v>
      </c>
      <c r="D72" s="114"/>
      <c r="E72" s="89" t="s">
        <v>231</v>
      </c>
      <c r="F72" s="63"/>
      <c r="G72" s="63"/>
      <c r="H72" s="63"/>
    </row>
    <row r="73" spans="3:8" ht="14.25" customHeight="1">
      <c r="C73" s="114" t="s">
        <v>105</v>
      </c>
      <c r="D73" s="114"/>
      <c r="E73" s="90" t="s">
        <v>232</v>
      </c>
      <c r="F73" s="63"/>
      <c r="G73" s="63"/>
      <c r="H73" s="63"/>
    </row>
    <row r="74" spans="3:8" ht="14.25" customHeight="1">
      <c r="C74" s="114" t="s">
        <v>107</v>
      </c>
      <c r="D74" s="114"/>
      <c r="E74" s="90" t="s">
        <v>233</v>
      </c>
      <c r="F74" s="63"/>
      <c r="G74" s="63"/>
      <c r="H74" s="63"/>
    </row>
    <row r="75" spans="3:8">
      <c r="C75" s="114" t="s">
        <v>106</v>
      </c>
      <c r="D75" s="114"/>
      <c r="E75" s="65" t="e">
        <f>E72/E73</f>
        <v>#VALUE!</v>
      </c>
      <c r="F75" s="63"/>
      <c r="G75" s="63"/>
      <c r="H75" s="63"/>
    </row>
    <row r="76" spans="3:8">
      <c r="C76" s="60"/>
      <c r="D76" s="67"/>
      <c r="E76" s="68"/>
      <c r="G76" s="63"/>
      <c r="H76" s="63"/>
    </row>
    <row r="77" spans="3:8" ht="13.5" customHeight="1"/>
  </sheetData>
  <protectedRanges>
    <protectedRange sqref="A44:A50" name="範囲3_1"/>
    <protectedRange sqref="E44:F50" name="範囲3_2"/>
    <protectedRange sqref="C44:D50" name="範囲3_3"/>
  </protectedRanges>
  <mergeCells count="18">
    <mergeCell ref="C73:D73"/>
    <mergeCell ref="A51:B51"/>
    <mergeCell ref="C42:F42"/>
    <mergeCell ref="H42:H43"/>
    <mergeCell ref="C75:D75"/>
    <mergeCell ref="C72:D72"/>
    <mergeCell ref="C74:D74"/>
    <mergeCell ref="C69:D69"/>
    <mergeCell ref="C70:D70"/>
    <mergeCell ref="A1:B1"/>
    <mergeCell ref="B42:B43"/>
    <mergeCell ref="G42:G43"/>
    <mergeCell ref="A42:A43"/>
    <mergeCell ref="G1:H32"/>
    <mergeCell ref="C35:D37"/>
    <mergeCell ref="E35:H37"/>
    <mergeCell ref="F39:G39"/>
    <mergeCell ref="C39:D39"/>
  </mergeCells>
  <phoneticPr fontId="1"/>
  <dataValidations count="2">
    <dataValidation type="list" allowBlank="1" showInputMessage="1" showErrorMessage="1" sqref="B39">
      <formula1>"内,外"</formula1>
    </dataValidation>
    <dataValidation type="list" allowBlank="1" showInputMessage="1" showErrorMessage="1" sqref="B40:B41">
      <formula1>"和文1通,無し"</formula1>
    </dataValidation>
  </dataValidations>
  <pageMargins left="0.75" right="0.75" top="1" bottom="1" header="0.5" footer="0.5"/>
  <pageSetup paperSize="9" scale="66" orientation="portrait" r:id="rId1"/>
  <headerFooter alignWithMargins="0"/>
  <colBreaks count="1" manualBreakCount="1">
    <brk id="3" max="8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O63"/>
  <sheetViews>
    <sheetView tabSelected="1" view="pageBreakPreview" zoomScale="70" zoomScaleNormal="100" zoomScaleSheetLayoutView="70" workbookViewId="0">
      <selection activeCell="K14" sqref="K14"/>
    </sheetView>
  </sheetViews>
  <sheetFormatPr defaultRowHeight="13.5"/>
  <cols>
    <col min="1" max="1" width="1.5" customWidth="1"/>
    <col min="2" max="2" width="4.625" customWidth="1"/>
    <col min="3" max="3" width="4.125" customWidth="1"/>
    <col min="6" max="6" width="4.5" customWidth="1"/>
    <col min="7" max="7" width="21.5" customWidth="1"/>
    <col min="8" max="8" width="11.25" customWidth="1"/>
    <col min="9" max="9" width="11.5" customWidth="1"/>
    <col min="10" max="10" width="11.25" customWidth="1"/>
    <col min="11" max="11" width="10.375" customWidth="1"/>
    <col min="12" max="12" width="10.625" customWidth="1"/>
    <col min="13" max="13" width="11" customWidth="1"/>
    <col min="14" max="14" width="10" customWidth="1"/>
    <col min="15" max="15" width="3.125" customWidth="1"/>
    <col min="16" max="16" width="2.375" customWidth="1"/>
  </cols>
  <sheetData>
    <row r="1" spans="1:15" ht="8.25" customHeight="1">
      <c r="E1" s="11"/>
    </row>
    <row r="2" spans="1:15" ht="27">
      <c r="B2" s="1"/>
      <c r="C2" s="1"/>
      <c r="D2" s="1"/>
      <c r="E2" s="1"/>
      <c r="F2" s="1"/>
      <c r="G2" s="1"/>
      <c r="H2" s="23" t="s">
        <v>93</v>
      </c>
      <c r="I2" s="1"/>
      <c r="J2" s="1"/>
      <c r="K2" s="1"/>
      <c r="L2" s="3" t="s">
        <v>34</v>
      </c>
      <c r="M2" s="3"/>
      <c r="N2" s="1"/>
      <c r="O2" s="1"/>
    </row>
    <row r="3" spans="1:15" ht="20.100000000000001" customHeight="1">
      <c r="B3" s="1"/>
      <c r="C3" s="188" t="s">
        <v>33</v>
      </c>
      <c r="D3" s="191"/>
      <c r="E3" s="191"/>
      <c r="F3" s="193" t="s">
        <v>32</v>
      </c>
      <c r="G3" s="21" t="s">
        <v>25</v>
      </c>
      <c r="H3" s="18"/>
      <c r="I3" s="18"/>
      <c r="J3" s="18"/>
      <c r="K3" s="17"/>
      <c r="L3" s="126" t="s">
        <v>45</v>
      </c>
      <c r="M3" s="127"/>
      <c r="N3" s="127"/>
      <c r="O3" s="128"/>
    </row>
    <row r="4" spans="1:15" ht="20.100000000000001" customHeight="1">
      <c r="B4" s="1"/>
      <c r="C4" s="189"/>
      <c r="D4" s="192"/>
      <c r="E4" s="192"/>
      <c r="F4" s="189"/>
      <c r="G4" s="183"/>
      <c r="H4" s="184"/>
      <c r="I4" s="184"/>
      <c r="J4" s="184"/>
      <c r="K4" s="185"/>
      <c r="L4" s="202" t="str">
        <f>記入!B37</f>
        <v>${aw.draftingdate}</v>
      </c>
      <c r="M4" s="203"/>
      <c r="N4" s="203"/>
      <c r="O4" s="204"/>
    </row>
    <row r="5" spans="1:15" ht="20.100000000000001" customHeight="1">
      <c r="B5" s="1"/>
      <c r="C5" s="189"/>
      <c r="D5" s="192"/>
      <c r="E5" s="192"/>
      <c r="F5" s="189"/>
      <c r="G5" s="183"/>
      <c r="H5" s="184"/>
      <c r="I5" s="184"/>
      <c r="J5" s="184"/>
      <c r="K5" s="185"/>
      <c r="L5" s="126" t="s">
        <v>47</v>
      </c>
      <c r="M5" s="127"/>
      <c r="N5" s="127"/>
      <c r="O5" s="128"/>
    </row>
    <row r="6" spans="1:15" ht="20.100000000000001" customHeight="1">
      <c r="B6" s="1"/>
      <c r="C6" s="189"/>
      <c r="D6" s="192"/>
      <c r="E6" s="192"/>
      <c r="F6" s="193" t="s">
        <v>19</v>
      </c>
      <c r="G6" s="183"/>
      <c r="H6" s="184"/>
      <c r="I6" s="184"/>
      <c r="J6" s="184"/>
      <c r="K6" s="185"/>
      <c r="L6" s="194" t="str">
        <f>記入!B38</f>
        <v>${aw.scheduleddate}</v>
      </c>
      <c r="M6" s="195"/>
      <c r="N6" s="195"/>
      <c r="O6" s="196"/>
    </row>
    <row r="7" spans="1:15" ht="20.100000000000001" customHeight="1">
      <c r="B7" s="1"/>
      <c r="C7" s="189"/>
      <c r="D7" s="192"/>
      <c r="E7" s="192"/>
      <c r="F7" s="189"/>
      <c r="G7" s="183"/>
      <c r="H7" s="184"/>
      <c r="I7" s="184"/>
      <c r="J7" s="184"/>
      <c r="K7" s="185"/>
      <c r="L7" s="197" t="s">
        <v>20</v>
      </c>
      <c r="M7" s="167"/>
      <c r="N7" s="167"/>
      <c r="O7" s="198"/>
    </row>
    <row r="8" spans="1:15" ht="20.100000000000001" customHeight="1">
      <c r="B8" s="1"/>
      <c r="C8" s="190"/>
      <c r="D8" s="192"/>
      <c r="E8" s="192"/>
      <c r="F8" s="190"/>
      <c r="G8" s="183"/>
      <c r="H8" s="186"/>
      <c r="I8" s="186"/>
      <c r="J8" s="186"/>
      <c r="K8" s="187"/>
      <c r="L8" s="199"/>
      <c r="M8" s="200"/>
      <c r="N8" s="200"/>
      <c r="O8" s="201"/>
    </row>
    <row r="9" spans="1:15" ht="20.100000000000001" customHeight="1">
      <c r="B9" s="1"/>
      <c r="C9" s="19" t="s">
        <v>26</v>
      </c>
      <c r="D9" s="5"/>
      <c r="E9" s="5"/>
      <c r="F9" s="5"/>
      <c r="G9" s="6"/>
      <c r="H9" s="123" t="s">
        <v>28</v>
      </c>
      <c r="I9" s="123" t="s">
        <v>29</v>
      </c>
      <c r="J9" s="123" t="s">
        <v>30</v>
      </c>
      <c r="K9" s="134" t="s">
        <v>31</v>
      </c>
      <c r="L9" s="126" t="s">
        <v>49</v>
      </c>
      <c r="M9" s="127"/>
      <c r="N9" s="124" t="str">
        <f>記入!B39</f>
        <v>${aw.plan}</v>
      </c>
      <c r="O9" s="125"/>
    </row>
    <row r="10" spans="1:15" ht="20.100000000000001" customHeight="1">
      <c r="B10" s="1"/>
      <c r="C10" s="171" t="str">
        <f>記入!B9</f>
        <v>${aw.deployment}</v>
      </c>
      <c r="D10" s="172"/>
      <c r="E10" s="172"/>
      <c r="F10" s="172"/>
      <c r="G10" s="173"/>
      <c r="H10" s="123"/>
      <c r="I10" s="123"/>
      <c r="J10" s="123"/>
      <c r="K10" s="134"/>
      <c r="L10" s="126" t="s">
        <v>21</v>
      </c>
      <c r="M10" s="127"/>
      <c r="N10" s="127"/>
      <c r="O10" s="128"/>
    </row>
    <row r="11" spans="1:15" ht="20.100000000000001" customHeight="1">
      <c r="B11" s="1"/>
      <c r="C11" s="174"/>
      <c r="D11" s="175"/>
      <c r="E11" s="175"/>
      <c r="F11" s="175"/>
      <c r="G11" s="176"/>
      <c r="H11" s="123"/>
      <c r="I11" s="123"/>
      <c r="J11" s="123" t="str">
        <f>記入!B35</f>
        <v>${aw.user_id}</v>
      </c>
      <c r="K11" s="137" t="s">
        <v>243</v>
      </c>
      <c r="L11" s="135" t="str">
        <f>記入!B20</f>
        <v>${aw.claimamount}</v>
      </c>
      <c r="M11" s="136"/>
      <c r="N11" s="129" t="str">
        <f>記入!B19</f>
        <v>${aw.currencyposition}</v>
      </c>
      <c r="O11" s="130"/>
    </row>
    <row r="12" spans="1:15" ht="20.100000000000001" customHeight="1">
      <c r="B12" s="1"/>
      <c r="C12" s="20" t="s">
        <v>27</v>
      </c>
      <c r="D12" s="7"/>
      <c r="E12" s="7"/>
      <c r="F12" s="7"/>
      <c r="G12" s="8"/>
      <c r="H12" s="123"/>
      <c r="I12" s="123"/>
      <c r="J12" s="123"/>
      <c r="K12" s="137"/>
      <c r="L12" s="131" t="s">
        <v>24</v>
      </c>
      <c r="M12" s="132"/>
      <c r="N12" s="132"/>
      <c r="O12" s="133"/>
    </row>
    <row r="13" spans="1:15" ht="20.100000000000001" customHeight="1">
      <c r="B13" s="1"/>
      <c r="C13" s="177" t="str">
        <f>記入!B10</f>
        <v>${aw.pjnamejapanese}</v>
      </c>
      <c r="D13" s="178"/>
      <c r="E13" s="178"/>
      <c r="F13" s="178"/>
      <c r="G13" s="179"/>
      <c r="H13" s="123"/>
      <c r="I13" s="123"/>
      <c r="J13" s="123"/>
      <c r="K13" s="137"/>
      <c r="L13" s="135" t="str">
        <f>記入!B20</f>
        <v>${aw.claimamount}</v>
      </c>
      <c r="M13" s="136"/>
      <c r="N13" s="129" t="str">
        <f>記入!B19</f>
        <v>${aw.currencyposition}</v>
      </c>
      <c r="O13" s="130"/>
    </row>
    <row r="14" spans="1:15" ht="9" customHeight="1">
      <c r="B14" s="170" t="s">
        <v>22</v>
      </c>
      <c r="C14" s="9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8"/>
      <c r="O14" s="2"/>
    </row>
    <row r="15" spans="1:15" ht="20.100000000000001" customHeight="1">
      <c r="B15" s="170"/>
      <c r="C15" s="9"/>
      <c r="D15" s="12" t="s">
        <v>53</v>
      </c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4"/>
    </row>
    <row r="16" spans="1:15" ht="20.100000000000001" customHeight="1">
      <c r="B16" s="170"/>
      <c r="C16" s="9"/>
      <c r="D16" s="12"/>
      <c r="E16" s="10" t="str">
        <f>C10&amp;"は"</f>
        <v>${aw.deployment}は</v>
      </c>
      <c r="F16" s="12"/>
      <c r="G16" s="12"/>
      <c r="H16" s="12"/>
      <c r="I16" s="12"/>
      <c r="J16" s="12"/>
      <c r="K16" s="12"/>
      <c r="L16" s="12"/>
      <c r="M16" s="12"/>
      <c r="N16" s="13"/>
      <c r="O16" s="4"/>
    </row>
    <row r="17" spans="2:15" ht="20.100000000000001" customHeight="1">
      <c r="B17" s="170"/>
      <c r="C17" s="9"/>
      <c r="D17" s="12"/>
      <c r="E17" s="10" t="str">
        <f>記入!B2&amp;"から"</f>
        <v>${aw.custojapanese}から</v>
      </c>
      <c r="F17" s="12"/>
      <c r="G17" s="12"/>
      <c r="H17" s="12"/>
      <c r="I17" s="12"/>
      <c r="J17" s="12"/>
      <c r="K17" s="12"/>
      <c r="L17" s="12"/>
      <c r="M17" s="12"/>
      <c r="N17" s="13"/>
      <c r="O17" s="4"/>
    </row>
    <row r="18" spans="2:15" ht="20.100000000000001" customHeight="1">
      <c r="B18" s="170"/>
      <c r="C18" s="9"/>
      <c r="D18" s="1"/>
      <c r="E18" s="10" t="s">
        <v>90</v>
      </c>
      <c r="F18" s="12"/>
      <c r="G18" s="12"/>
      <c r="H18" s="12"/>
      <c r="I18" s="12"/>
      <c r="J18" s="12"/>
      <c r="K18" s="12"/>
      <c r="L18" s="12"/>
      <c r="M18" s="12"/>
      <c r="N18" s="13"/>
      <c r="O18" s="4"/>
    </row>
    <row r="19" spans="2:15" ht="9" customHeight="1">
      <c r="B19" s="170"/>
      <c r="C19" s="9"/>
      <c r="D19" s="1"/>
      <c r="E19" s="12"/>
      <c r="F19" s="12"/>
      <c r="G19" s="12"/>
      <c r="H19" s="12"/>
      <c r="I19" s="12"/>
      <c r="J19" s="12"/>
      <c r="K19" s="12"/>
      <c r="L19" s="12"/>
      <c r="M19" s="12"/>
      <c r="N19" s="13"/>
      <c r="O19" s="4"/>
    </row>
    <row r="20" spans="2:15" ht="20.100000000000001" customHeight="1">
      <c r="B20" s="170"/>
      <c r="C20" s="9"/>
      <c r="D20" s="12" t="s">
        <v>35</v>
      </c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4"/>
    </row>
    <row r="21" spans="2:15" ht="15" customHeight="1">
      <c r="B21" s="170"/>
      <c r="C21" s="9"/>
      <c r="D21" s="155" t="s">
        <v>54</v>
      </c>
      <c r="E21" s="155"/>
      <c r="F21" s="120" t="str">
        <f>記入!B2</f>
        <v>${aw.custojapanese}</v>
      </c>
      <c r="G21" s="120"/>
      <c r="H21" s="120"/>
      <c r="I21" s="120"/>
      <c r="J21" s="120"/>
      <c r="K21" s="120"/>
      <c r="L21" s="120"/>
      <c r="M21" s="120"/>
      <c r="N21" s="120"/>
      <c r="O21" s="4"/>
    </row>
    <row r="22" spans="2:15" ht="15" customHeight="1">
      <c r="B22" s="170"/>
      <c r="C22" s="9"/>
      <c r="D22" s="155"/>
      <c r="E22" s="155"/>
      <c r="F22" s="120"/>
      <c r="G22" s="120"/>
      <c r="H22" s="120"/>
      <c r="I22" s="120"/>
      <c r="J22" s="120"/>
      <c r="K22" s="120"/>
      <c r="L22" s="120"/>
      <c r="M22" s="120"/>
      <c r="N22" s="120"/>
      <c r="O22" s="4"/>
    </row>
    <row r="23" spans="2:15" ht="15" customHeight="1">
      <c r="B23" s="170"/>
      <c r="C23" s="9"/>
      <c r="D23" s="155" t="s">
        <v>55</v>
      </c>
      <c r="E23" s="155"/>
      <c r="F23" s="120" t="str">
        <f>C13</f>
        <v>${aw.pjnamejapanese}</v>
      </c>
      <c r="G23" s="120"/>
      <c r="H23" s="120"/>
      <c r="I23" s="120"/>
      <c r="J23" s="120"/>
      <c r="K23" s="120"/>
      <c r="L23" s="120"/>
      <c r="M23" s="120"/>
      <c r="N23" s="120"/>
      <c r="O23" s="4"/>
    </row>
    <row r="24" spans="2:15" ht="15" customHeight="1">
      <c r="B24" s="170"/>
      <c r="C24" s="9"/>
      <c r="D24" s="155"/>
      <c r="E24" s="155"/>
      <c r="F24" s="120"/>
      <c r="G24" s="120"/>
      <c r="H24" s="120"/>
      <c r="I24" s="120"/>
      <c r="J24" s="120"/>
      <c r="K24" s="120"/>
      <c r="L24" s="120"/>
      <c r="M24" s="120"/>
      <c r="N24" s="120"/>
      <c r="O24" s="4"/>
    </row>
    <row r="25" spans="2:15" ht="15" customHeight="1">
      <c r="B25" s="170"/>
      <c r="C25" s="9"/>
      <c r="D25" s="155" t="s">
        <v>56</v>
      </c>
      <c r="E25" s="155"/>
      <c r="F25" s="120" t="str">
        <f>記入!B12</f>
        <v>${aw.contractnumber}</v>
      </c>
      <c r="G25" s="120"/>
      <c r="H25" s="120"/>
      <c r="I25" s="120"/>
      <c r="J25" s="120"/>
      <c r="K25" s="120"/>
      <c r="L25" s="120"/>
      <c r="M25" s="120"/>
      <c r="N25" s="120"/>
      <c r="O25" s="4"/>
    </row>
    <row r="26" spans="2:15" ht="15" customHeight="1">
      <c r="B26" s="170"/>
      <c r="C26" s="9"/>
      <c r="D26" s="155"/>
      <c r="E26" s="155"/>
      <c r="F26" s="120"/>
      <c r="G26" s="120"/>
      <c r="H26" s="120"/>
      <c r="I26" s="120"/>
      <c r="J26" s="120"/>
      <c r="K26" s="120"/>
      <c r="L26" s="120"/>
      <c r="M26" s="120"/>
      <c r="N26" s="120"/>
      <c r="O26" s="4"/>
    </row>
    <row r="27" spans="2:15" ht="15" customHeight="1">
      <c r="B27" s="170"/>
      <c r="C27" s="9"/>
      <c r="D27" s="156" t="s">
        <v>59</v>
      </c>
      <c r="E27" s="156"/>
      <c r="F27" s="121" t="str">
        <f>記入!B14</f>
        <v>${statime[0]}</v>
      </c>
      <c r="G27" s="122"/>
      <c r="H27" s="122"/>
      <c r="I27" s="180" t="s">
        <v>62</v>
      </c>
      <c r="J27" s="138" t="str">
        <f>記入!B15</f>
        <v>${statime[1]}</v>
      </c>
      <c r="K27" s="138"/>
      <c r="L27" s="138"/>
      <c r="M27" s="138"/>
      <c r="N27" s="139"/>
      <c r="O27" s="4"/>
    </row>
    <row r="28" spans="2:15" ht="15" customHeight="1">
      <c r="B28" s="170"/>
      <c r="C28" s="9"/>
      <c r="D28" s="156"/>
      <c r="E28" s="156"/>
      <c r="F28" s="121"/>
      <c r="G28" s="122"/>
      <c r="H28" s="122"/>
      <c r="I28" s="180"/>
      <c r="J28" s="138"/>
      <c r="K28" s="138"/>
      <c r="L28" s="138"/>
      <c r="M28" s="138"/>
      <c r="N28" s="139"/>
      <c r="O28" s="4"/>
    </row>
    <row r="29" spans="2:15" ht="24.75" customHeight="1">
      <c r="B29" s="170"/>
      <c r="C29" s="9"/>
      <c r="D29" s="144" t="s">
        <v>57</v>
      </c>
      <c r="E29" s="141"/>
      <c r="F29" s="144" t="s">
        <v>60</v>
      </c>
      <c r="G29" s="141"/>
      <c r="H29" s="145" t="s">
        <v>61</v>
      </c>
      <c r="I29" s="147" t="s">
        <v>68</v>
      </c>
      <c r="J29" s="148"/>
      <c r="K29" s="140" t="s">
        <v>67</v>
      </c>
      <c r="L29" s="141"/>
      <c r="M29" s="144" t="s">
        <v>58</v>
      </c>
      <c r="N29" s="141"/>
      <c r="O29" s="4"/>
    </row>
    <row r="30" spans="2:15" ht="24.75" customHeight="1">
      <c r="B30" s="170"/>
      <c r="C30" s="9"/>
      <c r="D30" s="181"/>
      <c r="E30" s="182"/>
      <c r="F30" s="142"/>
      <c r="G30" s="143"/>
      <c r="H30" s="146"/>
      <c r="I30" s="22" t="s">
        <v>65</v>
      </c>
      <c r="J30" s="22" t="s">
        <v>66</v>
      </c>
      <c r="K30" s="142"/>
      <c r="L30" s="143"/>
      <c r="M30" s="149" t="str">
        <f>"(" &amp; 記入!B19 &amp; ")"</f>
        <v>(${aw.currencyposition})</v>
      </c>
      <c r="N30" s="150"/>
      <c r="O30" s="4"/>
    </row>
    <row r="31" spans="2:15" ht="24.95" customHeight="1">
      <c r="B31" s="170"/>
      <c r="C31" s="9"/>
      <c r="D31" s="181"/>
      <c r="E31" s="182"/>
      <c r="F31" s="151" t="s">
        <v>235</v>
      </c>
      <c r="G31" s="152"/>
      <c r="H31" s="82" t="s">
        <v>195</v>
      </c>
      <c r="I31" s="81" t="s">
        <v>196</v>
      </c>
      <c r="J31" s="81" t="s">
        <v>198</v>
      </c>
      <c r="K31" s="153" t="e">
        <f>I31+J31</f>
        <v>#VALUE!</v>
      </c>
      <c r="L31" s="120"/>
      <c r="M31" s="154" t="e">
        <f>記入!H44</f>
        <v>#VALUE!</v>
      </c>
      <c r="N31" s="154"/>
      <c r="O31" s="4"/>
    </row>
    <row r="32" spans="2:15" ht="24.95" customHeight="1">
      <c r="B32" s="170"/>
      <c r="C32" s="9"/>
      <c r="D32" s="181"/>
      <c r="E32" s="182"/>
      <c r="F32" s="151" t="s">
        <v>236</v>
      </c>
      <c r="G32" s="152"/>
      <c r="H32" s="82" t="s">
        <v>200</v>
      </c>
      <c r="I32" s="81" t="s">
        <v>201</v>
      </c>
      <c r="J32" s="81" t="s">
        <v>203</v>
      </c>
      <c r="K32" s="153" t="e">
        <f t="shared" ref="K32:K37" si="0">I32+J32</f>
        <v>#VALUE!</v>
      </c>
      <c r="L32" s="120"/>
      <c r="M32" s="154" t="e">
        <f>記入!H45</f>
        <v>#VALUE!</v>
      </c>
      <c r="N32" s="154"/>
      <c r="O32" s="4"/>
    </row>
    <row r="33" spans="2:15" ht="24.95" customHeight="1">
      <c r="B33" s="170"/>
      <c r="C33" s="9"/>
      <c r="D33" s="181"/>
      <c r="E33" s="182"/>
      <c r="F33" s="151" t="s">
        <v>237</v>
      </c>
      <c r="G33" s="152"/>
      <c r="H33" s="82" t="s">
        <v>205</v>
      </c>
      <c r="I33" s="81" t="s">
        <v>206</v>
      </c>
      <c r="J33" s="81" t="s">
        <v>208</v>
      </c>
      <c r="K33" s="153" t="e">
        <f t="shared" si="0"/>
        <v>#VALUE!</v>
      </c>
      <c r="L33" s="120"/>
      <c r="M33" s="154" t="e">
        <f>記入!H46</f>
        <v>#VALUE!</v>
      </c>
      <c r="N33" s="154"/>
      <c r="O33" s="4"/>
    </row>
    <row r="34" spans="2:15" ht="24.95" customHeight="1">
      <c r="B34" s="170"/>
      <c r="C34" s="9"/>
      <c r="D34" s="181"/>
      <c r="E34" s="182"/>
      <c r="F34" s="151" t="s">
        <v>238</v>
      </c>
      <c r="G34" s="152"/>
      <c r="H34" s="82" t="s">
        <v>210</v>
      </c>
      <c r="I34" s="81" t="s">
        <v>211</v>
      </c>
      <c r="J34" s="81" t="s">
        <v>213</v>
      </c>
      <c r="K34" s="153" t="e">
        <f t="shared" si="0"/>
        <v>#VALUE!</v>
      </c>
      <c r="L34" s="120"/>
      <c r="M34" s="154" t="e">
        <f>記入!H47</f>
        <v>#VALUE!</v>
      </c>
      <c r="N34" s="154"/>
      <c r="O34" s="4"/>
    </row>
    <row r="35" spans="2:15" ht="24.95" customHeight="1">
      <c r="B35" s="170"/>
      <c r="C35" s="9"/>
      <c r="D35" s="181"/>
      <c r="E35" s="182"/>
      <c r="F35" s="151" t="s">
        <v>240</v>
      </c>
      <c r="G35" s="152"/>
      <c r="H35" s="82" t="s">
        <v>215</v>
      </c>
      <c r="I35" s="81" t="s">
        <v>216</v>
      </c>
      <c r="J35" s="81" t="s">
        <v>218</v>
      </c>
      <c r="K35" s="153" t="e">
        <f t="shared" si="0"/>
        <v>#VALUE!</v>
      </c>
      <c r="L35" s="120"/>
      <c r="M35" s="154" t="e">
        <f>記入!H48</f>
        <v>#VALUE!</v>
      </c>
      <c r="N35" s="154"/>
      <c r="O35" s="4"/>
    </row>
    <row r="36" spans="2:15" ht="24.95" customHeight="1">
      <c r="B36" s="170"/>
      <c r="C36" s="9"/>
      <c r="D36" s="181"/>
      <c r="E36" s="182"/>
      <c r="F36" s="151" t="s">
        <v>241</v>
      </c>
      <c r="G36" s="152"/>
      <c r="H36" s="82" t="s">
        <v>220</v>
      </c>
      <c r="I36" s="81" t="s">
        <v>221</v>
      </c>
      <c r="J36" s="81" t="s">
        <v>223</v>
      </c>
      <c r="K36" s="153" t="e">
        <f t="shared" si="0"/>
        <v>#VALUE!</v>
      </c>
      <c r="L36" s="120"/>
      <c r="M36" s="154" t="e">
        <f>記入!H49</f>
        <v>#VALUE!</v>
      </c>
      <c r="N36" s="154"/>
      <c r="O36" s="4"/>
    </row>
    <row r="37" spans="2:15" ht="24.95" customHeight="1">
      <c r="B37" s="170"/>
      <c r="C37" s="9"/>
      <c r="D37" s="181"/>
      <c r="E37" s="182"/>
      <c r="F37" s="151" t="s">
        <v>242</v>
      </c>
      <c r="G37" s="152"/>
      <c r="H37" s="82" t="s">
        <v>225</v>
      </c>
      <c r="I37" s="81" t="s">
        <v>226</v>
      </c>
      <c r="J37" s="81" t="s">
        <v>228</v>
      </c>
      <c r="K37" s="153" t="e">
        <f t="shared" si="0"/>
        <v>#VALUE!</v>
      </c>
      <c r="L37" s="120"/>
      <c r="M37" s="154" t="e">
        <f>記入!H50</f>
        <v>#VALUE!</v>
      </c>
      <c r="N37" s="154"/>
      <c r="O37" s="4"/>
    </row>
    <row r="38" spans="2:15" ht="24.95" customHeight="1">
      <c r="B38" s="170"/>
      <c r="C38" s="9"/>
      <c r="D38" s="142"/>
      <c r="E38" s="143"/>
      <c r="F38" s="155" t="s">
        <v>64</v>
      </c>
      <c r="G38" s="155"/>
      <c r="H38" s="155"/>
      <c r="I38" s="22">
        <f>記入!C51</f>
        <v>0</v>
      </c>
      <c r="J38" s="87">
        <f>記入!E51</f>
        <v>0</v>
      </c>
      <c r="K38" s="155">
        <f>記入!G55</f>
        <v>0</v>
      </c>
      <c r="L38" s="155"/>
      <c r="M38" s="155" t="e">
        <f>記入!H51</f>
        <v>#VALUE!</v>
      </c>
      <c r="N38" s="155"/>
      <c r="O38" s="4"/>
    </row>
    <row r="39" spans="2:15" ht="24.95" customHeight="1">
      <c r="B39" s="170"/>
      <c r="C39" s="9"/>
      <c r="D39" s="70"/>
      <c r="E39" s="70"/>
      <c r="F39" s="71"/>
      <c r="G39" s="71"/>
      <c r="H39" s="71"/>
      <c r="I39" s="70"/>
      <c r="J39" s="70"/>
      <c r="K39" s="157" t="s">
        <v>118</v>
      </c>
      <c r="L39" s="157"/>
      <c r="M39" s="158" t="e">
        <f>記入!E39</f>
        <v>#VALUE!</v>
      </c>
      <c r="N39" s="158"/>
      <c r="O39" s="4"/>
    </row>
    <row r="40" spans="2:15" ht="24.95" customHeight="1">
      <c r="B40" s="170"/>
      <c r="C40" s="9"/>
      <c r="D40" s="72"/>
      <c r="E40" s="72"/>
      <c r="F40" s="73"/>
      <c r="G40" s="73"/>
      <c r="H40" s="73"/>
      <c r="I40" s="72"/>
      <c r="J40" s="72"/>
      <c r="K40" s="157" t="s">
        <v>117</v>
      </c>
      <c r="L40" s="157"/>
      <c r="M40" s="158" t="str">
        <f>記入!H39</f>
        <v>${aw.rate}</v>
      </c>
      <c r="N40" s="158"/>
      <c r="O40" s="4"/>
    </row>
    <row r="41" spans="2:15" ht="24.95" customHeight="1">
      <c r="B41" s="170"/>
      <c r="C41" s="9"/>
      <c r="D41" s="156" t="s">
        <v>63</v>
      </c>
      <c r="E41" s="156"/>
      <c r="F41" s="147" t="s">
        <v>81</v>
      </c>
      <c r="G41" s="148"/>
      <c r="H41" s="159" t="s">
        <v>119</v>
      </c>
      <c r="I41" s="148"/>
      <c r="J41" s="156" t="str">
        <f>"請求金額"&amp;"("&amp;記入!B19&amp;")"</f>
        <v>請求金額(${aw.currencyposition})</v>
      </c>
      <c r="K41" s="156"/>
      <c r="L41" s="156"/>
      <c r="M41" s="156"/>
      <c r="N41" s="156"/>
      <c r="O41" s="4"/>
    </row>
    <row r="42" spans="2:15" ht="23.1" customHeight="1">
      <c r="B42" s="170"/>
      <c r="C42" s="9"/>
      <c r="D42" s="155" t="str">
        <f>IF(F42="","","第一回")</f>
        <v>第一回</v>
      </c>
      <c r="E42" s="155"/>
      <c r="F42" s="165" t="str">
        <f>IF(記入!B29="","",記入!B29)</f>
        <v>${num[0].deliverydate}</v>
      </c>
      <c r="G42" s="166"/>
      <c r="H42" s="165" t="str">
        <f>IF(記入!D29="","",記入!D29)</f>
        <v>${num[0].claimdate}</v>
      </c>
      <c r="I42" s="166"/>
      <c r="J42" s="154" t="str">
        <f>IF(記入!F29="","",記入!F29)</f>
        <v>${num[0].claimamount}</v>
      </c>
      <c r="K42" s="154"/>
      <c r="L42" s="154"/>
      <c r="M42" s="154"/>
      <c r="N42" s="154"/>
      <c r="O42" s="4"/>
    </row>
    <row r="43" spans="2:15" ht="23.1" customHeight="1">
      <c r="B43" s="170"/>
      <c r="C43" s="9"/>
      <c r="D43" s="155" t="str">
        <f>IF(F43="","","第二回")</f>
        <v>第二回</v>
      </c>
      <c r="E43" s="155"/>
      <c r="F43" s="165" t="str">
        <f>IF(記入!B30="","",記入!B30)</f>
        <v>${num[1].deliverydate}</v>
      </c>
      <c r="G43" s="166"/>
      <c r="H43" s="165" t="str">
        <f>IF(記入!D30="","",記入!D30)</f>
        <v>${num[1].claimdate}</v>
      </c>
      <c r="I43" s="166"/>
      <c r="J43" s="154" t="str">
        <f>IF(記入!F30="","",記入!F30)</f>
        <v>${num[1].claimamount}</v>
      </c>
      <c r="K43" s="154"/>
      <c r="L43" s="154"/>
      <c r="M43" s="154"/>
      <c r="N43" s="154"/>
      <c r="O43" s="4"/>
    </row>
    <row r="44" spans="2:15" ht="23.1" customHeight="1">
      <c r="B44" s="170"/>
      <c r="C44" s="9"/>
      <c r="D44" s="155" t="str">
        <f>IF(F44="","","第三回")</f>
        <v>第三回</v>
      </c>
      <c r="E44" s="155"/>
      <c r="F44" s="165" t="str">
        <f>IF(記入!B31="","",記入!B31)</f>
        <v>${num[2].deliverydate}</v>
      </c>
      <c r="G44" s="166"/>
      <c r="H44" s="165" t="str">
        <f>IF(記入!D31="","",記入!D31)</f>
        <v>${num[2].claimdate}</v>
      </c>
      <c r="I44" s="166"/>
      <c r="J44" s="154" t="str">
        <f>IF(記入!F31="","",記入!F31)</f>
        <v>${num[2].claimamount}</v>
      </c>
      <c r="K44" s="154"/>
      <c r="L44" s="154"/>
      <c r="M44" s="154"/>
      <c r="N44" s="154"/>
      <c r="O44" s="4"/>
    </row>
    <row r="45" spans="2:15" ht="23.1" customHeight="1">
      <c r="B45" s="170"/>
      <c r="C45" s="9"/>
      <c r="D45" s="155" t="str">
        <f>IF(F45="","","第四回")</f>
        <v>第四回</v>
      </c>
      <c r="E45" s="155"/>
      <c r="F45" s="165" t="str">
        <f>IF(記入!B32="","",記入!B32)</f>
        <v>${num[3].deliverydate}</v>
      </c>
      <c r="G45" s="166"/>
      <c r="H45" s="165" t="str">
        <f>IF(記入!D32="","",記入!D32)</f>
        <v>${num[3].claimdate}</v>
      </c>
      <c r="I45" s="166"/>
      <c r="J45" s="154" t="str">
        <f>IF(記入!F32="","",記入!F32)</f>
        <v>${num[3].claimamount}</v>
      </c>
      <c r="K45" s="154"/>
      <c r="L45" s="154"/>
      <c r="M45" s="154"/>
      <c r="N45" s="154"/>
      <c r="O45" s="4"/>
    </row>
    <row r="46" spans="2:15" ht="21.75" customHeight="1">
      <c r="B46" s="170"/>
      <c r="C46" s="9"/>
      <c r="D46" s="12"/>
      <c r="E46" s="12"/>
      <c r="F46" s="12"/>
      <c r="G46" s="12"/>
      <c r="H46" s="12"/>
      <c r="I46" s="12"/>
      <c r="J46" s="162" t="s">
        <v>179</v>
      </c>
      <c r="K46" s="163"/>
      <c r="L46" s="163"/>
      <c r="M46" s="163"/>
      <c r="N46" s="164"/>
      <c r="O46" s="4"/>
    </row>
    <row r="47" spans="2:15" ht="20.100000000000001" customHeight="1">
      <c r="B47" s="170"/>
      <c r="C47" s="9"/>
      <c r="D47" s="13" t="s">
        <v>36</v>
      </c>
      <c r="E47" s="13"/>
      <c r="F47" s="13"/>
      <c r="G47" s="13"/>
      <c r="H47" s="12"/>
      <c r="I47" s="12"/>
      <c r="J47" s="12"/>
      <c r="K47" s="12"/>
      <c r="L47" s="12"/>
      <c r="M47" s="12"/>
      <c r="N47" s="13"/>
      <c r="O47" s="4"/>
    </row>
    <row r="48" spans="2:15" ht="20.100000000000001" customHeight="1">
      <c r="B48" s="170"/>
      <c r="C48" s="9"/>
      <c r="D48" s="13"/>
      <c r="E48" s="167" t="s">
        <v>51</v>
      </c>
      <c r="F48" s="167"/>
      <c r="G48" s="26" t="str">
        <f>記入!B40</f>
        <v>${aw.valuation}</v>
      </c>
      <c r="H48" s="12"/>
      <c r="I48" s="12"/>
      <c r="J48" s="12"/>
      <c r="K48" s="12"/>
      <c r="L48" s="12"/>
      <c r="M48" s="12"/>
      <c r="N48" s="13"/>
      <c r="O48" s="4"/>
    </row>
    <row r="49" spans="2:15" ht="20.100000000000001" customHeight="1">
      <c r="B49" s="170"/>
      <c r="C49" s="9"/>
      <c r="D49" s="13"/>
      <c r="E49" s="167" t="s">
        <v>52</v>
      </c>
      <c r="F49" s="167"/>
      <c r="G49" s="26" t="str">
        <f>記入!B41</f>
        <v>${aw.individual}</v>
      </c>
      <c r="H49" s="12"/>
      <c r="I49" s="12"/>
      <c r="J49" s="12"/>
      <c r="K49" s="12"/>
      <c r="L49" s="12"/>
      <c r="M49" s="12"/>
      <c r="N49" s="13"/>
      <c r="O49" s="4"/>
    </row>
    <row r="50" spans="2:15" ht="9.75" customHeight="1">
      <c r="B50" s="170"/>
      <c r="C50" s="9"/>
      <c r="D50" s="13"/>
      <c r="E50" s="24"/>
      <c r="F50" s="24"/>
      <c r="G50" s="14"/>
      <c r="H50" s="12"/>
      <c r="I50" s="12"/>
      <c r="J50" s="12"/>
      <c r="K50" s="12"/>
      <c r="L50" s="12"/>
      <c r="M50" s="12"/>
      <c r="N50" s="13"/>
      <c r="O50" s="4"/>
    </row>
    <row r="51" spans="2:15" ht="20.100000000000001" customHeight="1">
      <c r="B51" s="170"/>
      <c r="C51" s="9"/>
      <c r="D51" s="13" t="s">
        <v>95</v>
      </c>
      <c r="E51" s="24"/>
      <c r="F51" s="160" t="str">
        <f>記入!E35</f>
        <v>${aw.remarks}</v>
      </c>
      <c r="G51" s="160"/>
      <c r="H51" s="160"/>
      <c r="I51" s="160"/>
      <c r="J51" s="160"/>
      <c r="K51" s="160"/>
      <c r="L51" s="160"/>
      <c r="M51" s="160"/>
      <c r="N51" s="160"/>
      <c r="O51" s="4"/>
    </row>
    <row r="52" spans="2:15" ht="20.100000000000001" customHeight="1">
      <c r="B52" s="170"/>
      <c r="C52" s="9"/>
      <c r="D52" s="13"/>
      <c r="E52" s="25"/>
      <c r="F52" s="161"/>
      <c r="G52" s="161"/>
      <c r="H52" s="161"/>
      <c r="I52" s="161"/>
      <c r="J52" s="161"/>
      <c r="K52" s="161"/>
      <c r="L52" s="161"/>
      <c r="M52" s="161"/>
      <c r="N52" s="161"/>
      <c r="O52" s="4"/>
    </row>
    <row r="53" spans="2:15" ht="20.100000000000001" customHeight="1">
      <c r="B53" s="170"/>
      <c r="C53" s="169" t="s">
        <v>39</v>
      </c>
      <c r="D53" s="169"/>
      <c r="E53" s="169"/>
      <c r="F53" s="169" t="s">
        <v>37</v>
      </c>
      <c r="G53" s="169"/>
      <c r="H53" s="169" t="s">
        <v>38</v>
      </c>
      <c r="I53" s="169"/>
      <c r="J53" s="169" t="s">
        <v>37</v>
      </c>
      <c r="K53" s="169"/>
      <c r="L53" s="169"/>
      <c r="M53" s="169" t="s">
        <v>38</v>
      </c>
      <c r="N53" s="169"/>
      <c r="O53" s="169"/>
    </row>
    <row r="54" spans="2:15" ht="20.100000000000001" customHeight="1">
      <c r="B54" s="170"/>
      <c r="C54" s="169"/>
      <c r="D54" s="169"/>
      <c r="E54" s="169"/>
      <c r="F54" s="168"/>
      <c r="G54" s="168"/>
      <c r="H54" s="168"/>
      <c r="I54" s="168"/>
      <c r="J54" s="168"/>
      <c r="K54" s="168"/>
      <c r="L54" s="168"/>
      <c r="M54" s="168"/>
      <c r="N54" s="168"/>
      <c r="O54" s="168"/>
    </row>
    <row r="55" spans="2:15" ht="20.100000000000001" customHeight="1">
      <c r="B55" s="170"/>
      <c r="C55" s="169"/>
      <c r="D55" s="169"/>
      <c r="E55" s="169"/>
      <c r="F55" s="168"/>
      <c r="G55" s="168"/>
      <c r="H55" s="168"/>
      <c r="I55" s="168"/>
      <c r="J55" s="168"/>
      <c r="K55" s="168"/>
      <c r="L55" s="168"/>
      <c r="M55" s="168"/>
      <c r="N55" s="168"/>
      <c r="O55" s="168"/>
    </row>
    <row r="56" spans="2:15" ht="20.100000000000001" customHeight="1">
      <c r="B56" s="170"/>
      <c r="C56" s="169"/>
      <c r="D56" s="169"/>
      <c r="E56" s="169"/>
      <c r="F56" s="168"/>
      <c r="G56" s="168"/>
      <c r="H56" s="168"/>
      <c r="I56" s="168"/>
      <c r="J56" s="168"/>
      <c r="K56" s="168"/>
      <c r="L56" s="168"/>
      <c r="M56" s="168"/>
      <c r="N56" s="168"/>
      <c r="O56" s="168"/>
    </row>
    <row r="57" spans="2:15" ht="20.100000000000001" customHeight="1">
      <c r="B57" s="170"/>
      <c r="C57" s="169"/>
      <c r="D57" s="169"/>
      <c r="E57" s="169"/>
      <c r="F57" s="168"/>
      <c r="G57" s="168"/>
      <c r="H57" s="168"/>
      <c r="I57" s="168"/>
      <c r="J57" s="168"/>
      <c r="K57" s="168"/>
      <c r="L57" s="168"/>
      <c r="M57" s="168"/>
      <c r="N57" s="168"/>
      <c r="O57" s="168"/>
    </row>
    <row r="58" spans="2:15" ht="20.100000000000001" customHeight="1">
      <c r="B58" s="170"/>
      <c r="C58" s="169"/>
      <c r="D58" s="169"/>
      <c r="E58" s="169"/>
      <c r="F58" s="168"/>
      <c r="G58" s="168"/>
      <c r="H58" s="168"/>
      <c r="I58" s="168"/>
      <c r="J58" s="168"/>
      <c r="K58" s="168"/>
      <c r="L58" s="168"/>
      <c r="M58" s="168"/>
      <c r="N58" s="168"/>
      <c r="O58" s="168"/>
    </row>
    <row r="59" spans="2:15" ht="20.100000000000001" customHeight="1">
      <c r="B59" s="170"/>
      <c r="C59" s="169"/>
      <c r="D59" s="169"/>
      <c r="E59" s="169"/>
      <c r="F59" s="168"/>
      <c r="G59" s="168"/>
      <c r="H59" s="168"/>
      <c r="I59" s="168"/>
      <c r="J59" s="168"/>
      <c r="K59" s="168"/>
      <c r="L59" s="168"/>
      <c r="M59" s="168"/>
      <c r="N59" s="168"/>
      <c r="O59" s="168"/>
    </row>
    <row r="60" spans="2:15" ht="20.100000000000001" customHeight="1">
      <c r="B60" s="170"/>
      <c r="C60" s="169"/>
      <c r="D60" s="169"/>
      <c r="E60" s="169"/>
      <c r="F60" s="168"/>
      <c r="G60" s="168"/>
      <c r="H60" s="168"/>
      <c r="I60" s="168"/>
      <c r="J60" s="168"/>
      <c r="K60" s="168"/>
      <c r="L60" s="168"/>
      <c r="M60" s="168"/>
      <c r="N60" s="168"/>
      <c r="O60" s="168"/>
    </row>
    <row r="61" spans="2:15" ht="20.100000000000001" customHeight="1">
      <c r="B61" s="170"/>
      <c r="C61" s="169"/>
      <c r="D61" s="169"/>
      <c r="E61" s="169"/>
      <c r="F61" s="168"/>
      <c r="G61" s="168"/>
      <c r="H61" s="168"/>
      <c r="I61" s="168"/>
      <c r="J61" s="168"/>
      <c r="K61" s="168"/>
      <c r="L61" s="168"/>
      <c r="M61" s="168"/>
      <c r="N61" s="168"/>
      <c r="O61" s="168"/>
    </row>
    <row r="62" spans="2:15" ht="20.100000000000001" customHeight="1">
      <c r="B62" s="170"/>
      <c r="C62" s="169"/>
      <c r="D62" s="169"/>
      <c r="E62" s="169"/>
      <c r="F62" s="168"/>
      <c r="G62" s="168"/>
      <c r="H62" s="168"/>
      <c r="I62" s="168"/>
      <c r="J62" s="168"/>
      <c r="K62" s="168"/>
      <c r="L62" s="168"/>
      <c r="M62" s="168"/>
      <c r="N62" s="168"/>
      <c r="O62" s="168"/>
    </row>
    <row r="63" spans="2:15" ht="14.25">
      <c r="C63" s="16" t="s">
        <v>23</v>
      </c>
    </row>
  </sheetData>
  <protectedRanges>
    <protectedRange sqref="I31:I37" name="範囲3_3"/>
    <protectedRange sqref="J31:J37" name="範囲3_2"/>
  </protectedRanges>
  <mergeCells count="116">
    <mergeCell ref="L3:O3"/>
    <mergeCell ref="G4:K8"/>
    <mergeCell ref="C3:C8"/>
    <mergeCell ref="D3:E8"/>
    <mergeCell ref="F3:F5"/>
    <mergeCell ref="F6:F8"/>
    <mergeCell ref="L5:O5"/>
    <mergeCell ref="L6:O6"/>
    <mergeCell ref="L7:O7"/>
    <mergeCell ref="L8:O8"/>
    <mergeCell ref="L4:O4"/>
    <mergeCell ref="B14:B62"/>
    <mergeCell ref="C10:G11"/>
    <mergeCell ref="C13:G13"/>
    <mergeCell ref="H9:H10"/>
    <mergeCell ref="F57:G59"/>
    <mergeCell ref="E49:F49"/>
    <mergeCell ref="H11:H13"/>
    <mergeCell ref="H57:I59"/>
    <mergeCell ref="F60:G62"/>
    <mergeCell ref="H60:I62"/>
    <mergeCell ref="F53:G53"/>
    <mergeCell ref="H53:I53"/>
    <mergeCell ref="F54:G56"/>
    <mergeCell ref="H54:I56"/>
    <mergeCell ref="I27:I28"/>
    <mergeCell ref="F38:H38"/>
    <mergeCell ref="D21:E22"/>
    <mergeCell ref="D23:E24"/>
    <mergeCell ref="D25:E26"/>
    <mergeCell ref="D27:E28"/>
    <mergeCell ref="D41:E41"/>
    <mergeCell ref="D29:E38"/>
    <mergeCell ref="F33:G33"/>
    <mergeCell ref="F34:G34"/>
    <mergeCell ref="M60:O62"/>
    <mergeCell ref="C53:E62"/>
    <mergeCell ref="J54:L56"/>
    <mergeCell ref="J57:L59"/>
    <mergeCell ref="J60:L62"/>
    <mergeCell ref="J53:L53"/>
    <mergeCell ref="M53:O53"/>
    <mergeCell ref="M54:O56"/>
    <mergeCell ref="M57:O59"/>
    <mergeCell ref="F51:N52"/>
    <mergeCell ref="D44:E44"/>
    <mergeCell ref="D45:E45"/>
    <mergeCell ref="D42:E42"/>
    <mergeCell ref="D43:E43"/>
    <mergeCell ref="J46:N46"/>
    <mergeCell ref="F42:G42"/>
    <mergeCell ref="F43:G43"/>
    <mergeCell ref="F44:G44"/>
    <mergeCell ref="F45:G45"/>
    <mergeCell ref="H42:I42"/>
    <mergeCell ref="H43:I43"/>
    <mergeCell ref="H44:I44"/>
    <mergeCell ref="H45:I45"/>
    <mergeCell ref="J44:N44"/>
    <mergeCell ref="E48:F48"/>
    <mergeCell ref="J45:N45"/>
    <mergeCell ref="J42:N42"/>
    <mergeCell ref="J43:N43"/>
    <mergeCell ref="F37:G37"/>
    <mergeCell ref="K37:L37"/>
    <mergeCell ref="M37:N37"/>
    <mergeCell ref="F36:G36"/>
    <mergeCell ref="K36:L36"/>
    <mergeCell ref="M36:N36"/>
    <mergeCell ref="K38:L38"/>
    <mergeCell ref="M38:N38"/>
    <mergeCell ref="J41:N41"/>
    <mergeCell ref="K39:L39"/>
    <mergeCell ref="M39:N39"/>
    <mergeCell ref="K40:L40"/>
    <mergeCell ref="M40:N40"/>
    <mergeCell ref="F41:G41"/>
    <mergeCell ref="H41:I41"/>
    <mergeCell ref="K29:L30"/>
    <mergeCell ref="F29:G30"/>
    <mergeCell ref="H29:H30"/>
    <mergeCell ref="I29:J29"/>
    <mergeCell ref="M29:N29"/>
    <mergeCell ref="M30:N30"/>
    <mergeCell ref="F35:G35"/>
    <mergeCell ref="K33:L33"/>
    <mergeCell ref="K34:L34"/>
    <mergeCell ref="K35:L35"/>
    <mergeCell ref="M33:N33"/>
    <mergeCell ref="M34:N34"/>
    <mergeCell ref="M35:N35"/>
    <mergeCell ref="F31:G31"/>
    <mergeCell ref="K31:L31"/>
    <mergeCell ref="M31:N31"/>
    <mergeCell ref="F32:G32"/>
    <mergeCell ref="K32:L32"/>
    <mergeCell ref="M32:N32"/>
    <mergeCell ref="F21:N22"/>
    <mergeCell ref="F23:N24"/>
    <mergeCell ref="F25:N26"/>
    <mergeCell ref="F27:H28"/>
    <mergeCell ref="I11:I13"/>
    <mergeCell ref="J11:J13"/>
    <mergeCell ref="N9:O9"/>
    <mergeCell ref="L9:M9"/>
    <mergeCell ref="L10:O10"/>
    <mergeCell ref="N11:O11"/>
    <mergeCell ref="N13:O13"/>
    <mergeCell ref="L12:O12"/>
    <mergeCell ref="I9:I10"/>
    <mergeCell ref="J9:J10"/>
    <mergeCell ref="K9:K10"/>
    <mergeCell ref="L11:M11"/>
    <mergeCell ref="L13:M13"/>
    <mergeCell ref="K11:K13"/>
    <mergeCell ref="J27:N28"/>
  </mergeCells>
  <phoneticPr fontId="1"/>
  <pageMargins left="0.25" right="0.25" top="0.75" bottom="0.75" header="0.3" footer="0.3"/>
  <pageSetup paperSize="9" scale="6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記入</vt:lpstr>
      <vt:lpstr>決裁願</vt:lpstr>
      <vt:lpstr>記入!Print_Area</vt:lpstr>
      <vt:lpstr>決裁願!Print_Area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2018-03-27T04:04:42Z</cp:lastPrinted>
  <dcterms:created xsi:type="dcterms:W3CDTF">2015-01-07T08:04:00Z</dcterms:created>
  <dcterms:modified xsi:type="dcterms:W3CDTF">2020-04-09T02:33:17Z</dcterms:modified>
</cp:coreProperties>
</file>