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ewparkcloudNew\controller\src\main\resources\jxls_templates\"/>
    </mc:Choice>
  </mc:AlternateContent>
  <bookViews>
    <workbookView xWindow="12750" yWindow="60" windowWidth="15900" windowHeight="12405" tabRatio="570"/>
  </bookViews>
  <sheets>
    <sheet name="記入" sheetId="6" r:id="rId1"/>
    <sheet name="決裁願" sheetId="8" r:id="rId2"/>
  </sheets>
  <definedNames>
    <definedName name="_xlnm.Print_Area" localSheetId="1">決裁願!$A$1:$P$67</definedName>
  </definedNames>
  <calcPr calcId="152511"/>
</workbook>
</file>

<file path=xl/calcChain.xml><?xml version="1.0" encoding="utf-8"?>
<calcChain xmlns="http://schemas.openxmlformats.org/spreadsheetml/2006/main">
  <c r="A32" i="6" l="1"/>
  <c r="A31" i="6"/>
  <c r="A30" i="6"/>
  <c r="A29" i="6"/>
  <c r="F41" i="8" l="1"/>
  <c r="F40" i="8"/>
  <c r="F39" i="8"/>
  <c r="F38" i="8"/>
  <c r="F55" i="8" l="1"/>
  <c r="G47" i="8" l="1"/>
  <c r="G45" i="8"/>
  <c r="G44" i="8"/>
  <c r="J34" i="8"/>
  <c r="I34" i="8"/>
  <c r="H34" i="8"/>
  <c r="F34" i="8"/>
  <c r="I51" i="8" l="1"/>
  <c r="I48" i="8"/>
  <c r="I50" i="8"/>
  <c r="L49" i="8"/>
  <c r="I49" i="8"/>
  <c r="M34" i="8"/>
  <c r="H44" i="6"/>
  <c r="M31" i="8" s="1"/>
  <c r="C46" i="6"/>
  <c r="K35" i="8"/>
  <c r="G44" i="6"/>
  <c r="E18" i="8"/>
  <c r="E17" i="8" l="1"/>
  <c r="M30" i="8" l="1"/>
  <c r="J37" i="8"/>
  <c r="N13" i="8"/>
  <c r="N11" i="8"/>
  <c r="L13" i="8" l="1"/>
  <c r="L11" i="8"/>
  <c r="C10" i="8" l="1"/>
  <c r="D41" i="8"/>
  <c r="D40" i="8"/>
  <c r="D39" i="8"/>
  <c r="D38" i="8"/>
  <c r="J41" i="8"/>
  <c r="J40" i="8"/>
  <c r="J39" i="8"/>
  <c r="J38" i="8"/>
  <c r="E46" i="6" l="1"/>
  <c r="G46" i="6" l="1"/>
  <c r="H46" i="6"/>
  <c r="J42" i="8"/>
  <c r="M35" i="8" l="1"/>
  <c r="M33" i="8"/>
  <c r="M32" i="8"/>
  <c r="J35" i="8"/>
  <c r="J33" i="8"/>
  <c r="J32" i="8"/>
  <c r="K31" i="8"/>
  <c r="J31" i="8"/>
  <c r="I35" i="8"/>
  <c r="I33" i="8"/>
  <c r="I32" i="8"/>
  <c r="I31" i="8"/>
  <c r="H35" i="8"/>
  <c r="H33" i="8"/>
  <c r="H32" i="8"/>
  <c r="H31" i="8"/>
  <c r="F35" i="8"/>
  <c r="F33" i="8"/>
  <c r="F32" i="8"/>
  <c r="F31" i="8"/>
  <c r="J36" i="8" l="1"/>
  <c r="K36" i="8"/>
  <c r="M36" i="8"/>
  <c r="J27" i="8"/>
  <c r="F27" i="8"/>
  <c r="F25" i="8"/>
  <c r="F21" i="8"/>
  <c r="C13" i="8" l="1"/>
  <c r="F23" i="8" s="1"/>
  <c r="E16" i="8"/>
  <c r="K11" i="8"/>
  <c r="J11" i="8"/>
  <c r="N9" i="8"/>
  <c r="L6" i="8"/>
  <c r="L4" i="8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jx:area(lastCell="H50")</t>
        </r>
      </text>
    </comment>
    <comment ref="A44" authorId="0" shapeId="0">
      <text>
        <r>
          <rPr>
            <b/>
            <sz val="9"/>
            <color indexed="81"/>
            <rFont val="ＭＳ Ｐゴシック"/>
            <family val="2"/>
          </rPr>
          <t>jx:each(items="alist", var="t", lastCell="H44")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<sst xmlns="http://schemas.openxmlformats.org/spreadsheetml/2006/main" count="200" uniqueCount="164">
  <si>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</si>
  <si>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</si>
  <si>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</si>
  <si>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</si>
  <si>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</si>
  <si>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</si>
  <si>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</si>
  <si>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</si>
  <si>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</si>
  <si>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</si>
  <si>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</si>
  <si>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</si>
  <si>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</si>
  <si>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</si>
  <si>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通貨形式</t>
    <rPh sb="0" eb="2">
      <t>ツウカ</t>
    </rPh>
    <rPh sb="2" eb="4">
      <t>ケイシキ</t>
    </rPh>
    <phoneticPr fontId="1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</si>
  <si>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</si>
  <si>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</si>
  <si>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</si>
  <si>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</si>
  <si>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</si>
  <si>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</si>
  <si>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</si>
  <si>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</si>
  <si>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</si>
  <si>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</si>
  <si>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</si>
  <si>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</si>
  <si>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</si>
  <si>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</si>
  <si>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</si>
  <si>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</si>
  <si>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</si>
  <si>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</si>
  <si>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</si>
  <si>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</si>
  <si>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</si>
  <si>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</si>
  <si>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</si>
  <si>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</si>
  <si>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</si>
  <si>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</si>
  <si>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</si>
  <si>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</si>
  <si>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</si>
  <si>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</si>
  <si>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</si>
  <si>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</si>
  <si>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</si>
  <si>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</si>
  <si>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</si>
  <si>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</si>
  <si>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</si>
  <si>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</si>
  <si>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</si>
  <si>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</si>
  <si>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</si>
  <si>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</si>
  <si>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</si>
  <si>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</si>
  <si>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</si>
  <si>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</si>
  <si>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</si>
  <si>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</si>
  <si>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</si>
  <si>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</si>
  <si>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</si>
  <si>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</si>
  <si>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</si>
  <si>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</si>
  <si>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</si>
  <si>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経費</t>
    <rPh sb="0" eb="2">
      <t>ケイヒ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</si>
  <si>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</si>
  <si>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</si>
  <si>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</si>
  <si>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</si>
  <si>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</si>
  <si>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</si>
  <si>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</si>
  <si>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</si>
  <si>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</si>
  <si>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</si>
  <si>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</si>
  <si>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</si>
  <si>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</si>
  <si>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</si>
  <si>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</si>
  <si>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Office Scan</t>
    <phoneticPr fontId="7" type="noConversion"/>
  </si>
  <si>
    <t>パナソニックソフトウェア開発センター大連（有）（PSDCD）</t>
    <phoneticPr fontId="7" type="noConversion"/>
  </si>
  <si>
    <t>-</t>
    <phoneticPr fontId="1"/>
  </si>
  <si>
    <t>委託先</t>
    <rPh sb="0" eb="2">
      <t>イタク</t>
    </rPh>
    <rPh sb="2" eb="3">
      <t>サキ</t>
    </rPh>
    <phoneticPr fontId="1"/>
  </si>
  <si>
    <t>－</t>
    <phoneticPr fontId="1"/>
  </si>
  <si>
    <r>
      <t>4．外注持出开</t>
    </r>
    <r>
      <rPr>
        <sz val="16"/>
        <color theme="1"/>
        <rFont val="宋体"/>
        <family val="3"/>
        <charset val="134"/>
        <scheme val="minor"/>
      </rPr>
      <t xml:space="preserve">发
</t>
    </r>
    <rPh sb="2" eb="4">
      <t>ガイチュウ</t>
    </rPh>
    <rPh sb="4" eb="6">
      <t>モチダシ</t>
    </rPh>
    <rPh sb="6" eb="7">
      <t>ヒラク</t>
    </rPh>
    <phoneticPr fontId="1"/>
  </si>
  <si>
    <r>
      <t>※外注持出开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有</t>
    </r>
    <r>
      <rPr>
        <sz val="16"/>
        <color theme="1"/>
        <rFont val="宋体"/>
        <family val="3"/>
        <charset val="134"/>
        <scheme val="minor"/>
      </rPr>
      <t>时</t>
    </r>
    <r>
      <rPr>
        <sz val="16"/>
        <color theme="1"/>
        <rFont val="宋体"/>
        <family val="2"/>
        <charset val="128"/>
        <scheme val="minor"/>
      </rPr>
      <t>，</t>
    </r>
    <r>
      <rPr>
        <sz val="16"/>
        <color theme="1"/>
        <rFont val="宋体"/>
        <family val="3"/>
        <charset val="134"/>
        <scheme val="minor"/>
      </rPr>
      <t>请记</t>
    </r>
    <r>
      <rPr>
        <sz val="16"/>
        <color theme="1"/>
        <rFont val="宋体"/>
        <family val="2"/>
        <charset val="128"/>
        <scheme val="minor"/>
      </rPr>
      <t>入以下内容</t>
    </r>
    <phoneticPr fontId="1"/>
  </si>
  <si>
    <t>持ち帰り開発</t>
    <rPh sb="0" eb="1">
      <t>モ</t>
    </rPh>
    <rPh sb="2" eb="3">
      <t>カエ</t>
    </rPh>
    <rPh sb="4" eb="6">
      <t>カイハツ</t>
    </rPh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</si>
  <si>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所在地</t>
    </r>
    <phoneticPr fontId="1"/>
  </si>
  <si>
    <r>
      <t>※</t>
    </r>
    <r>
      <rPr>
        <sz val="12"/>
        <color theme="1"/>
        <rFont val="SimHei"/>
        <family val="3"/>
        <charset val="134"/>
      </rPr>
      <t>外注持出开发需有企划部门（情报安全，IT，进出口三方）及财务合意承认。</t>
    </r>
  </si>
  <si>
    <r>
      <t>※</t>
    </r>
    <r>
      <rPr>
        <sz val="12"/>
        <color theme="1"/>
        <rFont val="SimHei"/>
        <family val="3"/>
        <charset val="134"/>
      </rPr>
      <t>固定资产，进口设备等持出借给外注使用时按照公司的流程</t>
    </r>
    <r>
      <rPr>
        <sz val="12"/>
        <color theme="1"/>
        <rFont val="SimSun"/>
      </rPr>
      <t>实施借出</t>
    </r>
    <r>
      <rPr>
        <sz val="12"/>
        <color theme="1"/>
        <rFont val="SimHei"/>
        <family val="3"/>
        <charset val="134"/>
      </rPr>
      <t>申请，同时，双方保留借用书。</t>
    </r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</si>
  <si>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期</t>
    </r>
    <r>
      <rPr>
        <sz val="16"/>
        <color theme="1"/>
        <rFont val="宋体"/>
        <family val="3"/>
        <charset val="134"/>
        <scheme val="minor"/>
      </rPr>
      <t>间</t>
    </r>
    <phoneticPr fontId="1"/>
  </si>
  <si>
    <t>～</t>
    <phoneticPr fontId="1"/>
  </si>
  <si>
    <t>～</t>
    <phoneticPr fontId="1"/>
  </si>
  <si>
    <r>
      <t>持出</t>
    </r>
    <r>
      <rPr>
        <sz val="16"/>
        <color theme="1"/>
        <rFont val="宋体"/>
        <family val="3"/>
        <charset val="134"/>
        <scheme val="minor"/>
      </rPr>
      <t>设备</t>
    </r>
    <r>
      <rPr>
        <sz val="16"/>
        <color theme="1"/>
        <rFont val="宋体"/>
        <family val="2"/>
        <charset val="128"/>
        <scheme val="minor"/>
      </rPr>
      <t>明</t>
    </r>
    <r>
      <rPr>
        <sz val="16"/>
        <color theme="1"/>
        <rFont val="宋体"/>
        <family val="3"/>
        <charset val="134"/>
        <scheme val="minor"/>
      </rPr>
      <t>细</t>
    </r>
    <phoneticPr fontId="1"/>
  </si>
  <si>
    <r>
      <rPr>
        <sz val="10"/>
        <rFont val="ＭＳ Ｐゴシック"/>
        <family val="3"/>
        <charset val="128"/>
      </rPr>
      <t>持出</t>
    </r>
    <r>
      <rPr>
        <sz val="10"/>
        <rFont val="FangSong"/>
        <family val="3"/>
        <charset val="134"/>
      </rPr>
      <t>设备</t>
    </r>
    <r>
      <rPr>
        <sz val="10"/>
        <rFont val="ＭＳ Ｐゴシック"/>
        <family val="3"/>
        <charset val="128"/>
      </rPr>
      <t>明</t>
    </r>
    <r>
      <rPr>
        <sz val="10"/>
        <rFont val="FangSong"/>
        <family val="3"/>
        <charset val="134"/>
      </rPr>
      <t>细</t>
    </r>
    <phoneticPr fontId="1"/>
  </si>
  <si>
    <r>
      <t>委托元承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部</t>
    </r>
    <r>
      <rPr>
        <sz val="16"/>
        <color theme="1"/>
        <rFont val="宋体"/>
        <family val="3"/>
        <charset val="134"/>
        <scheme val="minor"/>
      </rPr>
      <t>门</t>
    </r>
    <r>
      <rPr>
        <sz val="16"/>
        <color theme="1"/>
        <rFont val="宋体"/>
        <family val="2"/>
        <charset val="128"/>
        <scheme val="minor"/>
      </rPr>
      <t>及承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者</t>
    </r>
    <phoneticPr fontId="1"/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</si>
  <si>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部</t>
    </r>
    <r>
      <rPr>
        <sz val="10"/>
        <rFont val="FangSong"/>
        <family val="3"/>
        <charset val="134"/>
      </rPr>
      <t>门</t>
    </r>
    <phoneticPr fontId="1"/>
  </si>
  <si>
    <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者</t>
    </r>
    <phoneticPr fontId="1"/>
  </si>
  <si>
    <t>委託先（和文）</t>
    <rPh sb="4" eb="6">
      <t>ﾜﾌﾞﾝ</t>
    </rPh>
    <phoneticPr fontId="7" type="noConversion"/>
  </si>
  <si>
    <t>委託先（英文）</t>
    <rPh sb="4" eb="6">
      <t>ｴｲﾌﾞﾝ</t>
    </rPh>
    <phoneticPr fontId="7" type="noConversion"/>
  </si>
  <si>
    <t>委託先（中文）</t>
    <rPh sb="4" eb="6">
      <t>ﾁｭｳﾌﾞﾝ</t>
    </rPh>
    <phoneticPr fontId="7" type="noConversion"/>
  </si>
  <si>
    <t>委託先略</t>
  </si>
  <si>
    <t>委託先場所（和文）</t>
    <rPh sb="3" eb="5">
      <t>ﾊﾞｼｮ</t>
    </rPh>
    <rPh sb="6" eb="8">
      <t>ｶｽﾞﾌﾐ</t>
    </rPh>
    <phoneticPr fontId="7" type="noConversion"/>
  </si>
  <si>
    <t>委託先場所（中文）</t>
    <rPh sb="3" eb="5">
      <t>ばしょ</t>
    </rPh>
    <rPh sb="6" eb="8">
      <t>ﾁｭｳﾌﾞﾝ</t>
    </rPh>
    <phoneticPr fontId="7" type="noConversion"/>
  </si>
  <si>
    <t>決  裁  願（委託）</t>
    <rPh sb="8" eb="10">
      <t>イタク</t>
    </rPh>
    <phoneticPr fontId="1"/>
  </si>
  <si>
    <t>5．備考</t>
    <rPh sb="2" eb="4">
      <t>ビコウ</t>
    </rPh>
    <phoneticPr fontId="1"/>
  </si>
  <si>
    <t>備考</t>
    <rPh sb="0" eb="2">
      <t>ビコウ</t>
    </rPh>
    <phoneticPr fontId="1"/>
  </si>
  <si>
    <t>支払予定日</t>
    <rPh sb="0" eb="2">
      <t>シハライ</t>
    </rPh>
    <rPh sb="2" eb="4">
      <t>ヨテイ</t>
    </rPh>
    <rPh sb="4" eb="5">
      <t>ヒ</t>
    </rPh>
    <phoneticPr fontId="1"/>
  </si>
  <si>
    <t>${aw.pjnamechinese}</t>
  </si>
  <si>
    <t>${aw.user_id}</t>
  </si>
  <si>
    <t>${aw.currencyposition}</t>
  </si>
  <si>
    <t>${aw.claimamount}</t>
  </si>
  <si>
    <t>${aw.telephone}</t>
  </si>
  <si>
    <t>${aw.commdepartment}</t>
  </si>
  <si>
    <t>${aw.commission}</t>
  </si>
  <si>
    <t>${aw.plan}</t>
  </si>
  <si>
    <t>${aw.valuation}</t>
  </si>
  <si>
    <t>${aw.individual}</t>
  </si>
  <si>
    <t>${aw.custochinese}</t>
    <phoneticPr fontId="1"/>
  </si>
  <si>
    <t>${aw.placejapanese}</t>
    <phoneticPr fontId="1"/>
  </si>
  <si>
    <t>${aw.placechinese}</t>
    <phoneticPr fontId="1"/>
  </si>
  <si>
    <t>${aw.pjnamejapanese}</t>
    <phoneticPr fontId="1"/>
  </si>
  <si>
    <t>${aw.custojapanese}</t>
    <phoneticPr fontId="1"/>
  </si>
  <si>
    <t>${aw.deployment}</t>
    <phoneticPr fontId="1"/>
  </si>
  <si>
    <t>${aw.deliverydate}</t>
    <phoneticPr fontId="1"/>
  </si>
  <si>
    <t>${aw.remarks}</t>
    <phoneticPr fontId="1"/>
  </si>
  <si>
    <t>${aw.equipment}</t>
    <phoneticPr fontId="1"/>
  </si>
  <si>
    <t>${aw.extrinsic}</t>
    <phoneticPr fontId="1"/>
  </si>
  <si>
    <t>${t.budgetcode}</t>
    <phoneticPr fontId="1"/>
  </si>
  <si>
    <t>${t.depart}</t>
    <phoneticPr fontId="1"/>
  </si>
  <si>
    <t>${t.outsource}</t>
    <phoneticPr fontId="1"/>
  </si>
  <si>
    <t>${t.outcommunity}</t>
    <phoneticPr fontId="1"/>
  </si>
  <si>
    <t>${aw.user_id}</t>
    <phoneticPr fontId="1"/>
  </si>
  <si>
    <t>${statime}</t>
    <phoneticPr fontId="1"/>
  </si>
  <si>
    <t>${endtime}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</si>
  <si>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</si>
  <si>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</si>
  <si>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</si>
  <si>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</si>
  <si>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</si>
  <si>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</si>
  <si>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</si>
  <si>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</si>
  <si>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</si>
  <si>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</si>
  <si>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</si>
  <si>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</si>
  <si>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</si>
  <si>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</si>
  <si>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</si>
  <si>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</si>
  <si>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</si>
  <si>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${num[0].deliverydate}</t>
    <phoneticPr fontId="1"/>
  </si>
  <si>
    <t>${num[0].completiondate}</t>
    <phoneticPr fontId="1"/>
  </si>
  <si>
    <t>${num[2].claimdate}</t>
    <phoneticPr fontId="1"/>
  </si>
  <si>
    <t>${aw.draftingdate}</t>
    <phoneticPr fontId="1"/>
  </si>
  <si>
    <t>${aw.scheduleddate}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</si>
</sst>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#,##0.00_ "/>
    <numFmt numFmtId="178" formatCode="[$-F800]dddd\,\ mmmm\ dd\,\ yyyy"/>
    <numFmt numFmtId="179" formatCode="&quot;¥&quot;#,##0.00_);[Red]\(&quot;¥&quot;#,##0.00\)"/>
  </numFmts>
  <fonts count="2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6"/>
      <color theme="1"/>
      <name val="宋体"/>
      <family val="3"/>
      <charset val="134"/>
      <scheme val="minor"/>
    </font>
    <font>
      <sz val="12"/>
      <color theme="1"/>
      <name val="ＭＳ 明朝"/>
      <family val="1"/>
      <charset val="128"/>
    </font>
    <font>
      <sz val="12"/>
      <color theme="1"/>
      <name val="SimHei"/>
      <family val="3"/>
      <charset val="134"/>
    </font>
    <font>
      <sz val="10"/>
      <name val="FangSong"/>
      <family val="3"/>
      <charset val="134"/>
    </font>
    <font>
      <b/>
      <sz val="9"/>
      <color indexed="81"/>
      <name val="ＭＳ Ｐゴシック"/>
      <family val="2"/>
    </font>
    <font>
      <sz val="12"/>
      <color theme="1"/>
      <name val="SimSun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207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14" fontId="6" fillId="2" borderId="1" xfId="4" applyNumberFormat="1" applyFont="1" applyFill="1" applyBorder="1" applyAlignment="1">
      <alignment horizontal="left"/>
    </xf>
    <xf numFmtId="40" fontId="6" fillId="2" borderId="1" xfId="4" applyNumberFormat="1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6" fillId="5" borderId="1" xfId="4" applyFont="1" applyFill="1" applyBorder="1"/>
    <xf numFmtId="0" fontId="8" fillId="5" borderId="1" xfId="4" applyFont="1" applyFill="1" applyBorder="1" applyAlignment="1">
      <alignment horizontal="left"/>
    </xf>
    <xf numFmtId="0" fontId="10" fillId="0" borderId="1" xfId="0" applyFont="1" applyBorder="1" applyAlignment="1">
      <alignment horizontal="center" vertical="center" shrinkToFit="1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0" fillId="5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center" vertical="center"/>
    </xf>
    <xf numFmtId="176" fontId="18" fillId="5" borderId="1" xfId="4" applyNumberFormat="1" applyFont="1" applyFill="1" applyBorder="1" applyAlignment="1">
      <alignment horizontal="center"/>
    </xf>
    <xf numFmtId="0" fontId="19" fillId="0" borderId="0" xfId="4" applyFont="1"/>
    <xf numFmtId="177" fontId="10" fillId="5" borderId="1" xfId="0" applyNumberFormat="1" applyFont="1" applyFill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177" fontId="18" fillId="5" borderId="1" xfId="4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13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6" fillId="6" borderId="1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1" xfId="4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6" fillId="6" borderId="1" xfId="4" applyFont="1" applyFill="1" applyBorder="1" applyAlignment="1">
      <alignment horizontal="center"/>
    </xf>
    <xf numFmtId="178" fontId="6" fillId="2" borderId="1" xfId="0" applyNumberFormat="1" applyFont="1" applyFill="1" applyBorder="1" applyAlignment="1">
      <alignment horizontal="left"/>
    </xf>
    <xf numFmtId="179" fontId="6" fillId="2" borderId="1" xfId="0" applyNumberFormat="1" applyFont="1" applyFill="1" applyBorder="1" applyAlignment="1">
      <alignment horizontal="left"/>
    </xf>
    <xf numFmtId="179" fontId="11" fillId="0" borderId="1" xfId="0" applyNumberFormat="1" applyFont="1" applyBorder="1" applyAlignment="1">
      <alignment horizontal="center" vertical="center" shrinkToFit="1"/>
    </xf>
    <xf numFmtId="0" fontId="10" fillId="5" borderId="12" xfId="0" applyFont="1" applyFill="1" applyBorder="1" applyAlignment="1">
      <alignment horizontal="center" vertical="center" shrinkToFit="1"/>
    </xf>
    <xf numFmtId="0" fontId="8" fillId="6" borderId="1" xfId="4" applyFont="1" applyFill="1" applyBorder="1" applyAlignment="1" applyProtection="1">
      <alignment horizontal="center"/>
      <protection locked="0"/>
    </xf>
    <xf numFmtId="0" fontId="5" fillId="0" borderId="0" xfId="4" applyProtection="1"/>
    <xf numFmtId="31" fontId="5" fillId="3" borderId="1" xfId="4" applyNumberFormat="1" applyFill="1" applyBorder="1" applyAlignment="1" applyProtection="1">
      <alignment horizontal="left"/>
      <protection locked="0"/>
    </xf>
    <xf numFmtId="0" fontId="5" fillId="5" borderId="7" xfId="4" applyFill="1" applyBorder="1" applyAlignment="1">
      <alignment horizontal="center" vertical="center"/>
    </xf>
    <xf numFmtId="0" fontId="5" fillId="5" borderId="9" xfId="4" applyFill="1" applyBorder="1" applyAlignment="1">
      <alignment horizontal="center" vertical="center"/>
    </xf>
    <xf numFmtId="0" fontId="5" fillId="5" borderId="10" xfId="4" applyFill="1" applyBorder="1" applyAlignment="1">
      <alignment horizontal="center" vertical="center"/>
    </xf>
    <xf numFmtId="0" fontId="5" fillId="5" borderId="2" xfId="4" applyFill="1" applyBorder="1" applyAlignment="1">
      <alignment horizontal="center" vertical="center"/>
    </xf>
    <xf numFmtId="0" fontId="5" fillId="5" borderId="11" xfId="4" applyFill="1" applyBorder="1" applyAlignment="1">
      <alignment horizontal="center" vertical="center"/>
    </xf>
    <xf numFmtId="0" fontId="5" fillId="5" borderId="4" xfId="4" applyFill="1" applyBorder="1" applyAlignment="1">
      <alignment horizontal="center" vertical="center"/>
    </xf>
    <xf numFmtId="0" fontId="6" fillId="0" borderId="7" xfId="4" applyFont="1" applyBorder="1" applyAlignment="1">
      <alignment horizontal="left" vertical="center"/>
    </xf>
    <xf numFmtId="0" fontId="6" fillId="0" borderId="8" xfId="4" applyFont="1" applyBorder="1" applyAlignment="1">
      <alignment horizontal="left" vertical="center"/>
    </xf>
    <xf numFmtId="0" fontId="6" fillId="0" borderId="10" xfId="4" applyFont="1" applyBorder="1" applyAlignment="1">
      <alignment horizontal="left" vertical="center"/>
    </xf>
    <xf numFmtId="0" fontId="6" fillId="0" borderId="0" xfId="4" applyFont="1" applyBorder="1" applyAlignment="1">
      <alignment horizontal="left" vertical="center"/>
    </xf>
    <xf numFmtId="0" fontId="6" fillId="0" borderId="11" xfId="4" applyFont="1" applyBorder="1" applyAlignment="1">
      <alignment horizontal="left" vertical="center"/>
    </xf>
    <xf numFmtId="0" fontId="6" fillId="0" borderId="3" xfId="4" applyFont="1" applyBorder="1" applyAlignment="1">
      <alignment horizontal="left" vertical="center"/>
    </xf>
    <xf numFmtId="0" fontId="16" fillId="5" borderId="1" xfId="4" applyFont="1" applyFill="1" applyBorder="1" applyAlignment="1">
      <alignment horizontal="center"/>
    </xf>
    <xf numFmtId="0" fontId="17" fillId="5" borderId="1" xfId="4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9" fillId="0" borderId="3" xfId="4" applyFont="1" applyBorder="1" applyAlignment="1">
      <alignment horizontal="left"/>
    </xf>
    <xf numFmtId="0" fontId="11" fillId="5" borderId="1" xfId="0" applyFont="1" applyFill="1" applyBorder="1" applyAlignment="1">
      <alignment horizontal="center" vertical="center" wrapText="1"/>
    </xf>
    <xf numFmtId="0" fontId="20" fillId="6" borderId="16" xfId="4" applyFont="1" applyFill="1" applyBorder="1" applyAlignment="1">
      <alignment horizontal="center" vertical="center" textRotation="255"/>
    </xf>
    <xf numFmtId="0" fontId="21" fillId="6" borderId="17" xfId="4" applyFont="1" applyFill="1" applyBorder="1" applyAlignment="1">
      <alignment horizontal="center" vertical="center" textRotation="255"/>
    </xf>
    <xf numFmtId="0" fontId="21" fillId="6" borderId="18" xfId="4" applyFont="1" applyFill="1" applyBorder="1" applyAlignment="1">
      <alignment horizontal="center" vertical="center" textRotation="255"/>
    </xf>
    <xf numFmtId="0" fontId="21" fillId="6" borderId="19" xfId="4" applyFont="1" applyFill="1" applyBorder="1" applyAlignment="1">
      <alignment horizontal="center" vertical="center" textRotation="255"/>
    </xf>
    <xf numFmtId="0" fontId="6" fillId="5" borderId="13" xfId="4" applyFont="1" applyFill="1" applyBorder="1" applyAlignment="1">
      <alignment horizontal="center"/>
    </xf>
    <xf numFmtId="0" fontId="6" fillId="5" borderId="15" xfId="4" applyFont="1" applyFill="1" applyBorder="1" applyAlignment="1">
      <alignment horizontal="center"/>
    </xf>
    <xf numFmtId="0" fontId="5" fillId="5" borderId="1" xfId="4" applyFill="1" applyBorder="1" applyAlignment="1">
      <alignment horizontal="center"/>
    </xf>
    <xf numFmtId="0" fontId="5" fillId="0" borderId="11" xfId="4" applyBorder="1" applyAlignment="1">
      <alignment horizontal="center" vertical="center"/>
    </xf>
    <xf numFmtId="0" fontId="5" fillId="0" borderId="3" xfId="4" applyBorder="1" applyAlignment="1">
      <alignment horizontal="center" vertical="center"/>
    </xf>
    <xf numFmtId="0" fontId="5" fillId="0" borderId="4" xfId="4" applyBorder="1" applyAlignment="1">
      <alignment horizontal="center" vertical="center"/>
    </xf>
    <xf numFmtId="0" fontId="5" fillId="0" borderId="13" xfId="4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5" xfId="4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0" borderId="13" xfId="4" applyFont="1" applyBorder="1" applyAlignment="1">
      <alignment horizontal="center"/>
    </xf>
    <xf numFmtId="0" fontId="6" fillId="0" borderId="14" xfId="4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4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0" fontId="11" fillId="4" borderId="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177" fontId="10" fillId="4" borderId="1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5" fillId="0" borderId="1" xfId="4" applyBorder="1" applyAlignment="1">
      <alignment horizont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46"/>
  <sheetViews>
    <sheetView tabSelected="1" view="pageBreakPreview" zoomScale="85" zoomScaleNormal="100" zoomScaleSheetLayoutView="85" workbookViewId="0">
      <selection sqref="A1:B1"/>
    </sheetView>
  </sheetViews>
  <sheetFormatPr defaultRowHeight="12.75"/>
  <cols>
    <col min="1" max="1" width="14" style="1" customWidth="1"/>
    <col min="2" max="2" width="45.125" style="3" bestFit="1" customWidth="1"/>
    <col min="3" max="3" width="9.875" style="1" customWidth="1"/>
    <col min="4" max="7" width="9" style="1"/>
    <col min="8" max="8" width="10.125" style="1" customWidth="1"/>
    <col min="9" max="16384" width="9" style="1"/>
  </cols>
  <sheetData>
    <row r="1" spans="1:8" ht="14.25" customHeight="1">
      <c r="A1" s="90" t="s">
        <v>84</v>
      </c>
      <c r="B1" s="90"/>
      <c r="G1" s="92" t="s">
        <v>85</v>
      </c>
      <c r="H1" s="93"/>
    </row>
    <row r="2" spans="1:8" ht="12.75" customHeight="1">
      <c r="A2" s="59" t="s">
        <v>105</v>
      </c>
      <c r="B2" s="6" t="s">
        <v>129</v>
      </c>
      <c r="C2" s="12" t="s">
        <v>13</v>
      </c>
      <c r="D2" s="12"/>
      <c r="G2" s="94"/>
      <c r="H2" s="95"/>
    </row>
    <row r="3" spans="1:8" ht="12.75" customHeight="1">
      <c r="A3" s="60" t="s">
        <v>106</v>
      </c>
      <c r="B3" s="4"/>
      <c r="C3" s="13" t="s">
        <v>12</v>
      </c>
      <c r="G3" s="94"/>
      <c r="H3" s="95"/>
    </row>
    <row r="4" spans="1:8" ht="12.75" customHeight="1">
      <c r="A4" s="59" t="s">
        <v>107</v>
      </c>
      <c r="B4" s="9" t="s">
        <v>125</v>
      </c>
      <c r="C4" s="12" t="s">
        <v>13</v>
      </c>
      <c r="G4" s="94"/>
      <c r="H4" s="95"/>
    </row>
    <row r="5" spans="1:8" ht="12.75" customHeight="1">
      <c r="A5" s="59" t="s">
        <v>108</v>
      </c>
      <c r="B5" s="4"/>
      <c r="C5" s="13" t="s">
        <v>12</v>
      </c>
      <c r="G5" s="94"/>
      <c r="H5" s="95"/>
    </row>
    <row r="6" spans="1:8" ht="12.75" customHeight="1">
      <c r="A6" s="61" t="s">
        <v>109</v>
      </c>
      <c r="B6" s="6" t="s">
        <v>126</v>
      </c>
      <c r="C6" s="12" t="s">
        <v>13</v>
      </c>
      <c r="G6" s="94"/>
      <c r="H6" s="95"/>
    </row>
    <row r="7" spans="1:8" ht="12.75" customHeight="1">
      <c r="A7" s="61" t="s">
        <v>110</v>
      </c>
      <c r="B7" s="6" t="s">
        <v>127</v>
      </c>
      <c r="C7" s="12" t="s">
        <v>13</v>
      </c>
      <c r="G7" s="94"/>
      <c r="H7" s="95"/>
    </row>
    <row r="8" spans="1:8" ht="12.75" customHeight="1">
      <c r="A8" s="59" t="s">
        <v>8</v>
      </c>
      <c r="B8" s="42"/>
      <c r="C8" s="13" t="s">
        <v>12</v>
      </c>
      <c r="G8" s="94"/>
      <c r="H8" s="95"/>
    </row>
    <row r="9" spans="1:8" s="7" customFormat="1" ht="13.5" customHeight="1">
      <c r="A9" s="60" t="s">
        <v>80</v>
      </c>
      <c r="B9" s="6" t="s">
        <v>130</v>
      </c>
      <c r="C9" s="12" t="s">
        <v>13</v>
      </c>
      <c r="D9" s="1"/>
      <c r="G9" s="94"/>
      <c r="H9" s="95"/>
    </row>
    <row r="10" spans="1:8" ht="12.75" customHeight="1">
      <c r="A10" s="59" t="s">
        <v>0</v>
      </c>
      <c r="B10" s="6" t="s">
        <v>128</v>
      </c>
      <c r="C10" s="12" t="s">
        <v>13</v>
      </c>
      <c r="G10" s="94"/>
      <c r="H10" s="95"/>
    </row>
    <row r="11" spans="1:8" ht="12.75" customHeight="1">
      <c r="A11" s="59" t="s">
        <v>1</v>
      </c>
      <c r="B11" s="6" t="s">
        <v>115</v>
      </c>
      <c r="C11" s="12" t="s">
        <v>13</v>
      </c>
      <c r="G11" s="94"/>
      <c r="H11" s="95"/>
    </row>
    <row r="12" spans="1:8" ht="12.75" customHeight="1">
      <c r="A12" s="59" t="s">
        <v>2</v>
      </c>
      <c r="B12" s="6" t="s">
        <v>139</v>
      </c>
      <c r="C12" s="12" t="s">
        <v>13</v>
      </c>
      <c r="G12" s="94"/>
      <c r="H12" s="95"/>
    </row>
    <row r="13" spans="1:8" ht="12.75" customHeight="1">
      <c r="A13" s="59" t="s">
        <v>9</v>
      </c>
      <c r="B13" s="4"/>
      <c r="C13" s="13" t="s">
        <v>12</v>
      </c>
      <c r="G13" s="94"/>
      <c r="H13" s="95"/>
    </row>
    <row r="14" spans="1:8" ht="12.75" customHeight="1">
      <c r="A14" s="59" t="s">
        <v>3</v>
      </c>
      <c r="B14" s="10" t="s">
        <v>140</v>
      </c>
      <c r="C14" s="12" t="s">
        <v>13</v>
      </c>
      <c r="G14" s="94"/>
      <c r="H14" s="95"/>
    </row>
    <row r="15" spans="1:8" ht="12.75" customHeight="1">
      <c r="A15" s="59" t="s">
        <v>4</v>
      </c>
      <c r="B15" s="10" t="s">
        <v>141</v>
      </c>
      <c r="C15" s="12" t="s">
        <v>13</v>
      </c>
      <c r="G15" s="94"/>
      <c r="H15" s="95"/>
    </row>
    <row r="16" spans="1:8" ht="12.75" customHeight="1">
      <c r="A16" s="59" t="s">
        <v>5</v>
      </c>
      <c r="B16" s="42"/>
      <c r="C16" s="13" t="s">
        <v>12</v>
      </c>
      <c r="G16" s="94"/>
      <c r="H16" s="95"/>
    </row>
    <row r="17" spans="1:8" ht="12.75" customHeight="1">
      <c r="A17" s="59" t="s">
        <v>6</v>
      </c>
      <c r="B17" s="65" t="s">
        <v>131</v>
      </c>
      <c r="C17" s="12" t="s">
        <v>13</v>
      </c>
      <c r="G17" s="94"/>
      <c r="H17" s="95"/>
    </row>
    <row r="18" spans="1:8" ht="12.75" customHeight="1">
      <c r="A18" s="59" t="s">
        <v>81</v>
      </c>
      <c r="B18" s="42"/>
      <c r="C18" s="13" t="s">
        <v>12</v>
      </c>
      <c r="G18" s="94"/>
      <c r="H18" s="95"/>
    </row>
    <row r="19" spans="1:8" ht="12.75" customHeight="1">
      <c r="A19" s="59" t="s">
        <v>14</v>
      </c>
      <c r="B19" s="6" t="s">
        <v>117</v>
      </c>
      <c r="C19" s="12" t="s">
        <v>13</v>
      </c>
      <c r="G19" s="94"/>
      <c r="H19" s="95"/>
    </row>
    <row r="20" spans="1:8" s="7" customFormat="1" ht="13.5" customHeight="1">
      <c r="A20" s="59" t="s">
        <v>7</v>
      </c>
      <c r="B20" s="66" t="s">
        <v>118</v>
      </c>
      <c r="C20" s="12" t="s">
        <v>13</v>
      </c>
      <c r="G20" s="94"/>
      <c r="H20" s="95"/>
    </row>
    <row r="21" spans="1:8" ht="12.75" customHeight="1">
      <c r="A21" s="59" t="s">
        <v>78</v>
      </c>
      <c r="B21" s="42"/>
      <c r="C21" s="13" t="s">
        <v>12</v>
      </c>
      <c r="G21" s="94"/>
      <c r="H21" s="95"/>
    </row>
    <row r="22" spans="1:8" ht="12.75" customHeight="1">
      <c r="A22" s="59" t="s">
        <v>79</v>
      </c>
      <c r="B22" s="42"/>
      <c r="C22" s="13" t="s">
        <v>12</v>
      </c>
      <c r="G22" s="94"/>
      <c r="H22" s="95"/>
    </row>
    <row r="23" spans="1:8" s="7" customFormat="1" ht="13.5" customHeight="1">
      <c r="A23" s="60" t="s">
        <v>82</v>
      </c>
      <c r="B23" s="8"/>
      <c r="C23" s="13" t="s">
        <v>12</v>
      </c>
      <c r="G23" s="94"/>
      <c r="H23" s="95"/>
    </row>
    <row r="24" spans="1:8" s="7" customFormat="1" ht="13.5" customHeight="1">
      <c r="A24" s="60" t="s">
        <v>83</v>
      </c>
      <c r="B24" s="5"/>
      <c r="C24" s="13" t="s">
        <v>12</v>
      </c>
      <c r="G24" s="94"/>
      <c r="H24" s="95"/>
    </row>
    <row r="25" spans="1:8" s="7" customFormat="1" ht="13.5" customHeight="1">
      <c r="A25" s="60" t="s">
        <v>10</v>
      </c>
      <c r="B25" s="43" t="s">
        <v>86</v>
      </c>
      <c r="C25" s="13" t="s">
        <v>12</v>
      </c>
      <c r="G25" s="94"/>
      <c r="H25" s="95"/>
    </row>
    <row r="26" spans="1:8" ht="12.75" customHeight="1">
      <c r="A26" s="60" t="s">
        <v>11</v>
      </c>
      <c r="B26" s="5" t="s">
        <v>87</v>
      </c>
      <c r="C26" s="13" t="s">
        <v>12</v>
      </c>
      <c r="G26" s="94"/>
      <c r="H26" s="95"/>
    </row>
    <row r="27" spans="1:8" ht="3" customHeight="1">
      <c r="A27" s="62"/>
      <c r="B27" s="1"/>
      <c r="G27" s="94"/>
      <c r="H27" s="95"/>
    </row>
    <row r="28" spans="1:8" ht="12.75" customHeight="1">
      <c r="A28" s="63" t="s">
        <v>77</v>
      </c>
      <c r="B28" s="63" t="s">
        <v>72</v>
      </c>
      <c r="C28" s="64" t="s">
        <v>73</v>
      </c>
      <c r="D28" s="64" t="s">
        <v>74</v>
      </c>
      <c r="E28" s="64" t="s">
        <v>75</v>
      </c>
      <c r="F28" s="64" t="s">
        <v>76</v>
      </c>
      <c r="G28" s="94"/>
      <c r="H28" s="95"/>
    </row>
    <row r="29" spans="1:8" s="70" customFormat="1" ht="13.5" customHeight="1">
      <c r="A29" s="69" t="str">
        <f>IF(B29="","","第一回")</f>
        <v>第一回</v>
      </c>
      <c r="B29" s="52" t="s">
        <v>159</v>
      </c>
      <c r="C29" s="52" t="s">
        <v>160</v>
      </c>
      <c r="D29" s="51" t="s">
        <v>142</v>
      </c>
      <c r="E29" s="51" t="s">
        <v>143</v>
      </c>
      <c r="F29" s="11" t="s">
        <v>144</v>
      </c>
      <c r="G29" s="94"/>
      <c r="H29" s="95"/>
    </row>
    <row r="30" spans="1:8" s="70" customFormat="1" ht="13.5" customHeight="1">
      <c r="A30" s="69" t="str">
        <f>IF(B30="","","第二回")</f>
        <v>第二回</v>
      </c>
      <c r="B30" s="52" t="s">
        <v>145</v>
      </c>
      <c r="C30" s="52" t="s">
        <v>146</v>
      </c>
      <c r="D30" s="51" t="s">
        <v>147</v>
      </c>
      <c r="E30" s="51" t="s">
        <v>148</v>
      </c>
      <c r="F30" s="11" t="s">
        <v>149</v>
      </c>
      <c r="G30" s="94"/>
      <c r="H30" s="95"/>
    </row>
    <row r="31" spans="1:8" s="70" customFormat="1" ht="13.5" customHeight="1">
      <c r="A31" s="69" t="str">
        <f>IF(B31="","","第三回")</f>
        <v>第三回</v>
      </c>
      <c r="B31" s="52" t="s">
        <v>150</v>
      </c>
      <c r="C31" s="52" t="s">
        <v>151</v>
      </c>
      <c r="D31" s="51" t="s">
        <v>161</v>
      </c>
      <c r="E31" s="51" t="s">
        <v>152</v>
      </c>
      <c r="F31" s="11" t="s">
        <v>153</v>
      </c>
      <c r="G31" s="94"/>
      <c r="H31" s="95"/>
    </row>
    <row r="32" spans="1:8" s="70" customFormat="1" ht="14.25" customHeight="1">
      <c r="A32" s="69" t="str">
        <f>IF(B32="","","第四回")</f>
        <v>第四回</v>
      </c>
      <c r="B32" s="52" t="s">
        <v>154</v>
      </c>
      <c r="C32" s="52" t="s">
        <v>155</v>
      </c>
      <c r="D32" s="51" t="s">
        <v>156</v>
      </c>
      <c r="E32" s="51" t="s">
        <v>157</v>
      </c>
      <c r="F32" s="11" t="s">
        <v>158</v>
      </c>
      <c r="G32" s="94"/>
      <c r="H32" s="95"/>
    </row>
    <row r="33" spans="1:8" ht="7.5" customHeight="1">
      <c r="A33" s="2"/>
    </row>
    <row r="34" spans="1:8" ht="13.5" customHeight="1">
      <c r="A34" s="46" t="s">
        <v>38</v>
      </c>
    </row>
    <row r="35" spans="1:8" ht="14.25" customHeight="1">
      <c r="A35" s="36" t="s">
        <v>40</v>
      </c>
      <c r="B35" s="6" t="s">
        <v>116</v>
      </c>
      <c r="C35" s="96" t="s">
        <v>93</v>
      </c>
      <c r="D35" s="97"/>
      <c r="E35" s="99" t="s">
        <v>134</v>
      </c>
      <c r="F35" s="100"/>
      <c r="G35" s="100"/>
      <c r="H35" s="101"/>
    </row>
    <row r="36" spans="1:8">
      <c r="A36" s="36" t="s">
        <v>39</v>
      </c>
      <c r="B36" s="6" t="s">
        <v>119</v>
      </c>
      <c r="C36" s="98" t="s">
        <v>101</v>
      </c>
      <c r="D36" s="98"/>
      <c r="E36" s="102" t="s">
        <v>133</v>
      </c>
      <c r="F36" s="103"/>
      <c r="G36" s="103"/>
      <c r="H36" s="104"/>
    </row>
    <row r="37" spans="1:8">
      <c r="A37" s="36" t="s">
        <v>42</v>
      </c>
      <c r="B37" s="71" t="s">
        <v>162</v>
      </c>
      <c r="C37" s="98" t="s">
        <v>103</v>
      </c>
      <c r="D37" s="98"/>
      <c r="E37" s="102" t="s">
        <v>120</v>
      </c>
      <c r="F37" s="103"/>
      <c r="G37" s="103"/>
      <c r="H37" s="104"/>
    </row>
    <row r="38" spans="1:8" ht="13.5">
      <c r="A38" s="37" t="s">
        <v>44</v>
      </c>
      <c r="B38" s="71" t="s">
        <v>163</v>
      </c>
      <c r="C38" s="105" t="s">
        <v>104</v>
      </c>
      <c r="D38" s="105"/>
      <c r="E38" s="106" t="s">
        <v>121</v>
      </c>
      <c r="F38" s="107"/>
      <c r="G38" s="107"/>
      <c r="H38" s="108"/>
    </row>
    <row r="39" spans="1:8" s="3" customFormat="1" ht="13.5">
      <c r="A39" s="37" t="s">
        <v>46</v>
      </c>
      <c r="B39" s="6" t="s">
        <v>122</v>
      </c>
      <c r="C39" s="72" t="s">
        <v>113</v>
      </c>
      <c r="D39" s="73"/>
      <c r="E39" s="78" t="s">
        <v>132</v>
      </c>
      <c r="F39" s="79"/>
      <c r="G39" s="79"/>
      <c r="H39" s="79"/>
    </row>
    <row r="40" spans="1:8" s="3" customFormat="1" ht="13.5">
      <c r="A40" s="37" t="s">
        <v>37</v>
      </c>
      <c r="B40" s="6" t="s">
        <v>123</v>
      </c>
      <c r="C40" s="74"/>
      <c r="D40" s="75"/>
      <c r="E40" s="80"/>
      <c r="F40" s="81"/>
      <c r="G40" s="81"/>
      <c r="H40" s="81"/>
    </row>
    <row r="41" spans="1:8" s="3" customFormat="1" ht="13.5">
      <c r="A41" s="37" t="s">
        <v>36</v>
      </c>
      <c r="B41" s="6" t="s">
        <v>124</v>
      </c>
      <c r="C41" s="76"/>
      <c r="D41" s="77"/>
      <c r="E41" s="82"/>
      <c r="F41" s="83"/>
      <c r="G41" s="83"/>
      <c r="H41" s="83"/>
    </row>
    <row r="42" spans="1:8" s="3" customFormat="1" ht="14.25">
      <c r="A42" s="89" t="s">
        <v>55</v>
      </c>
      <c r="B42" s="89" t="s">
        <v>56</v>
      </c>
      <c r="C42" s="86" t="s">
        <v>52</v>
      </c>
      <c r="D42" s="87"/>
      <c r="E42" s="87"/>
      <c r="F42" s="88"/>
      <c r="G42" s="91" t="s">
        <v>61</v>
      </c>
      <c r="H42" s="89" t="s">
        <v>53</v>
      </c>
    </row>
    <row r="43" spans="1:8" ht="14.25">
      <c r="A43" s="89"/>
      <c r="B43" s="89"/>
      <c r="C43" s="39" t="s">
        <v>59</v>
      </c>
      <c r="D43" s="44" t="s">
        <v>68</v>
      </c>
      <c r="E43" s="39" t="s">
        <v>60</v>
      </c>
      <c r="F43" s="44" t="s">
        <v>69</v>
      </c>
      <c r="G43" s="89"/>
      <c r="H43" s="89"/>
    </row>
    <row r="44" spans="1:8" ht="14.25">
      <c r="A44" s="38" t="s">
        <v>135</v>
      </c>
      <c r="B44" s="206" t="s">
        <v>136</v>
      </c>
      <c r="C44" s="40" t="s">
        <v>88</v>
      </c>
      <c r="D44" s="40" t="s">
        <v>88</v>
      </c>
      <c r="E44" s="67" t="s">
        <v>137</v>
      </c>
      <c r="F44" s="67" t="s">
        <v>138</v>
      </c>
      <c r="G44" s="68">
        <f>SUM(E44:E44)</f>
        <v>0</v>
      </c>
      <c r="H44" s="47" t="e">
        <f>E44*F44</f>
        <v>#VALUE!</v>
      </c>
    </row>
    <row r="45" spans="1:8" ht="14.25">
      <c r="A45" s="38" t="s">
        <v>70</v>
      </c>
      <c r="B45" s="40" t="s">
        <v>64</v>
      </c>
      <c r="C45" s="40" t="s">
        <v>63</v>
      </c>
      <c r="D45" s="40" t="s">
        <v>63</v>
      </c>
      <c r="E45" s="40" t="s">
        <v>65</v>
      </c>
      <c r="F45" s="40" t="s">
        <v>63</v>
      </c>
      <c r="G45" s="41" t="s">
        <v>66</v>
      </c>
      <c r="H45" s="48"/>
    </row>
    <row r="46" spans="1:8" ht="15">
      <c r="A46" s="84" t="s">
        <v>67</v>
      </c>
      <c r="B46" s="85"/>
      <c r="C46" s="45">
        <f>SUM(C44:C45)</f>
        <v>0</v>
      </c>
      <c r="D46" s="45" t="s">
        <v>71</v>
      </c>
      <c r="E46" s="45">
        <f>SUM(E44:E45)</f>
        <v>0</v>
      </c>
      <c r="F46" s="45" t="s">
        <v>71</v>
      </c>
      <c r="G46" s="45">
        <f>SUM(G44:G45)</f>
        <v>0</v>
      </c>
      <c r="H46" s="49" t="e">
        <f>SUM(H44:H45)</f>
        <v>#VALUE!</v>
      </c>
    </row>
  </sheetData>
  <protectedRanges>
    <protectedRange sqref="C44:F44 A44" name="範囲3"/>
    <protectedRange sqref="H45" name="範囲4"/>
  </protectedRanges>
  <mergeCells count="18">
    <mergeCell ref="A1:B1"/>
    <mergeCell ref="B42:B43"/>
    <mergeCell ref="G42:G43"/>
    <mergeCell ref="A42:A43"/>
    <mergeCell ref="G1:H32"/>
    <mergeCell ref="C35:D35"/>
    <mergeCell ref="C36:D36"/>
    <mergeCell ref="E35:H35"/>
    <mergeCell ref="C37:D37"/>
    <mergeCell ref="E36:H36"/>
    <mergeCell ref="E37:H37"/>
    <mergeCell ref="C38:D38"/>
    <mergeCell ref="E38:H38"/>
    <mergeCell ref="C39:D41"/>
    <mergeCell ref="E39:H41"/>
    <mergeCell ref="A46:B46"/>
    <mergeCell ref="C42:F42"/>
    <mergeCell ref="H42:H43"/>
  </mergeCells>
  <phoneticPr fontId="1"/>
  <dataValidations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7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R67"/>
  <sheetViews>
    <sheetView view="pageBreakPreview" topLeftCell="A10" zoomScale="70" zoomScaleNormal="100" zoomScaleSheetLayoutView="70" workbookViewId="0">
      <selection activeCell="L11" sqref="L11:M11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11.25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24"/>
    </row>
    <row r="2" spans="1:15" ht="27">
      <c r="B2" s="14"/>
      <c r="C2" s="14"/>
      <c r="D2" s="14"/>
      <c r="E2" s="14"/>
      <c r="F2" s="14"/>
      <c r="G2" s="14"/>
      <c r="H2" s="35" t="s">
        <v>111</v>
      </c>
      <c r="I2" s="14"/>
      <c r="J2" s="14"/>
      <c r="K2" s="14"/>
      <c r="L2" s="16" t="s">
        <v>30</v>
      </c>
      <c r="M2" s="16"/>
      <c r="N2" s="14"/>
      <c r="O2" s="14"/>
    </row>
    <row r="3" spans="1:15" ht="20.100000000000001" customHeight="1">
      <c r="B3" s="14"/>
      <c r="C3" s="177" t="s">
        <v>29</v>
      </c>
      <c r="D3" s="180"/>
      <c r="E3" s="180"/>
      <c r="F3" s="182" t="s">
        <v>28</v>
      </c>
      <c r="G3" s="33" t="s">
        <v>21</v>
      </c>
      <c r="H3" s="30"/>
      <c r="I3" s="30"/>
      <c r="J3" s="30"/>
      <c r="K3" s="29"/>
      <c r="L3" s="138" t="s">
        <v>41</v>
      </c>
      <c r="M3" s="139"/>
      <c r="N3" s="139"/>
      <c r="O3" s="140"/>
    </row>
    <row r="4" spans="1:15" ht="20.100000000000001" customHeight="1">
      <c r="B4" s="14"/>
      <c r="C4" s="178"/>
      <c r="D4" s="181"/>
      <c r="E4" s="181"/>
      <c r="F4" s="178"/>
      <c r="G4" s="172"/>
      <c r="H4" s="173"/>
      <c r="I4" s="173"/>
      <c r="J4" s="173"/>
      <c r="K4" s="174"/>
      <c r="L4" s="191" t="str">
        <f>記入!B37</f>
        <v>${aw.draftingdate}</v>
      </c>
      <c r="M4" s="192"/>
      <c r="N4" s="192"/>
      <c r="O4" s="193"/>
    </row>
    <row r="5" spans="1:15" ht="20.100000000000001" customHeight="1">
      <c r="B5" s="14"/>
      <c r="C5" s="178"/>
      <c r="D5" s="181"/>
      <c r="E5" s="181"/>
      <c r="F5" s="178"/>
      <c r="G5" s="172"/>
      <c r="H5" s="173"/>
      <c r="I5" s="173"/>
      <c r="J5" s="173"/>
      <c r="K5" s="174"/>
      <c r="L5" s="138" t="s">
        <v>43</v>
      </c>
      <c r="M5" s="139"/>
      <c r="N5" s="139"/>
      <c r="O5" s="140"/>
    </row>
    <row r="6" spans="1:15" ht="20.100000000000001" customHeight="1">
      <c r="B6" s="14"/>
      <c r="C6" s="178"/>
      <c r="D6" s="181"/>
      <c r="E6" s="181"/>
      <c r="F6" s="182" t="s">
        <v>15</v>
      </c>
      <c r="G6" s="172"/>
      <c r="H6" s="173"/>
      <c r="I6" s="173"/>
      <c r="J6" s="173"/>
      <c r="K6" s="174"/>
      <c r="L6" s="183" t="str">
        <f>記入!B38</f>
        <v>${aw.scheduleddate}</v>
      </c>
      <c r="M6" s="184"/>
      <c r="N6" s="184"/>
      <c r="O6" s="185"/>
    </row>
    <row r="7" spans="1:15" ht="20.100000000000001" customHeight="1">
      <c r="B7" s="14"/>
      <c r="C7" s="178"/>
      <c r="D7" s="181"/>
      <c r="E7" s="181"/>
      <c r="F7" s="178"/>
      <c r="G7" s="172"/>
      <c r="H7" s="173"/>
      <c r="I7" s="173"/>
      <c r="J7" s="173"/>
      <c r="K7" s="174"/>
      <c r="L7" s="186" t="s">
        <v>16</v>
      </c>
      <c r="M7" s="169"/>
      <c r="N7" s="169"/>
      <c r="O7" s="187"/>
    </row>
    <row r="8" spans="1:15" ht="20.100000000000001" customHeight="1">
      <c r="B8" s="14"/>
      <c r="C8" s="179"/>
      <c r="D8" s="181"/>
      <c r="E8" s="181"/>
      <c r="F8" s="179"/>
      <c r="G8" s="172"/>
      <c r="H8" s="175"/>
      <c r="I8" s="175"/>
      <c r="J8" s="175"/>
      <c r="K8" s="176"/>
      <c r="L8" s="188"/>
      <c r="M8" s="189"/>
      <c r="N8" s="189"/>
      <c r="O8" s="190"/>
    </row>
    <row r="9" spans="1:15" ht="20.100000000000001" customHeight="1">
      <c r="B9" s="14"/>
      <c r="C9" s="31" t="s">
        <v>22</v>
      </c>
      <c r="D9" s="18"/>
      <c r="E9" s="18"/>
      <c r="F9" s="18"/>
      <c r="G9" s="19"/>
      <c r="H9" s="131" t="s">
        <v>24</v>
      </c>
      <c r="I9" s="131" t="s">
        <v>25</v>
      </c>
      <c r="J9" s="131" t="s">
        <v>26</v>
      </c>
      <c r="K9" s="132" t="s">
        <v>27</v>
      </c>
      <c r="L9" s="138" t="s">
        <v>45</v>
      </c>
      <c r="M9" s="139"/>
      <c r="N9" s="136" t="str">
        <f>記入!B39</f>
        <v>${aw.plan}</v>
      </c>
      <c r="O9" s="137"/>
    </row>
    <row r="10" spans="1:15" ht="20.100000000000001" customHeight="1">
      <c r="B10" s="14"/>
      <c r="C10" s="160" t="str">
        <f>記入!B9</f>
        <v>${aw.deployment}</v>
      </c>
      <c r="D10" s="161"/>
      <c r="E10" s="161"/>
      <c r="F10" s="161"/>
      <c r="G10" s="162"/>
      <c r="H10" s="131"/>
      <c r="I10" s="131"/>
      <c r="J10" s="131"/>
      <c r="K10" s="132"/>
      <c r="L10" s="138" t="s">
        <v>17</v>
      </c>
      <c r="M10" s="139"/>
      <c r="N10" s="139"/>
      <c r="O10" s="140"/>
    </row>
    <row r="11" spans="1:15" ht="20.100000000000001" customHeight="1">
      <c r="B11" s="14"/>
      <c r="C11" s="163"/>
      <c r="D11" s="164"/>
      <c r="E11" s="164"/>
      <c r="F11" s="164"/>
      <c r="G11" s="165"/>
      <c r="H11" s="131"/>
      <c r="I11" s="131"/>
      <c r="J11" s="131" t="str">
        <f>記入!B35</f>
        <v>${aw.user_id}</v>
      </c>
      <c r="K11" s="135" t="str">
        <f>記入!B36</f>
        <v>${aw.telephone}</v>
      </c>
      <c r="L11" s="133" t="str">
        <f>記入!B20</f>
        <v>${aw.claimamount}</v>
      </c>
      <c r="M11" s="134"/>
      <c r="N11" s="144" t="str">
        <f>記入!B19</f>
        <v>${aw.currencyposition}</v>
      </c>
      <c r="O11" s="145"/>
    </row>
    <row r="12" spans="1:15" ht="20.100000000000001" customHeight="1">
      <c r="B12" s="14"/>
      <c r="C12" s="32" t="s">
        <v>23</v>
      </c>
      <c r="D12" s="20"/>
      <c r="E12" s="20"/>
      <c r="F12" s="20"/>
      <c r="G12" s="21"/>
      <c r="H12" s="131"/>
      <c r="I12" s="131"/>
      <c r="J12" s="131"/>
      <c r="K12" s="135"/>
      <c r="L12" s="147" t="s">
        <v>20</v>
      </c>
      <c r="M12" s="148"/>
      <c r="N12" s="148"/>
      <c r="O12" s="149"/>
    </row>
    <row r="13" spans="1:15" ht="20.100000000000001" customHeight="1">
      <c r="B13" s="14"/>
      <c r="C13" s="166" t="str">
        <f>記入!B10</f>
        <v>${aw.pjnamejapanese}</v>
      </c>
      <c r="D13" s="167"/>
      <c r="E13" s="167"/>
      <c r="F13" s="167"/>
      <c r="G13" s="168"/>
      <c r="H13" s="131"/>
      <c r="I13" s="131"/>
      <c r="J13" s="131"/>
      <c r="K13" s="135"/>
      <c r="L13" s="133" t="str">
        <f>記入!B20</f>
        <v>${aw.claimamount}</v>
      </c>
      <c r="M13" s="134"/>
      <c r="N13" s="144" t="str">
        <f>記入!B19</f>
        <v>${aw.currencyposition}</v>
      </c>
      <c r="O13" s="145"/>
    </row>
    <row r="14" spans="1:15" ht="7.5" customHeight="1">
      <c r="B14" s="159" t="s">
        <v>18</v>
      </c>
      <c r="C14" s="2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30"/>
      <c r="O14" s="15"/>
    </row>
    <row r="15" spans="1:15" ht="20.100000000000001" customHeight="1">
      <c r="B15" s="159"/>
      <c r="C15" s="22"/>
      <c r="D15" s="25" t="s">
        <v>49</v>
      </c>
      <c r="E15" s="25"/>
      <c r="F15" s="25"/>
      <c r="G15" s="25"/>
      <c r="H15" s="25"/>
      <c r="I15" s="25"/>
      <c r="J15" s="25"/>
      <c r="K15" s="25"/>
      <c r="L15" s="25"/>
      <c r="M15" s="25"/>
      <c r="N15" s="26"/>
      <c r="O15" s="17"/>
    </row>
    <row r="16" spans="1:15" ht="20.100000000000001" customHeight="1">
      <c r="B16" s="159"/>
      <c r="C16" s="22"/>
      <c r="D16" s="25"/>
      <c r="E16" s="23" t="str">
        <f>C10&amp;"は"</f>
        <v>${aw.deployment}は</v>
      </c>
      <c r="F16" s="25"/>
      <c r="G16" s="25"/>
      <c r="H16" s="25"/>
      <c r="I16" s="25"/>
      <c r="J16" s="25"/>
      <c r="K16" s="25"/>
      <c r="L16" s="25"/>
      <c r="M16" s="25"/>
      <c r="N16" s="26"/>
      <c r="O16" s="17"/>
    </row>
    <row r="17" spans="2:15" ht="20.100000000000001" customHeight="1">
      <c r="B17" s="159"/>
      <c r="C17" s="22"/>
      <c r="D17" s="25"/>
      <c r="E17" s="23" t="str">
        <f>記入!B10&amp;"において、外注開発経験活用・コストダウンのため"</f>
        <v>${aw.pjnamejapanese}において、外注開発経験活用・コストダウンのため</v>
      </c>
      <c r="F17" s="25"/>
      <c r="G17" s="25"/>
      <c r="H17" s="25"/>
      <c r="I17" s="25"/>
      <c r="J17" s="25"/>
      <c r="K17" s="25"/>
      <c r="L17" s="25"/>
      <c r="M17" s="25"/>
      <c r="N17" s="26"/>
      <c r="O17" s="17"/>
    </row>
    <row r="18" spans="2:15" ht="20.100000000000001" customHeight="1">
      <c r="B18" s="159"/>
      <c r="C18" s="22"/>
      <c r="D18" s="14"/>
      <c r="E18" s="23" t="str">
        <f>"本プロジェクトの一部開発を"&amp; 記入!B2&amp;"へ委託するので、以下内容の通り委託個別契約書を締結する。"</f>
        <v>本プロジェクトの一部開発を${aw.custojapanese}へ委託するので、以下内容の通り委託個別契約書を締結する。</v>
      </c>
      <c r="F18" s="25"/>
      <c r="G18" s="25"/>
      <c r="H18" s="25"/>
      <c r="I18" s="25"/>
      <c r="J18" s="25"/>
      <c r="K18" s="25"/>
      <c r="L18" s="25"/>
      <c r="M18" s="25"/>
      <c r="N18" s="26"/>
      <c r="O18" s="17"/>
    </row>
    <row r="19" spans="2:15" ht="6" customHeight="1">
      <c r="B19" s="159"/>
      <c r="C19" s="22"/>
      <c r="D19" s="14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17"/>
    </row>
    <row r="20" spans="2:15" ht="20.100000000000001" customHeight="1">
      <c r="B20" s="159"/>
      <c r="C20" s="22"/>
      <c r="D20" s="25" t="s">
        <v>31</v>
      </c>
      <c r="E20" s="25"/>
      <c r="F20" s="25"/>
      <c r="G20" s="25"/>
      <c r="H20" s="25"/>
      <c r="I20" s="25"/>
      <c r="J20" s="25"/>
      <c r="K20" s="25"/>
      <c r="L20" s="25"/>
      <c r="M20" s="25"/>
      <c r="N20" s="26"/>
      <c r="O20" s="17"/>
    </row>
    <row r="21" spans="2:15" ht="15" customHeight="1">
      <c r="B21" s="159"/>
      <c r="C21" s="22"/>
      <c r="D21" s="119" t="s">
        <v>89</v>
      </c>
      <c r="E21" s="119"/>
      <c r="F21" s="111" t="str">
        <f>記入!B2</f>
        <v>${aw.custojapanese}</v>
      </c>
      <c r="G21" s="111"/>
      <c r="H21" s="111"/>
      <c r="I21" s="111"/>
      <c r="J21" s="111"/>
      <c r="K21" s="111"/>
      <c r="L21" s="111"/>
      <c r="M21" s="111"/>
      <c r="N21" s="111"/>
      <c r="O21" s="17"/>
    </row>
    <row r="22" spans="2:15" ht="15" customHeight="1">
      <c r="B22" s="159"/>
      <c r="C22" s="22"/>
      <c r="D22" s="119"/>
      <c r="E22" s="119"/>
      <c r="F22" s="111"/>
      <c r="G22" s="111"/>
      <c r="H22" s="111"/>
      <c r="I22" s="111"/>
      <c r="J22" s="111"/>
      <c r="K22" s="111"/>
      <c r="L22" s="111"/>
      <c r="M22" s="111"/>
      <c r="N22" s="111"/>
      <c r="O22" s="17"/>
    </row>
    <row r="23" spans="2:15" ht="15" customHeight="1">
      <c r="B23" s="159"/>
      <c r="C23" s="22"/>
      <c r="D23" s="119" t="s">
        <v>50</v>
      </c>
      <c r="E23" s="119"/>
      <c r="F23" s="111" t="str">
        <f>C13</f>
        <v>${aw.pjnamejapanese}</v>
      </c>
      <c r="G23" s="111"/>
      <c r="H23" s="111"/>
      <c r="I23" s="111"/>
      <c r="J23" s="111"/>
      <c r="K23" s="111"/>
      <c r="L23" s="111"/>
      <c r="M23" s="111"/>
      <c r="N23" s="111"/>
      <c r="O23" s="17"/>
    </row>
    <row r="24" spans="2:15" ht="15" customHeight="1">
      <c r="B24" s="159"/>
      <c r="C24" s="22"/>
      <c r="D24" s="119"/>
      <c r="E24" s="119"/>
      <c r="F24" s="111"/>
      <c r="G24" s="111"/>
      <c r="H24" s="111"/>
      <c r="I24" s="111"/>
      <c r="J24" s="111"/>
      <c r="K24" s="111"/>
      <c r="L24" s="111"/>
      <c r="M24" s="111"/>
      <c r="N24" s="111"/>
      <c r="O24" s="17"/>
    </row>
    <row r="25" spans="2:15" ht="15" customHeight="1">
      <c r="B25" s="159"/>
      <c r="C25" s="22"/>
      <c r="D25" s="119" t="s">
        <v>51</v>
      </c>
      <c r="E25" s="119"/>
      <c r="F25" s="111" t="str">
        <f>記入!B12</f>
        <v>${aw.user_id}</v>
      </c>
      <c r="G25" s="111"/>
      <c r="H25" s="111"/>
      <c r="I25" s="111"/>
      <c r="J25" s="111"/>
      <c r="K25" s="111"/>
      <c r="L25" s="111"/>
      <c r="M25" s="111"/>
      <c r="N25" s="111"/>
      <c r="O25" s="17"/>
    </row>
    <row r="26" spans="2:15" ht="15" customHeight="1">
      <c r="B26" s="159"/>
      <c r="C26" s="22"/>
      <c r="D26" s="119"/>
      <c r="E26" s="119"/>
      <c r="F26" s="111"/>
      <c r="G26" s="111"/>
      <c r="H26" s="111"/>
      <c r="I26" s="111"/>
      <c r="J26" s="111"/>
      <c r="K26" s="111"/>
      <c r="L26" s="111"/>
      <c r="M26" s="111"/>
      <c r="N26" s="111"/>
      <c r="O26" s="17"/>
    </row>
    <row r="27" spans="2:15" ht="15" customHeight="1">
      <c r="B27" s="159"/>
      <c r="C27" s="22"/>
      <c r="D27" s="150" t="s">
        <v>54</v>
      </c>
      <c r="E27" s="150"/>
      <c r="F27" s="153" t="str">
        <f>記入!B14</f>
        <v>${statime}</v>
      </c>
      <c r="G27" s="154"/>
      <c r="H27" s="154"/>
      <c r="I27" s="122" t="s">
        <v>98</v>
      </c>
      <c r="J27" s="155" t="str">
        <f>記入!B15</f>
        <v>${endtime}</v>
      </c>
      <c r="K27" s="155"/>
      <c r="L27" s="155"/>
      <c r="M27" s="155"/>
      <c r="N27" s="156"/>
      <c r="O27" s="17"/>
    </row>
    <row r="28" spans="2:15" ht="15" customHeight="1">
      <c r="B28" s="159"/>
      <c r="C28" s="22"/>
      <c r="D28" s="150"/>
      <c r="E28" s="150"/>
      <c r="F28" s="153"/>
      <c r="G28" s="154"/>
      <c r="H28" s="154"/>
      <c r="I28" s="122"/>
      <c r="J28" s="155"/>
      <c r="K28" s="155"/>
      <c r="L28" s="155"/>
      <c r="M28" s="155"/>
      <c r="N28" s="156"/>
      <c r="O28" s="17"/>
    </row>
    <row r="29" spans="2:15" ht="24.75" customHeight="1">
      <c r="B29" s="159"/>
      <c r="C29" s="22"/>
      <c r="D29" s="124" t="s">
        <v>52</v>
      </c>
      <c r="E29" s="125"/>
      <c r="F29" s="124" t="s">
        <v>55</v>
      </c>
      <c r="G29" s="125"/>
      <c r="H29" s="128" t="s">
        <v>56</v>
      </c>
      <c r="I29" s="109" t="s">
        <v>62</v>
      </c>
      <c r="J29" s="110"/>
      <c r="K29" s="130" t="s">
        <v>61</v>
      </c>
      <c r="L29" s="125"/>
      <c r="M29" s="124" t="s">
        <v>53</v>
      </c>
      <c r="N29" s="125"/>
      <c r="O29" s="17"/>
    </row>
    <row r="30" spans="2:15" ht="24.75" customHeight="1">
      <c r="B30" s="159"/>
      <c r="C30" s="22"/>
      <c r="D30" s="170"/>
      <c r="E30" s="171"/>
      <c r="F30" s="126"/>
      <c r="G30" s="127"/>
      <c r="H30" s="129"/>
      <c r="I30" s="34" t="s">
        <v>59</v>
      </c>
      <c r="J30" s="34" t="s">
        <v>60</v>
      </c>
      <c r="K30" s="126"/>
      <c r="L30" s="127"/>
      <c r="M30" s="151" t="str">
        <f>"(" &amp; 記入!B19 &amp; ")"</f>
        <v>(${aw.currencyposition})</v>
      </c>
      <c r="N30" s="152"/>
      <c r="O30" s="17"/>
    </row>
    <row r="31" spans="2:15" ht="24.95" customHeight="1">
      <c r="B31" s="159"/>
      <c r="C31" s="22"/>
      <c r="D31" s="170"/>
      <c r="E31" s="171"/>
      <c r="F31" s="111" t="str">
        <f>記入!A44</f>
        <v>${t.budgetcode}</v>
      </c>
      <c r="G31" s="111"/>
      <c r="H31" s="40" t="e">
        <f>記入!#REF!</f>
        <v>#REF!</v>
      </c>
      <c r="I31" s="40" t="str">
        <f>記入!C44</f>
        <v>-</v>
      </c>
      <c r="J31" s="40" t="str">
        <f>記入!E44</f>
        <v>${t.outsource}</v>
      </c>
      <c r="K31" s="112">
        <f>記入!G44</f>
        <v>0</v>
      </c>
      <c r="L31" s="113"/>
      <c r="M31" s="118" t="e">
        <f>記入!H44</f>
        <v>#VALUE!</v>
      </c>
      <c r="N31" s="118"/>
      <c r="O31" s="17"/>
    </row>
    <row r="32" spans="2:15" ht="24.95" customHeight="1">
      <c r="B32" s="159"/>
      <c r="C32" s="22"/>
      <c r="D32" s="170"/>
      <c r="E32" s="171"/>
      <c r="F32" s="111" t="e">
        <f>記入!#REF!</f>
        <v>#REF!</v>
      </c>
      <c r="G32" s="111"/>
      <c r="H32" s="40" t="e">
        <f>記入!#REF!</f>
        <v>#REF!</v>
      </c>
      <c r="I32" s="40" t="e">
        <f>記入!#REF!</f>
        <v>#REF!</v>
      </c>
      <c r="J32" s="40" t="e">
        <f>記入!#REF!</f>
        <v>#REF!</v>
      </c>
      <c r="K32" s="114"/>
      <c r="L32" s="115"/>
      <c r="M32" s="118" t="e">
        <f>記入!#REF!</f>
        <v>#REF!</v>
      </c>
      <c r="N32" s="118"/>
      <c r="O32" s="17"/>
    </row>
    <row r="33" spans="2:15" ht="24.95" customHeight="1">
      <c r="B33" s="159"/>
      <c r="C33" s="22"/>
      <c r="D33" s="170"/>
      <c r="E33" s="171"/>
      <c r="F33" s="111" t="e">
        <f>記入!#REF!</f>
        <v>#REF!</v>
      </c>
      <c r="G33" s="111"/>
      <c r="H33" s="40" t="e">
        <f>記入!#REF!</f>
        <v>#REF!</v>
      </c>
      <c r="I33" s="40" t="e">
        <f>記入!#REF!</f>
        <v>#REF!</v>
      </c>
      <c r="J33" s="40" t="e">
        <f>記入!#REF!</f>
        <v>#REF!</v>
      </c>
      <c r="K33" s="114"/>
      <c r="L33" s="115"/>
      <c r="M33" s="118" t="e">
        <f>記入!#REF!</f>
        <v>#REF!</v>
      </c>
      <c r="N33" s="118"/>
      <c r="O33" s="17"/>
    </row>
    <row r="34" spans="2:15" ht="24.95" customHeight="1">
      <c r="B34" s="159"/>
      <c r="C34" s="22"/>
      <c r="D34" s="170"/>
      <c r="E34" s="171"/>
      <c r="F34" s="111" t="e">
        <f>記入!#REF!</f>
        <v>#REF!</v>
      </c>
      <c r="G34" s="111"/>
      <c r="H34" s="40" t="e">
        <f>記入!#REF!</f>
        <v>#REF!</v>
      </c>
      <c r="I34" s="40" t="e">
        <f>記入!#REF!</f>
        <v>#REF!</v>
      </c>
      <c r="J34" s="40" t="e">
        <f>記入!#REF!</f>
        <v>#REF!</v>
      </c>
      <c r="K34" s="116"/>
      <c r="L34" s="117"/>
      <c r="M34" s="118" t="e">
        <f>記入!#REF!</f>
        <v>#REF!</v>
      </c>
      <c r="N34" s="118"/>
      <c r="O34" s="17"/>
    </row>
    <row r="35" spans="2:15" ht="24.95" customHeight="1">
      <c r="B35" s="159"/>
      <c r="C35" s="22"/>
      <c r="D35" s="170"/>
      <c r="E35" s="171"/>
      <c r="F35" s="111" t="str">
        <f>記入!A45</f>
        <v>経費</v>
      </c>
      <c r="G35" s="111"/>
      <c r="H35" s="40" t="str">
        <f>記入!B45</f>
        <v>-</v>
      </c>
      <c r="I35" s="40" t="str">
        <f>記入!C45</f>
        <v>-</v>
      </c>
      <c r="J35" s="40" t="str">
        <f>記入!E45</f>
        <v>-</v>
      </c>
      <c r="K35" s="111" t="str">
        <f>記入!G45</f>
        <v>-</v>
      </c>
      <c r="L35" s="111"/>
      <c r="M35" s="118">
        <f>記入!H45</f>
        <v>0</v>
      </c>
      <c r="N35" s="118"/>
      <c r="O35" s="17"/>
    </row>
    <row r="36" spans="2:15" ht="24.95" customHeight="1">
      <c r="B36" s="159"/>
      <c r="C36" s="22"/>
      <c r="D36" s="126"/>
      <c r="E36" s="127"/>
      <c r="F36" s="119" t="s">
        <v>58</v>
      </c>
      <c r="G36" s="119"/>
      <c r="H36" s="119"/>
      <c r="I36" s="34" t="s">
        <v>90</v>
      </c>
      <c r="J36" s="34" t="e">
        <f>SUM(J31:J35)</f>
        <v>#REF!</v>
      </c>
      <c r="K36" s="119">
        <f>SUM(K31:L35)</f>
        <v>0</v>
      </c>
      <c r="L36" s="119"/>
      <c r="M36" s="146" t="e">
        <f>SUM(M31:N35)</f>
        <v>#VALUE!</v>
      </c>
      <c r="N36" s="146"/>
      <c r="O36" s="17"/>
    </row>
    <row r="37" spans="2:15" ht="24.95" customHeight="1">
      <c r="B37" s="159"/>
      <c r="C37" s="22"/>
      <c r="D37" s="150" t="s">
        <v>57</v>
      </c>
      <c r="E37" s="150"/>
      <c r="F37" s="109" t="s">
        <v>114</v>
      </c>
      <c r="G37" s="120"/>
      <c r="H37" s="120"/>
      <c r="I37" s="110"/>
      <c r="J37" s="150" t="str">
        <f>"請求金額"&amp;"("&amp;記入!B19&amp;")"</f>
        <v>請求金額(${aw.currencyposition})</v>
      </c>
      <c r="K37" s="150"/>
      <c r="L37" s="150"/>
      <c r="M37" s="150"/>
      <c r="N37" s="150"/>
      <c r="O37" s="17"/>
    </row>
    <row r="38" spans="2:15" ht="18" customHeight="1">
      <c r="B38" s="159"/>
      <c r="C38" s="22"/>
      <c r="D38" s="119" t="e">
        <f>記入!#REF!</f>
        <v>#REF!</v>
      </c>
      <c r="E38" s="119"/>
      <c r="F38" s="121" t="e">
        <f>IF(記入!#REF!="","",記入!#REF!)</f>
        <v>#REF!</v>
      </c>
      <c r="G38" s="122"/>
      <c r="H38" s="122"/>
      <c r="I38" s="123"/>
      <c r="J38" s="118" t="e">
        <f>IF(記入!#REF!="","",記入!#REF!)</f>
        <v>#REF!</v>
      </c>
      <c r="K38" s="118"/>
      <c r="L38" s="118"/>
      <c r="M38" s="118"/>
      <c r="N38" s="118"/>
      <c r="O38" s="17"/>
    </row>
    <row r="39" spans="2:15" ht="18" customHeight="1">
      <c r="B39" s="159"/>
      <c r="C39" s="22"/>
      <c r="D39" s="119" t="e">
        <f>記入!#REF!</f>
        <v>#REF!</v>
      </c>
      <c r="E39" s="119"/>
      <c r="F39" s="121" t="e">
        <f>IF(記入!#REF!="","",記入!#REF!)</f>
        <v>#REF!</v>
      </c>
      <c r="G39" s="122"/>
      <c r="H39" s="122"/>
      <c r="I39" s="123"/>
      <c r="J39" s="118" t="e">
        <f>IF(記入!#REF!="","",記入!#REF!)</f>
        <v>#REF!</v>
      </c>
      <c r="K39" s="118"/>
      <c r="L39" s="118"/>
      <c r="M39" s="118"/>
      <c r="N39" s="118"/>
      <c r="O39" s="17"/>
    </row>
    <row r="40" spans="2:15" ht="18" customHeight="1">
      <c r="B40" s="159"/>
      <c r="C40" s="22"/>
      <c r="D40" s="119" t="e">
        <f>記入!#REF!</f>
        <v>#REF!</v>
      </c>
      <c r="E40" s="119"/>
      <c r="F40" s="121" t="e">
        <f>IF(記入!#REF!="","",記入!#REF!)</f>
        <v>#REF!</v>
      </c>
      <c r="G40" s="122"/>
      <c r="H40" s="122"/>
      <c r="I40" s="123"/>
      <c r="J40" s="118" t="e">
        <f>IF(記入!#REF!="","",記入!#REF!)</f>
        <v>#REF!</v>
      </c>
      <c r="K40" s="118"/>
      <c r="L40" s="118"/>
      <c r="M40" s="118"/>
      <c r="N40" s="118"/>
      <c r="O40" s="17"/>
    </row>
    <row r="41" spans="2:15" ht="18" customHeight="1">
      <c r="B41" s="159"/>
      <c r="C41" s="22"/>
      <c r="D41" s="119" t="e">
        <f>記入!#REF!</f>
        <v>#REF!</v>
      </c>
      <c r="E41" s="119"/>
      <c r="F41" s="121" t="e">
        <f>IF(記入!#REF!="","",記入!#REF!)</f>
        <v>#REF!</v>
      </c>
      <c r="G41" s="122"/>
      <c r="H41" s="122"/>
      <c r="I41" s="123"/>
      <c r="J41" s="118" t="e">
        <f>IF(記入!#REF!="","",記入!#REF!)</f>
        <v>#REF!</v>
      </c>
      <c r="K41" s="118"/>
      <c r="L41" s="118"/>
      <c r="M41" s="118"/>
      <c r="N41" s="118"/>
      <c r="O41" s="17"/>
    </row>
    <row r="42" spans="2:15" ht="18" customHeight="1">
      <c r="B42" s="159"/>
      <c r="C42" s="22"/>
      <c r="D42" s="25"/>
      <c r="E42" s="25"/>
      <c r="F42" s="25"/>
      <c r="G42" s="25"/>
      <c r="H42" s="25"/>
      <c r="I42" s="25"/>
      <c r="J42" s="141" t="e">
        <f>SUM(J38:N41)</f>
        <v>#REF!</v>
      </c>
      <c r="K42" s="142"/>
      <c r="L42" s="142"/>
      <c r="M42" s="142"/>
      <c r="N42" s="143"/>
      <c r="O42" s="17"/>
    </row>
    <row r="43" spans="2:15" ht="20.100000000000001" customHeight="1">
      <c r="B43" s="159"/>
      <c r="C43" s="22"/>
      <c r="D43" s="26" t="s">
        <v>32</v>
      </c>
      <c r="E43" s="26"/>
      <c r="F43" s="26"/>
      <c r="G43" s="25"/>
      <c r="H43" s="25"/>
      <c r="I43" s="26"/>
      <c r="J43" s="25"/>
      <c r="K43" s="25"/>
      <c r="L43" s="25"/>
      <c r="M43" s="25"/>
      <c r="N43" s="26"/>
      <c r="O43" s="17"/>
    </row>
    <row r="44" spans="2:15" ht="20.100000000000001" customHeight="1">
      <c r="B44" s="159"/>
      <c r="C44" s="22"/>
      <c r="D44" s="26"/>
      <c r="E44" s="169" t="s">
        <v>47</v>
      </c>
      <c r="F44" s="169"/>
      <c r="G44" s="20" t="str">
        <f>記入!B40</f>
        <v>${aw.valuation}</v>
      </c>
      <c r="H44" s="25"/>
      <c r="I44" s="25"/>
      <c r="J44" s="25"/>
      <c r="K44" s="25"/>
      <c r="L44" s="25"/>
      <c r="M44" s="25"/>
      <c r="N44" s="26"/>
      <c r="O44" s="17"/>
    </row>
    <row r="45" spans="2:15" ht="20.100000000000001" customHeight="1">
      <c r="B45" s="159"/>
      <c r="C45" s="22"/>
      <c r="D45" s="26"/>
      <c r="E45" s="169" t="s">
        <v>48</v>
      </c>
      <c r="F45" s="169"/>
      <c r="G45" s="20" t="str">
        <f>記入!B41</f>
        <v>${aw.individual}</v>
      </c>
      <c r="H45" s="25"/>
      <c r="I45" s="25"/>
      <c r="J45" s="25"/>
      <c r="K45" s="25"/>
      <c r="L45" s="25"/>
      <c r="M45" s="25"/>
      <c r="N45" s="26"/>
      <c r="O45" s="17"/>
    </row>
    <row r="46" spans="2:15" ht="9.75" customHeight="1">
      <c r="B46" s="159"/>
      <c r="C46" s="22"/>
      <c r="D46" s="26"/>
      <c r="E46" s="50"/>
      <c r="F46" s="50"/>
      <c r="G46" s="25"/>
      <c r="H46" s="25"/>
      <c r="I46" s="25"/>
      <c r="J46" s="25"/>
      <c r="K46" s="25"/>
      <c r="L46" s="25"/>
      <c r="M46" s="25"/>
      <c r="N46" s="26"/>
      <c r="O46" s="17"/>
    </row>
    <row r="47" spans="2:15" ht="20.100000000000001" customHeight="1">
      <c r="B47" s="159"/>
      <c r="C47" s="22"/>
      <c r="D47" s="26" t="s">
        <v>91</v>
      </c>
      <c r="E47" s="50"/>
      <c r="F47" s="50"/>
      <c r="G47" s="196" t="e">
        <f>記入!#REF!</f>
        <v>#REF!</v>
      </c>
      <c r="H47" s="196"/>
      <c r="I47" s="196" t="s">
        <v>92</v>
      </c>
      <c r="J47" s="196"/>
      <c r="K47" s="196"/>
      <c r="L47" s="196"/>
      <c r="M47" s="196"/>
      <c r="N47" s="196"/>
      <c r="O47" s="17"/>
    </row>
    <row r="48" spans="2:15" ht="20.100000000000001" customHeight="1">
      <c r="B48" s="159"/>
      <c r="C48" s="22"/>
      <c r="D48" s="26"/>
      <c r="E48" s="50"/>
      <c r="F48" s="50"/>
      <c r="G48" s="196" t="s">
        <v>94</v>
      </c>
      <c r="H48" s="196"/>
      <c r="I48" s="203" t="e">
        <f>IF(G47="有",記入!B7,"-")</f>
        <v>#REF!</v>
      </c>
      <c r="J48" s="204"/>
      <c r="K48" s="204"/>
      <c r="L48" s="204"/>
      <c r="M48" s="204"/>
      <c r="N48" s="205"/>
      <c r="O48" s="17"/>
    </row>
    <row r="49" spans="2:18" ht="20.100000000000001" customHeight="1">
      <c r="B49" s="159"/>
      <c r="C49" s="22"/>
      <c r="D49" s="26"/>
      <c r="E49" s="50"/>
      <c r="F49" s="50"/>
      <c r="G49" s="198" t="s">
        <v>97</v>
      </c>
      <c r="H49" s="199"/>
      <c r="I49" s="200" t="e">
        <f>IF(G47="有",F27,"-")</f>
        <v>#REF!</v>
      </c>
      <c r="J49" s="201"/>
      <c r="K49" s="56" t="s">
        <v>99</v>
      </c>
      <c r="L49" s="202" t="e">
        <f>IF(G47="有",J27,"-")</f>
        <v>#REF!</v>
      </c>
      <c r="M49" s="201"/>
      <c r="N49" s="199"/>
      <c r="O49" s="17"/>
      <c r="R49" s="54"/>
    </row>
    <row r="50" spans="2:18" ht="20.100000000000001" customHeight="1">
      <c r="B50" s="159"/>
      <c r="C50" s="22"/>
      <c r="D50" s="26"/>
      <c r="E50" s="50"/>
      <c r="F50" s="50"/>
      <c r="G50" s="196" t="s">
        <v>100</v>
      </c>
      <c r="H50" s="196"/>
      <c r="I50" s="197" t="e">
        <f>IF(G47="有",記入!E36,"-")</f>
        <v>#REF!</v>
      </c>
      <c r="J50" s="197"/>
      <c r="K50" s="197"/>
      <c r="L50" s="197"/>
      <c r="M50" s="197"/>
      <c r="N50" s="197"/>
      <c r="O50" s="17"/>
      <c r="R50" s="54"/>
    </row>
    <row r="51" spans="2:18" ht="20.100000000000001" customHeight="1">
      <c r="B51" s="159"/>
      <c r="C51" s="22"/>
      <c r="D51" s="26"/>
      <c r="E51" s="50"/>
      <c r="F51" s="50"/>
      <c r="G51" s="196" t="s">
        <v>102</v>
      </c>
      <c r="H51" s="196"/>
      <c r="I51" s="197" t="e">
        <f>IF(G47="有",記入!E37&amp;記入!E38,"-")</f>
        <v>#REF!</v>
      </c>
      <c r="J51" s="197"/>
      <c r="K51" s="197"/>
      <c r="L51" s="197"/>
      <c r="M51" s="197"/>
      <c r="N51" s="197"/>
      <c r="O51" s="17"/>
      <c r="R51" s="55"/>
    </row>
    <row r="52" spans="2:18" ht="20.100000000000001" customHeight="1">
      <c r="B52" s="159"/>
      <c r="C52" s="22"/>
      <c r="D52" s="26"/>
      <c r="E52" s="50"/>
      <c r="F52" s="50"/>
      <c r="G52" s="54" t="s">
        <v>95</v>
      </c>
      <c r="H52" s="53"/>
      <c r="I52" s="53"/>
      <c r="J52" s="53"/>
      <c r="K52" s="53"/>
      <c r="L52" s="53"/>
      <c r="M52" s="53"/>
      <c r="N52" s="53"/>
      <c r="O52" s="17"/>
      <c r="R52" s="55"/>
    </row>
    <row r="53" spans="2:18" ht="20.100000000000001" customHeight="1">
      <c r="B53" s="159"/>
      <c r="C53" s="22"/>
      <c r="D53" s="26"/>
      <c r="E53" s="50"/>
      <c r="F53" s="50"/>
      <c r="G53" s="54" t="s">
        <v>96</v>
      </c>
      <c r="H53" s="53"/>
      <c r="I53" s="53"/>
      <c r="J53" s="53"/>
      <c r="K53" s="53"/>
      <c r="L53" s="53"/>
      <c r="M53" s="53"/>
      <c r="N53" s="53"/>
      <c r="O53" s="17"/>
      <c r="R53" s="55"/>
    </row>
    <row r="54" spans="2:18" ht="9" customHeight="1">
      <c r="B54" s="159"/>
      <c r="C54" s="22"/>
      <c r="D54" s="26"/>
      <c r="E54" s="57"/>
      <c r="F54" s="57"/>
      <c r="G54" s="54"/>
      <c r="H54" s="53"/>
      <c r="I54" s="53"/>
      <c r="J54" s="53"/>
      <c r="K54" s="53"/>
      <c r="L54" s="53"/>
      <c r="M54" s="53"/>
      <c r="N54" s="53"/>
      <c r="O54" s="17"/>
      <c r="R54" s="55"/>
    </row>
    <row r="55" spans="2:18" ht="20.100000000000001" customHeight="1">
      <c r="B55" s="159"/>
      <c r="C55" s="22"/>
      <c r="D55" s="26" t="s">
        <v>112</v>
      </c>
      <c r="E55" s="57"/>
      <c r="F55" s="194" t="str">
        <f>記入!E39</f>
        <v>${aw.remarks}</v>
      </c>
      <c r="G55" s="194"/>
      <c r="H55" s="194"/>
      <c r="I55" s="194"/>
      <c r="J55" s="194"/>
      <c r="K55" s="194"/>
      <c r="L55" s="194"/>
      <c r="M55" s="194"/>
      <c r="N55" s="194"/>
      <c r="O55" s="17"/>
      <c r="R55" s="55"/>
    </row>
    <row r="56" spans="2:18" ht="18.75" customHeight="1">
      <c r="B56" s="159"/>
      <c r="C56" s="22"/>
      <c r="D56" s="26"/>
      <c r="E56" s="58"/>
      <c r="F56" s="195"/>
      <c r="G56" s="195"/>
      <c r="H56" s="195"/>
      <c r="I56" s="195"/>
      <c r="J56" s="195"/>
      <c r="K56" s="195"/>
      <c r="L56" s="195"/>
      <c r="M56" s="195"/>
      <c r="N56" s="195"/>
      <c r="O56" s="17"/>
    </row>
    <row r="57" spans="2:18" ht="20.100000000000001" customHeight="1">
      <c r="B57" s="159"/>
      <c r="C57" s="158" t="s">
        <v>35</v>
      </c>
      <c r="D57" s="158"/>
      <c r="E57" s="158"/>
      <c r="F57" s="158" t="s">
        <v>33</v>
      </c>
      <c r="G57" s="158"/>
      <c r="H57" s="158" t="s">
        <v>34</v>
      </c>
      <c r="I57" s="158"/>
      <c r="J57" s="158" t="s">
        <v>33</v>
      </c>
      <c r="K57" s="158"/>
      <c r="L57" s="158"/>
      <c r="M57" s="158" t="s">
        <v>34</v>
      </c>
      <c r="N57" s="158"/>
      <c r="O57" s="158"/>
    </row>
    <row r="58" spans="2:18" ht="20.100000000000001" customHeight="1">
      <c r="B58" s="159"/>
      <c r="C58" s="158"/>
      <c r="D58" s="158"/>
      <c r="E58" s="158"/>
      <c r="F58" s="157"/>
      <c r="G58" s="157"/>
      <c r="H58" s="157"/>
      <c r="I58" s="157"/>
      <c r="J58" s="157"/>
      <c r="K58" s="157"/>
      <c r="L58" s="157"/>
      <c r="M58" s="157"/>
      <c r="N58" s="157"/>
      <c r="O58" s="157"/>
    </row>
    <row r="59" spans="2:18" ht="20.100000000000001" customHeight="1">
      <c r="B59" s="159"/>
      <c r="C59" s="158"/>
      <c r="D59" s="158"/>
      <c r="E59" s="158"/>
      <c r="F59" s="157"/>
      <c r="G59" s="157"/>
      <c r="H59" s="157"/>
      <c r="I59" s="157"/>
      <c r="J59" s="157"/>
      <c r="K59" s="157"/>
      <c r="L59" s="157"/>
      <c r="M59" s="157"/>
      <c r="N59" s="157"/>
      <c r="O59" s="157"/>
    </row>
    <row r="60" spans="2:18" ht="20.100000000000001" customHeight="1">
      <c r="B60" s="159"/>
      <c r="C60" s="158"/>
      <c r="D60" s="158"/>
      <c r="E60" s="158"/>
      <c r="F60" s="157"/>
      <c r="G60" s="157"/>
      <c r="H60" s="157"/>
      <c r="I60" s="157"/>
      <c r="J60" s="157"/>
      <c r="K60" s="157"/>
      <c r="L60" s="157"/>
      <c r="M60" s="157"/>
      <c r="N60" s="157"/>
      <c r="O60" s="157"/>
    </row>
    <row r="61" spans="2:18" ht="20.100000000000001" customHeight="1">
      <c r="B61" s="159"/>
      <c r="C61" s="158"/>
      <c r="D61" s="158"/>
      <c r="E61" s="158"/>
      <c r="F61" s="157"/>
      <c r="G61" s="157"/>
      <c r="H61" s="157"/>
      <c r="I61" s="157"/>
      <c r="J61" s="157"/>
      <c r="K61" s="157"/>
      <c r="L61" s="157"/>
      <c r="M61" s="157"/>
      <c r="N61" s="157"/>
      <c r="O61" s="157"/>
    </row>
    <row r="62" spans="2:18" ht="20.100000000000001" customHeight="1">
      <c r="B62" s="159"/>
      <c r="C62" s="158"/>
      <c r="D62" s="158"/>
      <c r="E62" s="158"/>
      <c r="F62" s="157"/>
      <c r="G62" s="157"/>
      <c r="H62" s="157"/>
      <c r="I62" s="157"/>
      <c r="J62" s="157"/>
      <c r="K62" s="157"/>
      <c r="L62" s="157"/>
      <c r="M62" s="157"/>
      <c r="N62" s="157"/>
      <c r="O62" s="157"/>
    </row>
    <row r="63" spans="2:18" ht="20.100000000000001" customHeight="1">
      <c r="B63" s="159"/>
      <c r="C63" s="158"/>
      <c r="D63" s="158"/>
      <c r="E63" s="158"/>
      <c r="F63" s="157"/>
      <c r="G63" s="157"/>
      <c r="H63" s="157"/>
      <c r="I63" s="157"/>
      <c r="J63" s="157"/>
      <c r="K63" s="157"/>
      <c r="L63" s="157"/>
      <c r="M63" s="157"/>
      <c r="N63" s="157"/>
      <c r="O63" s="157"/>
    </row>
    <row r="64" spans="2:18" ht="20.100000000000001" customHeight="1">
      <c r="B64" s="159"/>
      <c r="C64" s="158"/>
      <c r="D64" s="158"/>
      <c r="E64" s="158"/>
      <c r="F64" s="157"/>
      <c r="G64" s="157"/>
      <c r="H64" s="157"/>
      <c r="I64" s="157"/>
      <c r="J64" s="157"/>
      <c r="K64" s="157"/>
      <c r="L64" s="157"/>
      <c r="M64" s="157"/>
      <c r="N64" s="157"/>
      <c r="O64" s="157"/>
    </row>
    <row r="65" spans="2:15" ht="20.100000000000001" customHeight="1">
      <c r="B65" s="159"/>
      <c r="C65" s="158"/>
      <c r="D65" s="158"/>
      <c r="E65" s="158"/>
      <c r="F65" s="157"/>
      <c r="G65" s="157"/>
      <c r="H65" s="157"/>
      <c r="I65" s="157"/>
      <c r="J65" s="157"/>
      <c r="K65" s="157"/>
      <c r="L65" s="157"/>
      <c r="M65" s="157"/>
      <c r="N65" s="157"/>
      <c r="O65" s="157"/>
    </row>
    <row r="66" spans="2:15" ht="20.100000000000001" customHeight="1">
      <c r="B66" s="159"/>
      <c r="C66" s="158"/>
      <c r="D66" s="158"/>
      <c r="E66" s="158"/>
      <c r="F66" s="157"/>
      <c r="G66" s="157"/>
      <c r="H66" s="157"/>
      <c r="I66" s="157"/>
      <c r="J66" s="157"/>
      <c r="K66" s="157"/>
      <c r="L66" s="157"/>
      <c r="M66" s="157"/>
      <c r="N66" s="157"/>
      <c r="O66" s="157"/>
    </row>
    <row r="67" spans="2:15" ht="14.25">
      <c r="C67" s="28" t="s">
        <v>19</v>
      </c>
    </row>
  </sheetData>
  <mergeCells count="109">
    <mergeCell ref="F55:N56"/>
    <mergeCell ref="G50:H50"/>
    <mergeCell ref="I50:N50"/>
    <mergeCell ref="G51:H51"/>
    <mergeCell ref="I51:N51"/>
    <mergeCell ref="G49:H49"/>
    <mergeCell ref="I49:J49"/>
    <mergeCell ref="L49:N49"/>
    <mergeCell ref="G47:H47"/>
    <mergeCell ref="I47:N47"/>
    <mergeCell ref="G48:H48"/>
    <mergeCell ref="I48:N48"/>
    <mergeCell ref="L3:O3"/>
    <mergeCell ref="G4:K8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B14:B66"/>
    <mergeCell ref="C10:G11"/>
    <mergeCell ref="C13:G13"/>
    <mergeCell ref="H9:H10"/>
    <mergeCell ref="F61:G63"/>
    <mergeCell ref="E45:F45"/>
    <mergeCell ref="H11:H13"/>
    <mergeCell ref="H61:I63"/>
    <mergeCell ref="F64:G66"/>
    <mergeCell ref="H64:I66"/>
    <mergeCell ref="F57:G57"/>
    <mergeCell ref="H57:I57"/>
    <mergeCell ref="F58:G60"/>
    <mergeCell ref="H58:I60"/>
    <mergeCell ref="I27:I28"/>
    <mergeCell ref="F36:H36"/>
    <mergeCell ref="E44:F44"/>
    <mergeCell ref="D21:E22"/>
    <mergeCell ref="D23:E24"/>
    <mergeCell ref="D25:E26"/>
    <mergeCell ref="D27:E28"/>
    <mergeCell ref="D37:E37"/>
    <mergeCell ref="D29:E36"/>
    <mergeCell ref="I9:I10"/>
    <mergeCell ref="M64:O66"/>
    <mergeCell ref="C57:E66"/>
    <mergeCell ref="J58:L60"/>
    <mergeCell ref="J61:L63"/>
    <mergeCell ref="J64:L66"/>
    <mergeCell ref="J57:L57"/>
    <mergeCell ref="M57:O57"/>
    <mergeCell ref="M58:O60"/>
    <mergeCell ref="M61:O63"/>
    <mergeCell ref="J42:N42"/>
    <mergeCell ref="J38:N38"/>
    <mergeCell ref="J39:N39"/>
    <mergeCell ref="N11:O11"/>
    <mergeCell ref="N13:O13"/>
    <mergeCell ref="K36:L36"/>
    <mergeCell ref="M36:N36"/>
    <mergeCell ref="L12:O12"/>
    <mergeCell ref="J37:N37"/>
    <mergeCell ref="M32:N32"/>
    <mergeCell ref="M33:N33"/>
    <mergeCell ref="K35:L35"/>
    <mergeCell ref="M29:N29"/>
    <mergeCell ref="M30:N30"/>
    <mergeCell ref="M31:N31"/>
    <mergeCell ref="F21:N22"/>
    <mergeCell ref="F23:N24"/>
    <mergeCell ref="F25:N26"/>
    <mergeCell ref="F27:H28"/>
    <mergeCell ref="J27:N28"/>
    <mergeCell ref="J40:N40"/>
    <mergeCell ref="J41:N41"/>
    <mergeCell ref="F31:G31"/>
    <mergeCell ref="M35:N35"/>
    <mergeCell ref="J9:J10"/>
    <mergeCell ref="K9:K10"/>
    <mergeCell ref="L11:M11"/>
    <mergeCell ref="L13:M13"/>
    <mergeCell ref="K11:K13"/>
    <mergeCell ref="I11:I13"/>
    <mergeCell ref="J11:J13"/>
    <mergeCell ref="N9:O9"/>
    <mergeCell ref="L9:M9"/>
    <mergeCell ref="L10:O10"/>
    <mergeCell ref="I29:J29"/>
    <mergeCell ref="F32:G32"/>
    <mergeCell ref="F33:G33"/>
    <mergeCell ref="F35:G35"/>
    <mergeCell ref="F34:G34"/>
    <mergeCell ref="K31:L34"/>
    <mergeCell ref="M34:N34"/>
    <mergeCell ref="D40:E40"/>
    <mergeCell ref="D41:E41"/>
    <mergeCell ref="F37:I37"/>
    <mergeCell ref="F38:I38"/>
    <mergeCell ref="F39:I39"/>
    <mergeCell ref="F40:I40"/>
    <mergeCell ref="F41:I41"/>
    <mergeCell ref="F29:G30"/>
    <mergeCell ref="H29:H30"/>
    <mergeCell ref="K29:L30"/>
    <mergeCell ref="D38:E38"/>
    <mergeCell ref="D39:E39"/>
  </mergeCells>
  <phoneticPr fontId="1"/>
  <pageMargins left="0.23622047244094491" right="0.23622047244094491" top="0.35433070866141736" bottom="0.35433070866141736" header="0.31496062992125984" footer="0.31496062992125984"/>
  <pageSetup paperSize="9" scale="6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記入</vt:lpstr>
      <vt:lpstr>決裁願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</cp:lastModifiedBy>
  <cp:lastPrinted>2017-01-12T01:29:36Z</cp:lastPrinted>
  <dcterms:created xsi:type="dcterms:W3CDTF">2015-01-07T08:04:00Z</dcterms:created>
  <dcterms:modified xsi:type="dcterms:W3CDTF">2020-03-06T11:56:28Z</dcterms:modified>
</cp:coreProperties>
</file>