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4" i="6"/>
  <c r="M34" i="8" s="1"/>
  <c r="H43" i="6"/>
  <c r="H42" i="6"/>
  <c r="H41" i="6"/>
  <c r="M31" i="8" s="1"/>
  <c r="C46" i="6"/>
  <c r="K35" i="8"/>
  <c r="G41" i="6"/>
  <c r="E18" i="8"/>
  <c r="E17" i="8" l="1"/>
  <c r="M30" i="8" l="1"/>
  <c r="J37" i="8"/>
  <c r="N13" i="8"/>
  <c r="N11" i="8"/>
  <c r="L13" i="8" l="1"/>
  <c r="L11" i="8"/>
  <c r="C10" i="8" l="1"/>
  <c r="D41" i="8"/>
  <c r="D40" i="8"/>
  <c r="D39" i="8"/>
  <c r="A29" i="6"/>
  <c r="D38" i="8" s="1"/>
  <c r="J41" i="8"/>
  <c r="J40" i="8"/>
  <c r="J39" i="8"/>
  <c r="J38" i="8"/>
  <c r="E46" i="6" l="1"/>
  <c r="B34" i="6"/>
  <c r="B35" i="6" s="1"/>
  <c r="G46" i="6" l="1"/>
  <c r="H46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jx:each(items="num", var="r", lastCell="F29")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<sst xmlns="http://schemas.openxmlformats.org/spreadsheetml/2006/main" count="183" uniqueCount="140">
  <si>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</si>
  <si>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</si>
  <si>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</si>
  <si>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</si>
  <si>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</si>
  <si>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</si>
  <si>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</si>
  <si>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</si>
  <si>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</si>
  <si>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</si>
  <si>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</si>
  <si>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</si>
  <si>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</si>
  <si>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</si>
  <si>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</si>
  <si>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</si>
  <si>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</si>
  <si>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</si>
  <si>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</si>
  <si>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</si>
  <si>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</si>
  <si>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</si>
  <si>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</si>
  <si>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</si>
  <si>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</si>
  <si>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</si>
  <si>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</si>
  <si>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</si>
  <si>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</si>
  <si>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</si>
  <si>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</si>
  <si>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</si>
  <si>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</si>
  <si>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</si>
  <si>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</si>
  <si>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</si>
  <si>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</si>
  <si>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</si>
  <si>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</si>
  <si>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</si>
  <si>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</si>
  <si>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</si>
  <si>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</si>
  <si>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</si>
  <si>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</si>
  <si>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</si>
  <si>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</si>
  <si>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</si>
  <si>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</si>
  <si>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</si>
  <si>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</si>
  <si>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</si>
  <si>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</si>
  <si>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</si>
  <si>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</si>
  <si>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</si>
  <si>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</si>
  <si>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</si>
  <si>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</si>
  <si>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</si>
  <si>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</si>
  <si>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</si>
  <si>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</si>
  <si>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</si>
  <si>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</si>
  <si>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</si>
  <si>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</si>
  <si>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</si>
  <si>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</si>
  <si>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</si>
  <si>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</si>
  <si>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</si>
  <si>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</si>
  <si>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</si>
  <si>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</si>
  <si>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</si>
  <si>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</si>
  <si>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</si>
  <si>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</si>
  <si>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</si>
  <si>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</si>
  <si>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</si>
  <si>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</si>
  <si>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</si>
  <si>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</si>
  <si>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</si>
  <si>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</si>
  <si>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</si>
  <si>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</si>
  <si>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</si>
  <si>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</si>
  <si>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</si>
  <si>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</si>
  <si>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</si>
  <si>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</si>
  <si>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</si>
  <si>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</si>
  <si>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</si>
  <si>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</si>
  <si>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</si>
  <si>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</si>
  <si>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</si>
  <si>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</si>
  <si>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</si>
  <si>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</si>
  <si>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</si>
  <si>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</si>
  <si>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</si>
  <si>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</si>
  <si>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</si>
  <si>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</si>
  <si>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</si>
  <si>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</si>
  <si>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</si>
  <si>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</si>
  <si>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</si>
  <si>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</si>
  <si>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</si>
  <si>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</si>
  <si>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</si>
  <si>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</si>
  <si>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</si>
  <si>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</si>
  <si>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</si>
  <si>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</si>
  <si>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${r.claimamount}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</si>
  <si>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</si>
  <si>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</si>
  <si>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</si>
  <si>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</si>
  <si>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</si>
  <si>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</si>
  <si>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</si>
  <si>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${r.deliverydate}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</si>
  <si>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</si>
  <si>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</si>
  <si>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</si>
  <si>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${aw.remarks}</t>
    <phoneticPr fontId="1"/>
  </si>
  <si>
    <t>${aw.equipment}</t>
    <phoneticPr fontId="1"/>
  </si>
  <si>
    <t>${aw.extrinsic}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</si>
</sst>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5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94" t="s">
        <v>84</v>
      </c>
      <c r="B1" s="94"/>
      <c r="G1" s="96" t="s">
        <v>85</v>
      </c>
      <c r="H1" s="97"/>
    </row>
    <row r="2" spans="1:8" ht="12.75" customHeight="1">
      <c r="A2" s="61" t="s">
        <v>105</v>
      </c>
      <c r="B2" s="6" t="s">
        <v>130</v>
      </c>
      <c r="C2" s="12" t="s">
        <v>13</v>
      </c>
      <c r="D2" s="12"/>
      <c r="G2" s="98"/>
      <c r="H2" s="99"/>
    </row>
    <row r="3" spans="1:8" ht="12.75" customHeight="1">
      <c r="A3" s="62" t="s">
        <v>106</v>
      </c>
      <c r="B3" s="4"/>
      <c r="C3" s="13" t="s">
        <v>12</v>
      </c>
      <c r="G3" s="98"/>
      <c r="H3" s="99"/>
    </row>
    <row r="4" spans="1:8" ht="12.75" customHeight="1">
      <c r="A4" s="61" t="s">
        <v>107</v>
      </c>
      <c r="B4" s="9" t="s">
        <v>126</v>
      </c>
      <c r="C4" s="12" t="s">
        <v>13</v>
      </c>
      <c r="G4" s="98"/>
      <c r="H4" s="99"/>
    </row>
    <row r="5" spans="1:8" ht="12.75" customHeight="1">
      <c r="A5" s="61" t="s">
        <v>108</v>
      </c>
      <c r="B5" s="4"/>
      <c r="C5" s="13" t="s">
        <v>12</v>
      </c>
      <c r="G5" s="98"/>
      <c r="H5" s="99"/>
    </row>
    <row r="6" spans="1:8" ht="12.75" customHeight="1">
      <c r="A6" s="63" t="s">
        <v>109</v>
      </c>
      <c r="B6" s="6" t="s">
        <v>127</v>
      </c>
      <c r="C6" s="12" t="s">
        <v>13</v>
      </c>
      <c r="G6" s="98"/>
      <c r="H6" s="99"/>
    </row>
    <row r="7" spans="1:8" ht="12.75" customHeight="1">
      <c r="A7" s="63" t="s">
        <v>110</v>
      </c>
      <c r="B7" s="6" t="s">
        <v>128</v>
      </c>
      <c r="C7" s="12" t="s">
        <v>13</v>
      </c>
      <c r="G7" s="98"/>
      <c r="H7" s="99"/>
    </row>
    <row r="8" spans="1:8" ht="12.75" customHeight="1">
      <c r="A8" s="61" t="s">
        <v>8</v>
      </c>
      <c r="B8" s="42"/>
      <c r="C8" s="13" t="s">
        <v>12</v>
      </c>
      <c r="G8" s="98"/>
      <c r="H8" s="99"/>
    </row>
    <row r="9" spans="1:8" s="7" customFormat="1" ht="13.5" customHeight="1">
      <c r="A9" s="62" t="s">
        <v>80</v>
      </c>
      <c r="B9" s="6" t="s">
        <v>131</v>
      </c>
      <c r="C9" s="12" t="s">
        <v>13</v>
      </c>
      <c r="D9" s="1"/>
      <c r="G9" s="98"/>
      <c r="H9" s="99"/>
    </row>
    <row r="10" spans="1:8" ht="12.75" customHeight="1">
      <c r="A10" s="61" t="s">
        <v>0</v>
      </c>
      <c r="B10" s="6" t="s">
        <v>129</v>
      </c>
      <c r="C10" s="12" t="s">
        <v>13</v>
      </c>
      <c r="G10" s="98"/>
      <c r="H10" s="99"/>
    </row>
    <row r="11" spans="1:8" ht="12.75" customHeight="1">
      <c r="A11" s="61" t="s">
        <v>1</v>
      </c>
      <c r="B11" s="6" t="s">
        <v>115</v>
      </c>
      <c r="C11" s="12" t="s">
        <v>13</v>
      </c>
      <c r="G11" s="98"/>
      <c r="H11" s="99"/>
    </row>
    <row r="12" spans="1:8" ht="12.75" customHeight="1">
      <c r="A12" s="61" t="s">
        <v>2</v>
      </c>
      <c r="B12" s="6" t="s">
        <v>116</v>
      </c>
      <c r="C12" s="12" t="s">
        <v>13</v>
      </c>
      <c r="G12" s="98"/>
      <c r="H12" s="99"/>
    </row>
    <row r="13" spans="1:8" ht="12.75" customHeight="1">
      <c r="A13" s="61" t="s">
        <v>9</v>
      </c>
      <c r="B13" s="4"/>
      <c r="C13" s="13" t="s">
        <v>12</v>
      </c>
      <c r="G13" s="98"/>
      <c r="H13" s="99"/>
    </row>
    <row r="14" spans="1:8" ht="12.75" customHeight="1">
      <c r="A14" s="61" t="s">
        <v>3</v>
      </c>
      <c r="B14" s="10"/>
      <c r="C14" s="12" t="s">
        <v>13</v>
      </c>
      <c r="G14" s="98"/>
      <c r="H14" s="99"/>
    </row>
    <row r="15" spans="1:8" ht="12.75" customHeight="1">
      <c r="A15" s="61" t="s">
        <v>4</v>
      </c>
      <c r="B15" s="10"/>
      <c r="C15" s="12" t="s">
        <v>13</v>
      </c>
      <c r="G15" s="98"/>
      <c r="H15" s="99"/>
    </row>
    <row r="16" spans="1:8" ht="12.75" customHeight="1">
      <c r="A16" s="61" t="s">
        <v>5</v>
      </c>
      <c r="B16" s="42"/>
      <c r="C16" s="13" t="s">
        <v>12</v>
      </c>
      <c r="G16" s="98"/>
      <c r="H16" s="99"/>
    </row>
    <row r="17" spans="1:8" ht="12.75" customHeight="1">
      <c r="A17" s="61" t="s">
        <v>6</v>
      </c>
      <c r="B17" s="68" t="s">
        <v>132</v>
      </c>
      <c r="C17" s="12" t="s">
        <v>13</v>
      </c>
      <c r="G17" s="98"/>
      <c r="H17" s="99"/>
    </row>
    <row r="18" spans="1:8" ht="12.75" customHeight="1">
      <c r="A18" s="61" t="s">
        <v>81</v>
      </c>
      <c r="B18" s="42"/>
      <c r="C18" s="13" t="s">
        <v>12</v>
      </c>
      <c r="G18" s="98"/>
      <c r="H18" s="99"/>
    </row>
    <row r="19" spans="1:8" ht="12.75" customHeight="1">
      <c r="A19" s="61" t="s">
        <v>14</v>
      </c>
      <c r="B19" s="6" t="s">
        <v>117</v>
      </c>
      <c r="C19" s="12" t="s">
        <v>13</v>
      </c>
      <c r="G19" s="98"/>
      <c r="H19" s="99"/>
    </row>
    <row r="20" spans="1:8" s="7" customFormat="1" ht="13.5" customHeight="1">
      <c r="A20" s="61" t="s">
        <v>7</v>
      </c>
      <c r="B20" s="69" t="s">
        <v>118</v>
      </c>
      <c r="C20" s="12" t="s">
        <v>13</v>
      </c>
      <c r="G20" s="98"/>
      <c r="H20" s="99"/>
    </row>
    <row r="21" spans="1:8" ht="12.75" customHeight="1">
      <c r="A21" s="61" t="s">
        <v>78</v>
      </c>
      <c r="B21" s="42"/>
      <c r="C21" s="13" t="s">
        <v>12</v>
      </c>
      <c r="G21" s="98"/>
      <c r="H21" s="99"/>
    </row>
    <row r="22" spans="1:8" ht="12.75" customHeight="1">
      <c r="A22" s="61" t="s">
        <v>79</v>
      </c>
      <c r="B22" s="42"/>
      <c r="C22" s="13" t="s">
        <v>12</v>
      </c>
      <c r="G22" s="98"/>
      <c r="H22" s="99"/>
    </row>
    <row r="23" spans="1:8" s="7" customFormat="1" ht="13.5" customHeight="1">
      <c r="A23" s="62" t="s">
        <v>82</v>
      </c>
      <c r="B23" s="8"/>
      <c r="C23" s="13" t="s">
        <v>12</v>
      </c>
      <c r="G23" s="98"/>
      <c r="H23" s="99"/>
    </row>
    <row r="24" spans="1:8" s="7" customFormat="1" ht="13.5" customHeight="1">
      <c r="A24" s="62" t="s">
        <v>83</v>
      </c>
      <c r="B24" s="5"/>
      <c r="C24" s="13" t="s">
        <v>12</v>
      </c>
      <c r="G24" s="98"/>
      <c r="H24" s="99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98"/>
      <c r="H25" s="99"/>
    </row>
    <row r="26" spans="1:8" ht="12.75" customHeight="1">
      <c r="A26" s="62" t="s">
        <v>11</v>
      </c>
      <c r="B26" s="5" t="s">
        <v>87</v>
      </c>
      <c r="C26" s="13" t="s">
        <v>12</v>
      </c>
      <c r="G26" s="98"/>
      <c r="H26" s="99"/>
    </row>
    <row r="27" spans="1:8" ht="3" customHeight="1">
      <c r="A27" s="64"/>
      <c r="B27" s="1"/>
      <c r="G27" s="98"/>
      <c r="H27" s="99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98"/>
      <c r="H28" s="99"/>
    </row>
    <row r="29" spans="1:8" ht="13.5" customHeight="1">
      <c r="A29" s="66" t="str">
        <f>IF(B29="","","第一回")</f>
        <v>第一回</v>
      </c>
      <c r="B29" s="53" t="s">
        <v>133</v>
      </c>
      <c r="C29" s="54" t="s">
        <v>134</v>
      </c>
      <c r="D29" s="53" t="s">
        <v>135</v>
      </c>
      <c r="E29" s="53" t="s">
        <v>136</v>
      </c>
      <c r="F29" s="11" t="s">
        <v>125</v>
      </c>
      <c r="G29" s="98"/>
      <c r="H29" s="99"/>
    </row>
    <row r="30" spans="1:8" ht="6.75" customHeight="1">
      <c r="A30" s="2"/>
    </row>
    <row r="31" spans="1:8" ht="14.25">
      <c r="A31" s="48" t="s">
        <v>38</v>
      </c>
    </row>
    <row r="32" spans="1:8">
      <c r="A32" s="36" t="s">
        <v>40</v>
      </c>
      <c r="B32" s="6" t="s">
        <v>116</v>
      </c>
      <c r="C32" s="100" t="s">
        <v>93</v>
      </c>
      <c r="D32" s="100"/>
      <c r="E32" s="202" t="s">
        <v>139</v>
      </c>
      <c r="F32" s="203"/>
      <c r="G32" s="203"/>
      <c r="H32" s="204"/>
    </row>
    <row r="33" spans="1:8">
      <c r="A33" s="36" t="s">
        <v>39</v>
      </c>
      <c r="B33" s="6" t="s">
        <v>119</v>
      </c>
      <c r="C33" s="101" t="s">
        <v>101</v>
      </c>
      <c r="D33" s="101"/>
      <c r="E33" s="102" t="s">
        <v>138</v>
      </c>
      <c r="F33" s="103"/>
      <c r="G33" s="103"/>
      <c r="H33" s="104"/>
    </row>
    <row r="34" spans="1:8">
      <c r="A34" s="36" t="s">
        <v>42</v>
      </c>
      <c r="B34" s="47">
        <f ca="1">TODAY()</f>
        <v>43895</v>
      </c>
      <c r="C34" s="101" t="s">
        <v>103</v>
      </c>
      <c r="D34" s="101"/>
      <c r="E34" s="102" t="s">
        <v>120</v>
      </c>
      <c r="F34" s="103"/>
      <c r="G34" s="103"/>
      <c r="H34" s="104"/>
    </row>
    <row r="35" spans="1:8" ht="13.5">
      <c r="A35" s="37" t="s">
        <v>44</v>
      </c>
      <c r="B35" s="47">
        <f ca="1">B34+2</f>
        <v>43897</v>
      </c>
      <c r="C35" s="100" t="s">
        <v>104</v>
      </c>
      <c r="D35" s="100"/>
      <c r="E35" s="70" t="s">
        <v>121</v>
      </c>
      <c r="F35" s="71"/>
      <c r="G35" s="71"/>
      <c r="H35" s="72"/>
    </row>
    <row r="36" spans="1:8" s="3" customFormat="1" ht="13.5">
      <c r="A36" s="37" t="s">
        <v>46</v>
      </c>
      <c r="B36" s="6" t="s">
        <v>122</v>
      </c>
      <c r="C36" s="73" t="s">
        <v>113</v>
      </c>
      <c r="D36" s="74"/>
      <c r="E36" s="79" t="s">
        <v>137</v>
      </c>
      <c r="F36" s="80"/>
      <c r="G36" s="80"/>
      <c r="H36" s="80"/>
    </row>
    <row r="37" spans="1:8" s="3" customFormat="1" ht="13.5">
      <c r="A37" s="37" t="s">
        <v>37</v>
      </c>
      <c r="B37" s="6" t="s">
        <v>123</v>
      </c>
      <c r="C37" s="75"/>
      <c r="D37" s="76"/>
      <c r="E37" s="81"/>
      <c r="F37" s="82"/>
      <c r="G37" s="82"/>
      <c r="H37" s="82"/>
    </row>
    <row r="38" spans="1:8" s="3" customFormat="1" ht="13.5">
      <c r="A38" s="37" t="s">
        <v>36</v>
      </c>
      <c r="B38" s="6" t="s">
        <v>124</v>
      </c>
      <c r="C38" s="77"/>
      <c r="D38" s="78"/>
      <c r="E38" s="83"/>
      <c r="F38" s="84"/>
      <c r="G38" s="84"/>
      <c r="H38" s="84"/>
    </row>
    <row r="39" spans="1:8" s="3" customFormat="1" ht="14.25">
      <c r="A39" s="90" t="s">
        <v>55</v>
      </c>
      <c r="B39" s="90" t="s">
        <v>56</v>
      </c>
      <c r="C39" s="87" t="s">
        <v>52</v>
      </c>
      <c r="D39" s="88"/>
      <c r="E39" s="88"/>
      <c r="F39" s="89"/>
      <c r="G39" s="95" t="s">
        <v>61</v>
      </c>
      <c r="H39" s="90" t="s">
        <v>53</v>
      </c>
    </row>
    <row r="40" spans="1:8" ht="14.25">
      <c r="A40" s="90"/>
      <c r="B40" s="90"/>
      <c r="C40" s="39" t="s">
        <v>59</v>
      </c>
      <c r="D40" s="44" t="s">
        <v>68</v>
      </c>
      <c r="E40" s="39" t="s">
        <v>60</v>
      </c>
      <c r="F40" s="44" t="s">
        <v>69</v>
      </c>
      <c r="G40" s="90"/>
      <c r="H40" s="90"/>
    </row>
    <row r="41" spans="1:8" ht="14.25">
      <c r="A41" s="38"/>
      <c r="C41" s="40" t="s">
        <v>88</v>
      </c>
      <c r="D41" s="40" t="s">
        <v>88</v>
      </c>
      <c r="E41" s="40"/>
      <c r="F41" s="40"/>
      <c r="G41" s="91">
        <f>SUM(E41:E44)</f>
        <v>0</v>
      </c>
      <c r="H41" s="49">
        <f>E41*F41</f>
        <v>0</v>
      </c>
    </row>
    <row r="42" spans="1:8" ht="14.25">
      <c r="A42" s="38"/>
      <c r="B42" s="40"/>
      <c r="C42" s="40" t="s">
        <v>88</v>
      </c>
      <c r="D42" s="40" t="s">
        <v>88</v>
      </c>
      <c r="E42" s="40"/>
      <c r="F42" s="40"/>
      <c r="G42" s="92"/>
      <c r="H42" s="49">
        <f>E42*F42</f>
        <v>0</v>
      </c>
    </row>
    <row r="43" spans="1:8" ht="14.25">
      <c r="A43" s="38"/>
      <c r="B43" s="40"/>
      <c r="C43" s="40" t="s">
        <v>88</v>
      </c>
      <c r="D43" s="40" t="s">
        <v>88</v>
      </c>
      <c r="E43" s="40"/>
      <c r="F43" s="40"/>
      <c r="G43" s="92"/>
      <c r="H43" s="49">
        <f>E43*F43</f>
        <v>0</v>
      </c>
    </row>
    <row r="44" spans="1:8" ht="14.25">
      <c r="A44" s="45"/>
      <c r="B44" s="40"/>
      <c r="C44" s="40" t="s">
        <v>88</v>
      </c>
      <c r="D44" s="40" t="s">
        <v>88</v>
      </c>
      <c r="E44" s="40"/>
      <c r="F44" s="40"/>
      <c r="G44" s="93"/>
      <c r="H44" s="49">
        <f>E44*F44</f>
        <v>0</v>
      </c>
    </row>
    <row r="45" spans="1:8" ht="14.25">
      <c r="A45" s="38" t="s">
        <v>70</v>
      </c>
      <c r="B45" s="40" t="s">
        <v>64</v>
      </c>
      <c r="C45" s="40" t="s">
        <v>63</v>
      </c>
      <c r="D45" s="40" t="s">
        <v>63</v>
      </c>
      <c r="E45" s="40" t="s">
        <v>65</v>
      </c>
      <c r="F45" s="40" t="s">
        <v>63</v>
      </c>
      <c r="G45" s="41" t="s">
        <v>66</v>
      </c>
      <c r="H45" s="50">
        <v>10000</v>
      </c>
    </row>
    <row r="46" spans="1:8" ht="15">
      <c r="A46" s="85" t="s">
        <v>67</v>
      </c>
      <c r="B46" s="86"/>
      <c r="C46" s="46">
        <f>SUM(C41:C45)</f>
        <v>0</v>
      </c>
      <c r="D46" s="46" t="s">
        <v>71</v>
      </c>
      <c r="E46" s="46">
        <f>SUM(E41:E45)</f>
        <v>0</v>
      </c>
      <c r="F46" s="46" t="s">
        <v>71</v>
      </c>
      <c r="G46" s="46">
        <f>SUM(G41:G45)</f>
        <v>0</v>
      </c>
      <c r="H46" s="51">
        <f>SUM(H41:H45)</f>
        <v>10000</v>
      </c>
    </row>
  </sheetData>
  <protectedRanges>
    <protectedRange sqref="A41:A44 C41:F44 B42:B44" name="範囲3"/>
    <protectedRange sqref="H45" name="範囲4"/>
  </protectedRanges>
  <mergeCells count="19">
    <mergeCell ref="A1:B1"/>
    <mergeCell ref="B39:B40"/>
    <mergeCell ref="G39:G40"/>
    <mergeCell ref="A39:A40"/>
    <mergeCell ref="G1:H29"/>
    <mergeCell ref="C32:D32"/>
    <mergeCell ref="C33:D33"/>
    <mergeCell ref="E32:H32"/>
    <mergeCell ref="C34:D34"/>
    <mergeCell ref="E33:H33"/>
    <mergeCell ref="E34:H34"/>
    <mergeCell ref="C35:D35"/>
    <mergeCell ref="E35:H35"/>
    <mergeCell ref="C36:D38"/>
    <mergeCell ref="E36:H38"/>
    <mergeCell ref="A46:B46"/>
    <mergeCell ref="C39:F39"/>
    <mergeCell ref="H39:H40"/>
    <mergeCell ref="G41:G44"/>
  </mergeCells>
  <phoneticPr fontId="1"/>
  <dataValidations count="2">
    <dataValidation type="list" allowBlank="1" showInputMessage="1" showErrorMessage="1" sqref="B36">
      <formula1>"内,外"</formula1>
    </dataValidation>
    <dataValidation type="list" allowBlank="1" showInputMessage="1" showErrorMessage="1" sqref="B37:B38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73" t="s">
        <v>29</v>
      </c>
      <c r="D3" s="176"/>
      <c r="E3" s="176"/>
      <c r="F3" s="178" t="s">
        <v>28</v>
      </c>
      <c r="G3" s="33" t="s">
        <v>21</v>
      </c>
      <c r="H3" s="30"/>
      <c r="I3" s="30"/>
      <c r="J3" s="30"/>
      <c r="K3" s="29"/>
      <c r="L3" s="134" t="s">
        <v>41</v>
      </c>
      <c r="M3" s="135"/>
      <c r="N3" s="135"/>
      <c r="O3" s="136"/>
    </row>
    <row r="4" spans="1:15" ht="20.100000000000001" customHeight="1">
      <c r="B4" s="14"/>
      <c r="C4" s="174"/>
      <c r="D4" s="177"/>
      <c r="E4" s="177"/>
      <c r="F4" s="174"/>
      <c r="G4" s="168"/>
      <c r="H4" s="169"/>
      <c r="I4" s="169"/>
      <c r="J4" s="169"/>
      <c r="K4" s="170"/>
      <c r="L4" s="187">
        <f ca="1">記入!B34</f>
        <v>43895</v>
      </c>
      <c r="M4" s="188"/>
      <c r="N4" s="188"/>
      <c r="O4" s="189"/>
    </row>
    <row r="5" spans="1:15" ht="20.100000000000001" customHeight="1">
      <c r="B5" s="14"/>
      <c r="C5" s="174"/>
      <c r="D5" s="177"/>
      <c r="E5" s="177"/>
      <c r="F5" s="174"/>
      <c r="G5" s="168"/>
      <c r="H5" s="169"/>
      <c r="I5" s="169"/>
      <c r="J5" s="169"/>
      <c r="K5" s="170"/>
      <c r="L5" s="134" t="s">
        <v>43</v>
      </c>
      <c r="M5" s="135"/>
      <c r="N5" s="135"/>
      <c r="O5" s="136"/>
    </row>
    <row r="6" spans="1:15" ht="20.100000000000001" customHeight="1">
      <c r="B6" s="14"/>
      <c r="C6" s="174"/>
      <c r="D6" s="177"/>
      <c r="E6" s="177"/>
      <c r="F6" s="178" t="s">
        <v>15</v>
      </c>
      <c r="G6" s="168"/>
      <c r="H6" s="169"/>
      <c r="I6" s="169"/>
      <c r="J6" s="169"/>
      <c r="K6" s="170"/>
      <c r="L6" s="179">
        <f ca="1">記入!B35</f>
        <v>43897</v>
      </c>
      <c r="M6" s="180"/>
      <c r="N6" s="180"/>
      <c r="O6" s="181"/>
    </row>
    <row r="7" spans="1:15" ht="20.100000000000001" customHeight="1">
      <c r="B7" s="14"/>
      <c r="C7" s="174"/>
      <c r="D7" s="177"/>
      <c r="E7" s="177"/>
      <c r="F7" s="174"/>
      <c r="G7" s="168"/>
      <c r="H7" s="169"/>
      <c r="I7" s="169"/>
      <c r="J7" s="169"/>
      <c r="K7" s="170"/>
      <c r="L7" s="182" t="s">
        <v>16</v>
      </c>
      <c r="M7" s="165"/>
      <c r="N7" s="165"/>
      <c r="O7" s="183"/>
    </row>
    <row r="8" spans="1:15" ht="20.100000000000001" customHeight="1">
      <c r="B8" s="14"/>
      <c r="C8" s="175"/>
      <c r="D8" s="177"/>
      <c r="E8" s="177"/>
      <c r="F8" s="175"/>
      <c r="G8" s="168"/>
      <c r="H8" s="171"/>
      <c r="I8" s="171"/>
      <c r="J8" s="171"/>
      <c r="K8" s="172"/>
      <c r="L8" s="184"/>
      <c r="M8" s="185"/>
      <c r="N8" s="185"/>
      <c r="O8" s="186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27" t="s">
        <v>24</v>
      </c>
      <c r="I9" s="127" t="s">
        <v>25</v>
      </c>
      <c r="J9" s="127" t="s">
        <v>26</v>
      </c>
      <c r="K9" s="128" t="s">
        <v>27</v>
      </c>
      <c r="L9" s="134" t="s">
        <v>45</v>
      </c>
      <c r="M9" s="135"/>
      <c r="N9" s="132" t="str">
        <f>記入!B36</f>
        <v>${aw.plan}</v>
      </c>
      <c r="O9" s="133"/>
    </row>
    <row r="10" spans="1:15" ht="20.100000000000001" customHeight="1">
      <c r="B10" s="14"/>
      <c r="C10" s="156" t="str">
        <f>記入!B9</f>
        <v>${aw.deployment}</v>
      </c>
      <c r="D10" s="157"/>
      <c r="E10" s="157"/>
      <c r="F10" s="157"/>
      <c r="G10" s="158"/>
      <c r="H10" s="127"/>
      <c r="I10" s="127"/>
      <c r="J10" s="127"/>
      <c r="K10" s="128"/>
      <c r="L10" s="134" t="s">
        <v>17</v>
      </c>
      <c r="M10" s="135"/>
      <c r="N10" s="135"/>
      <c r="O10" s="136"/>
    </row>
    <row r="11" spans="1:15" ht="20.100000000000001" customHeight="1">
      <c r="B11" s="14"/>
      <c r="C11" s="159"/>
      <c r="D11" s="160"/>
      <c r="E11" s="160"/>
      <c r="F11" s="160"/>
      <c r="G11" s="161"/>
      <c r="H11" s="127"/>
      <c r="I11" s="127"/>
      <c r="J11" s="127" t="str">
        <f>記入!B32</f>
        <v>${aw.user_id}</v>
      </c>
      <c r="K11" s="131" t="str">
        <f>記入!B33</f>
        <v>${aw.telephone}</v>
      </c>
      <c r="L11" s="129" t="str">
        <f>記入!B20</f>
        <v>${aw.claimamount}</v>
      </c>
      <c r="M11" s="130"/>
      <c r="N11" s="140" t="str">
        <f>記入!B19</f>
        <v>${aw.currencyposition}</v>
      </c>
      <c r="O11" s="141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27"/>
      <c r="I12" s="127"/>
      <c r="J12" s="127"/>
      <c r="K12" s="131"/>
      <c r="L12" s="143" t="s">
        <v>20</v>
      </c>
      <c r="M12" s="144"/>
      <c r="N12" s="144"/>
      <c r="O12" s="145"/>
    </row>
    <row r="13" spans="1:15" ht="20.100000000000001" customHeight="1">
      <c r="B13" s="14"/>
      <c r="C13" s="162" t="str">
        <f>記入!B10</f>
        <v>${aw.pjnamejapanese}</v>
      </c>
      <c r="D13" s="163"/>
      <c r="E13" s="163"/>
      <c r="F13" s="163"/>
      <c r="G13" s="164"/>
      <c r="H13" s="127"/>
      <c r="I13" s="127"/>
      <c r="J13" s="127"/>
      <c r="K13" s="131"/>
      <c r="L13" s="129" t="str">
        <f>記入!B20</f>
        <v>${aw.claimamount}</v>
      </c>
      <c r="M13" s="130"/>
      <c r="N13" s="140" t="str">
        <f>記入!B19</f>
        <v>${aw.currencyposition}</v>
      </c>
      <c r="O13" s="141"/>
    </row>
    <row r="14" spans="1:15" ht="7.5" customHeight="1">
      <c r="B14" s="155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55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55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55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55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55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55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55"/>
      <c r="C21" s="22"/>
      <c r="D21" s="115" t="s">
        <v>89</v>
      </c>
      <c r="E21" s="115"/>
      <c r="F21" s="107" t="str">
        <f>記入!B2</f>
        <v>${aw.custojapanese}</v>
      </c>
      <c r="G21" s="107"/>
      <c r="H21" s="107"/>
      <c r="I21" s="107"/>
      <c r="J21" s="107"/>
      <c r="K21" s="107"/>
      <c r="L21" s="107"/>
      <c r="M21" s="107"/>
      <c r="N21" s="107"/>
      <c r="O21" s="17"/>
    </row>
    <row r="22" spans="2:15" ht="15" customHeight="1">
      <c r="B22" s="155"/>
      <c r="C22" s="22"/>
      <c r="D22" s="115"/>
      <c r="E22" s="115"/>
      <c r="F22" s="107"/>
      <c r="G22" s="107"/>
      <c r="H22" s="107"/>
      <c r="I22" s="107"/>
      <c r="J22" s="107"/>
      <c r="K22" s="107"/>
      <c r="L22" s="107"/>
      <c r="M22" s="107"/>
      <c r="N22" s="107"/>
      <c r="O22" s="17"/>
    </row>
    <row r="23" spans="2:15" ht="15" customHeight="1">
      <c r="B23" s="155"/>
      <c r="C23" s="22"/>
      <c r="D23" s="115" t="s">
        <v>50</v>
      </c>
      <c r="E23" s="115"/>
      <c r="F23" s="107" t="str">
        <f>C13</f>
        <v>${aw.pjnamejapanese}</v>
      </c>
      <c r="G23" s="107"/>
      <c r="H23" s="107"/>
      <c r="I23" s="107"/>
      <c r="J23" s="107"/>
      <c r="K23" s="107"/>
      <c r="L23" s="107"/>
      <c r="M23" s="107"/>
      <c r="N23" s="107"/>
      <c r="O23" s="17"/>
    </row>
    <row r="24" spans="2:15" ht="15" customHeight="1">
      <c r="B24" s="155"/>
      <c r="C24" s="22"/>
      <c r="D24" s="115"/>
      <c r="E24" s="115"/>
      <c r="F24" s="107"/>
      <c r="G24" s="107"/>
      <c r="H24" s="107"/>
      <c r="I24" s="107"/>
      <c r="J24" s="107"/>
      <c r="K24" s="107"/>
      <c r="L24" s="107"/>
      <c r="M24" s="107"/>
      <c r="N24" s="107"/>
      <c r="O24" s="17"/>
    </row>
    <row r="25" spans="2:15" ht="15" customHeight="1">
      <c r="B25" s="155"/>
      <c r="C25" s="22"/>
      <c r="D25" s="115" t="s">
        <v>51</v>
      </c>
      <c r="E25" s="115"/>
      <c r="F25" s="107" t="str">
        <f>記入!B12</f>
        <v>${aw.user_id}</v>
      </c>
      <c r="G25" s="107"/>
      <c r="H25" s="107"/>
      <c r="I25" s="107"/>
      <c r="J25" s="107"/>
      <c r="K25" s="107"/>
      <c r="L25" s="107"/>
      <c r="M25" s="107"/>
      <c r="N25" s="107"/>
      <c r="O25" s="17"/>
    </row>
    <row r="26" spans="2:15" ht="15" customHeight="1">
      <c r="B26" s="155"/>
      <c r="C26" s="22"/>
      <c r="D26" s="115"/>
      <c r="E26" s="115"/>
      <c r="F26" s="107"/>
      <c r="G26" s="107"/>
      <c r="H26" s="107"/>
      <c r="I26" s="107"/>
      <c r="J26" s="107"/>
      <c r="K26" s="107"/>
      <c r="L26" s="107"/>
      <c r="M26" s="107"/>
      <c r="N26" s="107"/>
      <c r="O26" s="17"/>
    </row>
    <row r="27" spans="2:15" ht="15" customHeight="1">
      <c r="B27" s="155"/>
      <c r="C27" s="22"/>
      <c r="D27" s="146" t="s">
        <v>54</v>
      </c>
      <c r="E27" s="146"/>
      <c r="F27" s="149">
        <f>記入!B14</f>
        <v>0</v>
      </c>
      <c r="G27" s="150"/>
      <c r="H27" s="150"/>
      <c r="I27" s="118" t="s">
        <v>98</v>
      </c>
      <c r="J27" s="151">
        <f>記入!B15</f>
        <v>0</v>
      </c>
      <c r="K27" s="151"/>
      <c r="L27" s="151"/>
      <c r="M27" s="151"/>
      <c r="N27" s="152"/>
      <c r="O27" s="17"/>
    </row>
    <row r="28" spans="2:15" ht="15" customHeight="1">
      <c r="B28" s="155"/>
      <c r="C28" s="22"/>
      <c r="D28" s="146"/>
      <c r="E28" s="146"/>
      <c r="F28" s="149"/>
      <c r="G28" s="150"/>
      <c r="H28" s="150"/>
      <c r="I28" s="118"/>
      <c r="J28" s="151"/>
      <c r="K28" s="151"/>
      <c r="L28" s="151"/>
      <c r="M28" s="151"/>
      <c r="N28" s="152"/>
      <c r="O28" s="17"/>
    </row>
    <row r="29" spans="2:15" ht="24.75" customHeight="1">
      <c r="B29" s="155"/>
      <c r="C29" s="22"/>
      <c r="D29" s="120" t="s">
        <v>52</v>
      </c>
      <c r="E29" s="121"/>
      <c r="F29" s="120" t="s">
        <v>55</v>
      </c>
      <c r="G29" s="121"/>
      <c r="H29" s="124" t="s">
        <v>56</v>
      </c>
      <c r="I29" s="105" t="s">
        <v>62</v>
      </c>
      <c r="J29" s="106"/>
      <c r="K29" s="126" t="s">
        <v>61</v>
      </c>
      <c r="L29" s="121"/>
      <c r="M29" s="120" t="s">
        <v>53</v>
      </c>
      <c r="N29" s="121"/>
      <c r="O29" s="17"/>
    </row>
    <row r="30" spans="2:15" ht="24.75" customHeight="1">
      <c r="B30" s="155"/>
      <c r="C30" s="22"/>
      <c r="D30" s="166"/>
      <c r="E30" s="167"/>
      <c r="F30" s="122"/>
      <c r="G30" s="123"/>
      <c r="H30" s="125"/>
      <c r="I30" s="34" t="s">
        <v>59</v>
      </c>
      <c r="J30" s="34" t="s">
        <v>60</v>
      </c>
      <c r="K30" s="122"/>
      <c r="L30" s="123"/>
      <c r="M30" s="147" t="str">
        <f>"(" &amp; 記入!B19 &amp; ")"</f>
        <v>(${aw.currencyposition})</v>
      </c>
      <c r="N30" s="148"/>
      <c r="O30" s="17"/>
    </row>
    <row r="31" spans="2:15" ht="24.95" customHeight="1">
      <c r="B31" s="155"/>
      <c r="C31" s="22"/>
      <c r="D31" s="166"/>
      <c r="E31" s="167"/>
      <c r="F31" s="107">
        <f>記入!A41</f>
        <v>0</v>
      </c>
      <c r="G31" s="107"/>
      <c r="H31" s="40" t="e">
        <f>記入!#REF!</f>
        <v>#REF!</v>
      </c>
      <c r="I31" s="40" t="str">
        <f>記入!C41</f>
        <v>-</v>
      </c>
      <c r="J31" s="40">
        <f>記入!E41</f>
        <v>0</v>
      </c>
      <c r="K31" s="108">
        <f>記入!G41</f>
        <v>0</v>
      </c>
      <c r="L31" s="109"/>
      <c r="M31" s="114">
        <f>記入!H41</f>
        <v>0</v>
      </c>
      <c r="N31" s="114"/>
      <c r="O31" s="17"/>
    </row>
    <row r="32" spans="2:15" ht="24.95" customHeight="1">
      <c r="B32" s="155"/>
      <c r="C32" s="22"/>
      <c r="D32" s="166"/>
      <c r="E32" s="167"/>
      <c r="F32" s="107">
        <f>記入!A42</f>
        <v>0</v>
      </c>
      <c r="G32" s="107"/>
      <c r="H32" s="40">
        <f>記入!B42</f>
        <v>0</v>
      </c>
      <c r="I32" s="40" t="str">
        <f>記入!C42</f>
        <v>-</v>
      </c>
      <c r="J32" s="40">
        <f>記入!E42</f>
        <v>0</v>
      </c>
      <c r="K32" s="110"/>
      <c r="L32" s="111"/>
      <c r="M32" s="114">
        <f>記入!H42</f>
        <v>0</v>
      </c>
      <c r="N32" s="114"/>
      <c r="O32" s="17"/>
    </row>
    <row r="33" spans="2:15" ht="24.95" customHeight="1">
      <c r="B33" s="155"/>
      <c r="C33" s="22"/>
      <c r="D33" s="166"/>
      <c r="E33" s="167"/>
      <c r="F33" s="107">
        <f>記入!A43</f>
        <v>0</v>
      </c>
      <c r="G33" s="107"/>
      <c r="H33" s="40">
        <f>記入!B43</f>
        <v>0</v>
      </c>
      <c r="I33" s="40" t="str">
        <f>記入!C43</f>
        <v>-</v>
      </c>
      <c r="J33" s="40">
        <f>記入!E43</f>
        <v>0</v>
      </c>
      <c r="K33" s="110"/>
      <c r="L33" s="111"/>
      <c r="M33" s="114">
        <f>記入!H43</f>
        <v>0</v>
      </c>
      <c r="N33" s="114"/>
      <c r="O33" s="17"/>
    </row>
    <row r="34" spans="2:15" ht="24.95" customHeight="1">
      <c r="B34" s="155"/>
      <c r="C34" s="22"/>
      <c r="D34" s="166"/>
      <c r="E34" s="167"/>
      <c r="F34" s="107">
        <f>記入!A44</f>
        <v>0</v>
      </c>
      <c r="G34" s="107"/>
      <c r="H34" s="40">
        <f>記入!B44</f>
        <v>0</v>
      </c>
      <c r="I34" s="40" t="str">
        <f>記入!C44</f>
        <v>-</v>
      </c>
      <c r="J34" s="40">
        <f>記入!E44</f>
        <v>0</v>
      </c>
      <c r="K34" s="112"/>
      <c r="L34" s="113"/>
      <c r="M34" s="114">
        <f>記入!H44</f>
        <v>0</v>
      </c>
      <c r="N34" s="114"/>
      <c r="O34" s="17"/>
    </row>
    <row r="35" spans="2:15" ht="24.95" customHeight="1">
      <c r="B35" s="155"/>
      <c r="C35" s="22"/>
      <c r="D35" s="166"/>
      <c r="E35" s="167"/>
      <c r="F35" s="107" t="str">
        <f>記入!A45</f>
        <v>経費</v>
      </c>
      <c r="G35" s="107"/>
      <c r="H35" s="40" t="str">
        <f>記入!B45</f>
        <v>-</v>
      </c>
      <c r="I35" s="40" t="str">
        <f>記入!C45</f>
        <v>-</v>
      </c>
      <c r="J35" s="40" t="str">
        <f>記入!E45</f>
        <v>-</v>
      </c>
      <c r="K35" s="107" t="str">
        <f>記入!G45</f>
        <v>-</v>
      </c>
      <c r="L35" s="107"/>
      <c r="M35" s="114">
        <f>記入!H45</f>
        <v>10000</v>
      </c>
      <c r="N35" s="114"/>
      <c r="O35" s="17"/>
    </row>
    <row r="36" spans="2:15" ht="24.95" customHeight="1">
      <c r="B36" s="155"/>
      <c r="C36" s="22"/>
      <c r="D36" s="122"/>
      <c r="E36" s="123"/>
      <c r="F36" s="115" t="s">
        <v>58</v>
      </c>
      <c r="G36" s="115"/>
      <c r="H36" s="115"/>
      <c r="I36" s="34" t="s">
        <v>90</v>
      </c>
      <c r="J36" s="34">
        <f>SUM(J31:J35)</f>
        <v>0</v>
      </c>
      <c r="K36" s="115">
        <f>SUM(K31:L35)</f>
        <v>0</v>
      </c>
      <c r="L36" s="115"/>
      <c r="M36" s="142">
        <f>SUM(M31:N35)</f>
        <v>10000</v>
      </c>
      <c r="N36" s="142"/>
      <c r="O36" s="17"/>
    </row>
    <row r="37" spans="2:15" ht="24.95" customHeight="1">
      <c r="B37" s="155"/>
      <c r="C37" s="22"/>
      <c r="D37" s="146" t="s">
        <v>57</v>
      </c>
      <c r="E37" s="146"/>
      <c r="F37" s="105" t="s">
        <v>114</v>
      </c>
      <c r="G37" s="116"/>
      <c r="H37" s="116"/>
      <c r="I37" s="106"/>
      <c r="J37" s="146" t="str">
        <f>"請求金額"&amp;"("&amp;記入!B19&amp;")"</f>
        <v>請求金額(${aw.currencyposition})</v>
      </c>
      <c r="K37" s="146"/>
      <c r="L37" s="146"/>
      <c r="M37" s="146"/>
      <c r="N37" s="146"/>
      <c r="O37" s="17"/>
    </row>
    <row r="38" spans="2:15" ht="18" customHeight="1">
      <c r="B38" s="155"/>
      <c r="C38" s="22"/>
      <c r="D38" s="115" t="str">
        <f>記入!A29</f>
        <v>第一回</v>
      </c>
      <c r="E38" s="115"/>
      <c r="F38" s="117" t="str">
        <f>IF(記入!E29="","",記入!E29)</f>
        <v>${r.supportdate}</v>
      </c>
      <c r="G38" s="118"/>
      <c r="H38" s="118"/>
      <c r="I38" s="119"/>
      <c r="J38" s="114" t="str">
        <f>IF(記入!F29="","",記入!F29)</f>
        <v>${r.claimamount}</v>
      </c>
      <c r="K38" s="114"/>
      <c r="L38" s="114"/>
      <c r="M38" s="114"/>
      <c r="N38" s="114"/>
      <c r="O38" s="17"/>
    </row>
    <row r="39" spans="2:15" ht="18" customHeight="1">
      <c r="B39" s="155"/>
      <c r="C39" s="22"/>
      <c r="D39" s="115" t="e">
        <f>記入!#REF!</f>
        <v>#REF!</v>
      </c>
      <c r="E39" s="115"/>
      <c r="F39" s="117" t="e">
        <f>IF(記入!#REF!="","",記入!#REF!)</f>
        <v>#REF!</v>
      </c>
      <c r="G39" s="118"/>
      <c r="H39" s="118"/>
      <c r="I39" s="119"/>
      <c r="J39" s="114" t="e">
        <f>IF(記入!#REF!="","",記入!#REF!)</f>
        <v>#REF!</v>
      </c>
      <c r="K39" s="114"/>
      <c r="L39" s="114"/>
      <c r="M39" s="114"/>
      <c r="N39" s="114"/>
      <c r="O39" s="17"/>
    </row>
    <row r="40" spans="2:15" ht="18" customHeight="1">
      <c r="B40" s="155"/>
      <c r="C40" s="22"/>
      <c r="D40" s="115" t="e">
        <f>記入!#REF!</f>
        <v>#REF!</v>
      </c>
      <c r="E40" s="115"/>
      <c r="F40" s="117" t="e">
        <f>IF(記入!#REF!="","",記入!#REF!)</f>
        <v>#REF!</v>
      </c>
      <c r="G40" s="118"/>
      <c r="H40" s="118"/>
      <c r="I40" s="119"/>
      <c r="J40" s="114" t="e">
        <f>IF(記入!#REF!="","",記入!#REF!)</f>
        <v>#REF!</v>
      </c>
      <c r="K40" s="114"/>
      <c r="L40" s="114"/>
      <c r="M40" s="114"/>
      <c r="N40" s="114"/>
      <c r="O40" s="17"/>
    </row>
    <row r="41" spans="2:15" ht="18" customHeight="1">
      <c r="B41" s="155"/>
      <c r="C41" s="22"/>
      <c r="D41" s="115" t="e">
        <f>記入!#REF!</f>
        <v>#REF!</v>
      </c>
      <c r="E41" s="115"/>
      <c r="F41" s="117" t="e">
        <f>IF(記入!#REF!="","",記入!#REF!)</f>
        <v>#REF!</v>
      </c>
      <c r="G41" s="118"/>
      <c r="H41" s="118"/>
      <c r="I41" s="119"/>
      <c r="J41" s="114" t="e">
        <f>IF(記入!#REF!="","",記入!#REF!)</f>
        <v>#REF!</v>
      </c>
      <c r="K41" s="114"/>
      <c r="L41" s="114"/>
      <c r="M41" s="114"/>
      <c r="N41" s="114"/>
      <c r="O41" s="17"/>
    </row>
    <row r="42" spans="2:15" ht="18" customHeight="1">
      <c r="B42" s="155"/>
      <c r="C42" s="22"/>
      <c r="D42" s="25"/>
      <c r="E42" s="25"/>
      <c r="F42" s="25"/>
      <c r="G42" s="25"/>
      <c r="H42" s="25"/>
      <c r="I42" s="25"/>
      <c r="J42" s="137" t="e">
        <f>SUM(J38:N41)</f>
        <v>#REF!</v>
      </c>
      <c r="K42" s="138"/>
      <c r="L42" s="138"/>
      <c r="M42" s="138"/>
      <c r="N42" s="139"/>
      <c r="O42" s="17"/>
    </row>
    <row r="43" spans="2:15" ht="20.100000000000001" customHeight="1">
      <c r="B43" s="155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55"/>
      <c r="C44" s="22"/>
      <c r="D44" s="26"/>
      <c r="E44" s="165" t="s">
        <v>47</v>
      </c>
      <c r="F44" s="165"/>
      <c r="G44" s="20" t="str">
        <f>記入!B37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55"/>
      <c r="C45" s="22"/>
      <c r="D45" s="26"/>
      <c r="E45" s="165" t="s">
        <v>48</v>
      </c>
      <c r="F45" s="165"/>
      <c r="G45" s="20" t="str">
        <f>記入!B38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55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55"/>
      <c r="C47" s="22"/>
      <c r="D47" s="26" t="s">
        <v>91</v>
      </c>
      <c r="E47" s="52"/>
      <c r="F47" s="52"/>
      <c r="G47" s="192" t="e">
        <f>記入!#REF!</f>
        <v>#REF!</v>
      </c>
      <c r="H47" s="192"/>
      <c r="I47" s="192" t="s">
        <v>92</v>
      </c>
      <c r="J47" s="192"/>
      <c r="K47" s="192"/>
      <c r="L47" s="192"/>
      <c r="M47" s="192"/>
      <c r="N47" s="192"/>
      <c r="O47" s="17"/>
    </row>
    <row r="48" spans="2:15" ht="20.100000000000001" customHeight="1">
      <c r="B48" s="155"/>
      <c r="C48" s="22"/>
      <c r="D48" s="26"/>
      <c r="E48" s="52"/>
      <c r="F48" s="52"/>
      <c r="G48" s="192" t="s">
        <v>94</v>
      </c>
      <c r="H48" s="192"/>
      <c r="I48" s="199" t="e">
        <f>IF(G47="有",記入!B7,"-")</f>
        <v>#REF!</v>
      </c>
      <c r="J48" s="200"/>
      <c r="K48" s="200"/>
      <c r="L48" s="200"/>
      <c r="M48" s="200"/>
      <c r="N48" s="201"/>
      <c r="O48" s="17"/>
    </row>
    <row r="49" spans="2:18" ht="20.100000000000001" customHeight="1">
      <c r="B49" s="155"/>
      <c r="C49" s="22"/>
      <c r="D49" s="26"/>
      <c r="E49" s="52"/>
      <c r="F49" s="52"/>
      <c r="G49" s="194" t="s">
        <v>97</v>
      </c>
      <c r="H49" s="195"/>
      <c r="I49" s="196" t="e">
        <f>IF(G47="有",F27,"-")</f>
        <v>#REF!</v>
      </c>
      <c r="J49" s="197"/>
      <c r="K49" s="58" t="s">
        <v>99</v>
      </c>
      <c r="L49" s="198" t="e">
        <f>IF(G47="有",J27,"-")</f>
        <v>#REF!</v>
      </c>
      <c r="M49" s="197"/>
      <c r="N49" s="195"/>
      <c r="O49" s="17"/>
      <c r="R49" s="56"/>
    </row>
    <row r="50" spans="2:18" ht="20.100000000000001" customHeight="1">
      <c r="B50" s="155"/>
      <c r="C50" s="22"/>
      <c r="D50" s="26"/>
      <c r="E50" s="52"/>
      <c r="F50" s="52"/>
      <c r="G50" s="192" t="s">
        <v>100</v>
      </c>
      <c r="H50" s="192"/>
      <c r="I50" s="193" t="e">
        <f>IF(G47="有",記入!E33,"-")</f>
        <v>#REF!</v>
      </c>
      <c r="J50" s="193"/>
      <c r="K50" s="193"/>
      <c r="L50" s="193"/>
      <c r="M50" s="193"/>
      <c r="N50" s="193"/>
      <c r="O50" s="17"/>
      <c r="R50" s="56"/>
    </row>
    <row r="51" spans="2:18" ht="20.100000000000001" customHeight="1">
      <c r="B51" s="155"/>
      <c r="C51" s="22"/>
      <c r="D51" s="26"/>
      <c r="E51" s="52"/>
      <c r="F51" s="52"/>
      <c r="G51" s="192" t="s">
        <v>102</v>
      </c>
      <c r="H51" s="192"/>
      <c r="I51" s="193" t="e">
        <f>IF(G47="有",記入!E34&amp;記入!E35,"-")</f>
        <v>#REF!</v>
      </c>
      <c r="J51" s="193"/>
      <c r="K51" s="193"/>
      <c r="L51" s="193"/>
      <c r="M51" s="193"/>
      <c r="N51" s="193"/>
      <c r="O51" s="17"/>
      <c r="R51" s="57"/>
    </row>
    <row r="52" spans="2:18" ht="20.100000000000001" customHeight="1">
      <c r="B52" s="155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55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55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55"/>
      <c r="C55" s="22"/>
      <c r="D55" s="26" t="s">
        <v>112</v>
      </c>
      <c r="E55" s="59"/>
      <c r="F55" s="190" t="str">
        <f>記入!E36</f>
        <v>${aw.remarks}</v>
      </c>
      <c r="G55" s="190"/>
      <c r="H55" s="190"/>
      <c r="I55" s="190"/>
      <c r="J55" s="190"/>
      <c r="K55" s="190"/>
      <c r="L55" s="190"/>
      <c r="M55" s="190"/>
      <c r="N55" s="190"/>
      <c r="O55" s="17"/>
      <c r="R55" s="57"/>
    </row>
    <row r="56" spans="2:18" ht="18.75" customHeight="1">
      <c r="B56" s="155"/>
      <c r="C56" s="22"/>
      <c r="D56" s="26"/>
      <c r="E56" s="60"/>
      <c r="F56" s="191"/>
      <c r="G56" s="191"/>
      <c r="H56" s="191"/>
      <c r="I56" s="191"/>
      <c r="J56" s="191"/>
      <c r="K56" s="191"/>
      <c r="L56" s="191"/>
      <c r="M56" s="191"/>
      <c r="N56" s="191"/>
      <c r="O56" s="17"/>
    </row>
    <row r="57" spans="2:18" ht="20.100000000000001" customHeight="1">
      <c r="B57" s="155"/>
      <c r="C57" s="154" t="s">
        <v>35</v>
      </c>
      <c r="D57" s="154"/>
      <c r="E57" s="154"/>
      <c r="F57" s="154" t="s">
        <v>33</v>
      </c>
      <c r="G57" s="154"/>
      <c r="H57" s="154" t="s">
        <v>34</v>
      </c>
      <c r="I57" s="154"/>
      <c r="J57" s="154" t="s">
        <v>33</v>
      </c>
      <c r="K57" s="154"/>
      <c r="L57" s="154"/>
      <c r="M57" s="154" t="s">
        <v>34</v>
      </c>
      <c r="N57" s="154"/>
      <c r="O57" s="154"/>
    </row>
    <row r="58" spans="2:18" ht="20.100000000000001" customHeight="1">
      <c r="B58" s="155"/>
      <c r="C58" s="154"/>
      <c r="D58" s="154"/>
      <c r="E58" s="154"/>
      <c r="F58" s="153"/>
      <c r="G58" s="153"/>
      <c r="H58" s="153"/>
      <c r="I58" s="153"/>
      <c r="J58" s="153"/>
      <c r="K58" s="153"/>
      <c r="L58" s="153"/>
      <c r="M58" s="153"/>
      <c r="N58" s="153"/>
      <c r="O58" s="153"/>
    </row>
    <row r="59" spans="2:18" ht="20.100000000000001" customHeight="1">
      <c r="B59" s="155"/>
      <c r="C59" s="154"/>
      <c r="D59" s="154"/>
      <c r="E59" s="154"/>
      <c r="F59" s="153"/>
      <c r="G59" s="153"/>
      <c r="H59" s="153"/>
      <c r="I59" s="153"/>
      <c r="J59" s="153"/>
      <c r="K59" s="153"/>
      <c r="L59" s="153"/>
      <c r="M59" s="153"/>
      <c r="N59" s="153"/>
      <c r="O59" s="153"/>
    </row>
    <row r="60" spans="2:18" ht="20.100000000000001" customHeight="1">
      <c r="B60" s="155"/>
      <c r="C60" s="154"/>
      <c r="D60" s="154"/>
      <c r="E60" s="154"/>
      <c r="F60" s="153"/>
      <c r="G60" s="153"/>
      <c r="H60" s="153"/>
      <c r="I60" s="153"/>
      <c r="J60" s="153"/>
      <c r="K60" s="153"/>
      <c r="L60" s="153"/>
      <c r="M60" s="153"/>
      <c r="N60" s="153"/>
      <c r="O60" s="153"/>
    </row>
    <row r="61" spans="2:18" ht="20.100000000000001" customHeight="1">
      <c r="B61" s="155"/>
      <c r="C61" s="154"/>
      <c r="D61" s="154"/>
      <c r="E61" s="154"/>
      <c r="F61" s="153"/>
      <c r="G61" s="153"/>
      <c r="H61" s="153"/>
      <c r="I61" s="153"/>
      <c r="J61" s="153"/>
      <c r="K61" s="153"/>
      <c r="L61" s="153"/>
      <c r="M61" s="153"/>
      <c r="N61" s="153"/>
      <c r="O61" s="153"/>
    </row>
    <row r="62" spans="2:18" ht="20.100000000000001" customHeight="1">
      <c r="B62" s="155"/>
      <c r="C62" s="154"/>
      <c r="D62" s="154"/>
      <c r="E62" s="154"/>
      <c r="F62" s="153"/>
      <c r="G62" s="153"/>
      <c r="H62" s="153"/>
      <c r="I62" s="153"/>
      <c r="J62" s="153"/>
      <c r="K62" s="153"/>
      <c r="L62" s="153"/>
      <c r="M62" s="153"/>
      <c r="N62" s="153"/>
      <c r="O62" s="153"/>
    </row>
    <row r="63" spans="2:18" ht="20.100000000000001" customHeight="1">
      <c r="B63" s="155"/>
      <c r="C63" s="154"/>
      <c r="D63" s="154"/>
      <c r="E63" s="154"/>
      <c r="F63" s="153"/>
      <c r="G63" s="153"/>
      <c r="H63" s="153"/>
      <c r="I63" s="153"/>
      <c r="J63" s="153"/>
      <c r="K63" s="153"/>
      <c r="L63" s="153"/>
      <c r="M63" s="153"/>
      <c r="N63" s="153"/>
      <c r="O63" s="153"/>
    </row>
    <row r="64" spans="2:18" ht="20.100000000000001" customHeight="1">
      <c r="B64" s="155"/>
      <c r="C64" s="154"/>
      <c r="D64" s="154"/>
      <c r="E64" s="154"/>
      <c r="F64" s="153"/>
      <c r="G64" s="153"/>
      <c r="H64" s="153"/>
      <c r="I64" s="153"/>
      <c r="J64" s="153"/>
      <c r="K64" s="153"/>
      <c r="L64" s="153"/>
      <c r="M64" s="153"/>
      <c r="N64" s="153"/>
      <c r="O64" s="153"/>
    </row>
    <row r="65" spans="2:15" ht="20.100000000000001" customHeight="1">
      <c r="B65" s="155"/>
      <c r="C65" s="154"/>
      <c r="D65" s="154"/>
      <c r="E65" s="154"/>
      <c r="F65" s="153"/>
      <c r="G65" s="153"/>
      <c r="H65" s="153"/>
      <c r="I65" s="153"/>
      <c r="J65" s="153"/>
      <c r="K65" s="153"/>
      <c r="L65" s="153"/>
      <c r="M65" s="153"/>
      <c r="N65" s="153"/>
      <c r="O65" s="153"/>
    </row>
    <row r="66" spans="2:15" ht="20.100000000000001" customHeight="1">
      <c r="B66" s="155"/>
      <c r="C66" s="154"/>
      <c r="D66" s="154"/>
      <c r="E66" s="154"/>
      <c r="F66" s="153"/>
      <c r="G66" s="153"/>
      <c r="H66" s="153"/>
      <c r="I66" s="153"/>
      <c r="J66" s="153"/>
      <c r="K66" s="153"/>
      <c r="L66" s="153"/>
      <c r="M66" s="153"/>
      <c r="N66" s="153"/>
      <c r="O66" s="153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2020-03-05T07:59:14Z</dcterms:modified>
</cp:coreProperties>
</file>