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011\Desktop\"/>
    </mc:Choice>
  </mc:AlternateContent>
  <xr:revisionPtr revIDLastSave="0" documentId="13_ncr:1_{A7A1A875-87A4-4846-82F8-F6BB0DED466B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Sheet2" sheetId="2" r:id="rId1"/>
    <sheet name="Sheet1" sheetId="3" r:id="rId2"/>
    <sheet name="Sheet3" sheetId="4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5" l="1"/>
  <c r="K1" i="5"/>
  <c r="J1048576" i="5"/>
  <c r="J32" i="5"/>
  <c r="J33" i="5"/>
  <c r="J31" i="5"/>
  <c r="J30" i="5"/>
  <c r="J29" i="5"/>
  <c r="J25" i="5"/>
  <c r="J26" i="5"/>
  <c r="J27" i="5"/>
  <c r="J24" i="5"/>
  <c r="J21" i="5"/>
  <c r="J22" i="5"/>
  <c r="J23" i="5"/>
  <c r="J20" i="5"/>
  <c r="J15" i="5"/>
  <c r="J16" i="5"/>
  <c r="J17" i="5"/>
  <c r="J18" i="5"/>
  <c r="J19" i="5"/>
  <c r="J14" i="5"/>
  <c r="J9" i="5"/>
  <c r="J10" i="5"/>
  <c r="J11" i="5"/>
  <c r="J12" i="5"/>
  <c r="J13" i="5"/>
  <c r="J8" i="5"/>
  <c r="J7" i="5"/>
  <c r="J6" i="5"/>
  <c r="J3" i="5"/>
  <c r="J4" i="5"/>
  <c r="J5" i="5"/>
  <c r="J2" i="5"/>
  <c r="E33" i="5"/>
  <c r="E32" i="5"/>
  <c r="E26" i="5"/>
  <c r="E27" i="5"/>
  <c r="E28" i="5"/>
  <c r="E29" i="5"/>
  <c r="E30" i="5"/>
  <c r="E25" i="5"/>
  <c r="E24" i="5"/>
  <c r="E23" i="5"/>
  <c r="E21" i="5"/>
  <c r="E22" i="5"/>
  <c r="E20" i="5"/>
  <c r="E19" i="5"/>
  <c r="E18" i="5"/>
  <c r="E15" i="5"/>
  <c r="E16" i="5"/>
  <c r="E17" i="5"/>
  <c r="E14" i="5"/>
  <c r="E13" i="5"/>
  <c r="E12" i="5"/>
  <c r="E11" i="5"/>
  <c r="E10" i="5"/>
  <c r="E9" i="5"/>
  <c r="E8" i="5"/>
  <c r="E7" i="5"/>
  <c r="E6" i="5"/>
  <c r="E2" i="5"/>
  <c r="E3" i="5"/>
  <c r="E4" i="5"/>
  <c r="E5" i="5"/>
  <c r="I154" i="4"/>
  <c r="J154" i="4"/>
  <c r="K154" i="4"/>
  <c r="H154" i="4"/>
  <c r="R10" i="3"/>
  <c r="D27" i="3"/>
  <c r="E27" i="3" s="1"/>
  <c r="C26" i="3"/>
  <c r="Q28" i="3"/>
  <c r="R26" i="3"/>
  <c r="R27" i="3"/>
  <c r="Q27" i="3"/>
  <c r="Q26" i="3"/>
  <c r="M26" i="3"/>
  <c r="O26" i="3"/>
  <c r="D26" i="3"/>
  <c r="E15" i="3" s="1"/>
  <c r="H15" i="3" s="1"/>
  <c r="I15" i="3" s="1"/>
  <c r="E9" i="2"/>
  <c r="F9" i="2" s="1"/>
  <c r="E7" i="2"/>
  <c r="F7" i="2" s="1"/>
  <c r="E5" i="2"/>
  <c r="F5" i="2" s="1"/>
  <c r="E3" i="2"/>
  <c r="F3" i="2" s="1"/>
  <c r="E2" i="2"/>
  <c r="F2" i="2" s="1"/>
  <c r="O15" i="3" l="1"/>
  <c r="D10" i="3"/>
  <c r="M10" i="3" s="1"/>
  <c r="D25" i="3"/>
  <c r="M25" i="3" s="1"/>
  <c r="D13" i="3"/>
  <c r="M13" i="3" s="1"/>
  <c r="D12" i="3"/>
  <c r="M12" i="3" s="1"/>
  <c r="D24" i="3"/>
  <c r="M24" i="3" s="1"/>
  <c r="D22" i="3"/>
  <c r="M22" i="3" s="1"/>
  <c r="D21" i="3"/>
  <c r="M21" i="3" s="1"/>
  <c r="D18" i="3"/>
  <c r="M18" i="3" s="1"/>
  <c r="D16" i="3"/>
  <c r="M16" i="3" s="1"/>
  <c r="D15" i="3"/>
  <c r="M15" i="3" s="1"/>
  <c r="D23" i="3"/>
  <c r="M23" i="3" s="1"/>
  <c r="D20" i="3"/>
  <c r="M20" i="3" s="1"/>
  <c r="D19" i="3"/>
  <c r="M19" i="3" s="1"/>
  <c r="D17" i="3"/>
  <c r="M17" i="3" s="1"/>
  <c r="D14" i="3"/>
  <c r="M14" i="3" s="1"/>
  <c r="D11" i="3"/>
  <c r="M11" i="3" s="1"/>
  <c r="E10" i="3"/>
  <c r="O10" i="3" s="1"/>
  <c r="E25" i="3"/>
  <c r="O25" i="3" s="1"/>
  <c r="R25" i="3" s="1"/>
  <c r="E24" i="3"/>
  <c r="O24" i="3" s="1"/>
  <c r="R24" i="3" s="1"/>
  <c r="E26" i="3"/>
  <c r="E17" i="3"/>
  <c r="O17" i="3" s="1"/>
  <c r="E14" i="3"/>
  <c r="O14" i="3" s="1"/>
  <c r="E13" i="3"/>
  <c r="O13" i="3" s="1"/>
  <c r="E12" i="3"/>
  <c r="O12" i="3" s="1"/>
  <c r="R12" i="3" s="1"/>
  <c r="E11" i="3"/>
  <c r="O11" i="3" s="1"/>
  <c r="E23" i="3"/>
  <c r="O23" i="3" s="1"/>
  <c r="E22" i="3"/>
  <c r="O22" i="3" s="1"/>
  <c r="R22" i="3" s="1"/>
  <c r="E21" i="3"/>
  <c r="O21" i="3" s="1"/>
  <c r="R21" i="3" s="1"/>
  <c r="E20" i="3"/>
  <c r="O20" i="3" s="1"/>
  <c r="E19" i="3"/>
  <c r="O19" i="3" s="1"/>
  <c r="E18" i="3"/>
  <c r="O18" i="3" s="1"/>
  <c r="R18" i="3" s="1"/>
  <c r="E16" i="3"/>
  <c r="O16" i="3" s="1"/>
  <c r="R16" i="3" s="1"/>
  <c r="R20" i="3" l="1"/>
  <c r="R14" i="3"/>
  <c r="R19" i="3"/>
  <c r="R17" i="3"/>
  <c r="R23" i="3"/>
  <c r="R11" i="3"/>
  <c r="R13" i="3"/>
  <c r="R15" i="3"/>
  <c r="J21" i="3"/>
  <c r="H21" i="3"/>
  <c r="I21" i="3" s="1"/>
  <c r="H10" i="3"/>
  <c r="I10" i="3" s="1"/>
  <c r="J10" i="3"/>
  <c r="F17" i="3"/>
  <c r="Q17" i="3" s="1"/>
  <c r="G17" i="3"/>
  <c r="F20" i="3"/>
  <c r="Q20" i="3" s="1"/>
  <c r="G20" i="3"/>
  <c r="H19" i="3"/>
  <c r="I19" i="3" s="1"/>
  <c r="J19" i="3"/>
  <c r="F21" i="3"/>
  <c r="Q21" i="3" s="1"/>
  <c r="G21" i="3"/>
  <c r="J17" i="3"/>
  <c r="H17" i="3"/>
  <c r="I17" i="3" s="1"/>
  <c r="J24" i="3"/>
  <c r="H24" i="3"/>
  <c r="I24" i="3" s="1"/>
  <c r="H25" i="3"/>
  <c r="I25" i="3" s="1"/>
  <c r="J25" i="3"/>
  <c r="G11" i="3"/>
  <c r="F11" i="3"/>
  <c r="Q11" i="3" s="1"/>
  <c r="G14" i="3"/>
  <c r="F14" i="3"/>
  <c r="Q14" i="3" s="1"/>
  <c r="G19" i="3"/>
  <c r="F19" i="3"/>
  <c r="Q19" i="3" s="1"/>
  <c r="H16" i="3"/>
  <c r="I16" i="3" s="1"/>
  <c r="J16" i="3"/>
  <c r="H18" i="3"/>
  <c r="I18" i="3" s="1"/>
  <c r="J18" i="3"/>
  <c r="F23" i="3"/>
  <c r="Q23" i="3" s="1"/>
  <c r="G23" i="3"/>
  <c r="F15" i="3"/>
  <c r="Q15" i="3" s="1"/>
  <c r="G15" i="3"/>
  <c r="J20" i="3"/>
  <c r="H20" i="3"/>
  <c r="I20" i="3" s="1"/>
  <c r="F16" i="3"/>
  <c r="Q16" i="3" s="1"/>
  <c r="G16" i="3"/>
  <c r="F18" i="3"/>
  <c r="Q18" i="3" s="1"/>
  <c r="G18" i="3"/>
  <c r="J22" i="3"/>
  <c r="H22" i="3"/>
  <c r="I22" i="3" s="1"/>
  <c r="J23" i="3"/>
  <c r="H23" i="3"/>
  <c r="I23" i="3" s="1"/>
  <c r="G22" i="3"/>
  <c r="F22" i="3"/>
  <c r="Q22" i="3" s="1"/>
  <c r="J11" i="3"/>
  <c r="H11" i="3"/>
  <c r="I11" i="3" s="1"/>
  <c r="F24" i="3"/>
  <c r="Q24" i="3" s="1"/>
  <c r="G24" i="3"/>
  <c r="J12" i="3"/>
  <c r="H12" i="3"/>
  <c r="I12" i="3" s="1"/>
  <c r="F12" i="3"/>
  <c r="Q12" i="3" s="1"/>
  <c r="G12" i="3"/>
  <c r="J13" i="3"/>
  <c r="H13" i="3"/>
  <c r="I13" i="3" s="1"/>
  <c r="G13" i="3"/>
  <c r="F13" i="3"/>
  <c r="Q13" i="3" s="1"/>
  <c r="J14" i="3"/>
  <c r="H14" i="3"/>
  <c r="I14" i="3" s="1"/>
  <c r="G25" i="3"/>
  <c r="F25" i="3"/>
  <c r="Q25" i="3" s="1"/>
  <c r="J15" i="3"/>
  <c r="F10" i="3"/>
  <c r="Q10" i="3" s="1"/>
  <c r="G10" i="3"/>
</calcChain>
</file>

<file path=xl/sharedStrings.xml><?xml version="1.0" encoding="utf-8"?>
<sst xmlns="http://schemas.openxmlformats.org/spreadsheetml/2006/main" count="338" uniqueCount="279">
  <si>
    <r>
      <rPr>
        <sz val="11"/>
        <color theme="1"/>
        <rFont val="宋体"/>
        <charset val="134"/>
      </rPr>
      <t>样品编号</t>
    </r>
  </si>
  <si>
    <r>
      <rPr>
        <sz val="11"/>
        <color theme="1"/>
        <rFont val="宋体"/>
        <charset val="134"/>
      </rPr>
      <t>内参选择</t>
    </r>
  </si>
  <si>
    <r>
      <rPr>
        <sz val="11"/>
        <color theme="1"/>
        <rFont val="宋体"/>
        <charset val="134"/>
      </rPr>
      <t>内参荧光强度</t>
    </r>
  </si>
  <si>
    <r>
      <rPr>
        <sz val="11"/>
        <color theme="1"/>
        <rFont val="宋体"/>
        <charset val="134"/>
      </rPr>
      <t>待测样品荧光强度</t>
    </r>
  </si>
  <si>
    <t>Ratio</t>
  </si>
  <si>
    <r>
      <rPr>
        <b/>
        <sz val="11"/>
        <color theme="1"/>
        <rFont val="宋体"/>
        <charset val="134"/>
      </rPr>
      <t>基因组</t>
    </r>
    <r>
      <rPr>
        <b/>
        <sz val="11"/>
        <color theme="1"/>
        <rFont val="Times New Roman"/>
        <family val="1"/>
      </rPr>
      <t>(Gb)</t>
    </r>
  </si>
  <si>
    <t>1</t>
  </si>
  <si>
    <t>茶</t>
  </si>
  <si>
    <t>番茄</t>
  </si>
  <si>
    <t>DXC</t>
  </si>
  <si>
    <t>SYC</t>
  </si>
  <si>
    <t>ZLC</t>
  </si>
  <si>
    <t>短臂长</t>
    <phoneticPr fontId="6" type="noConversion"/>
  </si>
  <si>
    <t>长臂长</t>
    <phoneticPr fontId="6" type="noConversion"/>
  </si>
  <si>
    <t>短相对</t>
    <phoneticPr fontId="6" type="noConversion"/>
  </si>
  <si>
    <t>长相对</t>
    <phoneticPr fontId="6" type="noConversion"/>
  </si>
  <si>
    <t>染色体编号</t>
    <phoneticPr fontId="6" type="noConversion"/>
  </si>
  <si>
    <t>+</t>
    <phoneticPr fontId="6" type="noConversion"/>
  </si>
  <si>
    <t>=</t>
    <phoneticPr fontId="6" type="noConversion"/>
  </si>
  <si>
    <r>
      <t>相对长度</t>
    </r>
    <r>
      <rPr>
        <sz val="11"/>
        <color theme="1"/>
        <rFont val="Times New Roman"/>
        <family val="1"/>
      </rPr>
      <t>(S+L=T)(%)</t>
    </r>
    <phoneticPr fontId="6" type="noConversion"/>
  </si>
  <si>
    <r>
      <t>璧比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L/S</t>
    </r>
    <r>
      <rPr>
        <sz val="11"/>
        <color theme="1"/>
        <rFont val="宋体"/>
        <family val="3"/>
        <charset val="134"/>
      </rPr>
      <t>）</t>
    </r>
    <phoneticPr fontId="6" type="noConversion"/>
  </si>
  <si>
    <t>着丝点类别</t>
    <phoneticPr fontId="6" type="noConversion"/>
  </si>
  <si>
    <t>m</t>
    <phoneticPr fontId="6" type="noConversion"/>
  </si>
  <si>
    <t>Indices</t>
  </si>
  <si>
    <t>Period</t>
  </si>
  <si>
    <t>Size</t>
  </si>
  <si>
    <t>Copy</t>
  </si>
  <si>
    <t>Number</t>
  </si>
  <si>
    <t>Consensus</t>
  </si>
  <si>
    <t>Percent</t>
  </si>
  <si>
    <t>Matches</t>
  </si>
  <si>
    <t>Indels</t>
  </si>
  <si>
    <t>Score</t>
  </si>
  <si>
    <t>A</t>
  </si>
  <si>
    <t>C</t>
  </si>
  <si>
    <t>G</t>
  </si>
  <si>
    <t>T</t>
  </si>
  <si>
    <t>Entropy</t>
  </si>
  <si>
    <t>(0-2)</t>
  </si>
  <si>
    <t>1106--1143</t>
  </si>
  <si>
    <t>1171--1212</t>
  </si>
  <si>
    <t>1207--1256</t>
  </si>
  <si>
    <t>1262--1308</t>
  </si>
  <si>
    <t>1367--1397</t>
  </si>
  <si>
    <t>1392--1446</t>
  </si>
  <si>
    <t>1392--1437</t>
  </si>
  <si>
    <t>1388--1443</t>
  </si>
  <si>
    <t>1392--1485</t>
  </si>
  <si>
    <t>1388--1446</t>
  </si>
  <si>
    <t>1412--1495</t>
  </si>
  <si>
    <t>1378--1463</t>
  </si>
  <si>
    <t>1434--1492</t>
  </si>
  <si>
    <t>1491--1525</t>
  </si>
  <si>
    <t>1516--1547</t>
  </si>
  <si>
    <t>2445--2510</t>
  </si>
  <si>
    <t>2462--2491</t>
  </si>
  <si>
    <t>2486--2511</t>
  </si>
  <si>
    <t>7529--7590</t>
  </si>
  <si>
    <t>7597--7647</t>
  </si>
  <si>
    <t>7614--7684</t>
  </si>
  <si>
    <t>7747--7793</t>
  </si>
  <si>
    <t>7796--7826</t>
  </si>
  <si>
    <t>7860--8010</t>
  </si>
  <si>
    <t>7847--8010</t>
  </si>
  <si>
    <t>7858--7991</t>
  </si>
  <si>
    <t>7858--8000</t>
  </si>
  <si>
    <t>7860--7990</t>
  </si>
  <si>
    <t>8011--8059</t>
  </si>
  <si>
    <t>8011--8060</t>
  </si>
  <si>
    <t>8102--8161</t>
  </si>
  <si>
    <t>21958--22061</t>
  </si>
  <si>
    <t>24424--24497</t>
  </si>
  <si>
    <t>24431--24507</t>
  </si>
  <si>
    <t>32204--32251</t>
  </si>
  <si>
    <t>43631--43682</t>
  </si>
  <si>
    <t>45247--45285</t>
  </si>
  <si>
    <t>46122--46146</t>
  </si>
  <si>
    <t>47027--47065</t>
  </si>
  <si>
    <t>47651--47700</t>
  </si>
  <si>
    <t>51181--51229</t>
  </si>
  <si>
    <t>51227--51266</t>
  </si>
  <si>
    <t>51958--52003</t>
  </si>
  <si>
    <t>51958--52015</t>
  </si>
  <si>
    <t>52004--52044</t>
  </si>
  <si>
    <t>52009--52044</t>
  </si>
  <si>
    <t>57061--57087</t>
  </si>
  <si>
    <t>57425--57450</t>
  </si>
  <si>
    <t>59222--59251</t>
  </si>
  <si>
    <t>73608--73655</t>
  </si>
  <si>
    <t>81362--81435</t>
  </si>
  <si>
    <t>81352--81428</t>
  </si>
  <si>
    <t>83798--83901</t>
  </si>
  <si>
    <t>89620--89647</t>
  </si>
  <si>
    <t>89618--89676</t>
  </si>
  <si>
    <t>89620--89698</t>
  </si>
  <si>
    <t>89609--89680</t>
  </si>
  <si>
    <t>91318--91368</t>
  </si>
  <si>
    <t>91318--91371</t>
  </si>
  <si>
    <t>91422--91461</t>
  </si>
  <si>
    <t>93736--93784</t>
  </si>
  <si>
    <t>101051--101080</t>
  </si>
  <si>
    <t>105108--105150</t>
  </si>
  <si>
    <t>105251--105282</t>
  </si>
  <si>
    <t>105816--105852</t>
  </si>
  <si>
    <t>105918--105942</t>
  </si>
  <si>
    <t>105936--105961</t>
  </si>
  <si>
    <t>105972--106005</t>
  </si>
  <si>
    <t>105983--106012</t>
  </si>
  <si>
    <t>107283--107320</t>
  </si>
  <si>
    <t>107780--107819</t>
  </si>
  <si>
    <t>107831--107866</t>
  </si>
  <si>
    <t>108043--108075</t>
  </si>
  <si>
    <t>108389--108421</t>
  </si>
  <si>
    <t>109971--110009</t>
  </si>
  <si>
    <t>109963--110011</t>
  </si>
  <si>
    <t>109975--110011</t>
  </si>
  <si>
    <t>113742--113773</t>
  </si>
  <si>
    <t>113736--113775</t>
  </si>
  <si>
    <t>113876--113911</t>
  </si>
  <si>
    <t>113994--114058</t>
  </si>
  <si>
    <t>114026--114062</t>
  </si>
  <si>
    <t>114055--114106</t>
  </si>
  <si>
    <t>114085--114111</t>
  </si>
  <si>
    <t>114108--114151</t>
  </si>
  <si>
    <t>114156--114216</t>
  </si>
  <si>
    <t>114148--114192</t>
  </si>
  <si>
    <t>114156--114282</t>
  </si>
  <si>
    <t>114156--114269</t>
  </si>
  <si>
    <t>114175--114261</t>
  </si>
  <si>
    <t>114203--114246</t>
  </si>
  <si>
    <t>114180--114269</t>
  </si>
  <si>
    <t>114179--114282</t>
  </si>
  <si>
    <t>114957--115002</t>
  </si>
  <si>
    <t>114958--115003</t>
  </si>
  <si>
    <t>117230--117259</t>
  </si>
  <si>
    <t>117250--117375</t>
  </si>
  <si>
    <t>119537--119596</t>
  </si>
  <si>
    <t>119591--119654</t>
  </si>
  <si>
    <t>119591--119662</t>
  </si>
  <si>
    <t>119593--119707</t>
  </si>
  <si>
    <t>119593--119691</t>
  </si>
  <si>
    <t>119593--119732</t>
  </si>
  <si>
    <t>119658--119721</t>
  </si>
  <si>
    <t>119589--119732</t>
  </si>
  <si>
    <t>123120--123223</t>
  </si>
  <si>
    <t>123121--123293</t>
  </si>
  <si>
    <t>123179--123297</t>
  </si>
  <si>
    <t>123121--123348</t>
  </si>
  <si>
    <t>126843--126890</t>
  </si>
  <si>
    <t>126871--126918</t>
  </si>
  <si>
    <t>126874--126926</t>
  </si>
  <si>
    <t>127854--127907</t>
  </si>
  <si>
    <t>127930--127997</t>
  </si>
  <si>
    <t>127939--127965</t>
  </si>
  <si>
    <t>127918--127972</t>
  </si>
  <si>
    <t>127974--128065</t>
  </si>
  <si>
    <t>127968--128065</t>
  </si>
  <si>
    <t>127975--128065</t>
  </si>
  <si>
    <t>127995--128065</t>
  </si>
  <si>
    <t>127995--128052</t>
  </si>
  <si>
    <t>128092--128128</t>
  </si>
  <si>
    <t>128085--128109</t>
  </si>
  <si>
    <t>128127--128157</t>
  </si>
  <si>
    <t>128211--128255</t>
  </si>
  <si>
    <t>128298--128329</t>
  </si>
  <si>
    <t>128322--128385</t>
  </si>
  <si>
    <t>128342--128367</t>
  </si>
  <si>
    <t>128379--128410</t>
  </si>
  <si>
    <t>128492--128542</t>
  </si>
  <si>
    <t>128615--128653</t>
  </si>
  <si>
    <t>128980--129006</t>
  </si>
  <si>
    <t>132778--132805</t>
  </si>
  <si>
    <t>143249--143286</t>
  </si>
  <si>
    <t>143251--143288</t>
  </si>
  <si>
    <t>143292--143335</t>
  </si>
  <si>
    <t>143303--143337</t>
  </si>
  <si>
    <t>145043--145070</t>
  </si>
  <si>
    <t>146751--146791</t>
  </si>
  <si>
    <t>146775--146827</t>
  </si>
  <si>
    <t>147301--147332</t>
  </si>
  <si>
    <t>159853--159885</t>
  </si>
  <si>
    <t>159874--159912</t>
  </si>
  <si>
    <t>162205--162266</t>
  </si>
  <si>
    <t>162204--162266</t>
  </si>
  <si>
    <t>162205--162263</t>
  </si>
  <si>
    <t>162261--162304</t>
  </si>
  <si>
    <t>162364--162389</t>
  </si>
  <si>
    <t>162463--162487</t>
  </si>
  <si>
    <t>Codon</t>
  </si>
  <si>
    <t>Amino acid</t>
  </si>
  <si>
    <t>Frequency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</si>
  <si>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</si>
  <si>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</si>
  <si>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</si>
  <si>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</si>
  <si>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</si>
  <si>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</si>
  <si>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</si>
  <si>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</si>
  <si>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</si>
  <si>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</si>
  <si>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</si>
  <si>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</si>
  <si>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</si>
  <si>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</si>
  <si>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</si>
  <si>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</si>
  <si>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</si>
  <si>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</si>
  <si>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</si>
  <si>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</si>
  <si>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</si>
  <si>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</si>
  <si>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</si>
  <si>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</si>
  <si>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</si>
  <si>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</si>
  <si>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</si>
  <si>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</si>
  <si>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</si>
  <si>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</si>
  <si>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</si>
  <si>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</si>
  <si>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</si>
  <si>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</si>
  <si>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</si>
  <si>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</si>
  <si>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</si>
  <si>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</si>
  <si>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</si>
  <si>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</si>
  <si>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</si>
  <si>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</si>
  <si>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</si>
  <si>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</si>
  <si>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</si>
  <si>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</si>
  <si>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</si>
  <si>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</si>
  <si>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</si>
  <si>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</si>
  <si>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</si>
  <si>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</si>
  <si>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</si>
  <si>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</si>
  <si>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</si>
  <si>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</si>
  <si>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</si>
  <si>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</si>
  <si>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TGG</t>
  </si>
  <si>
    <t>TAC</t>
  </si>
  <si>
    <t>TAT</t>
  </si>
  <si>
    <t>TAA</t>
  </si>
  <si>
    <t>TAG</t>
  </si>
  <si>
    <t>TGA</t>
  </si>
  <si>
    <r>
      <rPr>
        <sz val="11"/>
        <color theme="1"/>
        <rFont val="宋体"/>
        <family val="3"/>
        <charset val="134"/>
      </rPr>
      <t>丙氨酸</t>
    </r>
    <r>
      <rPr>
        <sz val="11"/>
        <color theme="1"/>
        <rFont val="Times New Roman"/>
        <family val="1"/>
      </rPr>
      <t>Ala</t>
    </r>
    <phoneticPr fontId="10" type="noConversion"/>
  </si>
  <si>
    <r>
      <rPr>
        <sz val="11"/>
        <color theme="1"/>
        <rFont val="宋体"/>
        <family val="3"/>
        <charset val="134"/>
      </rPr>
      <t>半胱氨酸</t>
    </r>
    <r>
      <rPr>
        <sz val="11"/>
        <color theme="1"/>
        <rFont val="Times New Roman"/>
        <family val="1"/>
      </rPr>
      <t>Cys</t>
    </r>
    <phoneticPr fontId="10" type="noConversion"/>
  </si>
  <si>
    <r>
      <rPr>
        <sz val="11"/>
        <color theme="1"/>
        <rFont val="宋体"/>
        <family val="3"/>
        <charset val="134"/>
      </rPr>
      <t>天冬氨酸</t>
    </r>
    <r>
      <rPr>
        <sz val="11"/>
        <color theme="1"/>
        <rFont val="Times New Roman"/>
        <family val="1"/>
      </rPr>
      <t>Asp</t>
    </r>
    <phoneticPr fontId="10" type="noConversion"/>
  </si>
  <si>
    <r>
      <rPr>
        <sz val="11"/>
        <color theme="1"/>
        <rFont val="宋体"/>
        <family val="3"/>
        <charset val="134"/>
      </rPr>
      <t>精氨酸</t>
    </r>
    <r>
      <rPr>
        <sz val="11"/>
        <color theme="1"/>
        <rFont val="Times New Roman"/>
        <family val="1"/>
      </rPr>
      <t>Arg</t>
    </r>
    <phoneticPr fontId="10" type="noConversion"/>
  </si>
  <si>
    <r>
      <rPr>
        <sz val="11"/>
        <color theme="1"/>
        <rFont val="宋体"/>
        <family val="3"/>
        <charset val="134"/>
      </rPr>
      <t>谷氨酸</t>
    </r>
    <r>
      <rPr>
        <sz val="11"/>
        <color theme="1"/>
        <rFont val="Times New Roman"/>
        <family val="1"/>
      </rPr>
      <t>Glu</t>
    </r>
    <phoneticPr fontId="10" type="noConversion"/>
  </si>
  <si>
    <r>
      <rPr>
        <sz val="11"/>
        <color theme="1"/>
        <rFont val="宋体"/>
        <family val="3"/>
        <charset val="134"/>
      </rPr>
      <t>苯丙氨酸</t>
    </r>
    <r>
      <rPr>
        <sz val="11"/>
        <color theme="1"/>
        <rFont val="Times New Roman"/>
        <family val="1"/>
      </rPr>
      <t>Phe</t>
    </r>
    <phoneticPr fontId="10" type="noConversion"/>
  </si>
  <si>
    <r>
      <rPr>
        <sz val="11"/>
        <color theme="1"/>
        <rFont val="宋体"/>
        <family val="3"/>
        <charset val="134"/>
      </rPr>
      <t>甘氨酸</t>
    </r>
    <r>
      <rPr>
        <sz val="11"/>
        <color theme="1"/>
        <rFont val="Times New Roman"/>
        <family val="1"/>
      </rPr>
      <t>Gly</t>
    </r>
    <phoneticPr fontId="10" type="noConversion"/>
  </si>
  <si>
    <r>
      <rPr>
        <sz val="11"/>
        <color theme="1"/>
        <rFont val="宋体"/>
        <family val="3"/>
        <charset val="134"/>
      </rPr>
      <t>异亮氨酸</t>
    </r>
    <r>
      <rPr>
        <sz val="11"/>
        <color theme="1"/>
        <rFont val="Times New Roman"/>
        <family val="1"/>
      </rPr>
      <t>Ile</t>
    </r>
    <phoneticPr fontId="10" type="noConversion"/>
  </si>
  <si>
    <r>
      <rPr>
        <sz val="11"/>
        <color theme="1"/>
        <rFont val="宋体"/>
        <family val="1"/>
        <charset val="134"/>
      </rPr>
      <t>赖氨酸</t>
    </r>
    <r>
      <rPr>
        <sz val="11"/>
        <color theme="1"/>
        <rFont val="Times New Roman"/>
        <family val="1"/>
      </rPr>
      <t>Lys</t>
    </r>
    <phoneticPr fontId="10" type="noConversion"/>
  </si>
  <si>
    <r>
      <rPr>
        <sz val="11"/>
        <color theme="1"/>
        <rFont val="宋体"/>
        <family val="1"/>
        <charset val="134"/>
      </rPr>
      <t>亮氨酸</t>
    </r>
    <r>
      <rPr>
        <sz val="11"/>
        <color theme="1"/>
        <rFont val="Times New Roman"/>
        <family val="1"/>
      </rPr>
      <t>Leu</t>
    </r>
    <phoneticPr fontId="10" type="noConversion"/>
  </si>
  <si>
    <r>
      <t>蛋氨酸</t>
    </r>
    <r>
      <rPr>
        <sz val="11"/>
        <color theme="1"/>
        <rFont val="Times New Roman"/>
        <family val="1"/>
      </rPr>
      <t>Met</t>
    </r>
  </si>
  <si>
    <r>
      <rPr>
        <sz val="11"/>
        <color theme="1"/>
        <rFont val="宋体"/>
        <family val="1"/>
        <charset val="134"/>
      </rPr>
      <t>天冬酰胺</t>
    </r>
    <r>
      <rPr>
        <sz val="11"/>
        <color theme="1"/>
        <rFont val="Times New Roman"/>
        <family val="1"/>
      </rPr>
      <t>Asn</t>
    </r>
    <phoneticPr fontId="10" type="noConversion"/>
  </si>
  <si>
    <r>
      <rPr>
        <sz val="11"/>
        <color theme="1"/>
        <rFont val="宋体"/>
        <family val="1"/>
        <charset val="134"/>
      </rPr>
      <t>脯氨酸</t>
    </r>
    <r>
      <rPr>
        <sz val="11"/>
        <color theme="1"/>
        <rFont val="Times New Roman"/>
        <family val="1"/>
      </rPr>
      <t>Pro</t>
    </r>
    <phoneticPr fontId="10" type="noConversion"/>
  </si>
  <si>
    <r>
      <rPr>
        <sz val="11"/>
        <color theme="1"/>
        <rFont val="宋体"/>
        <family val="1"/>
        <charset val="134"/>
      </rPr>
      <t>谷氨酰胺</t>
    </r>
    <r>
      <rPr>
        <sz val="11"/>
        <color theme="1"/>
        <rFont val="Times New Roman"/>
        <family val="1"/>
      </rPr>
      <t>Gln</t>
    </r>
    <phoneticPr fontId="10" type="noConversion"/>
  </si>
  <si>
    <r>
      <rPr>
        <sz val="11"/>
        <color theme="1"/>
        <rFont val="宋体"/>
        <family val="1"/>
        <charset val="134"/>
      </rPr>
      <t>丝氨酸</t>
    </r>
    <r>
      <rPr>
        <sz val="11"/>
        <color theme="1"/>
        <rFont val="Times New Roman"/>
        <family val="1"/>
      </rPr>
      <t>Ser</t>
    </r>
    <phoneticPr fontId="10" type="noConversion"/>
  </si>
  <si>
    <r>
      <rPr>
        <sz val="11"/>
        <color theme="1"/>
        <rFont val="宋体"/>
        <family val="1"/>
        <charset val="134"/>
      </rPr>
      <t>苏氨酸</t>
    </r>
    <r>
      <rPr>
        <sz val="11"/>
        <color theme="1"/>
        <rFont val="Times New Roman"/>
        <family val="1"/>
      </rPr>
      <t>Thr</t>
    </r>
    <phoneticPr fontId="10" type="noConversion"/>
  </si>
  <si>
    <r>
      <rPr>
        <sz val="11"/>
        <color theme="1"/>
        <rFont val="宋体"/>
        <family val="1"/>
        <charset val="134"/>
      </rPr>
      <t>缬氨酸</t>
    </r>
    <r>
      <rPr>
        <sz val="11"/>
        <color theme="1"/>
        <rFont val="Times New Roman"/>
        <family val="1"/>
      </rPr>
      <t>Val</t>
    </r>
    <phoneticPr fontId="10" type="noConversion"/>
  </si>
  <si>
    <r>
      <t>色氨酸</t>
    </r>
    <r>
      <rPr>
        <sz val="11"/>
        <color theme="1"/>
        <rFont val="Times New Roman"/>
        <family val="1"/>
      </rPr>
      <t>Trp</t>
    </r>
  </si>
  <si>
    <r>
      <rPr>
        <sz val="11"/>
        <color theme="1"/>
        <rFont val="宋体"/>
        <family val="1"/>
        <charset val="134"/>
      </rPr>
      <t>酪氨酸</t>
    </r>
    <r>
      <rPr>
        <sz val="11"/>
        <color theme="1"/>
        <rFont val="Times New Roman"/>
        <family val="1"/>
      </rPr>
      <t>Tyr</t>
    </r>
    <phoneticPr fontId="10" type="noConversion"/>
  </si>
  <si>
    <r>
      <rPr>
        <sz val="11"/>
        <color theme="1"/>
        <rFont val="宋体"/>
        <family val="1"/>
        <charset val="134"/>
      </rPr>
      <t>终止密码子</t>
    </r>
    <r>
      <rPr>
        <sz val="11"/>
        <color theme="1"/>
        <rFont val="Times New Roman"/>
        <family val="1"/>
      </rPr>
      <t>Ter</t>
    </r>
    <phoneticPr fontId="10" type="noConversion"/>
  </si>
  <si>
    <t>A</t>
    <phoneticPr fontId="10" type="noConversion"/>
  </si>
  <si>
    <t>T</t>
    <phoneticPr fontId="10" type="noConversion"/>
  </si>
  <si>
    <t>C</t>
    <phoneticPr fontId="10" type="noConversion"/>
  </si>
  <si>
    <t>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</si>
</sst>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0_);[Red]\(0.00\)"/>
    <numFmt numFmtId="181" formatCode="0.00;[Red]0.00"/>
  </numFmts>
  <fonts count="14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1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0" fontId="0" fillId="0" borderId="0" xfId="0" applyNumberFormat="1">
      <alignment vertical="center"/>
    </xf>
    <xf numFmtId="10" fontId="7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9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9" fontId="1" fillId="0" borderId="8" xfId="0" applyNumberFormat="1" applyFont="1" applyBorder="1" applyAlignment="1">
      <alignment horizontal="center" vertical="center"/>
    </xf>
    <xf numFmtId="181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right" vertical="center"/>
    </xf>
    <xf numFmtId="179" fontId="1" fillId="0" borderId="11" xfId="0" applyNumberFormat="1" applyFont="1" applyBorder="1" applyAlignment="1">
      <alignment horizontal="center" vertical="center"/>
    </xf>
    <xf numFmtId="179" fontId="1" fillId="0" borderId="12" xfId="0" applyNumberFormat="1" applyFont="1" applyBorder="1" applyAlignment="1">
      <alignment horizontal="right" vertical="center"/>
    </xf>
    <xf numFmtId="179" fontId="1" fillId="0" borderId="12" xfId="0" applyNumberFormat="1" applyFont="1" applyBorder="1" applyAlignment="1">
      <alignment horizontal="center" vertical="center"/>
    </xf>
    <xf numFmtId="179" fontId="1" fillId="0" borderId="13" xfId="0" applyNumberFormat="1" applyFont="1" applyBorder="1" applyAlignment="1">
      <alignment horizontal="right" vertical="center"/>
    </xf>
    <xf numFmtId="179" fontId="1" fillId="0" borderId="14" xfId="0" applyNumberFormat="1" applyFont="1" applyBorder="1" applyAlignment="1">
      <alignment horizontal="right" vertical="center"/>
    </xf>
    <xf numFmtId="179" fontId="1" fillId="0" borderId="15" xfId="0" applyNumberFormat="1" applyFont="1" applyBorder="1" applyAlignment="1">
      <alignment horizontal="center" vertical="center"/>
    </xf>
    <xf numFmtId="179" fontId="1" fillId="0" borderId="16" xfId="0" applyNumberFormat="1" applyFont="1" applyBorder="1" applyAlignment="1">
      <alignment horizontal="right" vertical="center"/>
    </xf>
    <xf numFmtId="179" fontId="1" fillId="0" borderId="16" xfId="0" applyNumberFormat="1" applyFont="1" applyBorder="1" applyAlignment="1">
      <alignment horizontal="center" vertical="center"/>
    </xf>
    <xf numFmtId="179" fontId="1" fillId="0" borderId="17" xfId="0" applyNumberFormat="1" applyFont="1" applyBorder="1" applyAlignment="1">
      <alignment horizontal="left" vertical="center"/>
    </xf>
    <xf numFmtId="179" fontId="1" fillId="0" borderId="6" xfId="0" applyNumberFormat="1" applyFont="1" applyBorder="1" applyAlignment="1">
      <alignment horizontal="left" vertical="center"/>
    </xf>
    <xf numFmtId="179" fontId="1" fillId="0" borderId="5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9" fontId="1" fillId="0" borderId="4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4" fillId="0" borderId="18" xfId="1" applyBorder="1" applyAlignment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0" fontId="9" fillId="0" borderId="19" xfId="0" applyFont="1" applyBorder="1" applyAlignment="1" applyProtection="1">
      <alignment horizontal="center" vertical="center" wrapText="1"/>
    </xf>
    <xf numFmtId="0" fontId="0" fillId="0" borderId="0" xfId="0" applyProtection="1">
      <alignment vertical="center"/>
    </xf>
    <xf numFmtId="0" fontId="9" fillId="0" borderId="20" xfId="0" applyFont="1" applyBorder="1" applyAlignment="1" applyProtection="1">
      <alignment horizontal="center" vertical="center" wrapText="1"/>
    </xf>
    <xf numFmtId="0" fontId="9" fillId="0" borderId="20" xfId="0" applyFont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78" fontId="11" fillId="0" borderId="4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11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Sheet1!$G$9</c:f>
              <c:strCache>
                <c:ptCount val="1"/>
              </c:strCache>
            </c:strRef>
          </c:tx>
          <c:spPr>
            <a:solidFill>
              <a:schemeClr val="tx1">
                <a:alpha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Sheet1!$A$10:$A$26</c15:sqref>
                  </c15:fullRef>
                </c:ext>
              </c:extLst>
              <c:f>Sheet1!$A$10:$A$25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Sheet1!$G$10:$G$26</c15:sqref>
                  </c15:fullRef>
                </c:ext>
              </c:extLst>
              <c:f>Sheet1!$G$10:$G$25</c:f>
              <c:numCache>
                <c:formatCode>General</c:formatCode>
                <c:ptCount val="16"/>
                <c:pt idx="0">
                  <c:v>2.316588189287895</c:v>
                </c:pt>
                <c:pt idx="1">
                  <c:v>2.4311598262901892</c:v>
                </c:pt>
                <c:pt idx="2">
                  <c:v>2.4135510118207746</c:v>
                </c:pt>
                <c:pt idx="3">
                  <c:v>1.8105062877188813</c:v>
                </c:pt>
                <c:pt idx="4">
                  <c:v>1.9616676690732047</c:v>
                </c:pt>
                <c:pt idx="5">
                  <c:v>2.394341396035959</c:v>
                </c:pt>
                <c:pt idx="6">
                  <c:v>2.323677452256101</c:v>
                </c:pt>
                <c:pt idx="7">
                  <c:v>1.7053107727067949</c:v>
                </c:pt>
                <c:pt idx="8">
                  <c:v>1.9516054893763968</c:v>
                </c:pt>
                <c:pt idx="9">
                  <c:v>2.1519343397037605</c:v>
                </c:pt>
                <c:pt idx="10">
                  <c:v>3.0216268257710719</c:v>
                </c:pt>
                <c:pt idx="11">
                  <c:v>2.7316531017812351</c:v>
                </c:pt>
                <c:pt idx="12">
                  <c:v>3.2638051962010701</c:v>
                </c:pt>
                <c:pt idx="13">
                  <c:v>3.0659918907979082</c:v>
                </c:pt>
                <c:pt idx="14">
                  <c:v>1.6110921810003183</c:v>
                </c:pt>
                <c:pt idx="15">
                  <c:v>1.9273647837431769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647-8930-90F61EE46375}"/>
            </c:ext>
          </c:extLst>
        </c:ser>
        <c:ser>
          <c:idx val="1"/>
          <c:order val="1"/>
          <c:tx>
            <c:strRef>
              <c:f>Sheet1!$I$9</c:f>
              <c:strCache>
                <c:ptCount val="1"/>
              </c:strCache>
            </c:strRef>
          </c:tx>
          <c:spPr>
            <a:solidFill>
              <a:schemeClr val="tx1">
                <a:alpha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Sheet1!$A$10:$A$26</c15:sqref>
                  </c15:fullRef>
                </c:ext>
              </c:extLst>
              <c:f>Sheet1!$A$10:$A$25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Sheet1!$I$10:$I$26</c15:sqref>
                  </c15:fullRef>
                </c:ext>
              </c:extLst>
              <c:f>Sheet1!$I$10:$I$25</c:f>
              <c:numCache>
                <c:formatCode>General</c:formatCode>
                <c:ptCount val="16"/>
                <c:pt idx="0">
                  <c:v>-6.0848744857425778</c:v>
                </c:pt>
                <c:pt idx="1">
                  <c:v>-4.1275518488111773</c:v>
                </c:pt>
                <c:pt idx="2">
                  <c:v>-2.5850654384709149</c:v>
                </c:pt>
                <c:pt idx="3">
                  <c:v>-1.9669274448238092</c:v>
                </c:pt>
                <c:pt idx="4">
                  <c:v>-7.3202357294279885</c:v>
                </c:pt>
                <c:pt idx="5">
                  <c:v>-5.4182550808290326</c:v>
                </c:pt>
                <c:pt idx="6">
                  <c:v>-6.102940672016393</c:v>
                </c:pt>
                <c:pt idx="7">
                  <c:v>-6.0128384265495196</c:v>
                </c:pt>
                <c:pt idx="8">
                  <c:v>-2.4423654354979982</c:v>
                </c:pt>
                <c:pt idx="9">
                  <c:v>-2.5025098277766475</c:v>
                </c:pt>
                <c:pt idx="10">
                  <c:v>-3.169357918592393</c:v>
                </c:pt>
                <c:pt idx="11">
                  <c:v>-2.8798415664069559</c:v>
                </c:pt>
                <c:pt idx="12">
                  <c:v>-4.3297101863561425</c:v>
                </c:pt>
                <c:pt idx="13">
                  <c:v>-4.0646632257061253</c:v>
                </c:pt>
                <c:pt idx="14">
                  <c:v>-1.7778042037042543</c:v>
                </c:pt>
                <c:pt idx="15">
                  <c:v>-2.1331820957233454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4-4647-8930-90F61EE463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871903"/>
        <c:axId val="2024872863"/>
      </c:barChart>
      <c:catAx>
        <c:axId val="2024871903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872863"/>
        <c:crossesAt val="-8"/>
        <c:auto val="1"/>
        <c:lblAlgn val="ctr"/>
        <c:lblOffset val="100"/>
        <c:noMultiLvlLbl val="0"/>
      </c:catAx>
      <c:valAx>
        <c:axId val="2024872863"/>
        <c:scaling>
          <c:orientation val="minMax"/>
          <c:min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相对长度（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;#,##0" sourceLinked="0"/>
        <c:majorTickMark val="in"/>
        <c:minorTickMark val="none"/>
        <c:tickLblPos val="nextTo"/>
        <c:spPr>
          <a:noFill/>
          <a:ln cap="sq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8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horz" anchor="ctr" anchorCtr="0"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365124</xdr:colOff>
      <xdr:row>37</xdr:row>
      <xdr:rowOff>69850</xdr:rowOff>
    </xdr:from>
    <xdr:to>
      <xdr:col>26</xdr:col>
      <xdr:colOff>406400</xdr:colOff>
      <xdr:row>63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E233C1-0857-ECE6-8B5B-FAAB02CF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%25E6%25AF%2595%25E8%25AE%25BE/5.2%20syc-CPGview/results/168457953034662.fas.2.7.7.80.10.50.500.1.txt.html" TargetMode="External"/><Relationship Id="rId21" Type="http://schemas.openxmlformats.org/officeDocument/2006/relationships/hyperlink" Target="%25E6%25AF%2595%25E8%25AE%25BE/5.2%20syc-CPGview/results/168457953034662.fas.2.7.7.80.10.50.500.1.txt.html" TargetMode="External"/><Relationship Id="rId42" Type="http://schemas.openxmlformats.org/officeDocument/2006/relationships/hyperlink" Target="%25E6%25AF%2595%25E8%25AE%25BE/5.2%20syc-CPGview/results/168457953034662.fas.2.7.7.80.10.50.500.1.txt.html" TargetMode="External"/><Relationship Id="rId63" Type="http://schemas.openxmlformats.org/officeDocument/2006/relationships/hyperlink" Target="%25E6%25AF%2595%25E8%25AE%25BE/5.2%20syc-CPGview/results/168457953034662.fas.2.7.7.80.10.50.500.1.txt.html" TargetMode="External"/><Relationship Id="rId84" Type="http://schemas.openxmlformats.org/officeDocument/2006/relationships/hyperlink" Target="%25E6%25AF%2595%25E8%25AE%25BE/5.2%20syc-CPGview/results/168457953034662.fas.2.7.7.80.10.50.500.1.txt.html" TargetMode="External"/><Relationship Id="rId138" Type="http://schemas.openxmlformats.org/officeDocument/2006/relationships/hyperlink" Target="%25E6%25AF%2595%25E8%25AE%25BE/5.2%20syc-CPGview/results/168457953034662.fas.2.7.7.80.10.50.500.2.txt.html" TargetMode="External"/><Relationship Id="rId107" Type="http://schemas.openxmlformats.org/officeDocument/2006/relationships/hyperlink" Target="%25E6%25AF%2595%25E8%25AE%25BE/5.2%20syc-CPGview/results/168457953034662.fas.2.7.7.80.10.50.500.1.txt.html" TargetMode="External"/><Relationship Id="rId11" Type="http://schemas.openxmlformats.org/officeDocument/2006/relationships/hyperlink" Target="%25E6%25AF%2595%25E8%25AE%25BE/5.2%20syc-CPGview/results/168457953034662.fas.2.7.7.80.10.50.500.1.txt.html" TargetMode="External"/><Relationship Id="rId32" Type="http://schemas.openxmlformats.org/officeDocument/2006/relationships/hyperlink" Target="%25E6%25AF%2595%25E8%25AE%25BE/5.2%20syc-CPGview/results/168457953034662.fas.2.7.7.80.10.50.500.1.txt.html" TargetMode="External"/><Relationship Id="rId53" Type="http://schemas.openxmlformats.org/officeDocument/2006/relationships/hyperlink" Target="%25E6%25AF%2595%25E8%25AE%25BE/5.2%20syc-CPGview/results/168457953034662.fas.2.7.7.80.10.50.500.1.txt.html" TargetMode="External"/><Relationship Id="rId74" Type="http://schemas.openxmlformats.org/officeDocument/2006/relationships/hyperlink" Target="%25E6%25AF%2595%25E8%25AE%25BE/5.2%20syc-CPGview/results/168457953034662.fas.2.7.7.80.10.50.500.1.txt.html" TargetMode="External"/><Relationship Id="rId128" Type="http://schemas.openxmlformats.org/officeDocument/2006/relationships/hyperlink" Target="%25E6%25AF%2595%25E8%25AE%25BE/5.2%20syc-CPGview/results/168457953034662.fas.2.7.7.80.10.50.500.2.txt.html" TargetMode="External"/><Relationship Id="rId149" Type="http://schemas.openxmlformats.org/officeDocument/2006/relationships/hyperlink" Target="%25E6%25AF%2595%25E8%25AE%25BE/5.2%20syc-CPGview/results/168457953034662.fas.2.7.7.80.10.50.500.2.txt.html" TargetMode="External"/><Relationship Id="rId5" Type="http://schemas.openxmlformats.org/officeDocument/2006/relationships/hyperlink" Target="%25E6%25AF%2595%25E8%25AE%25BE/5.2%20syc-CPGview/results/168457953034662.fas.2.7.7.80.10.50.500.1.txt.html" TargetMode="External"/><Relationship Id="rId95" Type="http://schemas.openxmlformats.org/officeDocument/2006/relationships/hyperlink" Target="%25E6%25AF%2595%25E8%25AE%25BE/5.2%20syc-CPGview/results/168457953034662.fas.2.7.7.80.10.50.500.1.txt.html" TargetMode="External"/><Relationship Id="rId22" Type="http://schemas.openxmlformats.org/officeDocument/2006/relationships/hyperlink" Target="%25E6%25AF%2595%25E8%25AE%25BE/5.2%20syc-CPGview/results/168457953034662.fas.2.7.7.80.10.50.500.1.txt.html" TargetMode="External"/><Relationship Id="rId27" Type="http://schemas.openxmlformats.org/officeDocument/2006/relationships/hyperlink" Target="%25E6%25AF%2595%25E8%25AE%25BE/5.2%20syc-CPGview/results/168457953034662.fas.2.7.7.80.10.50.500.1.txt.html" TargetMode="External"/><Relationship Id="rId43" Type="http://schemas.openxmlformats.org/officeDocument/2006/relationships/hyperlink" Target="%25E6%25AF%2595%25E8%25AE%25BE/5.2%20syc-CPGview/results/168457953034662.fas.2.7.7.80.10.50.500.1.txt.html" TargetMode="External"/><Relationship Id="rId48" Type="http://schemas.openxmlformats.org/officeDocument/2006/relationships/hyperlink" Target="%25E6%25AF%2595%25E8%25AE%25BE/5.2%20syc-CPGview/results/168457953034662.fas.2.7.7.80.10.50.500.1.txt.html" TargetMode="External"/><Relationship Id="rId64" Type="http://schemas.openxmlformats.org/officeDocument/2006/relationships/hyperlink" Target="%25E6%25AF%2595%25E8%25AE%25BE/5.2%20syc-CPGview/results/168457953034662.fas.2.7.7.80.10.50.500.1.txt.html" TargetMode="External"/><Relationship Id="rId69" Type="http://schemas.openxmlformats.org/officeDocument/2006/relationships/hyperlink" Target="%25E6%25AF%2595%25E8%25AE%25BE/5.2%20syc-CPGview/results/168457953034662.fas.2.7.7.80.10.50.500.1.txt.html" TargetMode="External"/><Relationship Id="rId113" Type="http://schemas.openxmlformats.org/officeDocument/2006/relationships/hyperlink" Target="%25E6%25AF%2595%25E8%25AE%25BE/5.2%20syc-CPGview/results/168457953034662.fas.2.7.7.80.10.50.500.1.txt.html" TargetMode="External"/><Relationship Id="rId118" Type="http://schemas.openxmlformats.org/officeDocument/2006/relationships/hyperlink" Target="%25E6%25AF%2595%25E8%25AE%25BE/5.2%20syc-CPGview/results/168457953034662.fas.2.7.7.80.10.50.500.1.txt.html" TargetMode="External"/><Relationship Id="rId134" Type="http://schemas.openxmlformats.org/officeDocument/2006/relationships/hyperlink" Target="%25E6%25AF%2595%25E8%25AE%25BE/5.2%20syc-CPGview/results/168457953034662.fas.2.7.7.80.10.50.500.2.txt.html" TargetMode="External"/><Relationship Id="rId139" Type="http://schemas.openxmlformats.org/officeDocument/2006/relationships/hyperlink" Target="%25E6%25AF%2595%25E8%25AE%25BE/5.2%20syc-CPGview/results/168457953034662.fas.2.7.7.80.10.50.500.2.txt.html" TargetMode="External"/><Relationship Id="rId80" Type="http://schemas.openxmlformats.org/officeDocument/2006/relationships/hyperlink" Target="%25E6%25AF%2595%25E8%25AE%25BE/5.2%20syc-CPGview/results/168457953034662.fas.2.7.7.80.10.50.500.1.txt.html" TargetMode="External"/><Relationship Id="rId85" Type="http://schemas.openxmlformats.org/officeDocument/2006/relationships/hyperlink" Target="%25E6%25AF%2595%25E8%25AE%25BE/5.2%20syc-CPGview/results/168457953034662.fas.2.7.7.80.10.50.500.1.txt.html" TargetMode="External"/><Relationship Id="rId150" Type="http://schemas.openxmlformats.org/officeDocument/2006/relationships/hyperlink" Target="%25E6%25AF%2595%25E8%25AE%25BE/5.2%20syc-CPGview/results/168457953034662.fas.2.7.7.80.10.50.500.2.txt.html" TargetMode="External"/><Relationship Id="rId12" Type="http://schemas.openxmlformats.org/officeDocument/2006/relationships/hyperlink" Target="%25E6%25AF%2595%25E8%25AE%25BE/5.2%20syc-CPGview/results/168457953034662.fas.2.7.7.80.10.50.500.1.txt.html" TargetMode="External"/><Relationship Id="rId17" Type="http://schemas.openxmlformats.org/officeDocument/2006/relationships/hyperlink" Target="%25E6%25AF%2595%25E8%25AE%25BE/5.2%20syc-CPGview/results/168457953034662.fas.2.7.7.80.10.50.500.1.txt.html" TargetMode="External"/><Relationship Id="rId33" Type="http://schemas.openxmlformats.org/officeDocument/2006/relationships/hyperlink" Target="%25E6%25AF%2595%25E8%25AE%25BE/5.2%20syc-CPGview/results/168457953034662.fas.2.7.7.80.10.50.500.1.txt.html" TargetMode="External"/><Relationship Id="rId38" Type="http://schemas.openxmlformats.org/officeDocument/2006/relationships/hyperlink" Target="%25E6%25AF%2595%25E8%25AE%25BE/5.2%20syc-CPGview/results/168457953034662.fas.2.7.7.80.10.50.500.1.txt.html" TargetMode="External"/><Relationship Id="rId59" Type="http://schemas.openxmlformats.org/officeDocument/2006/relationships/hyperlink" Target="%25E6%25AF%2595%25E8%25AE%25BE/5.2%20syc-CPGview/results/168457953034662.fas.2.7.7.80.10.50.500.1.txt.html" TargetMode="External"/><Relationship Id="rId103" Type="http://schemas.openxmlformats.org/officeDocument/2006/relationships/hyperlink" Target="%25E6%25AF%2595%25E8%25AE%25BE/5.2%20syc-CPGview/results/168457953034662.fas.2.7.7.80.10.50.500.1.txt.html" TargetMode="External"/><Relationship Id="rId108" Type="http://schemas.openxmlformats.org/officeDocument/2006/relationships/hyperlink" Target="%25E6%25AF%2595%25E8%25AE%25BE/5.2%20syc-CPGview/results/168457953034662.fas.2.7.7.80.10.50.500.1.txt.html" TargetMode="External"/><Relationship Id="rId124" Type="http://schemas.openxmlformats.org/officeDocument/2006/relationships/hyperlink" Target="%25E6%25AF%2595%25E8%25AE%25BE/5.2%20syc-CPGview/results/168457953034662.fas.2.7.7.80.10.50.500.2.txt.html" TargetMode="External"/><Relationship Id="rId129" Type="http://schemas.openxmlformats.org/officeDocument/2006/relationships/hyperlink" Target="%25E6%25AF%2595%25E8%25AE%25BE/5.2%20syc-CPGview/results/168457953034662.fas.2.7.7.80.10.50.500.2.txt.html" TargetMode="External"/><Relationship Id="rId54" Type="http://schemas.openxmlformats.org/officeDocument/2006/relationships/hyperlink" Target="%25E6%25AF%2595%25E8%25AE%25BE/5.2%20syc-CPGview/results/168457953034662.fas.2.7.7.80.10.50.500.1.txt.html" TargetMode="External"/><Relationship Id="rId70" Type="http://schemas.openxmlformats.org/officeDocument/2006/relationships/hyperlink" Target="%25E6%25AF%2595%25E8%25AE%25BE/5.2%20syc-CPGview/results/168457953034662.fas.2.7.7.80.10.50.500.1.txt.html" TargetMode="External"/><Relationship Id="rId75" Type="http://schemas.openxmlformats.org/officeDocument/2006/relationships/hyperlink" Target="%25E6%25AF%2595%25E8%25AE%25BE/5.2%20syc-CPGview/results/168457953034662.fas.2.7.7.80.10.50.500.1.txt.html" TargetMode="External"/><Relationship Id="rId91" Type="http://schemas.openxmlformats.org/officeDocument/2006/relationships/hyperlink" Target="%25E6%25AF%2595%25E8%25AE%25BE/5.2%20syc-CPGview/results/168457953034662.fas.2.7.7.80.10.50.500.1.txt.html" TargetMode="External"/><Relationship Id="rId96" Type="http://schemas.openxmlformats.org/officeDocument/2006/relationships/hyperlink" Target="%25E6%25AF%2595%25E8%25AE%25BE/5.2%20syc-CPGview/results/168457953034662.fas.2.7.7.80.10.50.500.1.txt.html" TargetMode="External"/><Relationship Id="rId140" Type="http://schemas.openxmlformats.org/officeDocument/2006/relationships/hyperlink" Target="%25E6%25AF%2595%25E8%25AE%25BE/5.2%20syc-CPGview/results/168457953034662.fas.2.7.7.80.10.50.500.2.txt.html" TargetMode="External"/><Relationship Id="rId145" Type="http://schemas.openxmlformats.org/officeDocument/2006/relationships/hyperlink" Target="%25E6%25AF%2595%25E8%25AE%25BE/5.2%20syc-CPGview/results/168457953034662.fas.2.7.7.80.10.50.500.2.txt.html" TargetMode="External"/><Relationship Id="rId1" Type="http://schemas.openxmlformats.org/officeDocument/2006/relationships/hyperlink" Target="%25E6%25AF%2595%25E8%25AE%25BE/5.2%20syc-CPGview/results/168457953034662.fas.2.7.7.80.10.50.500.1.txt.html" TargetMode="External"/><Relationship Id="rId6" Type="http://schemas.openxmlformats.org/officeDocument/2006/relationships/hyperlink" Target="%25E6%25AF%2595%25E8%25AE%25BE/5.2%20syc-CPGview/results/168457953034662.fas.2.7.7.80.10.50.500.1.txt.html" TargetMode="External"/><Relationship Id="rId23" Type="http://schemas.openxmlformats.org/officeDocument/2006/relationships/hyperlink" Target="%25E6%25AF%2595%25E8%25AE%25BE/5.2%20syc-CPGview/results/168457953034662.fas.2.7.7.80.10.50.500.1.txt.html" TargetMode="External"/><Relationship Id="rId28" Type="http://schemas.openxmlformats.org/officeDocument/2006/relationships/hyperlink" Target="%25E6%25AF%2595%25E8%25AE%25BE/5.2%20syc-CPGview/results/168457953034662.fas.2.7.7.80.10.50.500.1.txt.html" TargetMode="External"/><Relationship Id="rId49" Type="http://schemas.openxmlformats.org/officeDocument/2006/relationships/hyperlink" Target="%25E6%25AF%2595%25E8%25AE%25BE/5.2%20syc-CPGview/results/168457953034662.fas.2.7.7.80.10.50.500.1.txt.html" TargetMode="External"/><Relationship Id="rId114" Type="http://schemas.openxmlformats.org/officeDocument/2006/relationships/hyperlink" Target="%25E6%25AF%2595%25E8%25AE%25BE/5.2%20syc-CPGview/results/168457953034662.fas.2.7.7.80.10.50.500.1.txt.html" TargetMode="External"/><Relationship Id="rId119" Type="http://schemas.openxmlformats.org/officeDocument/2006/relationships/hyperlink" Target="%25E6%25AF%2595%25E8%25AE%25BE/5.2%20syc-CPGview/results/168457953034662.fas.2.7.7.80.10.50.500.1.txt.html" TargetMode="External"/><Relationship Id="rId44" Type="http://schemas.openxmlformats.org/officeDocument/2006/relationships/hyperlink" Target="%25E6%25AF%2595%25E8%25AE%25BE/5.2%20syc-CPGview/results/168457953034662.fas.2.7.7.80.10.50.500.1.txt.html" TargetMode="External"/><Relationship Id="rId60" Type="http://schemas.openxmlformats.org/officeDocument/2006/relationships/hyperlink" Target="%25E6%25AF%2595%25E8%25AE%25BE/5.2%20syc-CPGview/results/168457953034662.fas.2.7.7.80.10.50.500.1.txt.html" TargetMode="External"/><Relationship Id="rId65" Type="http://schemas.openxmlformats.org/officeDocument/2006/relationships/hyperlink" Target="%25E6%25AF%2595%25E8%25AE%25BE/5.2%20syc-CPGview/results/168457953034662.fas.2.7.7.80.10.50.500.1.txt.html" TargetMode="External"/><Relationship Id="rId81" Type="http://schemas.openxmlformats.org/officeDocument/2006/relationships/hyperlink" Target="%25E6%25AF%2595%25E8%25AE%25BE/5.2%20syc-CPGview/results/168457953034662.fas.2.7.7.80.10.50.500.1.txt.html" TargetMode="External"/><Relationship Id="rId86" Type="http://schemas.openxmlformats.org/officeDocument/2006/relationships/hyperlink" Target="%25E6%25AF%2595%25E8%25AE%25BE/5.2%20syc-CPGview/results/168457953034662.fas.2.7.7.80.10.50.500.1.txt.html" TargetMode="External"/><Relationship Id="rId130" Type="http://schemas.openxmlformats.org/officeDocument/2006/relationships/hyperlink" Target="%25E6%25AF%2595%25E8%25AE%25BE/5.2%20syc-CPGview/results/168457953034662.fas.2.7.7.80.10.50.500.2.txt.html" TargetMode="External"/><Relationship Id="rId135" Type="http://schemas.openxmlformats.org/officeDocument/2006/relationships/hyperlink" Target="%25E6%25AF%2595%25E8%25AE%25BE/5.2%20syc-CPGview/results/168457953034662.fas.2.7.7.80.10.50.500.2.txt.html" TargetMode="External"/><Relationship Id="rId151" Type="http://schemas.openxmlformats.org/officeDocument/2006/relationships/hyperlink" Target="%25E6%25AF%2595%25E8%25AE%25BE/5.2%20syc-CPGview/results/168457953034662.fas.2.7.7.80.10.50.500.2.txt.html" TargetMode="External"/><Relationship Id="rId13" Type="http://schemas.openxmlformats.org/officeDocument/2006/relationships/hyperlink" Target="%25E6%25AF%2595%25E8%25AE%25BE/5.2%20syc-CPGview/results/168457953034662.fas.2.7.7.80.10.50.500.1.txt.html" TargetMode="External"/><Relationship Id="rId18" Type="http://schemas.openxmlformats.org/officeDocument/2006/relationships/hyperlink" Target="%25E6%25AF%2595%25E8%25AE%25BE/5.2%20syc-CPGview/results/168457953034662.fas.2.7.7.80.10.50.500.1.txt.html" TargetMode="External"/><Relationship Id="rId39" Type="http://schemas.openxmlformats.org/officeDocument/2006/relationships/hyperlink" Target="%25E6%25AF%2595%25E8%25AE%25BE/5.2%20syc-CPGview/results/168457953034662.fas.2.7.7.80.10.50.500.1.txt.html" TargetMode="External"/><Relationship Id="rId109" Type="http://schemas.openxmlformats.org/officeDocument/2006/relationships/hyperlink" Target="%25E6%25AF%2595%25E8%25AE%25BE/5.2%20syc-CPGview/results/168457953034662.fas.2.7.7.80.10.50.500.1.txt.html" TargetMode="External"/><Relationship Id="rId34" Type="http://schemas.openxmlformats.org/officeDocument/2006/relationships/hyperlink" Target="%25E6%25AF%2595%25E8%25AE%25BE/5.2%20syc-CPGview/results/168457953034662.fas.2.7.7.80.10.50.500.1.txt.html" TargetMode="External"/><Relationship Id="rId50" Type="http://schemas.openxmlformats.org/officeDocument/2006/relationships/hyperlink" Target="%25E6%25AF%2595%25E8%25AE%25BE/5.2%20syc-CPGview/results/168457953034662.fas.2.7.7.80.10.50.500.1.txt.html" TargetMode="External"/><Relationship Id="rId55" Type="http://schemas.openxmlformats.org/officeDocument/2006/relationships/hyperlink" Target="%25E6%25AF%2595%25E8%25AE%25BE/5.2%20syc-CPGview/results/168457953034662.fas.2.7.7.80.10.50.500.1.txt.html" TargetMode="External"/><Relationship Id="rId76" Type="http://schemas.openxmlformats.org/officeDocument/2006/relationships/hyperlink" Target="%25E6%25AF%2595%25E8%25AE%25BE/5.2%20syc-CPGview/results/168457953034662.fas.2.7.7.80.10.50.500.1.txt.html" TargetMode="External"/><Relationship Id="rId97" Type="http://schemas.openxmlformats.org/officeDocument/2006/relationships/hyperlink" Target="%25E6%25AF%2595%25E8%25AE%25BE/5.2%20syc-CPGview/results/168457953034662.fas.2.7.7.80.10.50.500.1.txt.html" TargetMode="External"/><Relationship Id="rId104" Type="http://schemas.openxmlformats.org/officeDocument/2006/relationships/hyperlink" Target="%25E6%25AF%2595%25E8%25AE%25BE/5.2%20syc-CPGview/results/168457953034662.fas.2.7.7.80.10.50.500.1.txt.html" TargetMode="External"/><Relationship Id="rId120" Type="http://schemas.openxmlformats.org/officeDocument/2006/relationships/hyperlink" Target="%25E6%25AF%2595%25E8%25AE%25BE/5.2%20syc-CPGview/results/168457953034662.fas.2.7.7.80.10.50.500.1.txt.html" TargetMode="External"/><Relationship Id="rId125" Type="http://schemas.openxmlformats.org/officeDocument/2006/relationships/hyperlink" Target="%25E6%25AF%2595%25E8%25AE%25BE/5.2%20syc-CPGview/results/168457953034662.fas.2.7.7.80.10.50.500.2.txt.html" TargetMode="External"/><Relationship Id="rId141" Type="http://schemas.openxmlformats.org/officeDocument/2006/relationships/hyperlink" Target="%25E6%25AF%2595%25E8%25AE%25BE/5.2%20syc-CPGview/results/168457953034662.fas.2.7.7.80.10.50.500.2.txt.html" TargetMode="External"/><Relationship Id="rId146" Type="http://schemas.openxmlformats.org/officeDocument/2006/relationships/hyperlink" Target="%25E6%25AF%2595%25E8%25AE%25BE/5.2%20syc-CPGview/results/168457953034662.fas.2.7.7.80.10.50.500.2.txt.html" TargetMode="External"/><Relationship Id="rId7" Type="http://schemas.openxmlformats.org/officeDocument/2006/relationships/hyperlink" Target="%25E6%25AF%2595%25E8%25AE%25BE/5.2%20syc-CPGview/results/168457953034662.fas.2.7.7.80.10.50.500.1.txt.html" TargetMode="External"/><Relationship Id="rId71" Type="http://schemas.openxmlformats.org/officeDocument/2006/relationships/hyperlink" Target="%25E6%25AF%2595%25E8%25AE%25BE/5.2%20syc-CPGview/results/168457953034662.fas.2.7.7.80.10.50.500.1.txt.html" TargetMode="External"/><Relationship Id="rId92" Type="http://schemas.openxmlformats.org/officeDocument/2006/relationships/hyperlink" Target="%25E6%25AF%2595%25E8%25AE%25BE/5.2%20syc-CPGview/results/168457953034662.fas.2.7.7.80.10.50.500.1.txt.html" TargetMode="External"/><Relationship Id="rId2" Type="http://schemas.openxmlformats.org/officeDocument/2006/relationships/hyperlink" Target="%25E6%25AF%2595%25E8%25AE%25BE/5.2%20syc-CPGview/results/168457953034662.fas.2.7.7.80.10.50.500.1.txt.html" TargetMode="External"/><Relationship Id="rId29" Type="http://schemas.openxmlformats.org/officeDocument/2006/relationships/hyperlink" Target="%25E6%25AF%2595%25E8%25AE%25BE/5.2%20syc-CPGview/results/168457953034662.fas.2.7.7.80.10.50.500.1.txt.html" TargetMode="External"/><Relationship Id="rId24" Type="http://schemas.openxmlformats.org/officeDocument/2006/relationships/hyperlink" Target="%25E6%25AF%2595%25E8%25AE%25BE/5.2%20syc-CPGview/results/168457953034662.fas.2.7.7.80.10.50.500.1.txt.html" TargetMode="External"/><Relationship Id="rId40" Type="http://schemas.openxmlformats.org/officeDocument/2006/relationships/hyperlink" Target="%25E6%25AF%2595%25E8%25AE%25BE/5.2%20syc-CPGview/results/168457953034662.fas.2.7.7.80.10.50.500.1.txt.html" TargetMode="External"/><Relationship Id="rId45" Type="http://schemas.openxmlformats.org/officeDocument/2006/relationships/hyperlink" Target="%25E6%25AF%2595%25E8%25AE%25BE/5.2%20syc-CPGview/results/168457953034662.fas.2.7.7.80.10.50.500.1.txt.html" TargetMode="External"/><Relationship Id="rId66" Type="http://schemas.openxmlformats.org/officeDocument/2006/relationships/hyperlink" Target="%25E6%25AF%2595%25E8%25AE%25BE/5.2%20syc-CPGview/results/168457953034662.fas.2.7.7.80.10.50.500.1.txt.html" TargetMode="External"/><Relationship Id="rId87" Type="http://schemas.openxmlformats.org/officeDocument/2006/relationships/hyperlink" Target="%25E6%25AF%2595%25E8%25AE%25BE/5.2%20syc-CPGview/results/168457953034662.fas.2.7.7.80.10.50.500.1.txt.html" TargetMode="External"/><Relationship Id="rId110" Type="http://schemas.openxmlformats.org/officeDocument/2006/relationships/hyperlink" Target="%25E6%25AF%2595%25E8%25AE%25BE/5.2%20syc-CPGview/results/168457953034662.fas.2.7.7.80.10.50.500.1.txt.html" TargetMode="External"/><Relationship Id="rId115" Type="http://schemas.openxmlformats.org/officeDocument/2006/relationships/hyperlink" Target="%25E6%25AF%2595%25E8%25AE%25BE/5.2%20syc-CPGview/results/168457953034662.fas.2.7.7.80.10.50.500.1.txt.html" TargetMode="External"/><Relationship Id="rId131" Type="http://schemas.openxmlformats.org/officeDocument/2006/relationships/hyperlink" Target="%25E6%25AF%2595%25E8%25AE%25BE/5.2%20syc-CPGview/results/168457953034662.fas.2.7.7.80.10.50.500.2.txt.html" TargetMode="External"/><Relationship Id="rId136" Type="http://schemas.openxmlformats.org/officeDocument/2006/relationships/hyperlink" Target="%25E6%25AF%2595%25E8%25AE%25BE/5.2%20syc-CPGview/results/168457953034662.fas.2.7.7.80.10.50.500.2.txt.html" TargetMode="External"/><Relationship Id="rId61" Type="http://schemas.openxmlformats.org/officeDocument/2006/relationships/hyperlink" Target="%25E6%25AF%2595%25E8%25AE%25BE/5.2%20syc-CPGview/results/168457953034662.fas.2.7.7.80.10.50.500.1.txt.html" TargetMode="External"/><Relationship Id="rId82" Type="http://schemas.openxmlformats.org/officeDocument/2006/relationships/hyperlink" Target="%25E6%25AF%2595%25E8%25AE%25BE/5.2%20syc-CPGview/results/168457953034662.fas.2.7.7.80.10.50.500.1.txt.html" TargetMode="External"/><Relationship Id="rId19" Type="http://schemas.openxmlformats.org/officeDocument/2006/relationships/hyperlink" Target="%25E6%25AF%2595%25E8%25AE%25BE/5.2%20syc-CPGview/results/168457953034662.fas.2.7.7.80.10.50.500.1.txt.html" TargetMode="External"/><Relationship Id="rId14" Type="http://schemas.openxmlformats.org/officeDocument/2006/relationships/hyperlink" Target="%25E6%25AF%2595%25E8%25AE%25BE/5.2%20syc-CPGview/results/168457953034662.fas.2.7.7.80.10.50.500.1.txt.html" TargetMode="External"/><Relationship Id="rId30" Type="http://schemas.openxmlformats.org/officeDocument/2006/relationships/hyperlink" Target="%25E6%25AF%2595%25E8%25AE%25BE/5.2%20syc-CPGview/results/168457953034662.fas.2.7.7.80.10.50.500.1.txt.html" TargetMode="External"/><Relationship Id="rId35" Type="http://schemas.openxmlformats.org/officeDocument/2006/relationships/hyperlink" Target="%25E6%25AF%2595%25E8%25AE%25BE/5.2%20syc-CPGview/results/168457953034662.fas.2.7.7.80.10.50.500.1.txt.html" TargetMode="External"/><Relationship Id="rId56" Type="http://schemas.openxmlformats.org/officeDocument/2006/relationships/hyperlink" Target="%25E6%25AF%2595%25E8%25AE%25BE/5.2%20syc-CPGview/results/168457953034662.fas.2.7.7.80.10.50.500.1.txt.html" TargetMode="External"/><Relationship Id="rId77" Type="http://schemas.openxmlformats.org/officeDocument/2006/relationships/hyperlink" Target="%25E6%25AF%2595%25E8%25AE%25BE/5.2%20syc-CPGview/results/168457953034662.fas.2.7.7.80.10.50.500.1.txt.html" TargetMode="External"/><Relationship Id="rId100" Type="http://schemas.openxmlformats.org/officeDocument/2006/relationships/hyperlink" Target="%25E6%25AF%2595%25E8%25AE%25BE/5.2%20syc-CPGview/results/168457953034662.fas.2.7.7.80.10.50.500.1.txt.html" TargetMode="External"/><Relationship Id="rId105" Type="http://schemas.openxmlformats.org/officeDocument/2006/relationships/hyperlink" Target="%25E6%25AF%2595%25E8%25AE%25BE/5.2%20syc-CPGview/results/168457953034662.fas.2.7.7.80.10.50.500.1.txt.html" TargetMode="External"/><Relationship Id="rId126" Type="http://schemas.openxmlformats.org/officeDocument/2006/relationships/hyperlink" Target="%25E6%25AF%2595%25E8%25AE%25BE/5.2%20syc-CPGview/results/168457953034662.fas.2.7.7.80.10.50.500.2.txt.html" TargetMode="External"/><Relationship Id="rId147" Type="http://schemas.openxmlformats.org/officeDocument/2006/relationships/hyperlink" Target="%25E6%25AF%2595%25E8%25AE%25BE/5.2%20syc-CPGview/results/168457953034662.fas.2.7.7.80.10.50.500.2.txt.html" TargetMode="External"/><Relationship Id="rId8" Type="http://schemas.openxmlformats.org/officeDocument/2006/relationships/hyperlink" Target="%25E6%25AF%2595%25E8%25AE%25BE/5.2%20syc-CPGview/results/168457953034662.fas.2.7.7.80.10.50.500.1.txt.html" TargetMode="External"/><Relationship Id="rId51" Type="http://schemas.openxmlformats.org/officeDocument/2006/relationships/hyperlink" Target="%25E6%25AF%2595%25E8%25AE%25BE/5.2%20syc-CPGview/results/168457953034662.fas.2.7.7.80.10.50.500.1.txt.html" TargetMode="External"/><Relationship Id="rId72" Type="http://schemas.openxmlformats.org/officeDocument/2006/relationships/hyperlink" Target="%25E6%25AF%2595%25E8%25AE%25BE/5.2%20syc-CPGview/results/168457953034662.fas.2.7.7.80.10.50.500.1.txt.html" TargetMode="External"/><Relationship Id="rId93" Type="http://schemas.openxmlformats.org/officeDocument/2006/relationships/hyperlink" Target="%25E6%25AF%2595%25E8%25AE%25BE/5.2%20syc-CPGview/results/168457953034662.fas.2.7.7.80.10.50.500.1.txt.html" TargetMode="External"/><Relationship Id="rId98" Type="http://schemas.openxmlformats.org/officeDocument/2006/relationships/hyperlink" Target="%25E6%25AF%2595%25E8%25AE%25BE/5.2%20syc-CPGview/results/168457953034662.fas.2.7.7.80.10.50.500.1.txt.html" TargetMode="External"/><Relationship Id="rId121" Type="http://schemas.openxmlformats.org/officeDocument/2006/relationships/hyperlink" Target="%25E6%25AF%2595%25E8%25AE%25BE/5.2%20syc-CPGview/results/168457953034662.fas.2.7.7.80.10.50.500.2.txt.html" TargetMode="External"/><Relationship Id="rId142" Type="http://schemas.openxmlformats.org/officeDocument/2006/relationships/hyperlink" Target="%25E6%25AF%2595%25E8%25AE%25BE/5.2%20syc-CPGview/results/168457953034662.fas.2.7.7.80.10.50.500.2.txt.html" TargetMode="External"/><Relationship Id="rId3" Type="http://schemas.openxmlformats.org/officeDocument/2006/relationships/hyperlink" Target="%25E6%25AF%2595%25E8%25AE%25BE/5.2%20syc-CPGview/results/168457953034662.fas.2.7.7.80.10.50.500.1.txt.html" TargetMode="External"/><Relationship Id="rId25" Type="http://schemas.openxmlformats.org/officeDocument/2006/relationships/hyperlink" Target="%25E6%25AF%2595%25E8%25AE%25BE/5.2%20syc-CPGview/results/168457953034662.fas.2.7.7.80.10.50.500.1.txt.html" TargetMode="External"/><Relationship Id="rId46" Type="http://schemas.openxmlformats.org/officeDocument/2006/relationships/hyperlink" Target="%25E6%25AF%2595%25E8%25AE%25BE/5.2%20syc-CPGview/results/168457953034662.fas.2.7.7.80.10.50.500.1.txt.html" TargetMode="External"/><Relationship Id="rId67" Type="http://schemas.openxmlformats.org/officeDocument/2006/relationships/hyperlink" Target="%25E6%25AF%2595%25E8%25AE%25BE/5.2%20syc-CPGview/results/168457953034662.fas.2.7.7.80.10.50.500.1.txt.html" TargetMode="External"/><Relationship Id="rId116" Type="http://schemas.openxmlformats.org/officeDocument/2006/relationships/hyperlink" Target="%25E6%25AF%2595%25E8%25AE%25BE/5.2%20syc-CPGview/results/168457953034662.fas.2.7.7.80.10.50.500.1.txt.html" TargetMode="External"/><Relationship Id="rId137" Type="http://schemas.openxmlformats.org/officeDocument/2006/relationships/hyperlink" Target="%25E6%25AF%2595%25E8%25AE%25BE/5.2%20syc-CPGview/results/168457953034662.fas.2.7.7.80.10.50.500.2.txt.html" TargetMode="External"/><Relationship Id="rId20" Type="http://schemas.openxmlformats.org/officeDocument/2006/relationships/hyperlink" Target="%25E6%25AF%2595%25E8%25AE%25BE/5.2%20syc-CPGview/results/168457953034662.fas.2.7.7.80.10.50.500.1.txt.html" TargetMode="External"/><Relationship Id="rId41" Type="http://schemas.openxmlformats.org/officeDocument/2006/relationships/hyperlink" Target="%25E6%25AF%2595%25E8%25AE%25BE/5.2%20syc-CPGview/results/168457953034662.fas.2.7.7.80.10.50.500.1.txt.html" TargetMode="External"/><Relationship Id="rId62" Type="http://schemas.openxmlformats.org/officeDocument/2006/relationships/hyperlink" Target="%25E6%25AF%2595%25E8%25AE%25BE/5.2%20syc-CPGview/results/168457953034662.fas.2.7.7.80.10.50.500.1.txt.html" TargetMode="External"/><Relationship Id="rId83" Type="http://schemas.openxmlformats.org/officeDocument/2006/relationships/hyperlink" Target="%25E6%25AF%2595%25E8%25AE%25BE/5.2%20syc-CPGview/results/168457953034662.fas.2.7.7.80.10.50.500.1.txt.html" TargetMode="External"/><Relationship Id="rId88" Type="http://schemas.openxmlformats.org/officeDocument/2006/relationships/hyperlink" Target="%25E6%25AF%2595%25E8%25AE%25BE/5.2%20syc-CPGview/results/168457953034662.fas.2.7.7.80.10.50.500.1.txt.html" TargetMode="External"/><Relationship Id="rId111" Type="http://schemas.openxmlformats.org/officeDocument/2006/relationships/hyperlink" Target="%25E6%25AF%2595%25E8%25AE%25BE/5.2%20syc-CPGview/results/168457953034662.fas.2.7.7.80.10.50.500.1.txt.html" TargetMode="External"/><Relationship Id="rId132" Type="http://schemas.openxmlformats.org/officeDocument/2006/relationships/hyperlink" Target="%25E6%25AF%2595%25E8%25AE%25BE/5.2%20syc-CPGview/results/168457953034662.fas.2.7.7.80.10.50.500.2.txt.html" TargetMode="External"/><Relationship Id="rId15" Type="http://schemas.openxmlformats.org/officeDocument/2006/relationships/hyperlink" Target="%25E6%25AF%2595%25E8%25AE%25BE/5.2%20syc-CPGview/results/168457953034662.fas.2.7.7.80.10.50.500.1.txt.html" TargetMode="External"/><Relationship Id="rId36" Type="http://schemas.openxmlformats.org/officeDocument/2006/relationships/hyperlink" Target="%25E6%25AF%2595%25E8%25AE%25BE/5.2%20syc-CPGview/results/168457953034662.fas.2.7.7.80.10.50.500.1.txt.html" TargetMode="External"/><Relationship Id="rId57" Type="http://schemas.openxmlformats.org/officeDocument/2006/relationships/hyperlink" Target="%25E6%25AF%2595%25E8%25AE%25BE/5.2%20syc-CPGview/results/168457953034662.fas.2.7.7.80.10.50.500.1.txt.html" TargetMode="External"/><Relationship Id="rId106" Type="http://schemas.openxmlformats.org/officeDocument/2006/relationships/hyperlink" Target="%25E6%25AF%2595%25E8%25AE%25BE/5.2%20syc-CPGview/results/168457953034662.fas.2.7.7.80.10.50.500.1.txt.html" TargetMode="External"/><Relationship Id="rId127" Type="http://schemas.openxmlformats.org/officeDocument/2006/relationships/hyperlink" Target="%25E6%25AF%2595%25E8%25AE%25BE/5.2%20syc-CPGview/results/168457953034662.fas.2.7.7.80.10.50.500.2.txt.html" TargetMode="External"/><Relationship Id="rId10" Type="http://schemas.openxmlformats.org/officeDocument/2006/relationships/hyperlink" Target="%25E6%25AF%2595%25E8%25AE%25BE/5.2%20syc-CPGview/results/168457953034662.fas.2.7.7.80.10.50.500.1.txt.html" TargetMode="External"/><Relationship Id="rId31" Type="http://schemas.openxmlformats.org/officeDocument/2006/relationships/hyperlink" Target="%25E6%25AF%2595%25E8%25AE%25BE/5.2%20syc-CPGview/results/168457953034662.fas.2.7.7.80.10.50.500.1.txt.html" TargetMode="External"/><Relationship Id="rId52" Type="http://schemas.openxmlformats.org/officeDocument/2006/relationships/hyperlink" Target="%25E6%25AF%2595%25E8%25AE%25BE/5.2%20syc-CPGview/results/168457953034662.fas.2.7.7.80.10.50.500.1.txt.html" TargetMode="External"/><Relationship Id="rId73" Type="http://schemas.openxmlformats.org/officeDocument/2006/relationships/hyperlink" Target="%25E6%25AF%2595%25E8%25AE%25BE/5.2%20syc-CPGview/results/168457953034662.fas.2.7.7.80.10.50.500.1.txt.html" TargetMode="External"/><Relationship Id="rId78" Type="http://schemas.openxmlformats.org/officeDocument/2006/relationships/hyperlink" Target="%25E6%25AF%2595%25E8%25AE%25BE/5.2%20syc-CPGview/results/168457953034662.fas.2.7.7.80.10.50.500.1.txt.html" TargetMode="External"/><Relationship Id="rId94" Type="http://schemas.openxmlformats.org/officeDocument/2006/relationships/hyperlink" Target="%25E6%25AF%2595%25E8%25AE%25BE/5.2%20syc-CPGview/results/168457953034662.fas.2.7.7.80.10.50.500.1.txt.html" TargetMode="External"/><Relationship Id="rId99" Type="http://schemas.openxmlformats.org/officeDocument/2006/relationships/hyperlink" Target="%25E6%25AF%2595%25E8%25AE%25BE/5.2%20syc-CPGview/results/168457953034662.fas.2.7.7.80.10.50.500.1.txt.html" TargetMode="External"/><Relationship Id="rId101" Type="http://schemas.openxmlformats.org/officeDocument/2006/relationships/hyperlink" Target="%25E6%25AF%2595%25E8%25AE%25BE/5.2%20syc-CPGview/results/168457953034662.fas.2.7.7.80.10.50.500.1.txt.html" TargetMode="External"/><Relationship Id="rId122" Type="http://schemas.openxmlformats.org/officeDocument/2006/relationships/hyperlink" Target="%25E6%25AF%2595%25E8%25AE%25BE/5.2%20syc-CPGview/results/168457953034662.fas.2.7.7.80.10.50.500.2.txt.html" TargetMode="External"/><Relationship Id="rId143" Type="http://schemas.openxmlformats.org/officeDocument/2006/relationships/hyperlink" Target="%25E6%25AF%2595%25E8%25AE%25BE/5.2%20syc-CPGview/results/168457953034662.fas.2.7.7.80.10.50.500.2.txt.html" TargetMode="External"/><Relationship Id="rId148" Type="http://schemas.openxmlformats.org/officeDocument/2006/relationships/hyperlink" Target="%25E6%25AF%2595%25E8%25AE%25BE/5.2%20syc-CPGview/results/168457953034662.fas.2.7.7.80.10.50.500.2.txt.html" TargetMode="External"/><Relationship Id="rId4" Type="http://schemas.openxmlformats.org/officeDocument/2006/relationships/hyperlink" Target="%25E6%25AF%2595%25E8%25AE%25BE/5.2%20syc-CPGview/results/168457953034662.fas.2.7.7.80.10.50.500.1.txt.html" TargetMode="External"/><Relationship Id="rId9" Type="http://schemas.openxmlformats.org/officeDocument/2006/relationships/hyperlink" Target="%25E6%25AF%2595%25E8%25AE%25BE/5.2%20syc-CPGview/results/168457953034662.fas.2.7.7.80.10.50.500.1.txt.html" TargetMode="External"/><Relationship Id="rId26" Type="http://schemas.openxmlformats.org/officeDocument/2006/relationships/hyperlink" Target="%25E6%25AF%2595%25E8%25AE%25BE/5.2%20syc-CPGview/results/168457953034662.fas.2.7.7.80.10.50.500.1.txt.html" TargetMode="External"/><Relationship Id="rId47" Type="http://schemas.openxmlformats.org/officeDocument/2006/relationships/hyperlink" Target="%25E6%25AF%2595%25E8%25AE%25BE/5.2%20syc-CPGview/results/168457953034662.fas.2.7.7.80.10.50.500.1.txt.html" TargetMode="External"/><Relationship Id="rId68" Type="http://schemas.openxmlformats.org/officeDocument/2006/relationships/hyperlink" Target="%25E6%25AF%2595%25E8%25AE%25BE/5.2%20syc-CPGview/results/168457953034662.fas.2.7.7.80.10.50.500.1.txt.html" TargetMode="External"/><Relationship Id="rId89" Type="http://schemas.openxmlformats.org/officeDocument/2006/relationships/hyperlink" Target="%25E6%25AF%2595%25E8%25AE%25BE/5.2%20syc-CPGview/results/168457953034662.fas.2.7.7.80.10.50.500.1.txt.html" TargetMode="External"/><Relationship Id="rId112" Type="http://schemas.openxmlformats.org/officeDocument/2006/relationships/hyperlink" Target="%25E6%25AF%2595%25E8%25AE%25BE/5.2%20syc-CPGview/results/168457953034662.fas.2.7.7.80.10.50.500.1.txt.html" TargetMode="External"/><Relationship Id="rId133" Type="http://schemas.openxmlformats.org/officeDocument/2006/relationships/hyperlink" Target="%25E6%25AF%2595%25E8%25AE%25BE/5.2%20syc-CPGview/results/168457953034662.fas.2.7.7.80.10.50.500.2.txt.html" TargetMode="External"/><Relationship Id="rId16" Type="http://schemas.openxmlformats.org/officeDocument/2006/relationships/hyperlink" Target="%25E6%25AF%2595%25E8%25AE%25BE/5.2%20syc-CPGview/results/168457953034662.fas.2.7.7.80.10.50.500.1.txt.html" TargetMode="External"/><Relationship Id="rId37" Type="http://schemas.openxmlformats.org/officeDocument/2006/relationships/hyperlink" Target="%25E6%25AF%2595%25E8%25AE%25BE/5.2%20syc-CPGview/results/168457953034662.fas.2.7.7.80.10.50.500.1.txt.html" TargetMode="External"/><Relationship Id="rId58" Type="http://schemas.openxmlformats.org/officeDocument/2006/relationships/hyperlink" Target="%25E6%25AF%2595%25E8%25AE%25BE/5.2%20syc-CPGview/results/168457953034662.fas.2.7.7.80.10.50.500.1.txt.html" TargetMode="External"/><Relationship Id="rId79" Type="http://schemas.openxmlformats.org/officeDocument/2006/relationships/hyperlink" Target="%25E6%25AF%2595%25E8%25AE%25BE/5.2%20syc-CPGview/results/168457953034662.fas.2.7.7.80.10.50.500.1.txt.html" TargetMode="External"/><Relationship Id="rId102" Type="http://schemas.openxmlformats.org/officeDocument/2006/relationships/hyperlink" Target="%25E6%25AF%2595%25E8%25AE%25BE/5.2%20syc-CPGview/results/168457953034662.fas.2.7.7.80.10.50.500.1.txt.html" TargetMode="External"/><Relationship Id="rId123" Type="http://schemas.openxmlformats.org/officeDocument/2006/relationships/hyperlink" Target="%25E6%25AF%2595%25E8%25AE%25BE/5.2%20syc-CPGview/results/168457953034662.fas.2.7.7.80.10.50.500.2.txt.html" TargetMode="External"/><Relationship Id="rId144" Type="http://schemas.openxmlformats.org/officeDocument/2006/relationships/hyperlink" Target="%25E6%25AF%2595%25E8%25AE%25BE/5.2%20syc-CPGview/results/168457953034662.fas.2.7.7.80.10.50.500.2.txt.html" TargetMode="External"/><Relationship Id="rId90" Type="http://schemas.openxmlformats.org/officeDocument/2006/relationships/hyperlink" Target="%25E6%25AF%2595%25E8%25AE%25BE/5.2%20syc-CPGview/results/168457953034662.fas.2.7.7.80.10.50.500.1.txt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A13" sqref="A13"/>
    </sheetView>
  </sheetViews>
  <sheetFormatPr defaultColWidth="9.08984375" defaultRowHeight="14"/>
  <cols>
    <col min="1" max="2" width="16.81640625" style="1" customWidth="1"/>
    <col min="3" max="4" width="19.81640625" style="2" customWidth="1"/>
    <col min="5" max="6" width="21.36328125" style="2" customWidth="1"/>
    <col min="7" max="7" width="18.54296875" style="2" customWidth="1"/>
    <col min="8" max="8" width="9.08984375" style="2"/>
    <col min="9" max="16384" width="9.08984375" style="3"/>
  </cols>
  <sheetData>
    <row r="1" spans="1: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/>
      <c r="H1" s="8"/>
      <c r="I1" s="7"/>
    </row>
    <row r="2" spans="1:9">
      <c r="A2" s="1" t="s">
        <v>6</v>
      </c>
      <c r="B2" s="9" t="s">
        <v>7</v>
      </c>
      <c r="C2" s="2">
        <v>88.73</v>
      </c>
      <c r="D2" s="2">
        <v>113.83</v>
      </c>
      <c r="E2" s="2">
        <f>D2/C2</f>
        <v>1.2828806491603741</v>
      </c>
      <c r="F2" s="2">
        <f>E2*3</f>
        <v>3.8486419474811226</v>
      </c>
      <c r="G2" s="7"/>
      <c r="I2" s="7"/>
    </row>
    <row r="3" spans="1:9">
      <c r="A3" s="1" t="s">
        <v>6</v>
      </c>
      <c r="B3" s="9" t="s">
        <v>8</v>
      </c>
      <c r="C3" s="2">
        <v>26.32</v>
      </c>
      <c r="D3" s="2">
        <v>112.02</v>
      </c>
      <c r="E3" s="2">
        <f>D3/C3</f>
        <v>4.2560790273556233</v>
      </c>
      <c r="F3" s="2">
        <f>E3*0.9</f>
        <v>3.8304711246200611</v>
      </c>
      <c r="G3" s="7"/>
      <c r="I3" s="7"/>
    </row>
    <row r="4" spans="1:9">
      <c r="A4" s="10"/>
      <c r="B4"/>
      <c r="C4" s="10"/>
      <c r="D4" s="10"/>
      <c r="E4"/>
      <c r="H4"/>
      <c r="I4"/>
    </row>
    <row r="5" spans="1:9">
      <c r="A5" s="1" t="s">
        <v>9</v>
      </c>
      <c r="B5" s="9" t="s">
        <v>8</v>
      </c>
      <c r="C5" s="2">
        <v>48.71</v>
      </c>
      <c r="D5" s="2">
        <v>14.69</v>
      </c>
      <c r="E5" s="2">
        <f>D5/C5</f>
        <v>0.30158078423321699</v>
      </c>
      <c r="F5" s="2">
        <f>E5*0.9</f>
        <v>0.2714227058098953</v>
      </c>
      <c r="G5" s="7"/>
      <c r="I5" s="7"/>
    </row>
    <row r="6" spans="1:9">
      <c r="B6" s="9"/>
      <c r="G6" s="7"/>
      <c r="I6" s="7"/>
    </row>
    <row r="7" spans="1:9">
      <c r="A7" s="1" t="s">
        <v>10</v>
      </c>
      <c r="B7" s="9" t="s">
        <v>7</v>
      </c>
      <c r="C7" s="2">
        <v>152.4</v>
      </c>
      <c r="D7" s="2">
        <v>37.11</v>
      </c>
      <c r="E7" s="2">
        <f>D7/C7</f>
        <v>0.24350393700787401</v>
      </c>
      <c r="F7" s="2">
        <f>E7*3</f>
        <v>0.73051181102362206</v>
      </c>
      <c r="G7" s="7"/>
      <c r="I7" s="7"/>
    </row>
    <row r="8" spans="1:9">
      <c r="B8" s="9"/>
      <c r="G8" s="7"/>
      <c r="I8" s="7"/>
    </row>
    <row r="9" spans="1:9">
      <c r="A9" s="11" t="s">
        <v>11</v>
      </c>
      <c r="B9" s="12" t="s">
        <v>8</v>
      </c>
      <c r="C9" s="13">
        <v>46.02</v>
      </c>
      <c r="D9" s="13">
        <v>15.18</v>
      </c>
      <c r="E9" s="13">
        <f>D9/C9</f>
        <v>0.3298565840938722</v>
      </c>
      <c r="F9" s="13">
        <f>E9*0.9</f>
        <v>0.29687092568448498</v>
      </c>
      <c r="G9" s="7"/>
      <c r="I9" s="7"/>
    </row>
    <row r="10" spans="1:9">
      <c r="A10" s="10"/>
      <c r="B10"/>
      <c r="C10" s="10"/>
      <c r="D10" s="10"/>
      <c r="E10"/>
      <c r="H10"/>
      <c r="I10"/>
    </row>
    <row r="11" spans="1:9">
      <c r="A11" s="10"/>
      <c r="B11"/>
      <c r="C11" s="10"/>
      <c r="D11" s="10"/>
      <c r="E11"/>
      <c r="H11"/>
      <c r="I11"/>
    </row>
    <row r="12" spans="1:9">
      <c r="A12" s="10"/>
      <c r="B12"/>
      <c r="C12" s="10"/>
      <c r="D12" s="10"/>
      <c r="E12"/>
      <c r="H12"/>
      <c r="I12"/>
    </row>
  </sheetData>
  <phoneticPr fontId="6" type="noConversion"/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3943-A4FA-4D7B-BD59-01E57E346295}">
  <dimension ref="A9:U30"/>
  <sheetViews>
    <sheetView workbookViewId="0">
      <selection activeCell="Q15" sqref="Q15"/>
    </sheetView>
  </sheetViews>
  <sheetFormatPr defaultRowHeight="14"/>
  <cols>
    <col min="6" max="6" width="8.7265625" style="19"/>
    <col min="7" max="9" width="8.7265625" style="17"/>
    <col min="10" max="11" width="9.1796875" style="21" customWidth="1"/>
    <col min="12" max="12" width="24.6328125" style="21" customWidth="1"/>
    <col min="13" max="13" width="13.6328125" style="25" customWidth="1"/>
    <col min="14" max="14" width="1.81640625" style="22" customWidth="1"/>
    <col min="15" max="15" width="5.81640625" style="25" customWidth="1"/>
    <col min="16" max="16" width="2.7265625" customWidth="1"/>
    <col min="17" max="17" width="12.6328125" style="47" customWidth="1"/>
    <col min="18" max="18" width="17.36328125" style="16" customWidth="1"/>
    <col min="19" max="19" width="19.7265625" customWidth="1"/>
  </cols>
  <sheetData>
    <row r="9" spans="1:21">
      <c r="B9" s="14" t="s">
        <v>12</v>
      </c>
      <c r="C9" s="14" t="s">
        <v>13</v>
      </c>
      <c r="D9" s="14" t="s">
        <v>14</v>
      </c>
      <c r="E9" s="14" t="s">
        <v>15</v>
      </c>
      <c r="L9" s="29" t="s">
        <v>16</v>
      </c>
      <c r="M9" s="31" t="s">
        <v>19</v>
      </c>
      <c r="N9" s="32"/>
      <c r="O9" s="32"/>
      <c r="P9" s="32"/>
      <c r="Q9" s="32"/>
      <c r="R9" s="33" t="s">
        <v>20</v>
      </c>
      <c r="S9" s="34" t="s">
        <v>21</v>
      </c>
    </row>
    <row r="10" spans="1:21">
      <c r="A10">
        <v>1</v>
      </c>
      <c r="B10">
        <v>101.3</v>
      </c>
      <c r="C10">
        <v>266.08</v>
      </c>
      <c r="D10" s="15">
        <f>B10/$D$26</f>
        <v>2.3165881892878951E-2</v>
      </c>
      <c r="E10" s="15">
        <f>C10/$D$26</f>
        <v>6.0848744857425779E-2</v>
      </c>
      <c r="F10" s="20">
        <f>D10+E10</f>
        <v>8.401462675030473E-2</v>
      </c>
      <c r="G10" s="18">
        <f>D10*100</f>
        <v>2.316588189287895</v>
      </c>
      <c r="H10" s="18">
        <f>E10*100</f>
        <v>6.0848744857425778</v>
      </c>
      <c r="I10" s="19">
        <f>H10*-1</f>
        <v>-6.0848744857425778</v>
      </c>
      <c r="J10" s="21">
        <f>E10/D10</f>
        <v>2.6266535044422508</v>
      </c>
      <c r="L10" s="30">
        <v>1</v>
      </c>
      <c r="M10" s="40">
        <f>D10*100</f>
        <v>2.316588189287895</v>
      </c>
      <c r="N10" s="41" t="s">
        <v>17</v>
      </c>
      <c r="O10" s="42">
        <f>E10*100</f>
        <v>6.0848744857425778</v>
      </c>
      <c r="P10" s="43" t="s">
        <v>18</v>
      </c>
      <c r="Q10" s="44">
        <f>F10*100</f>
        <v>8.4014626750304728</v>
      </c>
      <c r="R10" s="48">
        <f>O10/M10</f>
        <v>2.6266535044422508</v>
      </c>
      <c r="S10" s="30" t="s">
        <v>22</v>
      </c>
      <c r="T10" s="22"/>
      <c r="U10" s="22"/>
    </row>
    <row r="11" spans="1:21">
      <c r="A11">
        <v>2</v>
      </c>
      <c r="B11">
        <v>106.31</v>
      </c>
      <c r="C11">
        <v>180.49</v>
      </c>
      <c r="D11" s="15">
        <f t="shared" ref="D11:D25" si="0">B11/$D$26</f>
        <v>2.4311598262901891E-2</v>
      </c>
      <c r="E11" s="15">
        <f t="shared" ref="E11:E25" si="1">C11/$D$26</f>
        <v>4.127551848811177E-2</v>
      </c>
      <c r="F11" s="20">
        <f t="shared" ref="F11:F25" si="2">D11+E11</f>
        <v>6.5587116751013669E-2</v>
      </c>
      <c r="G11" s="18">
        <f t="shared" ref="G11:G25" si="3">D11*100</f>
        <v>2.4311598262901892</v>
      </c>
      <c r="H11" s="18">
        <f t="shared" ref="H11:H25" si="4">E11*100</f>
        <v>4.1275518488111773</v>
      </c>
      <c r="I11" s="19">
        <f t="shared" ref="I11:I25" si="5">H11*-1</f>
        <v>-4.1275518488111773</v>
      </c>
      <c r="J11" s="21">
        <f t="shared" ref="J11:J25" si="6">E11/D11</f>
        <v>1.6977706706800866</v>
      </c>
      <c r="L11" s="30">
        <v>2</v>
      </c>
      <c r="M11" s="40">
        <f t="shared" ref="M11:M25" si="7">D11*100</f>
        <v>2.4311598262901892</v>
      </c>
      <c r="N11" s="41" t="s">
        <v>17</v>
      </c>
      <c r="O11" s="42">
        <f>E11*100</f>
        <v>4.1275518488111773</v>
      </c>
      <c r="P11" s="43" t="s">
        <v>18</v>
      </c>
      <c r="Q11" s="44">
        <f>F11*100</f>
        <v>6.5587116751013665</v>
      </c>
      <c r="R11" s="48">
        <f t="shared" ref="R11:R26" si="8">O11/M11</f>
        <v>1.6977706706800866</v>
      </c>
      <c r="S11" s="30" t="s">
        <v>22</v>
      </c>
      <c r="T11" s="22"/>
      <c r="U11" s="22"/>
    </row>
    <row r="12" spans="1:21">
      <c r="A12">
        <v>3</v>
      </c>
      <c r="B12">
        <v>105.54</v>
      </c>
      <c r="C12">
        <v>113.04</v>
      </c>
      <c r="D12" s="15">
        <f>B12/$D$26</f>
        <v>2.4135510118207748E-2</v>
      </c>
      <c r="E12" s="15">
        <f t="shared" si="1"/>
        <v>2.5850654384709151E-2</v>
      </c>
      <c r="F12" s="20">
        <f t="shared" si="2"/>
        <v>4.9986164502916902E-2</v>
      </c>
      <c r="G12" s="18">
        <f t="shared" si="3"/>
        <v>2.4135510118207746</v>
      </c>
      <c r="H12" s="18">
        <f t="shared" si="4"/>
        <v>2.5850654384709149</v>
      </c>
      <c r="I12" s="19">
        <f t="shared" si="5"/>
        <v>-2.5850654384709149</v>
      </c>
      <c r="J12" s="21">
        <f t="shared" si="6"/>
        <v>1.0710631040363843</v>
      </c>
      <c r="L12" s="30">
        <v>3</v>
      </c>
      <c r="M12" s="40">
        <f t="shared" si="7"/>
        <v>2.4135510118207746</v>
      </c>
      <c r="N12" s="41" t="s">
        <v>17</v>
      </c>
      <c r="O12" s="42">
        <f>E12*100</f>
        <v>2.5850654384709149</v>
      </c>
      <c r="P12" s="43" t="s">
        <v>18</v>
      </c>
      <c r="Q12" s="44">
        <f>F12*100</f>
        <v>4.9986164502916903</v>
      </c>
      <c r="R12" s="48">
        <f t="shared" si="8"/>
        <v>1.0710631040363843</v>
      </c>
      <c r="S12" s="30" t="s">
        <v>22</v>
      </c>
      <c r="T12" s="22"/>
      <c r="U12" s="22"/>
    </row>
    <row r="13" spans="1:21">
      <c r="A13">
        <v>4</v>
      </c>
      <c r="B13">
        <v>79.17</v>
      </c>
      <c r="C13" s="14">
        <v>86.01</v>
      </c>
      <c r="D13" s="15">
        <f t="shared" si="0"/>
        <v>1.8105062877188813E-2</v>
      </c>
      <c r="E13" s="15">
        <f t="shared" si="1"/>
        <v>1.9669274448238093E-2</v>
      </c>
      <c r="F13" s="20">
        <f t="shared" si="2"/>
        <v>3.7774337325426906E-2</v>
      </c>
      <c r="G13" s="18">
        <f t="shared" si="3"/>
        <v>1.8105062877188813</v>
      </c>
      <c r="H13" s="18">
        <f t="shared" si="4"/>
        <v>1.9669274448238092</v>
      </c>
      <c r="I13" s="19">
        <f t="shared" si="5"/>
        <v>-1.9669274448238092</v>
      </c>
      <c r="J13" s="21">
        <f t="shared" si="6"/>
        <v>1.0863963622584312</v>
      </c>
      <c r="L13" s="30">
        <v>4</v>
      </c>
      <c r="M13" s="35">
        <f t="shared" si="7"/>
        <v>1.8105062877188813</v>
      </c>
      <c r="N13" s="36" t="s">
        <v>17</v>
      </c>
      <c r="O13" s="37">
        <f>E13*100</f>
        <v>1.9669274448238092</v>
      </c>
      <c r="P13" s="38" t="s">
        <v>18</v>
      </c>
      <c r="Q13" s="45">
        <f>F13*100</f>
        <v>3.7774337325426908</v>
      </c>
      <c r="R13" s="48">
        <f t="shared" si="8"/>
        <v>1.0863963622584312</v>
      </c>
      <c r="S13" s="30" t="s">
        <v>22</v>
      </c>
      <c r="T13" s="22"/>
      <c r="U13" s="22"/>
    </row>
    <row r="14" spans="1:21">
      <c r="A14">
        <v>5</v>
      </c>
      <c r="B14">
        <v>85.78</v>
      </c>
      <c r="C14">
        <v>320.10000000000002</v>
      </c>
      <c r="D14" s="15">
        <f t="shared" si="0"/>
        <v>1.9616676690732048E-2</v>
      </c>
      <c r="E14" s="15">
        <f t="shared" si="1"/>
        <v>7.3202357294279888E-2</v>
      </c>
      <c r="F14" s="20">
        <f t="shared" si="2"/>
        <v>9.2819033985011928E-2</v>
      </c>
      <c r="G14" s="18">
        <f t="shared" si="3"/>
        <v>1.9616676690732047</v>
      </c>
      <c r="H14" s="18">
        <f t="shared" si="4"/>
        <v>7.3202357294279885</v>
      </c>
      <c r="I14" s="19">
        <f t="shared" si="5"/>
        <v>-7.3202357294279885</v>
      </c>
      <c r="J14" s="21">
        <f t="shared" si="6"/>
        <v>3.7316390767078573</v>
      </c>
      <c r="L14" s="30">
        <v>5</v>
      </c>
      <c r="M14" s="40">
        <f t="shared" si="7"/>
        <v>1.9616676690732047</v>
      </c>
      <c r="N14" s="41" t="s">
        <v>17</v>
      </c>
      <c r="O14" s="42">
        <f>E14*100</f>
        <v>7.3202357294279885</v>
      </c>
      <c r="P14" s="43" t="s">
        <v>18</v>
      </c>
      <c r="Q14" s="44">
        <f>F14*100</f>
        <v>9.2819033985011927</v>
      </c>
      <c r="R14" s="48">
        <f t="shared" si="8"/>
        <v>3.7316390767078573</v>
      </c>
      <c r="S14" s="30" t="s">
        <v>22</v>
      </c>
      <c r="T14" s="22"/>
      <c r="U14" s="22"/>
    </row>
    <row r="15" spans="1:21">
      <c r="A15">
        <v>6</v>
      </c>
      <c r="B15">
        <v>104.7</v>
      </c>
      <c r="C15">
        <v>236.93</v>
      </c>
      <c r="D15" s="15">
        <f t="shared" si="0"/>
        <v>2.3943413960359591E-2</v>
      </c>
      <c r="E15" s="15">
        <f t="shared" si="1"/>
        <v>5.4182550808290326E-2</v>
      </c>
      <c r="F15" s="20">
        <f t="shared" si="2"/>
        <v>7.8125964768649914E-2</v>
      </c>
      <c r="G15" s="18">
        <f t="shared" si="3"/>
        <v>2.394341396035959</v>
      </c>
      <c r="H15" s="18">
        <f t="shared" si="4"/>
        <v>5.4182550808290326</v>
      </c>
      <c r="I15" s="19">
        <f t="shared" si="5"/>
        <v>-5.4182550808290326</v>
      </c>
      <c r="J15" s="21">
        <f t="shared" si="6"/>
        <v>2.2629417382999044</v>
      </c>
      <c r="L15" s="30">
        <v>6</v>
      </c>
      <c r="M15" s="39">
        <f t="shared" si="7"/>
        <v>2.394341396035959</v>
      </c>
      <c r="N15" s="26" t="s">
        <v>17</v>
      </c>
      <c r="O15" s="27">
        <f>E15*100</f>
        <v>5.4182550808290326</v>
      </c>
      <c r="P15" s="28" t="s">
        <v>18</v>
      </c>
      <c r="Q15" s="46">
        <f>F15*100</f>
        <v>7.8125964768649911</v>
      </c>
      <c r="R15" s="48">
        <f t="shared" si="8"/>
        <v>2.2629417382999044</v>
      </c>
      <c r="S15" s="30" t="s">
        <v>22</v>
      </c>
      <c r="T15" s="22"/>
      <c r="U15" s="22"/>
    </row>
    <row r="16" spans="1:21">
      <c r="A16">
        <v>7</v>
      </c>
      <c r="B16">
        <v>101.61</v>
      </c>
      <c r="C16">
        <v>266.87</v>
      </c>
      <c r="D16" s="15">
        <f t="shared" si="0"/>
        <v>2.323677452256101E-2</v>
      </c>
      <c r="E16" s="15">
        <f t="shared" si="1"/>
        <v>6.102940672016393E-2</v>
      </c>
      <c r="F16" s="20">
        <f t="shared" si="2"/>
        <v>8.4266181242724947E-2</v>
      </c>
      <c r="G16" s="18">
        <f t="shared" si="3"/>
        <v>2.323677452256101</v>
      </c>
      <c r="H16" s="18">
        <f t="shared" si="4"/>
        <v>6.102940672016393</v>
      </c>
      <c r="I16" s="19">
        <f t="shared" si="5"/>
        <v>-6.102940672016393</v>
      </c>
      <c r="J16" s="21">
        <f t="shared" si="6"/>
        <v>2.6264147229603387</v>
      </c>
      <c r="L16" s="30">
        <v>7</v>
      </c>
      <c r="M16" s="40">
        <f t="shared" si="7"/>
        <v>2.323677452256101</v>
      </c>
      <c r="N16" s="41" t="s">
        <v>17</v>
      </c>
      <c r="O16" s="42">
        <f>E16*100</f>
        <v>6.102940672016393</v>
      </c>
      <c r="P16" s="43" t="s">
        <v>18</v>
      </c>
      <c r="Q16" s="44">
        <f>F16*100</f>
        <v>8.426618124272494</v>
      </c>
      <c r="R16" s="48">
        <f t="shared" si="8"/>
        <v>2.6264147229603387</v>
      </c>
      <c r="S16" s="30" t="s">
        <v>22</v>
      </c>
      <c r="T16" s="22"/>
      <c r="U16" s="22"/>
    </row>
    <row r="17" spans="1:21">
      <c r="A17">
        <v>8</v>
      </c>
      <c r="B17">
        <v>74.569999999999993</v>
      </c>
      <c r="C17">
        <v>262.93</v>
      </c>
      <c r="D17" s="15">
        <f t="shared" si="0"/>
        <v>1.7053107727067949E-2</v>
      </c>
      <c r="E17" s="15">
        <f t="shared" si="1"/>
        <v>6.0128384265495195E-2</v>
      </c>
      <c r="F17" s="20">
        <f t="shared" si="2"/>
        <v>7.7181491992563148E-2</v>
      </c>
      <c r="G17" s="18">
        <f t="shared" si="3"/>
        <v>1.7053107727067949</v>
      </c>
      <c r="H17" s="18">
        <f t="shared" si="4"/>
        <v>6.0128384265495196</v>
      </c>
      <c r="I17" s="19">
        <f t="shared" si="5"/>
        <v>-6.0128384265495196</v>
      </c>
      <c r="J17" s="21">
        <f t="shared" si="6"/>
        <v>3.5259487729650001</v>
      </c>
      <c r="L17" s="30">
        <v>8</v>
      </c>
      <c r="M17" s="40">
        <f t="shared" si="7"/>
        <v>1.7053107727067949</v>
      </c>
      <c r="N17" s="41" t="s">
        <v>17</v>
      </c>
      <c r="O17" s="42">
        <f>E17*100</f>
        <v>6.0128384265495196</v>
      </c>
      <c r="P17" s="43" t="s">
        <v>18</v>
      </c>
      <c r="Q17" s="44">
        <f>F17*100</f>
        <v>7.7181491992563149</v>
      </c>
      <c r="R17" s="48">
        <f t="shared" si="8"/>
        <v>3.5259487729650001</v>
      </c>
      <c r="S17" s="30" t="s">
        <v>22</v>
      </c>
      <c r="T17" s="22"/>
      <c r="U17" s="22"/>
    </row>
    <row r="18" spans="1:21">
      <c r="A18">
        <v>9</v>
      </c>
      <c r="B18">
        <v>85.34</v>
      </c>
      <c r="C18">
        <v>106.8</v>
      </c>
      <c r="D18" s="15">
        <f t="shared" si="0"/>
        <v>1.9516054893763967E-2</v>
      </c>
      <c r="E18" s="15">
        <f t="shared" si="1"/>
        <v>2.4423654354979982E-2</v>
      </c>
      <c r="F18" s="20">
        <f t="shared" si="2"/>
        <v>4.3939709248743949E-2</v>
      </c>
      <c r="G18" s="18">
        <f t="shared" si="3"/>
        <v>1.9516054893763968</v>
      </c>
      <c r="H18" s="18">
        <f t="shared" si="4"/>
        <v>2.4423654354979982</v>
      </c>
      <c r="I18" s="19">
        <f t="shared" si="5"/>
        <v>-2.4423654354979982</v>
      </c>
      <c r="J18" s="21">
        <f t="shared" si="6"/>
        <v>1.2514647293180221</v>
      </c>
      <c r="L18" s="30">
        <v>9</v>
      </c>
      <c r="M18" s="40">
        <f t="shared" si="7"/>
        <v>1.9516054893763968</v>
      </c>
      <c r="N18" s="41" t="s">
        <v>17</v>
      </c>
      <c r="O18" s="42">
        <f>E18*100</f>
        <v>2.4423654354979982</v>
      </c>
      <c r="P18" s="43" t="s">
        <v>18</v>
      </c>
      <c r="Q18" s="44">
        <f>F18*100</f>
        <v>4.3939709248743952</v>
      </c>
      <c r="R18" s="48">
        <f t="shared" si="8"/>
        <v>1.2514647293180219</v>
      </c>
      <c r="S18" s="30" t="s">
        <v>22</v>
      </c>
      <c r="T18" s="22"/>
      <c r="U18" s="22"/>
    </row>
    <row r="19" spans="1:21">
      <c r="A19">
        <v>10</v>
      </c>
      <c r="B19">
        <v>94.1</v>
      </c>
      <c r="C19">
        <v>109.43</v>
      </c>
      <c r="D19" s="15">
        <f t="shared" si="0"/>
        <v>2.1519343397037604E-2</v>
      </c>
      <c r="E19" s="15">
        <f t="shared" si="1"/>
        <v>2.5025098277766476E-2</v>
      </c>
      <c r="F19" s="20">
        <f t="shared" si="2"/>
        <v>4.654444167480408E-2</v>
      </c>
      <c r="G19" s="18">
        <f t="shared" si="3"/>
        <v>2.1519343397037605</v>
      </c>
      <c r="H19" s="18">
        <f t="shared" si="4"/>
        <v>2.5025098277766475</v>
      </c>
      <c r="I19" s="19">
        <f t="shared" si="5"/>
        <v>-2.5025098277766475</v>
      </c>
      <c r="J19" s="21">
        <f t="shared" si="6"/>
        <v>1.162911795961743</v>
      </c>
      <c r="L19" s="30">
        <v>10</v>
      </c>
      <c r="M19" s="40">
        <f t="shared" si="7"/>
        <v>2.1519343397037605</v>
      </c>
      <c r="N19" s="41" t="s">
        <v>17</v>
      </c>
      <c r="O19" s="42">
        <f>E19*100</f>
        <v>2.5025098277766475</v>
      </c>
      <c r="P19" s="43" t="s">
        <v>18</v>
      </c>
      <c r="Q19" s="44">
        <f>F19*100</f>
        <v>4.654444167480408</v>
      </c>
      <c r="R19" s="48">
        <f t="shared" si="8"/>
        <v>1.162911795961743</v>
      </c>
      <c r="S19" s="30" t="s">
        <v>22</v>
      </c>
      <c r="T19" s="22"/>
      <c r="U19" s="22"/>
    </row>
    <row r="20" spans="1:21">
      <c r="A20">
        <v>11</v>
      </c>
      <c r="B20">
        <v>132.13</v>
      </c>
      <c r="C20">
        <v>138.59</v>
      </c>
      <c r="D20" s="15">
        <f t="shared" si="0"/>
        <v>3.0216268257710718E-2</v>
      </c>
      <c r="E20" s="15">
        <f t="shared" si="1"/>
        <v>3.1693579185923929E-2</v>
      </c>
      <c r="F20" s="20">
        <f t="shared" si="2"/>
        <v>6.1909847443634647E-2</v>
      </c>
      <c r="G20" s="18">
        <f t="shared" si="3"/>
        <v>3.0216268257710719</v>
      </c>
      <c r="H20" s="18">
        <f t="shared" si="4"/>
        <v>3.169357918592393</v>
      </c>
      <c r="I20" s="19">
        <f t="shared" si="5"/>
        <v>-3.169357918592393</v>
      </c>
      <c r="J20" s="21">
        <f t="shared" si="6"/>
        <v>1.0488912434723379</v>
      </c>
      <c r="L20" s="30">
        <v>11</v>
      </c>
      <c r="M20" s="35">
        <f t="shared" si="7"/>
        <v>3.0216268257710719</v>
      </c>
      <c r="N20" s="36" t="s">
        <v>17</v>
      </c>
      <c r="O20" s="37">
        <f>E20*100</f>
        <v>3.169357918592393</v>
      </c>
      <c r="P20" s="38" t="s">
        <v>18</v>
      </c>
      <c r="Q20" s="45">
        <f>F20*100</f>
        <v>6.1909847443634645</v>
      </c>
      <c r="R20" s="48">
        <f t="shared" si="8"/>
        <v>1.0488912434723379</v>
      </c>
      <c r="S20" s="30" t="s">
        <v>22</v>
      </c>
      <c r="T20" s="22"/>
      <c r="U20" s="22"/>
    </row>
    <row r="21" spans="1:21">
      <c r="A21">
        <v>12</v>
      </c>
      <c r="B21">
        <v>119.45</v>
      </c>
      <c r="C21">
        <v>125.93</v>
      </c>
      <c r="D21" s="15">
        <f t="shared" si="0"/>
        <v>2.731653101781235E-2</v>
      </c>
      <c r="E21" s="15">
        <f t="shared" si="1"/>
        <v>2.8798415664069561E-2</v>
      </c>
      <c r="F21" s="20">
        <f t="shared" si="2"/>
        <v>5.6114946681881911E-2</v>
      </c>
      <c r="G21" s="18">
        <f t="shared" si="3"/>
        <v>2.7316531017812351</v>
      </c>
      <c r="H21" s="18">
        <f t="shared" si="4"/>
        <v>2.8798415664069559</v>
      </c>
      <c r="I21" s="19">
        <f t="shared" si="5"/>
        <v>-2.8798415664069559</v>
      </c>
      <c r="J21" s="21">
        <f t="shared" si="6"/>
        <v>1.0542486395981581</v>
      </c>
      <c r="L21" s="30">
        <v>12</v>
      </c>
      <c r="M21" s="35">
        <f t="shared" si="7"/>
        <v>2.7316531017812351</v>
      </c>
      <c r="N21" s="36" t="s">
        <v>17</v>
      </c>
      <c r="O21" s="37">
        <f>E21*100</f>
        <v>2.8798415664069559</v>
      </c>
      <c r="P21" s="38" t="s">
        <v>18</v>
      </c>
      <c r="Q21" s="45">
        <f>F21*100</f>
        <v>5.6114946681881914</v>
      </c>
      <c r="R21" s="48">
        <f t="shared" si="8"/>
        <v>1.0542486395981581</v>
      </c>
      <c r="S21" s="30" t="s">
        <v>22</v>
      </c>
      <c r="T21" s="22"/>
      <c r="U21" s="22"/>
    </row>
    <row r="22" spans="1:21">
      <c r="A22">
        <v>13</v>
      </c>
      <c r="B22">
        <v>142.72</v>
      </c>
      <c r="C22">
        <v>189.33</v>
      </c>
      <c r="D22" s="15">
        <f t="shared" si="0"/>
        <v>3.2638051962010702E-2</v>
      </c>
      <c r="E22" s="15">
        <f t="shared" si="1"/>
        <v>4.3297101863561428E-2</v>
      </c>
      <c r="F22" s="20">
        <f t="shared" si="2"/>
        <v>7.593515382557213E-2</v>
      </c>
      <c r="G22" s="18">
        <f t="shared" si="3"/>
        <v>3.2638051962010701</v>
      </c>
      <c r="H22" s="18">
        <f t="shared" si="4"/>
        <v>4.3297101863561425</v>
      </c>
      <c r="I22" s="19">
        <f t="shared" si="5"/>
        <v>-4.3297101863561425</v>
      </c>
      <c r="J22" s="21">
        <f t="shared" si="6"/>
        <v>1.3265835201793723</v>
      </c>
      <c r="L22" s="30">
        <v>13</v>
      </c>
      <c r="M22" s="35">
        <f t="shared" si="7"/>
        <v>3.2638051962010701</v>
      </c>
      <c r="N22" s="36" t="s">
        <v>17</v>
      </c>
      <c r="O22" s="37">
        <f>E22*100</f>
        <v>4.3297101863561425</v>
      </c>
      <c r="P22" s="38" t="s">
        <v>18</v>
      </c>
      <c r="Q22" s="45">
        <f>F22*100</f>
        <v>7.5935153825572126</v>
      </c>
      <c r="R22" s="48">
        <f t="shared" si="8"/>
        <v>1.3265835201793723</v>
      </c>
      <c r="S22" s="30" t="s">
        <v>22</v>
      </c>
      <c r="T22" s="22"/>
      <c r="U22" s="22"/>
    </row>
    <row r="23" spans="1:21">
      <c r="A23">
        <v>14</v>
      </c>
      <c r="B23">
        <v>134.07</v>
      </c>
      <c r="C23">
        <v>177.74</v>
      </c>
      <c r="D23" s="15">
        <f t="shared" si="0"/>
        <v>3.0659918907979082E-2</v>
      </c>
      <c r="E23" s="15">
        <f t="shared" si="1"/>
        <v>4.0646632257061256E-2</v>
      </c>
      <c r="F23" s="20">
        <f t="shared" si="2"/>
        <v>7.1306551165040338E-2</v>
      </c>
      <c r="G23" s="18">
        <f t="shared" si="3"/>
        <v>3.0659918907979082</v>
      </c>
      <c r="H23" s="18">
        <f t="shared" si="4"/>
        <v>4.0646632257061253</v>
      </c>
      <c r="I23" s="19">
        <f t="shared" si="5"/>
        <v>-4.0646632257061253</v>
      </c>
      <c r="J23" s="21">
        <f t="shared" si="6"/>
        <v>1.3257253673454168</v>
      </c>
      <c r="L23" s="30">
        <v>14</v>
      </c>
      <c r="M23" s="35">
        <f t="shared" si="7"/>
        <v>3.0659918907979082</v>
      </c>
      <c r="N23" s="36" t="s">
        <v>17</v>
      </c>
      <c r="O23" s="37">
        <f>E23*100</f>
        <v>4.0646632257061253</v>
      </c>
      <c r="P23" s="38" t="s">
        <v>18</v>
      </c>
      <c r="Q23" s="45">
        <f>F23*100</f>
        <v>7.1306551165040339</v>
      </c>
      <c r="R23" s="48">
        <f t="shared" si="8"/>
        <v>1.3257253673454166</v>
      </c>
      <c r="S23" s="30" t="s">
        <v>22</v>
      </c>
      <c r="T23" s="22"/>
      <c r="U23" s="22"/>
    </row>
    <row r="24" spans="1:21">
      <c r="A24">
        <v>15</v>
      </c>
      <c r="B24">
        <v>70.45</v>
      </c>
      <c r="C24">
        <v>77.739999999999995</v>
      </c>
      <c r="D24" s="15">
        <f t="shared" si="0"/>
        <v>1.6110921810003183E-2</v>
      </c>
      <c r="E24" s="15">
        <f t="shared" si="1"/>
        <v>1.7778042037042543E-2</v>
      </c>
      <c r="F24" s="20">
        <f t="shared" si="2"/>
        <v>3.3888963847045726E-2</v>
      </c>
      <c r="G24" s="18">
        <f t="shared" si="3"/>
        <v>1.6110921810003183</v>
      </c>
      <c r="H24" s="18">
        <f t="shared" si="4"/>
        <v>1.7778042037042543</v>
      </c>
      <c r="I24" s="19">
        <f t="shared" si="5"/>
        <v>-1.7778042037042543</v>
      </c>
      <c r="J24" s="21">
        <f t="shared" si="6"/>
        <v>1.1034776437189493</v>
      </c>
      <c r="L24" s="30">
        <v>15</v>
      </c>
      <c r="M24" s="35">
        <f t="shared" si="7"/>
        <v>1.6110921810003183</v>
      </c>
      <c r="N24" s="36" t="s">
        <v>17</v>
      </c>
      <c r="O24" s="37">
        <f>E24*100</f>
        <v>1.7778042037042543</v>
      </c>
      <c r="P24" s="38" t="s">
        <v>18</v>
      </c>
      <c r="Q24" s="45">
        <f>F24*100</f>
        <v>3.3888963847045726</v>
      </c>
      <c r="R24" s="48">
        <f t="shared" si="8"/>
        <v>1.1034776437189493</v>
      </c>
      <c r="S24" s="30" t="s">
        <v>22</v>
      </c>
      <c r="T24" s="22"/>
      <c r="U24" s="22"/>
    </row>
    <row r="25" spans="1:21">
      <c r="A25">
        <v>16</v>
      </c>
      <c r="B25">
        <v>84.28</v>
      </c>
      <c r="C25">
        <v>93.28</v>
      </c>
      <c r="D25" s="15">
        <f t="shared" si="0"/>
        <v>1.9273647837431768E-2</v>
      </c>
      <c r="E25" s="15">
        <f t="shared" si="1"/>
        <v>2.1331820957233454E-2</v>
      </c>
      <c r="F25" s="20">
        <f t="shared" si="2"/>
        <v>4.0605468794665221E-2</v>
      </c>
      <c r="G25" s="18">
        <f t="shared" si="3"/>
        <v>1.9273647837431769</v>
      </c>
      <c r="H25" s="18">
        <f t="shared" si="4"/>
        <v>2.1331820957233454</v>
      </c>
      <c r="I25" s="19">
        <f t="shared" si="5"/>
        <v>-2.1331820957233454</v>
      </c>
      <c r="J25" s="21">
        <f t="shared" si="6"/>
        <v>1.1067869008068345</v>
      </c>
      <c r="L25" s="30">
        <v>16</v>
      </c>
      <c r="M25" s="35">
        <f t="shared" si="7"/>
        <v>1.9273647837431769</v>
      </c>
      <c r="N25" s="36" t="s">
        <v>17</v>
      </c>
      <c r="O25" s="37">
        <f>E25*100</f>
        <v>2.1331820957233454</v>
      </c>
      <c r="P25" s="38" t="s">
        <v>18</v>
      </c>
      <c r="Q25" s="45">
        <f>F25*100</f>
        <v>4.0605468794665223</v>
      </c>
      <c r="R25" s="48">
        <f t="shared" si="8"/>
        <v>1.1067869008068345</v>
      </c>
      <c r="S25" s="30" t="s">
        <v>22</v>
      </c>
      <c r="T25" s="22"/>
      <c r="U25" s="22"/>
    </row>
    <row r="26" spans="1:21">
      <c r="C26">
        <f>SUM(C10:C25)</f>
        <v>2751.2899999999995</v>
      </c>
      <c r="D26">
        <f>SUM(B10:C25)</f>
        <v>4372.8099999999995</v>
      </c>
      <c r="E26">
        <f>D26/16</f>
        <v>273.30062499999997</v>
      </c>
      <c r="L26" s="23"/>
      <c r="M26" s="49">
        <f>MIN(M10:M25)</f>
        <v>1.6110921810003183</v>
      </c>
      <c r="O26" s="49">
        <f>MAX(O10:O25)</f>
        <v>7.3202357294279885</v>
      </c>
      <c r="P26" s="22"/>
      <c r="Q26" s="50">
        <f>MAX(Q10:Q25)</f>
        <v>9.2819033985011927</v>
      </c>
      <c r="R26" s="50">
        <f>MAX(R10:R25)</f>
        <v>3.7316390767078573</v>
      </c>
      <c r="S26" s="22"/>
      <c r="T26" s="22"/>
      <c r="U26" s="22"/>
    </row>
    <row r="27" spans="1:21">
      <c r="D27" s="15">
        <f>C26/D26</f>
        <v>0.62918123586435259</v>
      </c>
      <c r="E27" s="15">
        <f>D27/16</f>
        <v>3.9323827241522037E-2</v>
      </c>
      <c r="L27" s="23"/>
      <c r="P27" s="22"/>
      <c r="Q27" s="50">
        <f>MIN(Q10:Q25)</f>
        <v>3.3888963847045726</v>
      </c>
      <c r="R27" s="50">
        <f>MIN(R10:R25)</f>
        <v>1.0488912434723379</v>
      </c>
      <c r="S27" s="22"/>
      <c r="T27" s="22"/>
      <c r="U27" s="22"/>
    </row>
    <row r="28" spans="1:21">
      <c r="L28" s="23"/>
      <c r="P28" s="22"/>
      <c r="Q28" s="51">
        <f>Q26/Q27</f>
        <v>2.7389162561576352</v>
      </c>
      <c r="R28" s="24"/>
      <c r="S28" s="22"/>
      <c r="T28" s="22"/>
      <c r="U28" s="22"/>
    </row>
    <row r="29" spans="1:21">
      <c r="L29" s="23"/>
      <c r="P29" s="22"/>
      <c r="R29" s="24"/>
      <c r="S29" s="22"/>
      <c r="T29" s="22"/>
      <c r="U29" s="22"/>
    </row>
    <row r="30" spans="1:21">
      <c r="L30" s="23"/>
      <c r="P30" s="22"/>
      <c r="R30" s="24"/>
      <c r="S30" s="22"/>
      <c r="T30" s="22"/>
      <c r="U30" s="22"/>
    </row>
  </sheetData>
  <mergeCells count="1">
    <mergeCell ref="M9:Q9"/>
  </mergeCells>
  <phoneticPr fontId="6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F4EE-FBAB-42CE-BADD-027785C46AA3}">
  <dimension ref="A1:L154"/>
  <sheetViews>
    <sheetView workbookViewId="0">
      <pane ySplit="1" topLeftCell="A2" activePane="bottomLeft" state="frozen"/>
      <selection pane="bottomLeft" activeCell="B2" sqref="A2:XFD2"/>
    </sheetView>
  </sheetViews>
  <sheetFormatPr defaultRowHeight="14"/>
  <sheetData>
    <row r="1" spans="1:12" s="57" customFormat="1" ht="33">
      <c r="A1" s="55" t="s">
        <v>23</v>
      </c>
      <c r="B1" s="56" t="s">
        <v>24</v>
      </c>
      <c r="C1" s="56" t="s">
        <v>26</v>
      </c>
      <c r="D1" s="56" t="s">
        <v>28</v>
      </c>
      <c r="E1" s="56" t="s">
        <v>29</v>
      </c>
      <c r="F1" s="56" t="s">
        <v>29</v>
      </c>
      <c r="G1" s="55" t="s">
        <v>32</v>
      </c>
      <c r="H1" s="55" t="s">
        <v>33</v>
      </c>
      <c r="I1" s="55" t="s">
        <v>34</v>
      </c>
      <c r="J1" s="55" t="s">
        <v>35</v>
      </c>
      <c r="K1" s="55" t="s">
        <v>36</v>
      </c>
      <c r="L1" s="56" t="s">
        <v>37</v>
      </c>
    </row>
    <row r="2" spans="1:12" s="57" customFormat="1" ht="33">
      <c r="A2" s="58"/>
      <c r="B2" s="59" t="s">
        <v>25</v>
      </c>
      <c r="C2" s="59" t="s">
        <v>27</v>
      </c>
      <c r="D2" s="59" t="s">
        <v>25</v>
      </c>
      <c r="E2" s="59" t="s">
        <v>30</v>
      </c>
      <c r="F2" s="59" t="s">
        <v>31</v>
      </c>
      <c r="G2" s="58"/>
      <c r="H2" s="58"/>
      <c r="I2" s="58"/>
      <c r="J2" s="58"/>
      <c r="K2" s="58"/>
      <c r="L2" s="59" t="s">
        <v>38</v>
      </c>
    </row>
    <row r="3" spans="1:12" ht="28">
      <c r="A3" s="54" t="s">
        <v>39</v>
      </c>
      <c r="B3" s="53">
        <v>20</v>
      </c>
      <c r="C3" s="53">
        <v>1.9</v>
      </c>
      <c r="D3" s="53">
        <v>20</v>
      </c>
      <c r="E3" s="53">
        <v>94</v>
      </c>
      <c r="F3" s="53">
        <v>0</v>
      </c>
      <c r="G3" s="53">
        <v>67</v>
      </c>
      <c r="H3" s="53">
        <v>55</v>
      </c>
      <c r="I3" s="53">
        <v>2</v>
      </c>
      <c r="J3" s="53">
        <v>5</v>
      </c>
      <c r="K3" s="53">
        <v>36</v>
      </c>
      <c r="L3" s="53">
        <v>1.37</v>
      </c>
    </row>
    <row r="4" spans="1:12" ht="28">
      <c r="A4" s="54" t="s">
        <v>40</v>
      </c>
      <c r="B4" s="53">
        <v>22</v>
      </c>
      <c r="C4" s="53">
        <v>2</v>
      </c>
      <c r="D4" s="53">
        <v>22</v>
      </c>
      <c r="E4" s="53">
        <v>85</v>
      </c>
      <c r="F4" s="53">
        <v>4</v>
      </c>
      <c r="G4" s="53">
        <v>59</v>
      </c>
      <c r="H4" s="53">
        <v>40</v>
      </c>
      <c r="I4" s="53">
        <v>11</v>
      </c>
      <c r="J4" s="53">
        <v>11</v>
      </c>
      <c r="K4" s="53">
        <v>35</v>
      </c>
      <c r="L4" s="53">
        <v>1.79</v>
      </c>
    </row>
    <row r="5" spans="1:12" ht="28">
      <c r="A5" s="54" t="s">
        <v>41</v>
      </c>
      <c r="B5" s="53">
        <v>21</v>
      </c>
      <c r="C5" s="53">
        <v>2.5</v>
      </c>
      <c r="D5" s="53">
        <v>20</v>
      </c>
      <c r="E5" s="53">
        <v>75</v>
      </c>
      <c r="F5" s="53">
        <v>12</v>
      </c>
      <c r="G5" s="53">
        <v>59</v>
      </c>
      <c r="H5" s="53">
        <v>36</v>
      </c>
      <c r="I5" s="53">
        <v>0</v>
      </c>
      <c r="J5" s="53">
        <v>4</v>
      </c>
      <c r="K5" s="53">
        <v>60</v>
      </c>
      <c r="L5" s="53">
        <v>1.1599999999999999</v>
      </c>
    </row>
    <row r="6" spans="1:12" ht="28">
      <c r="A6" s="54" t="s">
        <v>42</v>
      </c>
      <c r="B6" s="53">
        <v>19</v>
      </c>
      <c r="C6" s="53">
        <v>2.4</v>
      </c>
      <c r="D6" s="53">
        <v>19</v>
      </c>
      <c r="E6" s="53">
        <v>96</v>
      </c>
      <c r="F6" s="53">
        <v>3</v>
      </c>
      <c r="G6" s="53">
        <v>85</v>
      </c>
      <c r="H6" s="53">
        <v>65</v>
      </c>
      <c r="I6" s="53">
        <v>10</v>
      </c>
      <c r="J6" s="53">
        <v>0</v>
      </c>
      <c r="K6" s="53">
        <v>23</v>
      </c>
      <c r="L6" s="53">
        <v>1.23</v>
      </c>
    </row>
    <row r="7" spans="1:12" ht="28">
      <c r="A7" s="54" t="s">
        <v>43</v>
      </c>
      <c r="B7" s="53">
        <v>16</v>
      </c>
      <c r="C7" s="53">
        <v>2</v>
      </c>
      <c r="D7" s="53">
        <v>15</v>
      </c>
      <c r="E7" s="53">
        <v>93</v>
      </c>
      <c r="F7" s="53">
        <v>6</v>
      </c>
      <c r="G7" s="53">
        <v>53</v>
      </c>
      <c r="H7" s="53">
        <v>58</v>
      </c>
      <c r="I7" s="53">
        <v>0</v>
      </c>
      <c r="J7" s="53">
        <v>16</v>
      </c>
      <c r="K7" s="53">
        <v>25</v>
      </c>
      <c r="L7" s="53">
        <v>1.38</v>
      </c>
    </row>
    <row r="8" spans="1:12" ht="28">
      <c r="A8" s="54" t="s">
        <v>44</v>
      </c>
      <c r="B8" s="53">
        <v>4</v>
      </c>
      <c r="C8" s="53">
        <v>14.5</v>
      </c>
      <c r="D8" s="53">
        <v>4</v>
      </c>
      <c r="E8" s="53">
        <v>81</v>
      </c>
      <c r="F8" s="53">
        <v>14</v>
      </c>
      <c r="G8" s="53">
        <v>64</v>
      </c>
      <c r="H8" s="53">
        <v>81</v>
      </c>
      <c r="I8" s="53">
        <v>0</v>
      </c>
      <c r="J8" s="53">
        <v>0</v>
      </c>
      <c r="K8" s="53">
        <v>18</v>
      </c>
      <c r="L8" s="53">
        <v>0.68</v>
      </c>
    </row>
    <row r="9" spans="1:12" ht="28">
      <c r="A9" s="54" t="s">
        <v>45</v>
      </c>
      <c r="B9" s="53">
        <v>11</v>
      </c>
      <c r="C9" s="53">
        <v>4.0999999999999996</v>
      </c>
      <c r="D9" s="53">
        <v>11</v>
      </c>
      <c r="E9" s="53">
        <v>88</v>
      </c>
      <c r="F9" s="53">
        <v>11</v>
      </c>
      <c r="G9" s="53">
        <v>67</v>
      </c>
      <c r="H9" s="53">
        <v>82</v>
      </c>
      <c r="I9" s="53">
        <v>0</v>
      </c>
      <c r="J9" s="53">
        <v>0</v>
      </c>
      <c r="K9" s="53">
        <v>17</v>
      </c>
      <c r="L9" s="53">
        <v>0.67</v>
      </c>
    </row>
    <row r="10" spans="1:12" ht="28">
      <c r="A10" s="54" t="s">
        <v>46</v>
      </c>
      <c r="B10" s="53">
        <v>24</v>
      </c>
      <c r="C10" s="53">
        <v>2.2999999999999998</v>
      </c>
      <c r="D10" s="53">
        <v>24</v>
      </c>
      <c r="E10" s="53">
        <v>85</v>
      </c>
      <c r="F10" s="53">
        <v>8</v>
      </c>
      <c r="G10" s="53">
        <v>78</v>
      </c>
      <c r="H10" s="53">
        <v>82</v>
      </c>
      <c r="I10" s="53">
        <v>0</v>
      </c>
      <c r="J10" s="53">
        <v>0</v>
      </c>
      <c r="K10" s="53">
        <v>17</v>
      </c>
      <c r="L10" s="53">
        <v>0.68</v>
      </c>
    </row>
    <row r="11" spans="1:12" ht="28">
      <c r="A11" s="54" t="s">
        <v>47</v>
      </c>
      <c r="B11" s="53">
        <v>12</v>
      </c>
      <c r="C11" s="53">
        <v>8.1999999999999993</v>
      </c>
      <c r="D11" s="53">
        <v>12</v>
      </c>
      <c r="E11" s="53">
        <v>73</v>
      </c>
      <c r="F11" s="53">
        <v>21</v>
      </c>
      <c r="G11" s="53">
        <v>60</v>
      </c>
      <c r="H11" s="53">
        <v>73</v>
      </c>
      <c r="I11" s="53">
        <v>0</v>
      </c>
      <c r="J11" s="53">
        <v>0</v>
      </c>
      <c r="K11" s="53">
        <v>26</v>
      </c>
      <c r="L11" s="53">
        <v>0.84</v>
      </c>
    </row>
    <row r="12" spans="1:12" ht="28">
      <c r="A12" s="54" t="s">
        <v>48</v>
      </c>
      <c r="B12" s="53">
        <v>28</v>
      </c>
      <c r="C12" s="53">
        <v>2</v>
      </c>
      <c r="D12" s="53">
        <v>28</v>
      </c>
      <c r="E12" s="53">
        <v>90</v>
      </c>
      <c r="F12" s="53">
        <v>6</v>
      </c>
      <c r="G12" s="53">
        <v>91</v>
      </c>
      <c r="H12" s="53">
        <v>81</v>
      </c>
      <c r="I12" s="53">
        <v>0</v>
      </c>
      <c r="J12" s="53">
        <v>0</v>
      </c>
      <c r="K12" s="53">
        <v>18</v>
      </c>
      <c r="L12" s="53">
        <v>0.69</v>
      </c>
    </row>
    <row r="13" spans="1:12" ht="28">
      <c r="A13" s="54" t="s">
        <v>49</v>
      </c>
      <c r="B13" s="53">
        <v>18</v>
      </c>
      <c r="C13" s="53">
        <v>4.5</v>
      </c>
      <c r="D13" s="53">
        <v>18</v>
      </c>
      <c r="E13" s="53">
        <v>80</v>
      </c>
      <c r="F13" s="53">
        <v>11</v>
      </c>
      <c r="G13" s="53">
        <v>80</v>
      </c>
      <c r="H13" s="53">
        <v>67</v>
      </c>
      <c r="I13" s="53">
        <v>0</v>
      </c>
      <c r="J13" s="53">
        <v>0</v>
      </c>
      <c r="K13" s="53">
        <v>32</v>
      </c>
      <c r="L13" s="53">
        <v>0.91</v>
      </c>
    </row>
    <row r="14" spans="1:12" ht="28">
      <c r="A14" s="54" t="s">
        <v>50</v>
      </c>
      <c r="B14" s="53">
        <v>23</v>
      </c>
      <c r="C14" s="53">
        <v>3.9</v>
      </c>
      <c r="D14" s="53">
        <v>23</v>
      </c>
      <c r="E14" s="53">
        <v>74</v>
      </c>
      <c r="F14" s="53">
        <v>22</v>
      </c>
      <c r="G14" s="53">
        <v>69</v>
      </c>
      <c r="H14" s="53">
        <v>73</v>
      </c>
      <c r="I14" s="53">
        <v>0</v>
      </c>
      <c r="J14" s="53">
        <v>2</v>
      </c>
      <c r="K14" s="53">
        <v>24</v>
      </c>
      <c r="L14" s="53">
        <v>0.95</v>
      </c>
    </row>
    <row r="15" spans="1:12" ht="28">
      <c r="A15" s="54" t="s">
        <v>51</v>
      </c>
      <c r="B15" s="53">
        <v>7</v>
      </c>
      <c r="C15" s="53">
        <v>7.8</v>
      </c>
      <c r="D15" s="53">
        <v>8</v>
      </c>
      <c r="E15" s="53">
        <v>74</v>
      </c>
      <c r="F15" s="53">
        <v>22</v>
      </c>
      <c r="G15" s="53">
        <v>56</v>
      </c>
      <c r="H15" s="53">
        <v>64</v>
      </c>
      <c r="I15" s="53">
        <v>0</v>
      </c>
      <c r="J15" s="53">
        <v>0</v>
      </c>
      <c r="K15" s="53">
        <v>35</v>
      </c>
      <c r="L15" s="53">
        <v>0.94</v>
      </c>
    </row>
    <row r="16" spans="1:12" ht="28">
      <c r="A16" s="54" t="s">
        <v>52</v>
      </c>
      <c r="B16" s="53">
        <v>10</v>
      </c>
      <c r="C16" s="53">
        <v>3.4</v>
      </c>
      <c r="D16" s="53">
        <v>10</v>
      </c>
      <c r="E16" s="53">
        <v>88</v>
      </c>
      <c r="F16" s="53">
        <v>7</v>
      </c>
      <c r="G16" s="53">
        <v>52</v>
      </c>
      <c r="H16" s="53">
        <v>37</v>
      </c>
      <c r="I16" s="53">
        <v>2</v>
      </c>
      <c r="J16" s="53">
        <v>0</v>
      </c>
      <c r="K16" s="53">
        <v>60</v>
      </c>
      <c r="L16" s="53">
        <v>1.1200000000000001</v>
      </c>
    </row>
    <row r="17" spans="1:12" ht="28">
      <c r="A17" s="54" t="s">
        <v>53</v>
      </c>
      <c r="B17" s="53">
        <v>16</v>
      </c>
      <c r="C17" s="53">
        <v>2</v>
      </c>
      <c r="D17" s="53">
        <v>16</v>
      </c>
      <c r="E17" s="53">
        <v>100</v>
      </c>
      <c r="F17" s="53">
        <v>0</v>
      </c>
      <c r="G17" s="53">
        <v>64</v>
      </c>
      <c r="H17" s="53">
        <v>43</v>
      </c>
      <c r="I17" s="53">
        <v>6</v>
      </c>
      <c r="J17" s="53">
        <v>0</v>
      </c>
      <c r="K17" s="53">
        <v>50</v>
      </c>
      <c r="L17" s="53">
        <v>1.27</v>
      </c>
    </row>
    <row r="18" spans="1:12" ht="28">
      <c r="A18" s="54" t="s">
        <v>54</v>
      </c>
      <c r="B18" s="53">
        <v>18</v>
      </c>
      <c r="C18" s="53">
        <v>3.7</v>
      </c>
      <c r="D18" s="53">
        <v>18</v>
      </c>
      <c r="E18" s="53">
        <v>84</v>
      </c>
      <c r="F18" s="53">
        <v>9</v>
      </c>
      <c r="G18" s="53">
        <v>73</v>
      </c>
      <c r="H18" s="53">
        <v>24</v>
      </c>
      <c r="I18" s="53">
        <v>1</v>
      </c>
      <c r="J18" s="53">
        <v>1</v>
      </c>
      <c r="K18" s="53">
        <v>72</v>
      </c>
      <c r="L18" s="53">
        <v>1.01</v>
      </c>
    </row>
    <row r="19" spans="1:12" ht="28">
      <c r="A19" s="54" t="s">
        <v>55</v>
      </c>
      <c r="B19" s="53">
        <v>12</v>
      </c>
      <c r="C19" s="53">
        <v>2.4</v>
      </c>
      <c r="D19" s="53">
        <v>13</v>
      </c>
      <c r="E19" s="53">
        <v>94</v>
      </c>
      <c r="F19" s="53">
        <v>5</v>
      </c>
      <c r="G19" s="53">
        <v>53</v>
      </c>
      <c r="H19" s="53">
        <v>26</v>
      </c>
      <c r="I19" s="53">
        <v>0</v>
      </c>
      <c r="J19" s="53">
        <v>0</v>
      </c>
      <c r="K19" s="53">
        <v>73</v>
      </c>
      <c r="L19" s="53">
        <v>0.84</v>
      </c>
    </row>
    <row r="20" spans="1:12" ht="28">
      <c r="A20" s="54" t="s">
        <v>56</v>
      </c>
      <c r="B20" s="53">
        <v>13</v>
      </c>
      <c r="C20" s="53">
        <v>2</v>
      </c>
      <c r="D20" s="53">
        <v>13</v>
      </c>
      <c r="E20" s="53">
        <v>100</v>
      </c>
      <c r="F20" s="53">
        <v>0</v>
      </c>
      <c r="G20" s="53">
        <v>52</v>
      </c>
      <c r="H20" s="53">
        <v>15</v>
      </c>
      <c r="I20" s="53">
        <v>0</v>
      </c>
      <c r="J20" s="53">
        <v>7</v>
      </c>
      <c r="K20" s="53">
        <v>76</v>
      </c>
      <c r="L20" s="53">
        <v>0.99</v>
      </c>
    </row>
    <row r="21" spans="1:12" ht="28">
      <c r="A21" s="54" t="s">
        <v>57</v>
      </c>
      <c r="B21" s="53">
        <v>29</v>
      </c>
      <c r="C21" s="53">
        <v>2</v>
      </c>
      <c r="D21" s="53">
        <v>31</v>
      </c>
      <c r="E21" s="53">
        <v>82</v>
      </c>
      <c r="F21" s="53">
        <v>14</v>
      </c>
      <c r="G21" s="53">
        <v>76</v>
      </c>
      <c r="H21" s="53">
        <v>69</v>
      </c>
      <c r="I21" s="53">
        <v>0</v>
      </c>
      <c r="J21" s="53">
        <v>9</v>
      </c>
      <c r="K21" s="53">
        <v>20</v>
      </c>
      <c r="L21" s="53">
        <v>1.1599999999999999</v>
      </c>
    </row>
    <row r="22" spans="1:12" ht="28">
      <c r="A22" s="54" t="s">
        <v>58</v>
      </c>
      <c r="B22" s="53">
        <v>17</v>
      </c>
      <c r="C22" s="53">
        <v>3</v>
      </c>
      <c r="D22" s="53">
        <v>17</v>
      </c>
      <c r="E22" s="53">
        <v>91</v>
      </c>
      <c r="F22" s="53">
        <v>5</v>
      </c>
      <c r="G22" s="53">
        <v>77</v>
      </c>
      <c r="H22" s="53">
        <v>47</v>
      </c>
      <c r="I22" s="53">
        <v>5</v>
      </c>
      <c r="J22" s="53">
        <v>0</v>
      </c>
      <c r="K22" s="53">
        <v>47</v>
      </c>
      <c r="L22" s="53">
        <v>1.26</v>
      </c>
    </row>
    <row r="23" spans="1:12" ht="28">
      <c r="A23" s="54" t="s">
        <v>59</v>
      </c>
      <c r="B23" s="53">
        <v>22</v>
      </c>
      <c r="C23" s="53">
        <v>3.1</v>
      </c>
      <c r="D23" s="53">
        <v>23</v>
      </c>
      <c r="E23" s="53">
        <v>78</v>
      </c>
      <c r="F23" s="53">
        <v>15</v>
      </c>
      <c r="G23" s="53">
        <v>92</v>
      </c>
      <c r="H23" s="53">
        <v>45</v>
      </c>
      <c r="I23" s="53">
        <v>4</v>
      </c>
      <c r="J23" s="53">
        <v>1</v>
      </c>
      <c r="K23" s="53">
        <v>49</v>
      </c>
      <c r="L23" s="53">
        <v>1.3</v>
      </c>
    </row>
    <row r="24" spans="1:12" ht="28">
      <c r="A24" s="54" t="s">
        <v>60</v>
      </c>
      <c r="B24" s="53">
        <v>23</v>
      </c>
      <c r="C24" s="53">
        <v>2</v>
      </c>
      <c r="D24" s="53">
        <v>23</v>
      </c>
      <c r="E24" s="53">
        <v>100</v>
      </c>
      <c r="F24" s="53">
        <v>0</v>
      </c>
      <c r="G24" s="53">
        <v>94</v>
      </c>
      <c r="H24" s="53">
        <v>31</v>
      </c>
      <c r="I24" s="53">
        <v>4</v>
      </c>
      <c r="J24" s="53">
        <v>8</v>
      </c>
      <c r="K24" s="53">
        <v>55</v>
      </c>
      <c r="L24" s="53">
        <v>1.49</v>
      </c>
    </row>
    <row r="25" spans="1:12" ht="28">
      <c r="A25" s="54" t="s">
        <v>61</v>
      </c>
      <c r="B25" s="53">
        <v>14</v>
      </c>
      <c r="C25" s="53">
        <v>2.2000000000000002</v>
      </c>
      <c r="D25" s="53">
        <v>14</v>
      </c>
      <c r="E25" s="53">
        <v>100</v>
      </c>
      <c r="F25" s="53">
        <v>0</v>
      </c>
      <c r="G25" s="53">
        <v>62</v>
      </c>
      <c r="H25" s="53">
        <v>58</v>
      </c>
      <c r="I25" s="53">
        <v>6</v>
      </c>
      <c r="J25" s="53">
        <v>0</v>
      </c>
      <c r="K25" s="53">
        <v>35</v>
      </c>
      <c r="L25" s="53">
        <v>1.24</v>
      </c>
    </row>
    <row r="26" spans="1:12" ht="28">
      <c r="A26" s="54" t="s">
        <v>62</v>
      </c>
      <c r="B26" s="53">
        <v>28</v>
      </c>
      <c r="C26" s="53">
        <v>5.4</v>
      </c>
      <c r="D26" s="53">
        <v>27</v>
      </c>
      <c r="E26" s="53">
        <v>76</v>
      </c>
      <c r="F26" s="53">
        <v>22</v>
      </c>
      <c r="G26" s="53">
        <v>129</v>
      </c>
      <c r="H26" s="53">
        <v>50</v>
      </c>
      <c r="I26" s="53">
        <v>3</v>
      </c>
      <c r="J26" s="53">
        <v>0</v>
      </c>
      <c r="K26" s="53">
        <v>45</v>
      </c>
      <c r="L26" s="53">
        <v>1.25</v>
      </c>
    </row>
    <row r="27" spans="1:12" ht="28">
      <c r="A27" s="54" t="s">
        <v>63</v>
      </c>
      <c r="B27" s="53">
        <v>32</v>
      </c>
      <c r="C27" s="53">
        <v>5.2</v>
      </c>
      <c r="D27" s="53">
        <v>32</v>
      </c>
      <c r="E27" s="53">
        <v>76</v>
      </c>
      <c r="F27" s="53">
        <v>20</v>
      </c>
      <c r="G27" s="53">
        <v>118</v>
      </c>
      <c r="H27" s="53">
        <v>50</v>
      </c>
      <c r="I27" s="53">
        <v>4</v>
      </c>
      <c r="J27" s="53">
        <v>0</v>
      </c>
      <c r="K27" s="53">
        <v>44</v>
      </c>
      <c r="L27" s="53">
        <v>1.28</v>
      </c>
    </row>
    <row r="28" spans="1:12" ht="28">
      <c r="A28" s="54" t="s">
        <v>64</v>
      </c>
      <c r="B28" s="53">
        <v>12</v>
      </c>
      <c r="C28" s="53">
        <v>11.7</v>
      </c>
      <c r="D28" s="53">
        <v>12</v>
      </c>
      <c r="E28" s="53">
        <v>73</v>
      </c>
      <c r="F28" s="53">
        <v>21</v>
      </c>
      <c r="G28" s="53">
        <v>94</v>
      </c>
      <c r="H28" s="53">
        <v>51</v>
      </c>
      <c r="I28" s="53">
        <v>2</v>
      </c>
      <c r="J28" s="53">
        <v>0</v>
      </c>
      <c r="K28" s="53">
        <v>44</v>
      </c>
      <c r="L28" s="53">
        <v>1.22</v>
      </c>
    </row>
    <row r="29" spans="1:12" ht="28">
      <c r="A29" s="54" t="s">
        <v>65</v>
      </c>
      <c r="B29" s="53">
        <v>16</v>
      </c>
      <c r="C29" s="53">
        <v>9.1</v>
      </c>
      <c r="D29" s="53">
        <v>15</v>
      </c>
      <c r="E29" s="53">
        <v>75</v>
      </c>
      <c r="F29" s="53">
        <v>18</v>
      </c>
      <c r="G29" s="53">
        <v>91</v>
      </c>
      <c r="H29" s="53">
        <v>51</v>
      </c>
      <c r="I29" s="53">
        <v>3</v>
      </c>
      <c r="J29" s="53">
        <v>0</v>
      </c>
      <c r="K29" s="53">
        <v>44</v>
      </c>
      <c r="L29" s="53">
        <v>1.23</v>
      </c>
    </row>
    <row r="30" spans="1:12" ht="28">
      <c r="A30" s="54" t="s">
        <v>66</v>
      </c>
      <c r="B30" s="53">
        <v>2</v>
      </c>
      <c r="C30" s="53">
        <v>73.5</v>
      </c>
      <c r="D30" s="53">
        <v>2</v>
      </c>
      <c r="E30" s="53">
        <v>67</v>
      </c>
      <c r="F30" s="53">
        <v>32</v>
      </c>
      <c r="G30" s="53">
        <v>70</v>
      </c>
      <c r="H30" s="53">
        <v>51</v>
      </c>
      <c r="I30" s="53">
        <v>3</v>
      </c>
      <c r="J30" s="53">
        <v>0</v>
      </c>
      <c r="K30" s="53">
        <v>45</v>
      </c>
      <c r="L30" s="53">
        <v>1.22</v>
      </c>
    </row>
    <row r="31" spans="1:12" ht="28">
      <c r="A31" s="54" t="s">
        <v>67</v>
      </c>
      <c r="B31" s="53">
        <v>11</v>
      </c>
      <c r="C31" s="53">
        <v>4.4000000000000004</v>
      </c>
      <c r="D31" s="53">
        <v>11</v>
      </c>
      <c r="E31" s="53">
        <v>94</v>
      </c>
      <c r="F31" s="53">
        <v>5</v>
      </c>
      <c r="G31" s="53">
        <v>89</v>
      </c>
      <c r="H31" s="53">
        <v>55</v>
      </c>
      <c r="I31" s="53">
        <v>0</v>
      </c>
      <c r="J31" s="53">
        <v>18</v>
      </c>
      <c r="K31" s="53">
        <v>26</v>
      </c>
      <c r="L31" s="53">
        <v>1.43</v>
      </c>
    </row>
    <row r="32" spans="1:12">
      <c r="A32" s="54" t="s">
        <v>68</v>
      </c>
      <c r="B32" s="53">
        <v>5</v>
      </c>
      <c r="C32" s="53">
        <v>9</v>
      </c>
      <c r="D32" s="53">
        <v>5</v>
      </c>
      <c r="E32" s="53">
        <v>81</v>
      </c>
      <c r="F32" s="53">
        <v>18</v>
      </c>
      <c r="G32" s="53">
        <v>55</v>
      </c>
      <c r="H32" s="53">
        <v>56</v>
      </c>
      <c r="I32" s="53">
        <v>0</v>
      </c>
      <c r="J32" s="53">
        <v>18</v>
      </c>
      <c r="K32" s="53">
        <v>26</v>
      </c>
      <c r="L32" s="53">
        <v>1.42</v>
      </c>
    </row>
    <row r="33" spans="1:12" ht="28">
      <c r="A33" s="54" t="s">
        <v>68</v>
      </c>
      <c r="B33" s="53">
        <v>23</v>
      </c>
      <c r="C33" s="53">
        <v>2.2000000000000002</v>
      </c>
      <c r="D33" s="53">
        <v>23</v>
      </c>
      <c r="E33" s="53">
        <v>96</v>
      </c>
      <c r="F33" s="53">
        <v>3</v>
      </c>
      <c r="G33" s="53">
        <v>93</v>
      </c>
      <c r="H33" s="53">
        <v>56</v>
      </c>
      <c r="I33" s="53">
        <v>0</v>
      </c>
      <c r="J33" s="53">
        <v>18</v>
      </c>
      <c r="K33" s="53">
        <v>26</v>
      </c>
      <c r="L33" s="53">
        <v>1.42</v>
      </c>
    </row>
    <row r="34" spans="1:12" ht="28">
      <c r="A34" s="54" t="s">
        <v>69</v>
      </c>
      <c r="B34" s="53">
        <v>26</v>
      </c>
      <c r="C34" s="53">
        <v>2.4</v>
      </c>
      <c r="D34" s="53">
        <v>25</v>
      </c>
      <c r="E34" s="53">
        <v>85</v>
      </c>
      <c r="F34" s="53">
        <v>2</v>
      </c>
      <c r="G34" s="53">
        <v>75</v>
      </c>
      <c r="H34" s="53">
        <v>50</v>
      </c>
      <c r="I34" s="53">
        <v>1</v>
      </c>
      <c r="J34" s="53">
        <v>0</v>
      </c>
      <c r="K34" s="53">
        <v>48</v>
      </c>
      <c r="L34" s="53">
        <v>1.1100000000000001</v>
      </c>
    </row>
    <row r="35" spans="1:12" ht="28">
      <c r="A35" s="54" t="s">
        <v>70</v>
      </c>
      <c r="B35" s="53">
        <v>21</v>
      </c>
      <c r="C35" s="53">
        <v>4.8</v>
      </c>
      <c r="D35" s="53">
        <v>21</v>
      </c>
      <c r="E35" s="53">
        <v>93</v>
      </c>
      <c r="F35" s="53">
        <v>3</v>
      </c>
      <c r="G35" s="53">
        <v>163</v>
      </c>
      <c r="H35" s="53">
        <v>14</v>
      </c>
      <c r="I35" s="53">
        <v>27</v>
      </c>
      <c r="J35" s="53">
        <v>10</v>
      </c>
      <c r="K35" s="53">
        <v>47</v>
      </c>
      <c r="L35" s="53">
        <v>1.77</v>
      </c>
    </row>
    <row r="36" spans="1:12" ht="28">
      <c r="A36" s="54" t="s">
        <v>71</v>
      </c>
      <c r="B36" s="53">
        <v>15</v>
      </c>
      <c r="C36" s="53">
        <v>4.7</v>
      </c>
      <c r="D36" s="53">
        <v>15</v>
      </c>
      <c r="E36" s="53">
        <v>69</v>
      </c>
      <c r="F36" s="53">
        <v>21</v>
      </c>
      <c r="G36" s="53">
        <v>62</v>
      </c>
      <c r="H36" s="53">
        <v>33</v>
      </c>
      <c r="I36" s="53">
        <v>6</v>
      </c>
      <c r="J36" s="53">
        <v>22</v>
      </c>
      <c r="K36" s="53">
        <v>36</v>
      </c>
      <c r="L36" s="53">
        <v>1.81</v>
      </c>
    </row>
    <row r="37" spans="1:12" ht="28">
      <c r="A37" s="54" t="s">
        <v>72</v>
      </c>
      <c r="B37" s="53">
        <v>24</v>
      </c>
      <c r="C37" s="53">
        <v>3.2</v>
      </c>
      <c r="D37" s="53">
        <v>24</v>
      </c>
      <c r="E37" s="53">
        <v>98</v>
      </c>
      <c r="F37" s="53">
        <v>0</v>
      </c>
      <c r="G37" s="53">
        <v>145</v>
      </c>
      <c r="H37" s="53">
        <v>35</v>
      </c>
      <c r="I37" s="53">
        <v>7</v>
      </c>
      <c r="J37" s="53">
        <v>23</v>
      </c>
      <c r="K37" s="53">
        <v>33</v>
      </c>
      <c r="L37" s="53">
        <v>1.84</v>
      </c>
    </row>
    <row r="38" spans="1:12" ht="28">
      <c r="A38" s="54" t="s">
        <v>73</v>
      </c>
      <c r="B38" s="53">
        <v>17</v>
      </c>
      <c r="C38" s="53">
        <v>2.8</v>
      </c>
      <c r="D38" s="53">
        <v>17</v>
      </c>
      <c r="E38" s="53">
        <v>100</v>
      </c>
      <c r="F38" s="53">
        <v>0</v>
      </c>
      <c r="G38" s="53">
        <v>96</v>
      </c>
      <c r="H38" s="53">
        <v>16</v>
      </c>
      <c r="I38" s="53">
        <v>16</v>
      </c>
      <c r="J38" s="53">
        <v>0</v>
      </c>
      <c r="K38" s="53">
        <v>66</v>
      </c>
      <c r="L38" s="53">
        <v>1.25</v>
      </c>
    </row>
    <row r="39" spans="1:12" ht="28">
      <c r="A39" s="54" t="s">
        <v>74</v>
      </c>
      <c r="B39" s="53">
        <v>12</v>
      </c>
      <c r="C39" s="53">
        <v>4.2</v>
      </c>
      <c r="D39" s="53">
        <v>12</v>
      </c>
      <c r="E39" s="53">
        <v>70</v>
      </c>
      <c r="F39" s="53">
        <v>4</v>
      </c>
      <c r="G39" s="53">
        <v>50</v>
      </c>
      <c r="H39" s="53">
        <v>71</v>
      </c>
      <c r="I39" s="53">
        <v>3</v>
      </c>
      <c r="J39" s="53">
        <v>1</v>
      </c>
      <c r="K39" s="53">
        <v>23</v>
      </c>
      <c r="L39" s="53">
        <v>1.1299999999999999</v>
      </c>
    </row>
    <row r="40" spans="1:12" ht="28">
      <c r="A40" s="54" t="s">
        <v>75</v>
      </c>
      <c r="B40" s="53">
        <v>20</v>
      </c>
      <c r="C40" s="53">
        <v>2</v>
      </c>
      <c r="D40" s="53">
        <v>20</v>
      </c>
      <c r="E40" s="53">
        <v>85</v>
      </c>
      <c r="F40" s="53">
        <v>10</v>
      </c>
      <c r="G40" s="53">
        <v>53</v>
      </c>
      <c r="H40" s="53">
        <v>56</v>
      </c>
      <c r="I40" s="53">
        <v>23</v>
      </c>
      <c r="J40" s="53">
        <v>0</v>
      </c>
      <c r="K40" s="53">
        <v>20</v>
      </c>
      <c r="L40" s="53">
        <v>1.42</v>
      </c>
    </row>
    <row r="41" spans="1:12" ht="28">
      <c r="A41" s="54" t="s">
        <v>76</v>
      </c>
      <c r="B41" s="53">
        <v>12</v>
      </c>
      <c r="C41" s="53">
        <v>2.1</v>
      </c>
      <c r="D41" s="53">
        <v>12</v>
      </c>
      <c r="E41" s="53">
        <v>100</v>
      </c>
      <c r="F41" s="53">
        <v>0</v>
      </c>
      <c r="G41" s="53">
        <v>50</v>
      </c>
      <c r="H41" s="53">
        <v>52</v>
      </c>
      <c r="I41" s="53">
        <v>0</v>
      </c>
      <c r="J41" s="53">
        <v>24</v>
      </c>
      <c r="K41" s="53">
        <v>24</v>
      </c>
      <c r="L41" s="53">
        <v>1.48</v>
      </c>
    </row>
    <row r="42" spans="1:12" ht="28">
      <c r="A42" s="54" t="s">
        <v>77</v>
      </c>
      <c r="B42" s="53">
        <v>19</v>
      </c>
      <c r="C42" s="53">
        <v>2.1</v>
      </c>
      <c r="D42" s="53">
        <v>19</v>
      </c>
      <c r="E42" s="53">
        <v>100</v>
      </c>
      <c r="F42" s="53">
        <v>0</v>
      </c>
      <c r="G42" s="53">
        <v>78</v>
      </c>
      <c r="H42" s="53">
        <v>33</v>
      </c>
      <c r="I42" s="53">
        <v>15</v>
      </c>
      <c r="J42" s="53">
        <v>5</v>
      </c>
      <c r="K42" s="53">
        <v>46</v>
      </c>
      <c r="L42" s="53">
        <v>1.68</v>
      </c>
    </row>
    <row r="43" spans="1:12" ht="28">
      <c r="A43" s="54" t="s">
        <v>78</v>
      </c>
      <c r="B43" s="53">
        <v>25</v>
      </c>
      <c r="C43" s="53">
        <v>2</v>
      </c>
      <c r="D43" s="53">
        <v>25</v>
      </c>
      <c r="E43" s="53">
        <v>96</v>
      </c>
      <c r="F43" s="53">
        <v>0</v>
      </c>
      <c r="G43" s="53">
        <v>91</v>
      </c>
      <c r="H43" s="53">
        <v>36</v>
      </c>
      <c r="I43" s="53">
        <v>10</v>
      </c>
      <c r="J43" s="53">
        <v>12</v>
      </c>
      <c r="K43" s="53">
        <v>42</v>
      </c>
      <c r="L43" s="53">
        <v>1.76</v>
      </c>
    </row>
    <row r="44" spans="1:12" ht="28">
      <c r="A44" s="54" t="s">
        <v>79</v>
      </c>
      <c r="B44" s="53">
        <v>16</v>
      </c>
      <c r="C44" s="53">
        <v>3.1</v>
      </c>
      <c r="D44" s="53">
        <v>16</v>
      </c>
      <c r="E44" s="53">
        <v>100</v>
      </c>
      <c r="F44" s="53">
        <v>0</v>
      </c>
      <c r="G44" s="53">
        <v>98</v>
      </c>
      <c r="H44" s="53">
        <v>30</v>
      </c>
      <c r="I44" s="53">
        <v>6</v>
      </c>
      <c r="J44" s="53">
        <v>6</v>
      </c>
      <c r="K44" s="53">
        <v>57</v>
      </c>
      <c r="L44" s="53">
        <v>1.48</v>
      </c>
    </row>
    <row r="45" spans="1:12" ht="28">
      <c r="A45" s="54" t="s">
        <v>80</v>
      </c>
      <c r="B45" s="53">
        <v>16</v>
      </c>
      <c r="C45" s="53">
        <v>2.6</v>
      </c>
      <c r="D45" s="53">
        <v>16</v>
      </c>
      <c r="E45" s="53">
        <v>96</v>
      </c>
      <c r="F45" s="53">
        <v>4</v>
      </c>
      <c r="G45" s="53">
        <v>73</v>
      </c>
      <c r="H45" s="53">
        <v>50</v>
      </c>
      <c r="I45" s="53">
        <v>0</v>
      </c>
      <c r="J45" s="53">
        <v>10</v>
      </c>
      <c r="K45" s="53">
        <v>40</v>
      </c>
      <c r="L45" s="53">
        <v>1.36</v>
      </c>
    </row>
    <row r="46" spans="1:12" ht="28">
      <c r="A46" s="54" t="s">
        <v>81</v>
      </c>
      <c r="B46" s="53">
        <v>18</v>
      </c>
      <c r="C46" s="53">
        <v>2.4</v>
      </c>
      <c r="D46" s="53">
        <v>18</v>
      </c>
      <c r="E46" s="53">
        <v>92</v>
      </c>
      <c r="F46" s="53">
        <v>7</v>
      </c>
      <c r="G46" s="53">
        <v>74</v>
      </c>
      <c r="H46" s="53">
        <v>69</v>
      </c>
      <c r="I46" s="53">
        <v>0</v>
      </c>
      <c r="J46" s="53">
        <v>4</v>
      </c>
      <c r="K46" s="53">
        <v>26</v>
      </c>
      <c r="L46" s="53">
        <v>1.07</v>
      </c>
    </row>
    <row r="47" spans="1:12" ht="28">
      <c r="A47" s="54" t="s">
        <v>82</v>
      </c>
      <c r="B47" s="53">
        <v>9</v>
      </c>
      <c r="C47" s="53">
        <v>6.1</v>
      </c>
      <c r="D47" s="53">
        <v>9</v>
      </c>
      <c r="E47" s="53">
        <v>80</v>
      </c>
      <c r="F47" s="53">
        <v>9</v>
      </c>
      <c r="G47" s="53">
        <v>62</v>
      </c>
      <c r="H47" s="53">
        <v>67</v>
      </c>
      <c r="I47" s="53">
        <v>0</v>
      </c>
      <c r="J47" s="53">
        <v>3</v>
      </c>
      <c r="K47" s="53">
        <v>29</v>
      </c>
      <c r="L47" s="53">
        <v>1.07</v>
      </c>
    </row>
    <row r="48" spans="1:12" ht="28">
      <c r="A48" s="54" t="s">
        <v>83</v>
      </c>
      <c r="B48" s="53">
        <v>18</v>
      </c>
      <c r="C48" s="53">
        <v>2.2000000000000002</v>
      </c>
      <c r="D48" s="53">
        <v>19</v>
      </c>
      <c r="E48" s="53">
        <v>86</v>
      </c>
      <c r="F48" s="53">
        <v>13</v>
      </c>
      <c r="G48" s="53">
        <v>66</v>
      </c>
      <c r="H48" s="53">
        <v>51</v>
      </c>
      <c r="I48" s="53">
        <v>0</v>
      </c>
      <c r="J48" s="53">
        <v>4</v>
      </c>
      <c r="K48" s="53">
        <v>43</v>
      </c>
      <c r="L48" s="53">
        <v>1.23</v>
      </c>
    </row>
    <row r="49" spans="1:12" ht="28">
      <c r="A49" s="54" t="s">
        <v>84</v>
      </c>
      <c r="B49" s="53">
        <v>18</v>
      </c>
      <c r="C49" s="53">
        <v>2</v>
      </c>
      <c r="D49" s="53">
        <v>18</v>
      </c>
      <c r="E49" s="53">
        <v>100</v>
      </c>
      <c r="F49" s="53">
        <v>0</v>
      </c>
      <c r="G49" s="53">
        <v>72</v>
      </c>
      <c r="H49" s="53">
        <v>50</v>
      </c>
      <c r="I49" s="53">
        <v>0</v>
      </c>
      <c r="J49" s="53">
        <v>5</v>
      </c>
      <c r="K49" s="53">
        <v>44</v>
      </c>
      <c r="L49" s="53">
        <v>1.25</v>
      </c>
    </row>
    <row r="50" spans="1:12" ht="28">
      <c r="A50" s="54" t="s">
        <v>85</v>
      </c>
      <c r="B50" s="53">
        <v>13</v>
      </c>
      <c r="C50" s="53">
        <v>2.1</v>
      </c>
      <c r="D50" s="53">
        <v>13</v>
      </c>
      <c r="E50" s="53">
        <v>100</v>
      </c>
      <c r="F50" s="53">
        <v>0</v>
      </c>
      <c r="G50" s="53">
        <v>54</v>
      </c>
      <c r="H50" s="53">
        <v>55</v>
      </c>
      <c r="I50" s="53">
        <v>7</v>
      </c>
      <c r="J50" s="53">
        <v>0</v>
      </c>
      <c r="K50" s="53">
        <v>37</v>
      </c>
      <c r="L50" s="53">
        <v>1.28</v>
      </c>
    </row>
    <row r="51" spans="1:12" ht="28">
      <c r="A51" s="54" t="s">
        <v>86</v>
      </c>
      <c r="B51" s="53">
        <v>13</v>
      </c>
      <c r="C51" s="53">
        <v>2</v>
      </c>
      <c r="D51" s="53">
        <v>13</v>
      </c>
      <c r="E51" s="53">
        <v>100</v>
      </c>
      <c r="F51" s="53">
        <v>0</v>
      </c>
      <c r="G51" s="53">
        <v>52</v>
      </c>
      <c r="H51" s="53">
        <v>30</v>
      </c>
      <c r="I51" s="53">
        <v>23</v>
      </c>
      <c r="J51" s="53">
        <v>15</v>
      </c>
      <c r="K51" s="53">
        <v>30</v>
      </c>
      <c r="L51" s="53">
        <v>1.95</v>
      </c>
    </row>
    <row r="52" spans="1:12" ht="28">
      <c r="A52" s="54" t="s">
        <v>87</v>
      </c>
      <c r="B52" s="53">
        <v>15</v>
      </c>
      <c r="C52" s="53">
        <v>2</v>
      </c>
      <c r="D52" s="53">
        <v>15</v>
      </c>
      <c r="E52" s="53">
        <v>100</v>
      </c>
      <c r="F52" s="53">
        <v>0</v>
      </c>
      <c r="G52" s="53">
        <v>60</v>
      </c>
      <c r="H52" s="53">
        <v>26</v>
      </c>
      <c r="I52" s="53">
        <v>6</v>
      </c>
      <c r="J52" s="53">
        <v>6</v>
      </c>
      <c r="K52" s="53">
        <v>60</v>
      </c>
      <c r="L52" s="53">
        <v>1.47</v>
      </c>
    </row>
    <row r="53" spans="1:12" ht="28">
      <c r="A53" s="54" t="s">
        <v>88</v>
      </c>
      <c r="B53" s="53">
        <v>17</v>
      </c>
      <c r="C53" s="53">
        <v>2.8</v>
      </c>
      <c r="D53" s="53">
        <v>17</v>
      </c>
      <c r="E53" s="53">
        <v>100</v>
      </c>
      <c r="F53" s="53">
        <v>0</v>
      </c>
      <c r="G53" s="53">
        <v>96</v>
      </c>
      <c r="H53" s="53">
        <v>66</v>
      </c>
      <c r="I53" s="53">
        <v>0</v>
      </c>
      <c r="J53" s="53">
        <v>16</v>
      </c>
      <c r="K53" s="53">
        <v>16</v>
      </c>
      <c r="L53" s="53">
        <v>1.25</v>
      </c>
    </row>
    <row r="54" spans="1:12">
      <c r="A54" s="54" t="s">
        <v>89</v>
      </c>
      <c r="B54" s="53">
        <v>15</v>
      </c>
      <c r="C54" s="53">
        <v>4.7</v>
      </c>
      <c r="D54" s="53">
        <v>15</v>
      </c>
      <c r="E54" s="53">
        <v>69</v>
      </c>
      <c r="F54" s="53">
        <v>21</v>
      </c>
      <c r="G54" s="53">
        <v>62</v>
      </c>
      <c r="H54" s="53">
        <v>36</v>
      </c>
      <c r="I54" s="53">
        <v>22</v>
      </c>
      <c r="J54" s="53">
        <v>6</v>
      </c>
      <c r="K54" s="53">
        <v>33</v>
      </c>
      <c r="L54" s="53">
        <v>1.81</v>
      </c>
    </row>
    <row r="55" spans="1:12" ht="28">
      <c r="A55" s="54" t="s">
        <v>90</v>
      </c>
      <c r="B55" s="53">
        <v>24</v>
      </c>
      <c r="C55" s="53">
        <v>3.2</v>
      </c>
      <c r="D55" s="53">
        <v>24</v>
      </c>
      <c r="E55" s="53">
        <v>98</v>
      </c>
      <c r="F55" s="53">
        <v>0</v>
      </c>
      <c r="G55" s="53">
        <v>145</v>
      </c>
      <c r="H55" s="53">
        <v>33</v>
      </c>
      <c r="I55" s="53">
        <v>23</v>
      </c>
      <c r="J55" s="53">
        <v>7</v>
      </c>
      <c r="K55" s="53">
        <v>35</v>
      </c>
      <c r="L55" s="53">
        <v>1.84</v>
      </c>
    </row>
    <row r="56" spans="1:12" ht="28">
      <c r="A56" s="54" t="s">
        <v>91</v>
      </c>
      <c r="B56" s="53">
        <v>21</v>
      </c>
      <c r="C56" s="53">
        <v>4.8</v>
      </c>
      <c r="D56" s="53">
        <v>21</v>
      </c>
      <c r="E56" s="53">
        <v>93</v>
      </c>
      <c r="F56" s="53">
        <v>3</v>
      </c>
      <c r="G56" s="53">
        <v>163</v>
      </c>
      <c r="H56" s="53">
        <v>47</v>
      </c>
      <c r="I56" s="53">
        <v>10</v>
      </c>
      <c r="J56" s="53">
        <v>27</v>
      </c>
      <c r="K56" s="53">
        <v>14</v>
      </c>
      <c r="L56" s="53">
        <v>1.77</v>
      </c>
    </row>
    <row r="57" spans="1:12" ht="28">
      <c r="A57" s="54" t="s">
        <v>92</v>
      </c>
      <c r="B57" s="53">
        <v>14</v>
      </c>
      <c r="C57" s="53">
        <v>2</v>
      </c>
      <c r="D57" s="53">
        <v>14</v>
      </c>
      <c r="E57" s="53">
        <v>100</v>
      </c>
      <c r="F57" s="53">
        <v>0</v>
      </c>
      <c r="G57" s="53">
        <v>56</v>
      </c>
      <c r="H57" s="53">
        <v>50</v>
      </c>
      <c r="I57" s="53">
        <v>0</v>
      </c>
      <c r="J57" s="53">
        <v>0</v>
      </c>
      <c r="K57" s="53">
        <v>50</v>
      </c>
      <c r="L57" s="53">
        <v>1</v>
      </c>
    </row>
    <row r="58" spans="1:12" ht="28">
      <c r="A58" s="54" t="s">
        <v>93</v>
      </c>
      <c r="B58" s="53">
        <v>11</v>
      </c>
      <c r="C58" s="53">
        <v>5.7</v>
      </c>
      <c r="D58" s="53">
        <v>11</v>
      </c>
      <c r="E58" s="53">
        <v>75</v>
      </c>
      <c r="F58" s="53">
        <v>11</v>
      </c>
      <c r="G58" s="53">
        <v>54</v>
      </c>
      <c r="H58" s="53">
        <v>54</v>
      </c>
      <c r="I58" s="53">
        <v>0</v>
      </c>
      <c r="J58" s="53">
        <v>0</v>
      </c>
      <c r="K58" s="53">
        <v>45</v>
      </c>
      <c r="L58" s="53">
        <v>0.99</v>
      </c>
    </row>
    <row r="59" spans="1:12" ht="28">
      <c r="A59" s="54" t="s">
        <v>94</v>
      </c>
      <c r="B59" s="53">
        <v>20</v>
      </c>
      <c r="C59" s="53">
        <v>4.5</v>
      </c>
      <c r="D59" s="53">
        <v>17</v>
      </c>
      <c r="E59" s="53">
        <v>77</v>
      </c>
      <c r="F59" s="53">
        <v>16</v>
      </c>
      <c r="G59" s="53">
        <v>65</v>
      </c>
      <c r="H59" s="53">
        <v>51</v>
      </c>
      <c r="I59" s="53">
        <v>0</v>
      </c>
      <c r="J59" s="53">
        <v>2</v>
      </c>
      <c r="K59" s="53">
        <v>45</v>
      </c>
      <c r="L59" s="53">
        <v>1.1399999999999999</v>
      </c>
    </row>
    <row r="60" spans="1:12" ht="28">
      <c r="A60" s="54" t="s">
        <v>95</v>
      </c>
      <c r="B60" s="53">
        <v>34</v>
      </c>
      <c r="C60" s="53">
        <v>2.1</v>
      </c>
      <c r="D60" s="53">
        <v>34</v>
      </c>
      <c r="E60" s="53">
        <v>86</v>
      </c>
      <c r="F60" s="53">
        <v>0</v>
      </c>
      <c r="G60" s="53">
        <v>99</v>
      </c>
      <c r="H60" s="53">
        <v>54</v>
      </c>
      <c r="I60" s="53">
        <v>0</v>
      </c>
      <c r="J60" s="53">
        <v>0</v>
      </c>
      <c r="K60" s="53">
        <v>45</v>
      </c>
      <c r="L60" s="53">
        <v>0.99</v>
      </c>
    </row>
    <row r="61" spans="1:12" ht="28">
      <c r="A61" s="54" t="s">
        <v>96</v>
      </c>
      <c r="B61" s="53">
        <v>16</v>
      </c>
      <c r="C61" s="53">
        <v>3</v>
      </c>
      <c r="D61" s="53">
        <v>16</v>
      </c>
      <c r="E61" s="53">
        <v>84</v>
      </c>
      <c r="F61" s="53">
        <v>15</v>
      </c>
      <c r="G61" s="53">
        <v>75</v>
      </c>
      <c r="H61" s="53">
        <v>25</v>
      </c>
      <c r="I61" s="53">
        <v>13</v>
      </c>
      <c r="J61" s="53">
        <v>0</v>
      </c>
      <c r="K61" s="53">
        <v>60</v>
      </c>
      <c r="L61" s="53">
        <v>1.33</v>
      </c>
    </row>
    <row r="62" spans="1:12" ht="28">
      <c r="A62" s="54" t="s">
        <v>97</v>
      </c>
      <c r="B62" s="53">
        <v>19</v>
      </c>
      <c r="C62" s="53">
        <v>3</v>
      </c>
      <c r="D62" s="53">
        <v>19</v>
      </c>
      <c r="E62" s="53">
        <v>92</v>
      </c>
      <c r="F62" s="53">
        <v>7</v>
      </c>
      <c r="G62" s="53">
        <v>87</v>
      </c>
      <c r="H62" s="53">
        <v>25</v>
      </c>
      <c r="I62" s="53">
        <v>14</v>
      </c>
      <c r="J62" s="53">
        <v>0</v>
      </c>
      <c r="K62" s="53">
        <v>59</v>
      </c>
      <c r="L62" s="53">
        <v>1.36</v>
      </c>
    </row>
    <row r="63" spans="1:12" ht="28">
      <c r="A63" s="54" t="s">
        <v>98</v>
      </c>
      <c r="B63" s="53">
        <v>16</v>
      </c>
      <c r="C63" s="53">
        <v>2.6</v>
      </c>
      <c r="D63" s="53">
        <v>16</v>
      </c>
      <c r="E63" s="53">
        <v>96</v>
      </c>
      <c r="F63" s="53">
        <v>4</v>
      </c>
      <c r="G63" s="53">
        <v>73</v>
      </c>
      <c r="H63" s="53">
        <v>37</v>
      </c>
      <c r="I63" s="53">
        <v>0</v>
      </c>
      <c r="J63" s="53">
        <v>10</v>
      </c>
      <c r="K63" s="53">
        <v>52</v>
      </c>
      <c r="L63" s="53">
        <v>1.35</v>
      </c>
    </row>
    <row r="64" spans="1:12" ht="28">
      <c r="A64" s="54" t="s">
        <v>99</v>
      </c>
      <c r="B64" s="53">
        <v>24</v>
      </c>
      <c r="C64" s="53">
        <v>2</v>
      </c>
      <c r="D64" s="53">
        <v>24</v>
      </c>
      <c r="E64" s="53">
        <v>88</v>
      </c>
      <c r="F64" s="53">
        <v>7</v>
      </c>
      <c r="G64" s="53">
        <v>73</v>
      </c>
      <c r="H64" s="53">
        <v>24</v>
      </c>
      <c r="I64" s="53">
        <v>14</v>
      </c>
      <c r="J64" s="53">
        <v>32</v>
      </c>
      <c r="K64" s="53">
        <v>28</v>
      </c>
      <c r="L64" s="53">
        <v>1.94</v>
      </c>
    </row>
    <row r="65" spans="1:12" ht="28">
      <c r="A65" s="54" t="s">
        <v>100</v>
      </c>
      <c r="B65" s="53">
        <v>14</v>
      </c>
      <c r="C65" s="53">
        <v>2.2000000000000002</v>
      </c>
      <c r="D65" s="53">
        <v>13</v>
      </c>
      <c r="E65" s="53">
        <v>94</v>
      </c>
      <c r="F65" s="53">
        <v>5</v>
      </c>
      <c r="G65" s="53">
        <v>51</v>
      </c>
      <c r="H65" s="53">
        <v>46</v>
      </c>
      <c r="I65" s="53">
        <v>6</v>
      </c>
      <c r="J65" s="53">
        <v>10</v>
      </c>
      <c r="K65" s="53">
        <v>36</v>
      </c>
      <c r="L65" s="53">
        <v>1.64</v>
      </c>
    </row>
    <row r="66" spans="1:12" ht="28">
      <c r="A66" s="54" t="s">
        <v>101</v>
      </c>
      <c r="B66" s="53">
        <v>21</v>
      </c>
      <c r="C66" s="53">
        <v>2</v>
      </c>
      <c r="D66" s="53">
        <v>21</v>
      </c>
      <c r="E66" s="53">
        <v>90</v>
      </c>
      <c r="F66" s="53">
        <v>0</v>
      </c>
      <c r="G66" s="53">
        <v>68</v>
      </c>
      <c r="H66" s="53">
        <v>32</v>
      </c>
      <c r="I66" s="53">
        <v>11</v>
      </c>
      <c r="J66" s="53">
        <v>20</v>
      </c>
      <c r="K66" s="53">
        <v>34</v>
      </c>
      <c r="L66" s="53">
        <v>1.89</v>
      </c>
    </row>
    <row r="67" spans="1:12" ht="28">
      <c r="A67" s="54" t="s">
        <v>102</v>
      </c>
      <c r="B67" s="53">
        <v>16</v>
      </c>
      <c r="C67" s="53">
        <v>2</v>
      </c>
      <c r="D67" s="53">
        <v>16</v>
      </c>
      <c r="E67" s="53">
        <v>100</v>
      </c>
      <c r="F67" s="53">
        <v>0</v>
      </c>
      <c r="G67" s="53">
        <v>64</v>
      </c>
      <c r="H67" s="53">
        <v>43</v>
      </c>
      <c r="I67" s="53">
        <v>0</v>
      </c>
      <c r="J67" s="53">
        <v>0</v>
      </c>
      <c r="K67" s="53">
        <v>56</v>
      </c>
      <c r="L67" s="53">
        <v>0.99</v>
      </c>
    </row>
    <row r="68" spans="1:12" ht="28">
      <c r="A68" s="54" t="s">
        <v>103</v>
      </c>
      <c r="B68" s="53">
        <v>17</v>
      </c>
      <c r="C68" s="53">
        <v>2.2000000000000002</v>
      </c>
      <c r="D68" s="53">
        <v>17</v>
      </c>
      <c r="E68" s="53">
        <v>100</v>
      </c>
      <c r="F68" s="53">
        <v>0</v>
      </c>
      <c r="G68" s="53">
        <v>74</v>
      </c>
      <c r="H68" s="53">
        <v>62</v>
      </c>
      <c r="I68" s="53">
        <v>0</v>
      </c>
      <c r="J68" s="53">
        <v>10</v>
      </c>
      <c r="K68" s="53">
        <v>27</v>
      </c>
      <c r="L68" s="53">
        <v>1.28</v>
      </c>
    </row>
    <row r="69" spans="1:12" ht="28">
      <c r="A69" s="54" t="s">
        <v>104</v>
      </c>
      <c r="B69" s="53">
        <v>12</v>
      </c>
      <c r="C69" s="53">
        <v>2.1</v>
      </c>
      <c r="D69" s="53">
        <v>12</v>
      </c>
      <c r="E69" s="53">
        <v>100</v>
      </c>
      <c r="F69" s="53">
        <v>0</v>
      </c>
      <c r="G69" s="53">
        <v>50</v>
      </c>
      <c r="H69" s="53">
        <v>60</v>
      </c>
      <c r="I69" s="53">
        <v>8</v>
      </c>
      <c r="J69" s="53">
        <v>0</v>
      </c>
      <c r="K69" s="53">
        <v>32</v>
      </c>
      <c r="L69" s="53">
        <v>1.26</v>
      </c>
    </row>
    <row r="70" spans="1:12" ht="28">
      <c r="A70" s="54" t="s">
        <v>105</v>
      </c>
      <c r="B70" s="53">
        <v>12</v>
      </c>
      <c r="C70" s="53">
        <v>2.2000000000000002</v>
      </c>
      <c r="D70" s="53">
        <v>12</v>
      </c>
      <c r="E70" s="53">
        <v>100</v>
      </c>
      <c r="F70" s="53">
        <v>0</v>
      </c>
      <c r="G70" s="53">
        <v>52</v>
      </c>
      <c r="H70" s="53">
        <v>50</v>
      </c>
      <c r="I70" s="53">
        <v>7</v>
      </c>
      <c r="J70" s="53">
        <v>7</v>
      </c>
      <c r="K70" s="53">
        <v>34</v>
      </c>
      <c r="L70" s="53">
        <v>1.6</v>
      </c>
    </row>
    <row r="71" spans="1:12" ht="28">
      <c r="A71" s="54" t="s">
        <v>106</v>
      </c>
      <c r="B71" s="53">
        <v>17</v>
      </c>
      <c r="C71" s="53">
        <v>2</v>
      </c>
      <c r="D71" s="53">
        <v>17</v>
      </c>
      <c r="E71" s="53">
        <v>100</v>
      </c>
      <c r="F71" s="53">
        <v>0</v>
      </c>
      <c r="G71" s="53">
        <v>68</v>
      </c>
      <c r="H71" s="53">
        <v>58</v>
      </c>
      <c r="I71" s="53">
        <v>0</v>
      </c>
      <c r="J71" s="53">
        <v>17</v>
      </c>
      <c r="K71" s="53">
        <v>23</v>
      </c>
      <c r="L71" s="53">
        <v>1.38</v>
      </c>
    </row>
    <row r="72" spans="1:12" ht="28">
      <c r="A72" s="54" t="s">
        <v>107</v>
      </c>
      <c r="B72" s="53">
        <v>12</v>
      </c>
      <c r="C72" s="53">
        <v>2.4</v>
      </c>
      <c r="D72" s="53">
        <v>12</v>
      </c>
      <c r="E72" s="53">
        <v>94</v>
      </c>
      <c r="F72" s="53">
        <v>5</v>
      </c>
      <c r="G72" s="53">
        <v>51</v>
      </c>
      <c r="H72" s="53">
        <v>60</v>
      </c>
      <c r="I72" s="53">
        <v>0</v>
      </c>
      <c r="J72" s="53">
        <v>16</v>
      </c>
      <c r="K72" s="53">
        <v>23</v>
      </c>
      <c r="L72" s="53">
        <v>1.36</v>
      </c>
    </row>
    <row r="73" spans="1:12" ht="28">
      <c r="A73" s="54" t="s">
        <v>108</v>
      </c>
      <c r="B73" s="53">
        <v>18</v>
      </c>
      <c r="C73" s="53">
        <v>2.1</v>
      </c>
      <c r="D73" s="53">
        <v>18</v>
      </c>
      <c r="E73" s="53">
        <v>100</v>
      </c>
      <c r="F73" s="53">
        <v>0</v>
      </c>
      <c r="G73" s="53">
        <v>76</v>
      </c>
      <c r="H73" s="53">
        <v>50</v>
      </c>
      <c r="I73" s="53">
        <v>5</v>
      </c>
      <c r="J73" s="53">
        <v>26</v>
      </c>
      <c r="K73" s="53">
        <v>18</v>
      </c>
      <c r="L73" s="53">
        <v>1.68</v>
      </c>
    </row>
    <row r="74" spans="1:12" ht="28">
      <c r="A74" s="54" t="s">
        <v>109</v>
      </c>
      <c r="B74" s="53">
        <v>18</v>
      </c>
      <c r="C74" s="53">
        <v>2.2000000000000002</v>
      </c>
      <c r="D74" s="53">
        <v>18</v>
      </c>
      <c r="E74" s="53">
        <v>95</v>
      </c>
      <c r="F74" s="53">
        <v>0</v>
      </c>
      <c r="G74" s="53">
        <v>71</v>
      </c>
      <c r="H74" s="53">
        <v>35</v>
      </c>
      <c r="I74" s="53">
        <v>5</v>
      </c>
      <c r="J74" s="53">
        <v>5</v>
      </c>
      <c r="K74" s="53">
        <v>55</v>
      </c>
      <c r="L74" s="53">
        <v>1.44</v>
      </c>
    </row>
    <row r="75" spans="1:12" ht="28">
      <c r="A75" s="54" t="s">
        <v>110</v>
      </c>
      <c r="B75" s="53">
        <v>17</v>
      </c>
      <c r="C75" s="53">
        <v>2.1</v>
      </c>
      <c r="D75" s="53">
        <v>17</v>
      </c>
      <c r="E75" s="53">
        <v>89</v>
      </c>
      <c r="F75" s="53">
        <v>0</v>
      </c>
      <c r="G75" s="53">
        <v>54</v>
      </c>
      <c r="H75" s="53">
        <v>36</v>
      </c>
      <c r="I75" s="53">
        <v>8</v>
      </c>
      <c r="J75" s="53">
        <v>8</v>
      </c>
      <c r="K75" s="53">
        <v>47</v>
      </c>
      <c r="L75" s="53">
        <v>1.64</v>
      </c>
    </row>
    <row r="76" spans="1:12" ht="28">
      <c r="A76" s="54" t="s">
        <v>111</v>
      </c>
      <c r="B76" s="53">
        <v>16</v>
      </c>
      <c r="C76" s="53">
        <v>2.1</v>
      </c>
      <c r="D76" s="53">
        <v>16</v>
      </c>
      <c r="E76" s="53">
        <v>100</v>
      </c>
      <c r="F76" s="53">
        <v>0</v>
      </c>
      <c r="G76" s="53">
        <v>66</v>
      </c>
      <c r="H76" s="53">
        <v>36</v>
      </c>
      <c r="I76" s="53">
        <v>24</v>
      </c>
      <c r="J76" s="53">
        <v>6</v>
      </c>
      <c r="K76" s="53">
        <v>33</v>
      </c>
      <c r="L76" s="53">
        <v>1.8</v>
      </c>
    </row>
    <row r="77" spans="1:12" ht="28">
      <c r="A77" s="54" t="s">
        <v>112</v>
      </c>
      <c r="B77" s="53">
        <v>16</v>
      </c>
      <c r="C77" s="53">
        <v>2.1</v>
      </c>
      <c r="D77" s="53">
        <v>16</v>
      </c>
      <c r="E77" s="53">
        <v>100</v>
      </c>
      <c r="F77" s="53">
        <v>0</v>
      </c>
      <c r="G77" s="53">
        <v>66</v>
      </c>
      <c r="H77" s="53">
        <v>42</v>
      </c>
      <c r="I77" s="53">
        <v>18</v>
      </c>
      <c r="J77" s="53">
        <v>12</v>
      </c>
      <c r="K77" s="53">
        <v>27</v>
      </c>
      <c r="L77" s="53">
        <v>1.85</v>
      </c>
    </row>
    <row r="78" spans="1:12" ht="28">
      <c r="A78" s="54" t="s">
        <v>113</v>
      </c>
      <c r="B78" s="53">
        <v>12</v>
      </c>
      <c r="C78" s="53">
        <v>3.4</v>
      </c>
      <c r="D78" s="53">
        <v>11</v>
      </c>
      <c r="E78" s="53">
        <v>82</v>
      </c>
      <c r="F78" s="53">
        <v>10</v>
      </c>
      <c r="G78" s="53">
        <v>51</v>
      </c>
      <c r="H78" s="53">
        <v>79</v>
      </c>
      <c r="I78" s="53">
        <v>0</v>
      </c>
      <c r="J78" s="53">
        <v>2</v>
      </c>
      <c r="K78" s="53">
        <v>17</v>
      </c>
      <c r="L78" s="53">
        <v>0.84</v>
      </c>
    </row>
    <row r="79" spans="1:12" ht="28">
      <c r="A79" s="54" t="s">
        <v>114</v>
      </c>
      <c r="B79" s="53">
        <v>26</v>
      </c>
      <c r="C79" s="53">
        <v>1.9</v>
      </c>
      <c r="D79" s="53">
        <v>25</v>
      </c>
      <c r="E79" s="53">
        <v>87</v>
      </c>
      <c r="F79" s="53">
        <v>4</v>
      </c>
      <c r="G79" s="53">
        <v>71</v>
      </c>
      <c r="H79" s="53">
        <v>77</v>
      </c>
      <c r="I79" s="53">
        <v>0</v>
      </c>
      <c r="J79" s="53">
        <v>4</v>
      </c>
      <c r="K79" s="53">
        <v>18</v>
      </c>
      <c r="L79" s="53">
        <v>0.92</v>
      </c>
    </row>
    <row r="80" spans="1:12">
      <c r="A80" s="54" t="s">
        <v>115</v>
      </c>
      <c r="B80" s="53">
        <v>19</v>
      </c>
      <c r="C80" s="53">
        <v>1.9</v>
      </c>
      <c r="D80" s="53">
        <v>19</v>
      </c>
      <c r="E80" s="53">
        <v>89</v>
      </c>
      <c r="F80" s="53">
        <v>10</v>
      </c>
      <c r="G80" s="53">
        <v>58</v>
      </c>
      <c r="H80" s="53">
        <v>75</v>
      </c>
      <c r="I80" s="53">
        <v>0</v>
      </c>
      <c r="J80" s="53">
        <v>2</v>
      </c>
      <c r="K80" s="53">
        <v>21</v>
      </c>
      <c r="L80" s="53">
        <v>0.92</v>
      </c>
    </row>
    <row r="81" spans="1:12" ht="28">
      <c r="A81" s="54" t="s">
        <v>116</v>
      </c>
      <c r="B81" s="53">
        <v>16</v>
      </c>
      <c r="C81" s="53">
        <v>2</v>
      </c>
      <c r="D81" s="53">
        <v>16</v>
      </c>
      <c r="E81" s="53">
        <v>100</v>
      </c>
      <c r="F81" s="53">
        <v>0</v>
      </c>
      <c r="G81" s="53">
        <v>64</v>
      </c>
      <c r="H81" s="53">
        <v>37</v>
      </c>
      <c r="I81" s="53">
        <v>6</v>
      </c>
      <c r="J81" s="53">
        <v>0</v>
      </c>
      <c r="K81" s="53">
        <v>56</v>
      </c>
      <c r="L81" s="53">
        <v>1.25</v>
      </c>
    </row>
    <row r="82" spans="1:12" ht="28">
      <c r="A82" s="54" t="s">
        <v>117</v>
      </c>
      <c r="B82" s="53">
        <v>21</v>
      </c>
      <c r="C82" s="53">
        <v>2</v>
      </c>
      <c r="D82" s="53">
        <v>20</v>
      </c>
      <c r="E82" s="53">
        <v>85</v>
      </c>
      <c r="F82" s="53">
        <v>5</v>
      </c>
      <c r="G82" s="53">
        <v>53</v>
      </c>
      <c r="H82" s="53">
        <v>37</v>
      </c>
      <c r="I82" s="53">
        <v>5</v>
      </c>
      <c r="J82" s="53">
        <v>0</v>
      </c>
      <c r="K82" s="53">
        <v>57</v>
      </c>
      <c r="L82" s="53">
        <v>1.21</v>
      </c>
    </row>
    <row r="83" spans="1:12" ht="28">
      <c r="A83" s="54" t="s">
        <v>118</v>
      </c>
      <c r="B83" s="53">
        <v>17</v>
      </c>
      <c r="C83" s="53">
        <v>2.1</v>
      </c>
      <c r="D83" s="53">
        <v>17</v>
      </c>
      <c r="E83" s="53">
        <v>100</v>
      </c>
      <c r="F83" s="53">
        <v>0</v>
      </c>
      <c r="G83" s="53">
        <v>72</v>
      </c>
      <c r="H83" s="53">
        <v>69</v>
      </c>
      <c r="I83" s="53">
        <v>0</v>
      </c>
      <c r="J83" s="53">
        <v>5</v>
      </c>
      <c r="K83" s="53">
        <v>25</v>
      </c>
      <c r="L83" s="53">
        <v>1.1000000000000001</v>
      </c>
    </row>
    <row r="84" spans="1:12" ht="28">
      <c r="A84" s="54" t="s">
        <v>119</v>
      </c>
      <c r="B84" s="53">
        <v>13</v>
      </c>
      <c r="C84" s="53">
        <v>5.0999999999999996</v>
      </c>
      <c r="D84" s="53">
        <v>13</v>
      </c>
      <c r="E84" s="53">
        <v>80</v>
      </c>
      <c r="F84" s="53">
        <v>17</v>
      </c>
      <c r="G84" s="53">
        <v>57</v>
      </c>
      <c r="H84" s="53">
        <v>47</v>
      </c>
      <c r="I84" s="53">
        <v>3</v>
      </c>
      <c r="J84" s="53">
        <v>13</v>
      </c>
      <c r="K84" s="53">
        <v>35</v>
      </c>
      <c r="L84" s="53">
        <v>1.59</v>
      </c>
    </row>
    <row r="85" spans="1:12" ht="28">
      <c r="A85" s="54" t="s">
        <v>120</v>
      </c>
      <c r="B85" s="53">
        <v>15</v>
      </c>
      <c r="C85" s="53">
        <v>2.5</v>
      </c>
      <c r="D85" s="53">
        <v>15</v>
      </c>
      <c r="E85" s="53">
        <v>95</v>
      </c>
      <c r="F85" s="53">
        <v>4</v>
      </c>
      <c r="G85" s="53">
        <v>67</v>
      </c>
      <c r="H85" s="53">
        <v>48</v>
      </c>
      <c r="I85" s="53">
        <v>0</v>
      </c>
      <c r="J85" s="53">
        <v>13</v>
      </c>
      <c r="K85" s="53">
        <v>37</v>
      </c>
      <c r="L85" s="53">
        <v>1.43</v>
      </c>
    </row>
    <row r="86" spans="1:12" ht="28">
      <c r="A86" s="54" t="s">
        <v>121</v>
      </c>
      <c r="B86" s="53">
        <v>19</v>
      </c>
      <c r="C86" s="53">
        <v>2.5</v>
      </c>
      <c r="D86" s="53">
        <v>20</v>
      </c>
      <c r="E86" s="53">
        <v>87</v>
      </c>
      <c r="F86" s="53">
        <v>12</v>
      </c>
      <c r="G86" s="53">
        <v>79</v>
      </c>
      <c r="H86" s="53">
        <v>50</v>
      </c>
      <c r="I86" s="53">
        <v>0</v>
      </c>
      <c r="J86" s="53">
        <v>17</v>
      </c>
      <c r="K86" s="53">
        <v>32</v>
      </c>
      <c r="L86" s="53">
        <v>1.47</v>
      </c>
    </row>
    <row r="87" spans="1:12" ht="28">
      <c r="A87" s="54" t="s">
        <v>122</v>
      </c>
      <c r="B87" s="53">
        <v>13</v>
      </c>
      <c r="C87" s="53">
        <v>2.1</v>
      </c>
      <c r="D87" s="53">
        <v>13</v>
      </c>
      <c r="E87" s="53">
        <v>100</v>
      </c>
      <c r="F87" s="53">
        <v>0</v>
      </c>
      <c r="G87" s="53">
        <v>54</v>
      </c>
      <c r="H87" s="53">
        <v>55</v>
      </c>
      <c r="I87" s="53">
        <v>0</v>
      </c>
      <c r="J87" s="53">
        <v>14</v>
      </c>
      <c r="K87" s="53">
        <v>29</v>
      </c>
      <c r="L87" s="53">
        <v>1.4</v>
      </c>
    </row>
    <row r="88" spans="1:12" ht="28">
      <c r="A88" s="54" t="s">
        <v>123</v>
      </c>
      <c r="B88" s="53">
        <v>22</v>
      </c>
      <c r="C88" s="53">
        <v>2</v>
      </c>
      <c r="D88" s="53">
        <v>22</v>
      </c>
      <c r="E88" s="53">
        <v>90</v>
      </c>
      <c r="F88" s="53">
        <v>0</v>
      </c>
      <c r="G88" s="53">
        <v>70</v>
      </c>
      <c r="H88" s="53">
        <v>54</v>
      </c>
      <c r="I88" s="53">
        <v>9</v>
      </c>
      <c r="J88" s="53">
        <v>0</v>
      </c>
      <c r="K88" s="53">
        <v>36</v>
      </c>
      <c r="L88" s="53">
        <v>1.32</v>
      </c>
    </row>
    <row r="89" spans="1:12" ht="28">
      <c r="A89" s="54" t="s">
        <v>124</v>
      </c>
      <c r="B89" s="53">
        <v>3</v>
      </c>
      <c r="C89" s="53">
        <v>20.3</v>
      </c>
      <c r="D89" s="53">
        <v>3</v>
      </c>
      <c r="E89" s="53">
        <v>75</v>
      </c>
      <c r="F89" s="53">
        <v>18</v>
      </c>
      <c r="G89" s="53">
        <v>56</v>
      </c>
      <c r="H89" s="53">
        <v>63</v>
      </c>
      <c r="I89" s="53">
        <v>1</v>
      </c>
      <c r="J89" s="53">
        <v>0</v>
      </c>
      <c r="K89" s="53">
        <v>34</v>
      </c>
      <c r="L89" s="53">
        <v>1.04</v>
      </c>
    </row>
    <row r="90" spans="1:12" ht="28">
      <c r="A90" s="54" t="s">
        <v>125</v>
      </c>
      <c r="B90" s="53">
        <v>21</v>
      </c>
      <c r="C90" s="53">
        <v>2.1</v>
      </c>
      <c r="D90" s="53">
        <v>21</v>
      </c>
      <c r="E90" s="53">
        <v>100</v>
      </c>
      <c r="F90" s="53">
        <v>0</v>
      </c>
      <c r="G90" s="53">
        <v>90</v>
      </c>
      <c r="H90" s="53">
        <v>57</v>
      </c>
      <c r="I90" s="53">
        <v>4</v>
      </c>
      <c r="J90" s="53">
        <v>0</v>
      </c>
      <c r="K90" s="53">
        <v>37</v>
      </c>
      <c r="L90" s="53">
        <v>1.19</v>
      </c>
    </row>
    <row r="91" spans="1:12" ht="28">
      <c r="A91" s="54" t="s">
        <v>126</v>
      </c>
      <c r="B91" s="53">
        <v>18</v>
      </c>
      <c r="C91" s="53">
        <v>7.2</v>
      </c>
      <c r="D91" s="53">
        <v>17</v>
      </c>
      <c r="E91" s="53">
        <v>72</v>
      </c>
      <c r="F91" s="53">
        <v>17</v>
      </c>
      <c r="G91" s="53">
        <v>66</v>
      </c>
      <c r="H91" s="53">
        <v>62</v>
      </c>
      <c r="I91" s="53">
        <v>1</v>
      </c>
      <c r="J91" s="53">
        <v>0</v>
      </c>
      <c r="K91" s="53">
        <v>36</v>
      </c>
      <c r="L91" s="53">
        <v>1.05</v>
      </c>
    </row>
    <row r="92" spans="1:12" ht="28">
      <c r="A92" s="54" t="s">
        <v>127</v>
      </c>
      <c r="B92" s="53">
        <v>29</v>
      </c>
      <c r="C92" s="53">
        <v>4.0999999999999996</v>
      </c>
      <c r="D92" s="53">
        <v>28</v>
      </c>
      <c r="E92" s="53">
        <v>75</v>
      </c>
      <c r="F92" s="53">
        <v>17</v>
      </c>
      <c r="G92" s="53">
        <v>87</v>
      </c>
      <c r="H92" s="53">
        <v>63</v>
      </c>
      <c r="I92" s="53">
        <v>0</v>
      </c>
      <c r="J92" s="53">
        <v>0</v>
      </c>
      <c r="K92" s="53">
        <v>35</v>
      </c>
      <c r="L92" s="53">
        <v>1.01</v>
      </c>
    </row>
    <row r="93" spans="1:12" ht="28">
      <c r="A93" s="54" t="s">
        <v>128</v>
      </c>
      <c r="B93" s="53">
        <v>14</v>
      </c>
      <c r="C93" s="53">
        <v>6.3</v>
      </c>
      <c r="D93" s="53">
        <v>15</v>
      </c>
      <c r="E93" s="53">
        <v>77</v>
      </c>
      <c r="F93" s="53">
        <v>18</v>
      </c>
      <c r="G93" s="53">
        <v>66</v>
      </c>
      <c r="H93" s="53">
        <v>63</v>
      </c>
      <c r="I93" s="53">
        <v>0</v>
      </c>
      <c r="J93" s="53">
        <v>0</v>
      </c>
      <c r="K93" s="53">
        <v>36</v>
      </c>
      <c r="L93" s="53">
        <v>0.95</v>
      </c>
    </row>
    <row r="94" spans="1:12" ht="28">
      <c r="A94" s="54" t="s">
        <v>129</v>
      </c>
      <c r="B94" s="53">
        <v>7</v>
      </c>
      <c r="C94" s="53">
        <v>7</v>
      </c>
      <c r="D94" s="53">
        <v>6</v>
      </c>
      <c r="E94" s="53">
        <v>80</v>
      </c>
      <c r="F94" s="53">
        <v>19</v>
      </c>
      <c r="G94" s="53">
        <v>54</v>
      </c>
      <c r="H94" s="53">
        <v>61</v>
      </c>
      <c r="I94" s="53">
        <v>0</v>
      </c>
      <c r="J94" s="53">
        <v>0</v>
      </c>
      <c r="K94" s="53">
        <v>38</v>
      </c>
      <c r="L94" s="53">
        <v>0.96</v>
      </c>
    </row>
    <row r="95" spans="1:12" ht="28">
      <c r="A95" s="54" t="s">
        <v>130</v>
      </c>
      <c r="B95" s="53">
        <v>13</v>
      </c>
      <c r="C95" s="53">
        <v>6.7</v>
      </c>
      <c r="D95" s="53">
        <v>13</v>
      </c>
      <c r="E95" s="53">
        <v>69</v>
      </c>
      <c r="F95" s="53">
        <v>18</v>
      </c>
      <c r="G95" s="53">
        <v>51</v>
      </c>
      <c r="H95" s="53">
        <v>64</v>
      </c>
      <c r="I95" s="53">
        <v>0</v>
      </c>
      <c r="J95" s="53">
        <v>0</v>
      </c>
      <c r="K95" s="53">
        <v>35</v>
      </c>
      <c r="L95" s="53">
        <v>0.94</v>
      </c>
    </row>
    <row r="96" spans="1:12" ht="28">
      <c r="A96" s="54" t="s">
        <v>131</v>
      </c>
      <c r="B96" s="53">
        <v>23</v>
      </c>
      <c r="C96" s="53">
        <v>4.5</v>
      </c>
      <c r="D96" s="53">
        <v>23</v>
      </c>
      <c r="E96" s="53">
        <v>71</v>
      </c>
      <c r="F96" s="53">
        <v>14</v>
      </c>
      <c r="G96" s="53">
        <v>81</v>
      </c>
      <c r="H96" s="53">
        <v>62</v>
      </c>
      <c r="I96" s="53">
        <v>0</v>
      </c>
      <c r="J96" s="53">
        <v>0</v>
      </c>
      <c r="K96" s="53">
        <v>36</v>
      </c>
      <c r="L96" s="53">
        <v>1.02</v>
      </c>
    </row>
    <row r="97" spans="1:12">
      <c r="A97" s="54" t="s">
        <v>132</v>
      </c>
      <c r="B97" s="53">
        <v>16</v>
      </c>
      <c r="C97" s="53">
        <v>3</v>
      </c>
      <c r="D97" s="53">
        <v>16</v>
      </c>
      <c r="E97" s="53">
        <v>84</v>
      </c>
      <c r="F97" s="53">
        <v>9</v>
      </c>
      <c r="G97" s="53">
        <v>69</v>
      </c>
      <c r="H97" s="53">
        <v>50</v>
      </c>
      <c r="I97" s="53">
        <v>10</v>
      </c>
      <c r="J97" s="53">
        <v>4</v>
      </c>
      <c r="K97" s="53">
        <v>34</v>
      </c>
      <c r="L97" s="53">
        <v>1.57</v>
      </c>
    </row>
    <row r="98" spans="1:12" ht="28">
      <c r="A98" s="54" t="s">
        <v>133</v>
      </c>
      <c r="B98" s="53">
        <v>14</v>
      </c>
      <c r="C98" s="53">
        <v>3.1</v>
      </c>
      <c r="D98" s="53">
        <v>14</v>
      </c>
      <c r="E98" s="53">
        <v>87</v>
      </c>
      <c r="F98" s="53">
        <v>6</v>
      </c>
      <c r="G98" s="53">
        <v>65</v>
      </c>
      <c r="H98" s="53">
        <v>50</v>
      </c>
      <c r="I98" s="53">
        <v>10</v>
      </c>
      <c r="J98" s="53">
        <v>2</v>
      </c>
      <c r="K98" s="53">
        <v>36</v>
      </c>
      <c r="L98" s="53">
        <v>1.5</v>
      </c>
    </row>
    <row r="99" spans="1:12" ht="28">
      <c r="A99" s="54" t="s">
        <v>134</v>
      </c>
      <c r="B99" s="53">
        <v>14</v>
      </c>
      <c r="C99" s="53">
        <v>2.1</v>
      </c>
      <c r="D99" s="53">
        <v>14</v>
      </c>
      <c r="E99" s="53">
        <v>100</v>
      </c>
      <c r="F99" s="53">
        <v>0</v>
      </c>
      <c r="G99" s="53">
        <v>60</v>
      </c>
      <c r="H99" s="53">
        <v>36</v>
      </c>
      <c r="I99" s="53">
        <v>6</v>
      </c>
      <c r="J99" s="53">
        <v>20</v>
      </c>
      <c r="K99" s="53">
        <v>36</v>
      </c>
      <c r="L99" s="53">
        <v>1.79</v>
      </c>
    </row>
    <row r="100" spans="1:12" ht="28">
      <c r="A100" s="54" t="s">
        <v>135</v>
      </c>
      <c r="B100" s="53">
        <v>18</v>
      </c>
      <c r="C100" s="53">
        <v>7</v>
      </c>
      <c r="D100" s="53">
        <v>18</v>
      </c>
      <c r="E100" s="53">
        <v>100</v>
      </c>
      <c r="F100" s="53">
        <v>0</v>
      </c>
      <c r="G100" s="53">
        <v>252</v>
      </c>
      <c r="H100" s="53">
        <v>27</v>
      </c>
      <c r="I100" s="53">
        <v>5</v>
      </c>
      <c r="J100" s="53">
        <v>38</v>
      </c>
      <c r="K100" s="53">
        <v>27</v>
      </c>
      <c r="L100" s="53">
        <v>1.79</v>
      </c>
    </row>
    <row r="101" spans="1:12" ht="28">
      <c r="A101" s="54" t="s">
        <v>136</v>
      </c>
      <c r="B101" s="53">
        <v>20</v>
      </c>
      <c r="C101" s="53">
        <v>3</v>
      </c>
      <c r="D101" s="53">
        <v>20</v>
      </c>
      <c r="E101" s="53">
        <v>100</v>
      </c>
      <c r="F101" s="53">
        <v>0</v>
      </c>
      <c r="G101" s="53">
        <v>120</v>
      </c>
      <c r="H101" s="53">
        <v>30</v>
      </c>
      <c r="I101" s="53">
        <v>10</v>
      </c>
      <c r="J101" s="53">
        <v>10</v>
      </c>
      <c r="K101" s="53">
        <v>50</v>
      </c>
      <c r="L101" s="53">
        <v>1.69</v>
      </c>
    </row>
    <row r="102" spans="1:12" ht="28">
      <c r="A102" s="54" t="s">
        <v>137</v>
      </c>
      <c r="B102" s="53">
        <v>9</v>
      </c>
      <c r="C102" s="53">
        <v>7.1</v>
      </c>
      <c r="D102" s="53">
        <v>9</v>
      </c>
      <c r="E102" s="53">
        <v>78</v>
      </c>
      <c r="F102" s="53">
        <v>18</v>
      </c>
      <c r="G102" s="53">
        <v>71</v>
      </c>
      <c r="H102" s="53">
        <v>34</v>
      </c>
      <c r="I102" s="53">
        <v>0</v>
      </c>
      <c r="J102" s="53">
        <v>0</v>
      </c>
      <c r="K102" s="53">
        <v>65</v>
      </c>
      <c r="L102" s="53">
        <v>0.93</v>
      </c>
    </row>
    <row r="103" spans="1:12" ht="28">
      <c r="A103" s="54" t="s">
        <v>138</v>
      </c>
      <c r="B103" s="53">
        <v>9</v>
      </c>
      <c r="C103" s="53">
        <v>7.7</v>
      </c>
      <c r="D103" s="53">
        <v>10</v>
      </c>
      <c r="E103" s="53">
        <v>75</v>
      </c>
      <c r="F103" s="53">
        <v>17</v>
      </c>
      <c r="G103" s="53">
        <v>50</v>
      </c>
      <c r="H103" s="53">
        <v>34</v>
      </c>
      <c r="I103" s="53">
        <v>0</v>
      </c>
      <c r="J103" s="53">
        <v>0</v>
      </c>
      <c r="K103" s="53">
        <v>65</v>
      </c>
      <c r="L103" s="53">
        <v>0.93</v>
      </c>
    </row>
    <row r="104" spans="1:12" ht="28">
      <c r="A104" s="54" t="s">
        <v>139</v>
      </c>
      <c r="B104" s="53">
        <v>19</v>
      </c>
      <c r="C104" s="53">
        <v>6.2</v>
      </c>
      <c r="D104" s="53">
        <v>19</v>
      </c>
      <c r="E104" s="53">
        <v>78</v>
      </c>
      <c r="F104" s="53">
        <v>16</v>
      </c>
      <c r="G104" s="53">
        <v>84</v>
      </c>
      <c r="H104" s="53">
        <v>27</v>
      </c>
      <c r="I104" s="53">
        <v>0</v>
      </c>
      <c r="J104" s="53">
        <v>0</v>
      </c>
      <c r="K104" s="53">
        <v>71</v>
      </c>
      <c r="L104" s="53">
        <v>0.92</v>
      </c>
    </row>
    <row r="105" spans="1:12" ht="28">
      <c r="A105" s="54" t="s">
        <v>140</v>
      </c>
      <c r="B105" s="53">
        <v>35</v>
      </c>
      <c r="C105" s="53">
        <v>2.8</v>
      </c>
      <c r="D105" s="53">
        <v>35</v>
      </c>
      <c r="E105" s="53">
        <v>79</v>
      </c>
      <c r="F105" s="53">
        <v>14</v>
      </c>
      <c r="G105" s="53">
        <v>98</v>
      </c>
      <c r="H105" s="53">
        <v>30</v>
      </c>
      <c r="I105" s="53">
        <v>0</v>
      </c>
      <c r="J105" s="53">
        <v>0</v>
      </c>
      <c r="K105" s="53">
        <v>69</v>
      </c>
      <c r="L105" s="53">
        <v>0.88</v>
      </c>
    </row>
    <row r="106" spans="1:12" ht="28">
      <c r="A106" s="54" t="s">
        <v>141</v>
      </c>
      <c r="B106" s="53">
        <v>11</v>
      </c>
      <c r="C106" s="53">
        <v>13.3</v>
      </c>
      <c r="D106" s="53">
        <v>10</v>
      </c>
      <c r="E106" s="53">
        <v>68</v>
      </c>
      <c r="F106" s="53">
        <v>20</v>
      </c>
      <c r="G106" s="53">
        <v>63</v>
      </c>
      <c r="H106" s="53">
        <v>24</v>
      </c>
      <c r="I106" s="53">
        <v>2</v>
      </c>
      <c r="J106" s="53">
        <v>0</v>
      </c>
      <c r="K106" s="53">
        <v>72</v>
      </c>
      <c r="L106" s="53">
        <v>1</v>
      </c>
    </row>
    <row r="107" spans="1:12" ht="28">
      <c r="A107" s="54" t="s">
        <v>142</v>
      </c>
      <c r="B107" s="53">
        <v>28</v>
      </c>
      <c r="C107" s="53">
        <v>2.2999999999999998</v>
      </c>
      <c r="D107" s="53">
        <v>29</v>
      </c>
      <c r="E107" s="53">
        <v>81</v>
      </c>
      <c r="F107" s="53">
        <v>13</v>
      </c>
      <c r="G107" s="53">
        <v>80</v>
      </c>
      <c r="H107" s="53">
        <v>15</v>
      </c>
      <c r="I107" s="53">
        <v>3</v>
      </c>
      <c r="J107" s="53">
        <v>0</v>
      </c>
      <c r="K107" s="53">
        <v>81</v>
      </c>
      <c r="L107" s="53">
        <v>0.82</v>
      </c>
    </row>
    <row r="108" spans="1:12" ht="28">
      <c r="A108" s="54" t="s">
        <v>143</v>
      </c>
      <c r="B108" s="53">
        <v>16</v>
      </c>
      <c r="C108" s="53">
        <v>8.5</v>
      </c>
      <c r="D108" s="53">
        <v>16</v>
      </c>
      <c r="E108" s="53">
        <v>80</v>
      </c>
      <c r="F108" s="53">
        <v>12</v>
      </c>
      <c r="G108" s="53">
        <v>92</v>
      </c>
      <c r="H108" s="53">
        <v>25</v>
      </c>
      <c r="I108" s="53">
        <v>2</v>
      </c>
      <c r="J108" s="53">
        <v>0</v>
      </c>
      <c r="K108" s="53">
        <v>72</v>
      </c>
      <c r="L108" s="53">
        <v>1.01</v>
      </c>
    </row>
    <row r="109" spans="1:12" ht="28">
      <c r="A109" s="54" t="s">
        <v>144</v>
      </c>
      <c r="B109" s="53">
        <v>19</v>
      </c>
      <c r="C109" s="53">
        <v>5.5</v>
      </c>
      <c r="D109" s="53">
        <v>19</v>
      </c>
      <c r="E109" s="53">
        <v>69</v>
      </c>
      <c r="F109" s="53">
        <v>20</v>
      </c>
      <c r="G109" s="53">
        <v>58</v>
      </c>
      <c r="H109" s="53">
        <v>48</v>
      </c>
      <c r="I109" s="53">
        <v>1</v>
      </c>
      <c r="J109" s="53">
        <v>0</v>
      </c>
      <c r="K109" s="53">
        <v>50</v>
      </c>
      <c r="L109" s="53">
        <v>1.1200000000000001</v>
      </c>
    </row>
    <row r="110" spans="1:12" ht="28">
      <c r="A110" s="54" t="s">
        <v>145</v>
      </c>
      <c r="B110" s="53">
        <v>9</v>
      </c>
      <c r="C110" s="53">
        <v>19.100000000000001</v>
      </c>
      <c r="D110" s="53">
        <v>9</v>
      </c>
      <c r="E110" s="53">
        <v>74</v>
      </c>
      <c r="F110" s="53">
        <v>16</v>
      </c>
      <c r="G110" s="53">
        <v>103</v>
      </c>
      <c r="H110" s="53">
        <v>43</v>
      </c>
      <c r="I110" s="53">
        <v>1</v>
      </c>
      <c r="J110" s="53">
        <v>0</v>
      </c>
      <c r="K110" s="53">
        <v>55</v>
      </c>
      <c r="L110" s="53">
        <v>1.07</v>
      </c>
    </row>
    <row r="111" spans="1:12" ht="28">
      <c r="A111" s="54" t="s">
        <v>146</v>
      </c>
      <c r="B111" s="53">
        <v>17</v>
      </c>
      <c r="C111" s="53">
        <v>6.9</v>
      </c>
      <c r="D111" s="53">
        <v>16</v>
      </c>
      <c r="E111" s="53">
        <v>75</v>
      </c>
      <c r="F111" s="53">
        <v>16</v>
      </c>
      <c r="G111" s="53">
        <v>80</v>
      </c>
      <c r="H111" s="53">
        <v>41</v>
      </c>
      <c r="I111" s="53">
        <v>0</v>
      </c>
      <c r="J111" s="53">
        <v>0</v>
      </c>
      <c r="K111" s="53">
        <v>58</v>
      </c>
      <c r="L111" s="53">
        <v>0.98</v>
      </c>
    </row>
    <row r="112" spans="1:12" ht="28">
      <c r="A112" s="54" t="s">
        <v>146</v>
      </c>
      <c r="B112" s="53">
        <v>23</v>
      </c>
      <c r="C112" s="53">
        <v>5.0999999999999996</v>
      </c>
      <c r="D112" s="53">
        <v>23</v>
      </c>
      <c r="E112" s="53">
        <v>79</v>
      </c>
      <c r="F112" s="53">
        <v>13</v>
      </c>
      <c r="G112" s="53">
        <v>111</v>
      </c>
      <c r="H112" s="53">
        <v>41</v>
      </c>
      <c r="I112" s="53">
        <v>0</v>
      </c>
      <c r="J112" s="53">
        <v>0</v>
      </c>
      <c r="K112" s="53">
        <v>58</v>
      </c>
      <c r="L112" s="53">
        <v>0.98</v>
      </c>
    </row>
    <row r="113" spans="1:12" ht="28">
      <c r="A113" s="54" t="s">
        <v>147</v>
      </c>
      <c r="B113" s="53">
        <v>14</v>
      </c>
      <c r="C113" s="53">
        <v>16.2</v>
      </c>
      <c r="D113" s="53">
        <v>15</v>
      </c>
      <c r="E113" s="53">
        <v>77</v>
      </c>
      <c r="F113" s="53">
        <v>15</v>
      </c>
      <c r="G113" s="53">
        <v>124</v>
      </c>
      <c r="H113" s="53">
        <v>43</v>
      </c>
      <c r="I113" s="53">
        <v>0</v>
      </c>
      <c r="J113" s="53">
        <v>0</v>
      </c>
      <c r="K113" s="53">
        <v>54</v>
      </c>
      <c r="L113" s="53">
        <v>1.1200000000000001</v>
      </c>
    </row>
    <row r="114" spans="1:12" ht="28">
      <c r="A114" s="54" t="s">
        <v>148</v>
      </c>
      <c r="B114" s="53">
        <v>20</v>
      </c>
      <c r="C114" s="53">
        <v>2.4</v>
      </c>
      <c r="D114" s="53">
        <v>21</v>
      </c>
      <c r="E114" s="53">
        <v>82</v>
      </c>
      <c r="F114" s="53">
        <v>10</v>
      </c>
      <c r="G114" s="53">
        <v>64</v>
      </c>
      <c r="H114" s="53">
        <v>43</v>
      </c>
      <c r="I114" s="53">
        <v>6</v>
      </c>
      <c r="J114" s="53">
        <v>2</v>
      </c>
      <c r="K114" s="53">
        <v>47</v>
      </c>
      <c r="L114" s="53">
        <v>1.4</v>
      </c>
    </row>
    <row r="115" spans="1:12" ht="28">
      <c r="A115" s="54" t="s">
        <v>149</v>
      </c>
      <c r="B115" s="53">
        <v>17</v>
      </c>
      <c r="C115" s="53">
        <v>3</v>
      </c>
      <c r="D115" s="53">
        <v>17</v>
      </c>
      <c r="E115" s="53">
        <v>88</v>
      </c>
      <c r="F115" s="53">
        <v>11</v>
      </c>
      <c r="G115" s="53">
        <v>75</v>
      </c>
      <c r="H115" s="53">
        <v>47</v>
      </c>
      <c r="I115" s="53">
        <v>12</v>
      </c>
      <c r="J115" s="53">
        <v>0</v>
      </c>
      <c r="K115" s="53">
        <v>39</v>
      </c>
      <c r="L115" s="53">
        <v>1.41</v>
      </c>
    </row>
    <row r="116" spans="1:12" ht="28">
      <c r="A116" s="54" t="s">
        <v>150</v>
      </c>
      <c r="B116" s="53">
        <v>14</v>
      </c>
      <c r="C116" s="53">
        <v>3.6</v>
      </c>
      <c r="D116" s="53">
        <v>14</v>
      </c>
      <c r="E116" s="53">
        <v>90</v>
      </c>
      <c r="F116" s="53">
        <v>10</v>
      </c>
      <c r="G116" s="53">
        <v>72</v>
      </c>
      <c r="H116" s="53">
        <v>49</v>
      </c>
      <c r="I116" s="53">
        <v>11</v>
      </c>
      <c r="J116" s="53">
        <v>0</v>
      </c>
      <c r="K116" s="53">
        <v>39</v>
      </c>
      <c r="L116" s="53">
        <v>1.39</v>
      </c>
    </row>
    <row r="117" spans="1:12" ht="28">
      <c r="A117" s="54" t="s">
        <v>151</v>
      </c>
      <c r="B117" s="53">
        <v>26</v>
      </c>
      <c r="C117" s="53">
        <v>2</v>
      </c>
      <c r="D117" s="53">
        <v>27</v>
      </c>
      <c r="E117" s="53">
        <v>92</v>
      </c>
      <c r="F117" s="53">
        <v>3</v>
      </c>
      <c r="G117" s="53">
        <v>92</v>
      </c>
      <c r="H117" s="53">
        <v>22</v>
      </c>
      <c r="I117" s="53">
        <v>16</v>
      </c>
      <c r="J117" s="53">
        <v>0</v>
      </c>
      <c r="K117" s="53">
        <v>61</v>
      </c>
      <c r="L117" s="53">
        <v>1.35</v>
      </c>
    </row>
    <row r="118" spans="1:12" ht="28">
      <c r="A118" s="54" t="s">
        <v>152</v>
      </c>
      <c r="B118" s="53">
        <v>9</v>
      </c>
      <c r="C118" s="53">
        <v>8.8000000000000007</v>
      </c>
      <c r="D118" s="53">
        <v>8</v>
      </c>
      <c r="E118" s="53">
        <v>72</v>
      </c>
      <c r="F118" s="53">
        <v>27</v>
      </c>
      <c r="G118" s="53">
        <v>58</v>
      </c>
      <c r="H118" s="53">
        <v>39</v>
      </c>
      <c r="I118" s="53">
        <v>8</v>
      </c>
      <c r="J118" s="53">
        <v>0</v>
      </c>
      <c r="K118" s="53">
        <v>51</v>
      </c>
      <c r="L118" s="53">
        <v>1.33</v>
      </c>
    </row>
    <row r="119" spans="1:12" ht="28">
      <c r="A119" s="54" t="s">
        <v>153</v>
      </c>
      <c r="B119" s="53">
        <v>13</v>
      </c>
      <c r="C119" s="53">
        <v>2.1</v>
      </c>
      <c r="D119" s="53">
        <v>13</v>
      </c>
      <c r="E119" s="53">
        <v>100</v>
      </c>
      <c r="F119" s="53">
        <v>0</v>
      </c>
      <c r="G119" s="53">
        <v>54</v>
      </c>
      <c r="H119" s="53">
        <v>44</v>
      </c>
      <c r="I119" s="53">
        <v>7</v>
      </c>
      <c r="J119" s="53">
        <v>0</v>
      </c>
      <c r="K119" s="53">
        <v>48</v>
      </c>
      <c r="L119" s="53">
        <v>1.31</v>
      </c>
    </row>
    <row r="120" spans="1:12" ht="28">
      <c r="A120" s="54" t="s">
        <v>154</v>
      </c>
      <c r="B120" s="53">
        <v>20</v>
      </c>
      <c r="C120" s="53">
        <v>2.6</v>
      </c>
      <c r="D120" s="53">
        <v>21</v>
      </c>
      <c r="E120" s="53">
        <v>91</v>
      </c>
      <c r="F120" s="53">
        <v>5</v>
      </c>
      <c r="G120" s="53">
        <v>85</v>
      </c>
      <c r="H120" s="53">
        <v>40</v>
      </c>
      <c r="I120" s="53">
        <v>9</v>
      </c>
      <c r="J120" s="53">
        <v>0</v>
      </c>
      <c r="K120" s="53">
        <v>50</v>
      </c>
      <c r="L120" s="53">
        <v>1.34</v>
      </c>
    </row>
    <row r="121" spans="1:12" ht="28">
      <c r="A121" s="54" t="s">
        <v>155</v>
      </c>
      <c r="B121" s="53">
        <v>9</v>
      </c>
      <c r="C121" s="53">
        <v>9.9</v>
      </c>
      <c r="D121" s="53">
        <v>9</v>
      </c>
      <c r="E121" s="53">
        <v>72</v>
      </c>
      <c r="F121" s="53">
        <v>19</v>
      </c>
      <c r="G121" s="53">
        <v>73</v>
      </c>
      <c r="H121" s="53">
        <v>39</v>
      </c>
      <c r="I121" s="53">
        <v>1</v>
      </c>
      <c r="J121" s="53">
        <v>0</v>
      </c>
      <c r="K121" s="53">
        <v>59</v>
      </c>
      <c r="L121" s="53">
        <v>1.04</v>
      </c>
    </row>
    <row r="122" spans="1:12" ht="28">
      <c r="A122" s="54" t="s">
        <v>156</v>
      </c>
      <c r="B122" s="53">
        <v>5</v>
      </c>
      <c r="C122" s="53">
        <v>19.600000000000001</v>
      </c>
      <c r="D122" s="53">
        <v>5</v>
      </c>
      <c r="E122" s="53">
        <v>70</v>
      </c>
      <c r="F122" s="53">
        <v>25</v>
      </c>
      <c r="G122" s="53">
        <v>66</v>
      </c>
      <c r="H122" s="53">
        <v>38</v>
      </c>
      <c r="I122" s="53">
        <v>2</v>
      </c>
      <c r="J122" s="53">
        <v>0</v>
      </c>
      <c r="K122" s="53">
        <v>59</v>
      </c>
      <c r="L122" s="53">
        <v>1.0900000000000001</v>
      </c>
    </row>
    <row r="123" spans="1:12" ht="28">
      <c r="A123" s="54" t="s">
        <v>157</v>
      </c>
      <c r="B123" s="53">
        <v>20</v>
      </c>
      <c r="C123" s="53">
        <v>4.8</v>
      </c>
      <c r="D123" s="53">
        <v>20</v>
      </c>
      <c r="E123" s="53">
        <v>81</v>
      </c>
      <c r="F123" s="53">
        <v>14</v>
      </c>
      <c r="G123" s="53">
        <v>104</v>
      </c>
      <c r="H123" s="53">
        <v>39</v>
      </c>
      <c r="I123" s="53">
        <v>1</v>
      </c>
      <c r="J123" s="53">
        <v>0</v>
      </c>
      <c r="K123" s="53">
        <v>59</v>
      </c>
      <c r="L123" s="53">
        <v>1.05</v>
      </c>
    </row>
    <row r="124" spans="1:12" ht="28">
      <c r="A124" s="54" t="s">
        <v>158</v>
      </c>
      <c r="B124" s="53">
        <v>36</v>
      </c>
      <c r="C124" s="53">
        <v>1.9</v>
      </c>
      <c r="D124" s="53">
        <v>37</v>
      </c>
      <c r="E124" s="53">
        <v>94</v>
      </c>
      <c r="F124" s="53">
        <v>2</v>
      </c>
      <c r="G124" s="53">
        <v>126</v>
      </c>
      <c r="H124" s="53">
        <v>40</v>
      </c>
      <c r="I124" s="53">
        <v>0</v>
      </c>
      <c r="J124" s="53">
        <v>0</v>
      </c>
      <c r="K124" s="53">
        <v>59</v>
      </c>
      <c r="L124" s="53">
        <v>0.98</v>
      </c>
    </row>
    <row r="125" spans="1:12">
      <c r="A125" s="54" t="s">
        <v>159</v>
      </c>
      <c r="B125" s="53">
        <v>16</v>
      </c>
      <c r="C125" s="53">
        <v>3.4</v>
      </c>
      <c r="D125" s="53">
        <v>16</v>
      </c>
      <c r="E125" s="53">
        <v>90</v>
      </c>
      <c r="F125" s="53">
        <v>9</v>
      </c>
      <c r="G125" s="53">
        <v>80</v>
      </c>
      <c r="H125" s="53">
        <v>44</v>
      </c>
      <c r="I125" s="53">
        <v>0</v>
      </c>
      <c r="J125" s="53">
        <v>0</v>
      </c>
      <c r="K125" s="53">
        <v>55</v>
      </c>
      <c r="L125" s="53">
        <v>0.99</v>
      </c>
    </row>
    <row r="126" spans="1:12" ht="28">
      <c r="A126" s="54" t="s">
        <v>160</v>
      </c>
      <c r="B126" s="53">
        <v>18</v>
      </c>
      <c r="C126" s="53">
        <v>2.1</v>
      </c>
      <c r="D126" s="53">
        <v>18</v>
      </c>
      <c r="E126" s="53">
        <v>100</v>
      </c>
      <c r="F126" s="53">
        <v>0</v>
      </c>
      <c r="G126" s="53">
        <v>74</v>
      </c>
      <c r="H126" s="53">
        <v>18</v>
      </c>
      <c r="I126" s="53">
        <v>10</v>
      </c>
      <c r="J126" s="53">
        <v>0</v>
      </c>
      <c r="K126" s="53">
        <v>70</v>
      </c>
      <c r="L126" s="53">
        <v>1.1599999999999999</v>
      </c>
    </row>
    <row r="127" spans="1:12" ht="28">
      <c r="A127" s="54" t="s">
        <v>161</v>
      </c>
      <c r="B127" s="53">
        <v>12</v>
      </c>
      <c r="C127" s="53">
        <v>2.1</v>
      </c>
      <c r="D127" s="53">
        <v>12</v>
      </c>
      <c r="E127" s="53">
        <v>100</v>
      </c>
      <c r="F127" s="53">
        <v>0</v>
      </c>
      <c r="G127" s="53">
        <v>50</v>
      </c>
      <c r="H127" s="53">
        <v>16</v>
      </c>
      <c r="I127" s="53">
        <v>8</v>
      </c>
      <c r="J127" s="53">
        <v>0</v>
      </c>
      <c r="K127" s="53">
        <v>76</v>
      </c>
      <c r="L127" s="53">
        <v>1.02</v>
      </c>
    </row>
    <row r="128" spans="1:12" ht="28">
      <c r="A128" s="54" t="s">
        <v>162</v>
      </c>
      <c r="B128" s="53">
        <v>15</v>
      </c>
      <c r="C128" s="53">
        <v>2.1</v>
      </c>
      <c r="D128" s="53">
        <v>15</v>
      </c>
      <c r="E128" s="53">
        <v>93</v>
      </c>
      <c r="F128" s="53">
        <v>0</v>
      </c>
      <c r="G128" s="53">
        <v>53</v>
      </c>
      <c r="H128" s="53">
        <v>41</v>
      </c>
      <c r="I128" s="53">
        <v>0</v>
      </c>
      <c r="J128" s="53">
        <v>9</v>
      </c>
      <c r="K128" s="53">
        <v>48</v>
      </c>
      <c r="L128" s="53">
        <v>1.36</v>
      </c>
    </row>
    <row r="129" spans="1:12" ht="28">
      <c r="A129" s="54" t="s">
        <v>163</v>
      </c>
      <c r="B129" s="53">
        <v>20</v>
      </c>
      <c r="C129" s="53">
        <v>2.2000000000000002</v>
      </c>
      <c r="D129" s="53">
        <v>20</v>
      </c>
      <c r="E129" s="53">
        <v>96</v>
      </c>
      <c r="F129" s="53">
        <v>0</v>
      </c>
      <c r="G129" s="53">
        <v>81</v>
      </c>
      <c r="H129" s="53">
        <v>40</v>
      </c>
      <c r="I129" s="53">
        <v>13</v>
      </c>
      <c r="J129" s="53">
        <v>4</v>
      </c>
      <c r="K129" s="53">
        <v>42</v>
      </c>
      <c r="L129" s="53">
        <v>1.64</v>
      </c>
    </row>
    <row r="130" spans="1:12" ht="28">
      <c r="A130" s="54" t="s">
        <v>164</v>
      </c>
      <c r="B130" s="53">
        <v>8</v>
      </c>
      <c r="C130" s="53">
        <v>3.9</v>
      </c>
      <c r="D130" s="53">
        <v>8</v>
      </c>
      <c r="E130" s="53">
        <v>95</v>
      </c>
      <c r="F130" s="53">
        <v>4</v>
      </c>
      <c r="G130" s="53">
        <v>55</v>
      </c>
      <c r="H130" s="53">
        <v>28</v>
      </c>
      <c r="I130" s="53">
        <v>9</v>
      </c>
      <c r="J130" s="53">
        <v>0</v>
      </c>
      <c r="K130" s="53">
        <v>62</v>
      </c>
      <c r="L130" s="53">
        <v>1.26</v>
      </c>
    </row>
    <row r="131" spans="1:12" ht="28">
      <c r="A131" s="54" t="s">
        <v>165</v>
      </c>
      <c r="B131" s="53">
        <v>12</v>
      </c>
      <c r="C131" s="53">
        <v>5</v>
      </c>
      <c r="D131" s="53">
        <v>12</v>
      </c>
      <c r="E131" s="53">
        <v>80</v>
      </c>
      <c r="F131" s="53">
        <v>14</v>
      </c>
      <c r="G131" s="53">
        <v>74</v>
      </c>
      <c r="H131" s="53">
        <v>42</v>
      </c>
      <c r="I131" s="53">
        <v>0</v>
      </c>
      <c r="J131" s="53">
        <v>3</v>
      </c>
      <c r="K131" s="53">
        <v>54</v>
      </c>
      <c r="L131" s="53">
        <v>1.1599999999999999</v>
      </c>
    </row>
    <row r="132" spans="1:12" ht="28">
      <c r="A132" s="54" t="s">
        <v>166</v>
      </c>
      <c r="B132" s="53">
        <v>13</v>
      </c>
      <c r="C132" s="53">
        <v>2</v>
      </c>
      <c r="D132" s="53">
        <v>13</v>
      </c>
      <c r="E132" s="53">
        <v>100</v>
      </c>
      <c r="F132" s="53">
        <v>0</v>
      </c>
      <c r="G132" s="53">
        <v>52</v>
      </c>
      <c r="H132" s="53">
        <v>38</v>
      </c>
      <c r="I132" s="53">
        <v>0</v>
      </c>
      <c r="J132" s="53">
        <v>7</v>
      </c>
      <c r="K132" s="53">
        <v>53</v>
      </c>
      <c r="L132" s="53">
        <v>1.3</v>
      </c>
    </row>
    <row r="133" spans="1:12">
      <c r="A133" s="54" t="s">
        <v>167</v>
      </c>
      <c r="B133" s="53">
        <v>11</v>
      </c>
      <c r="C133" s="53">
        <v>3.1</v>
      </c>
      <c r="D133" s="53">
        <v>11</v>
      </c>
      <c r="E133" s="53">
        <v>82</v>
      </c>
      <c r="F133" s="53">
        <v>17</v>
      </c>
      <c r="G133" s="53">
        <v>50</v>
      </c>
      <c r="H133" s="53">
        <v>43</v>
      </c>
      <c r="I133" s="53">
        <v>0</v>
      </c>
      <c r="J133" s="53">
        <v>9</v>
      </c>
      <c r="K133" s="53">
        <v>46</v>
      </c>
      <c r="L133" s="53">
        <v>1.35</v>
      </c>
    </row>
    <row r="134" spans="1:12" ht="28">
      <c r="A134" s="54" t="s">
        <v>168</v>
      </c>
      <c r="B134" s="53">
        <v>21</v>
      </c>
      <c r="C134" s="53">
        <v>2.4</v>
      </c>
      <c r="D134" s="53">
        <v>22</v>
      </c>
      <c r="E134" s="53">
        <v>83</v>
      </c>
      <c r="F134" s="53">
        <v>3</v>
      </c>
      <c r="G134" s="53">
        <v>68</v>
      </c>
      <c r="H134" s="53">
        <v>39</v>
      </c>
      <c r="I134" s="53">
        <v>7</v>
      </c>
      <c r="J134" s="53">
        <v>5</v>
      </c>
      <c r="K134" s="53">
        <v>47</v>
      </c>
      <c r="L134" s="53">
        <v>1.57</v>
      </c>
    </row>
    <row r="135" spans="1:12" ht="28">
      <c r="A135" s="54" t="s">
        <v>169</v>
      </c>
      <c r="B135" s="53">
        <v>18</v>
      </c>
      <c r="C135" s="53">
        <v>2.2000000000000002</v>
      </c>
      <c r="D135" s="53">
        <v>18</v>
      </c>
      <c r="E135" s="53">
        <v>100</v>
      </c>
      <c r="F135" s="53">
        <v>0</v>
      </c>
      <c r="G135" s="53">
        <v>78</v>
      </c>
      <c r="H135" s="53">
        <v>38</v>
      </c>
      <c r="I135" s="53">
        <v>0</v>
      </c>
      <c r="J135" s="53">
        <v>15</v>
      </c>
      <c r="K135" s="53">
        <v>46</v>
      </c>
      <c r="L135" s="53">
        <v>1.46</v>
      </c>
    </row>
    <row r="136" spans="1:12" ht="28">
      <c r="A136" s="54" t="s">
        <v>170</v>
      </c>
      <c r="B136" s="53">
        <v>14</v>
      </c>
      <c r="C136" s="53">
        <v>1.9</v>
      </c>
      <c r="D136" s="53">
        <v>14</v>
      </c>
      <c r="E136" s="53">
        <v>100</v>
      </c>
      <c r="F136" s="53">
        <v>0</v>
      </c>
      <c r="G136" s="53">
        <v>54</v>
      </c>
      <c r="H136" s="53">
        <v>70</v>
      </c>
      <c r="I136" s="53">
        <v>7</v>
      </c>
      <c r="J136" s="53">
        <v>0</v>
      </c>
      <c r="K136" s="53">
        <v>22</v>
      </c>
      <c r="L136" s="53">
        <v>1.1200000000000001</v>
      </c>
    </row>
    <row r="137" spans="1:12" ht="28">
      <c r="A137" s="54" t="s">
        <v>171</v>
      </c>
      <c r="B137" s="53">
        <v>14</v>
      </c>
      <c r="C137" s="53">
        <v>2</v>
      </c>
      <c r="D137" s="53">
        <v>14</v>
      </c>
      <c r="E137" s="53">
        <v>100</v>
      </c>
      <c r="F137" s="53">
        <v>0</v>
      </c>
      <c r="G137" s="53">
        <v>56</v>
      </c>
      <c r="H137" s="53">
        <v>57</v>
      </c>
      <c r="I137" s="53">
        <v>7</v>
      </c>
      <c r="J137" s="53">
        <v>0</v>
      </c>
      <c r="K137" s="53">
        <v>35</v>
      </c>
      <c r="L137" s="53">
        <v>1.26</v>
      </c>
    </row>
    <row r="138" spans="1:12" ht="28">
      <c r="A138" s="54" t="s">
        <v>172</v>
      </c>
      <c r="B138" s="53">
        <v>19</v>
      </c>
      <c r="C138" s="53">
        <v>2</v>
      </c>
      <c r="D138" s="53">
        <v>19</v>
      </c>
      <c r="E138" s="53">
        <v>100</v>
      </c>
      <c r="F138" s="53">
        <v>0</v>
      </c>
      <c r="G138" s="53">
        <v>76</v>
      </c>
      <c r="H138" s="53">
        <v>26</v>
      </c>
      <c r="I138" s="53">
        <v>10</v>
      </c>
      <c r="J138" s="53">
        <v>0</v>
      </c>
      <c r="K138" s="53">
        <v>63</v>
      </c>
      <c r="L138" s="53">
        <v>1.27</v>
      </c>
    </row>
    <row r="139" spans="1:12" ht="28">
      <c r="A139" s="54" t="s">
        <v>173</v>
      </c>
      <c r="B139" s="53">
        <v>9</v>
      </c>
      <c r="C139" s="53">
        <v>4.0999999999999996</v>
      </c>
      <c r="D139" s="53">
        <v>9</v>
      </c>
      <c r="E139" s="53">
        <v>86</v>
      </c>
      <c r="F139" s="53">
        <v>6</v>
      </c>
      <c r="G139" s="53">
        <v>58</v>
      </c>
      <c r="H139" s="53">
        <v>28</v>
      </c>
      <c r="I139" s="53">
        <v>10</v>
      </c>
      <c r="J139" s="53">
        <v>0</v>
      </c>
      <c r="K139" s="53">
        <v>60</v>
      </c>
      <c r="L139" s="53">
        <v>1.3</v>
      </c>
    </row>
    <row r="140" spans="1:12" ht="28">
      <c r="A140" s="54" t="s">
        <v>174</v>
      </c>
      <c r="B140" s="53">
        <v>22</v>
      </c>
      <c r="C140" s="53">
        <v>2</v>
      </c>
      <c r="D140" s="53">
        <v>22</v>
      </c>
      <c r="E140" s="53">
        <v>86</v>
      </c>
      <c r="F140" s="53">
        <v>8</v>
      </c>
      <c r="G140" s="53">
        <v>63</v>
      </c>
      <c r="H140" s="53">
        <v>50</v>
      </c>
      <c r="I140" s="53">
        <v>0</v>
      </c>
      <c r="J140" s="53">
        <v>0</v>
      </c>
      <c r="K140" s="53">
        <v>50</v>
      </c>
      <c r="L140" s="53">
        <v>1</v>
      </c>
    </row>
    <row r="141" spans="1:12" ht="28">
      <c r="A141" s="54" t="s">
        <v>175</v>
      </c>
      <c r="B141" s="53">
        <v>18</v>
      </c>
      <c r="C141" s="53">
        <v>2</v>
      </c>
      <c r="D141" s="53">
        <v>18</v>
      </c>
      <c r="E141" s="53">
        <v>94</v>
      </c>
      <c r="F141" s="53">
        <v>5</v>
      </c>
      <c r="G141" s="53">
        <v>63</v>
      </c>
      <c r="H141" s="53">
        <v>51</v>
      </c>
      <c r="I141" s="53">
        <v>0</v>
      </c>
      <c r="J141" s="53">
        <v>0</v>
      </c>
      <c r="K141" s="53">
        <v>48</v>
      </c>
      <c r="L141" s="53">
        <v>1</v>
      </c>
    </row>
    <row r="142" spans="1:12" ht="28">
      <c r="A142" s="54" t="s">
        <v>176</v>
      </c>
      <c r="B142" s="53">
        <v>14</v>
      </c>
      <c r="C142" s="53">
        <v>2</v>
      </c>
      <c r="D142" s="53">
        <v>14</v>
      </c>
      <c r="E142" s="53">
        <v>100</v>
      </c>
      <c r="F142" s="53">
        <v>0</v>
      </c>
      <c r="G142" s="53">
        <v>56</v>
      </c>
      <c r="H142" s="53">
        <v>28</v>
      </c>
      <c r="I142" s="53">
        <v>14</v>
      </c>
      <c r="J142" s="53">
        <v>28</v>
      </c>
      <c r="K142" s="53">
        <v>28</v>
      </c>
      <c r="L142" s="53">
        <v>1.95</v>
      </c>
    </row>
    <row r="143" spans="1:12" ht="28">
      <c r="A143" s="54" t="s">
        <v>177</v>
      </c>
      <c r="B143" s="53">
        <v>13</v>
      </c>
      <c r="C143" s="53">
        <v>3.2</v>
      </c>
      <c r="D143" s="53">
        <v>13</v>
      </c>
      <c r="E143" s="53">
        <v>89</v>
      </c>
      <c r="F143" s="53">
        <v>3</v>
      </c>
      <c r="G143" s="53">
        <v>57</v>
      </c>
      <c r="H143" s="53">
        <v>68</v>
      </c>
      <c r="I143" s="53">
        <v>4</v>
      </c>
      <c r="J143" s="53">
        <v>0</v>
      </c>
      <c r="K143" s="53">
        <v>26</v>
      </c>
      <c r="L143" s="53">
        <v>1.1000000000000001</v>
      </c>
    </row>
    <row r="144" spans="1:12" ht="28">
      <c r="A144" s="54" t="s">
        <v>178</v>
      </c>
      <c r="B144" s="53">
        <v>23</v>
      </c>
      <c r="C144" s="53">
        <v>2.2999999999999998</v>
      </c>
      <c r="D144" s="53">
        <v>23</v>
      </c>
      <c r="E144" s="53">
        <v>90</v>
      </c>
      <c r="F144" s="53">
        <v>0</v>
      </c>
      <c r="G144" s="53">
        <v>88</v>
      </c>
      <c r="H144" s="53">
        <v>75</v>
      </c>
      <c r="I144" s="53">
        <v>1</v>
      </c>
      <c r="J144" s="53">
        <v>7</v>
      </c>
      <c r="K144" s="53">
        <v>15</v>
      </c>
      <c r="L144" s="53">
        <v>1.1100000000000001</v>
      </c>
    </row>
    <row r="145" spans="1:12" ht="28">
      <c r="A145" s="54" t="s">
        <v>179</v>
      </c>
      <c r="B145" s="53">
        <v>16</v>
      </c>
      <c r="C145" s="53">
        <v>2</v>
      </c>
      <c r="D145" s="53">
        <v>16</v>
      </c>
      <c r="E145" s="53">
        <v>100</v>
      </c>
      <c r="F145" s="53">
        <v>0</v>
      </c>
      <c r="G145" s="53">
        <v>64</v>
      </c>
      <c r="H145" s="53">
        <v>37</v>
      </c>
      <c r="I145" s="53">
        <v>0</v>
      </c>
      <c r="J145" s="53">
        <v>12</v>
      </c>
      <c r="K145" s="53">
        <v>50</v>
      </c>
      <c r="L145" s="53">
        <v>1.41</v>
      </c>
    </row>
    <row r="146" spans="1:12" ht="28">
      <c r="A146" s="54" t="s">
        <v>180</v>
      </c>
      <c r="B146" s="53">
        <v>10</v>
      </c>
      <c r="C146" s="53">
        <v>3.3</v>
      </c>
      <c r="D146" s="53">
        <v>10</v>
      </c>
      <c r="E146" s="53">
        <v>100</v>
      </c>
      <c r="F146" s="53">
        <v>0</v>
      </c>
      <c r="G146" s="53">
        <v>66</v>
      </c>
      <c r="H146" s="53">
        <v>63</v>
      </c>
      <c r="I146" s="53">
        <v>0</v>
      </c>
      <c r="J146" s="53">
        <v>9</v>
      </c>
      <c r="K146" s="53">
        <v>27</v>
      </c>
      <c r="L146" s="53">
        <v>1.24</v>
      </c>
    </row>
    <row r="147" spans="1:12" ht="28">
      <c r="A147" s="54" t="s">
        <v>181</v>
      </c>
      <c r="B147" s="53">
        <v>14</v>
      </c>
      <c r="C147" s="53">
        <v>2.9</v>
      </c>
      <c r="D147" s="53">
        <v>13</v>
      </c>
      <c r="E147" s="53">
        <v>85</v>
      </c>
      <c r="F147" s="53">
        <v>7</v>
      </c>
      <c r="G147" s="53">
        <v>51</v>
      </c>
      <c r="H147" s="53">
        <v>61</v>
      </c>
      <c r="I147" s="53">
        <v>0</v>
      </c>
      <c r="J147" s="53">
        <v>12</v>
      </c>
      <c r="K147" s="53">
        <v>25</v>
      </c>
      <c r="L147" s="53">
        <v>1.31</v>
      </c>
    </row>
    <row r="148" spans="1:12" ht="28">
      <c r="A148" s="54" t="s">
        <v>182</v>
      </c>
      <c r="B148" s="53">
        <v>20</v>
      </c>
      <c r="C148" s="53">
        <v>3</v>
      </c>
      <c r="D148" s="53">
        <v>20</v>
      </c>
      <c r="E148" s="53">
        <v>84</v>
      </c>
      <c r="F148" s="53">
        <v>13</v>
      </c>
      <c r="G148" s="53">
        <v>65</v>
      </c>
      <c r="H148" s="53">
        <v>51</v>
      </c>
      <c r="I148" s="53">
        <v>3</v>
      </c>
      <c r="J148" s="53">
        <v>1</v>
      </c>
      <c r="K148" s="53">
        <v>43</v>
      </c>
      <c r="L148" s="53">
        <v>1.27</v>
      </c>
    </row>
    <row r="149" spans="1:12" ht="28">
      <c r="A149" s="54" t="s">
        <v>183</v>
      </c>
      <c r="B149" s="53">
        <v>6</v>
      </c>
      <c r="C149" s="53">
        <v>9.6</v>
      </c>
      <c r="D149" s="53">
        <v>7</v>
      </c>
      <c r="E149" s="53">
        <v>75</v>
      </c>
      <c r="F149" s="53">
        <v>19</v>
      </c>
      <c r="G149" s="53">
        <v>64</v>
      </c>
      <c r="H149" s="53">
        <v>50</v>
      </c>
      <c r="I149" s="53">
        <v>3</v>
      </c>
      <c r="J149" s="53">
        <v>1</v>
      </c>
      <c r="K149" s="53">
        <v>44</v>
      </c>
      <c r="L149" s="53">
        <v>1.27</v>
      </c>
    </row>
    <row r="150" spans="1:12" ht="28">
      <c r="A150" s="54" t="s">
        <v>184</v>
      </c>
      <c r="B150" s="53">
        <v>25</v>
      </c>
      <c r="C150" s="53">
        <v>2.5</v>
      </c>
      <c r="D150" s="53">
        <v>25</v>
      </c>
      <c r="E150" s="53">
        <v>82</v>
      </c>
      <c r="F150" s="53">
        <v>17</v>
      </c>
      <c r="G150" s="53">
        <v>65</v>
      </c>
      <c r="H150" s="53">
        <v>50</v>
      </c>
      <c r="I150" s="53">
        <v>3</v>
      </c>
      <c r="J150" s="53">
        <v>1</v>
      </c>
      <c r="K150" s="53">
        <v>44</v>
      </c>
      <c r="L150" s="53">
        <v>1.28</v>
      </c>
    </row>
    <row r="151" spans="1:12" ht="28">
      <c r="A151" s="54" t="s">
        <v>185</v>
      </c>
      <c r="B151" s="53">
        <v>21</v>
      </c>
      <c r="C151" s="53">
        <v>2</v>
      </c>
      <c r="D151" s="53">
        <v>22</v>
      </c>
      <c r="E151" s="53">
        <v>83</v>
      </c>
      <c r="F151" s="53">
        <v>12</v>
      </c>
      <c r="G151" s="53">
        <v>56</v>
      </c>
      <c r="H151" s="53">
        <v>36</v>
      </c>
      <c r="I151" s="53">
        <v>0</v>
      </c>
      <c r="J151" s="53">
        <v>9</v>
      </c>
      <c r="K151" s="53">
        <v>54</v>
      </c>
      <c r="L151" s="53">
        <v>1.32</v>
      </c>
    </row>
    <row r="152" spans="1:12" ht="28">
      <c r="A152" s="54" t="s">
        <v>186</v>
      </c>
      <c r="B152" s="53">
        <v>13</v>
      </c>
      <c r="C152" s="53">
        <v>2</v>
      </c>
      <c r="D152" s="53">
        <v>13</v>
      </c>
      <c r="E152" s="53">
        <v>100</v>
      </c>
      <c r="F152" s="53">
        <v>0</v>
      </c>
      <c r="G152" s="53">
        <v>52</v>
      </c>
      <c r="H152" s="53">
        <v>61</v>
      </c>
      <c r="I152" s="53">
        <v>0</v>
      </c>
      <c r="J152" s="53">
        <v>0</v>
      </c>
      <c r="K152" s="53">
        <v>38</v>
      </c>
      <c r="L152" s="53">
        <v>0.96</v>
      </c>
    </row>
    <row r="153" spans="1:12" ht="28">
      <c r="A153" s="54" t="s">
        <v>187</v>
      </c>
      <c r="B153" s="53">
        <v>13</v>
      </c>
      <c r="C153" s="53">
        <v>1.9</v>
      </c>
      <c r="D153" s="53">
        <v>13</v>
      </c>
      <c r="E153" s="53">
        <v>100</v>
      </c>
      <c r="F153" s="53">
        <v>0</v>
      </c>
      <c r="G153" s="53">
        <v>50</v>
      </c>
      <c r="H153" s="53">
        <v>8</v>
      </c>
      <c r="I153" s="53">
        <v>0</v>
      </c>
      <c r="J153" s="53">
        <v>8</v>
      </c>
      <c r="K153" s="53">
        <v>84</v>
      </c>
      <c r="L153" s="53">
        <v>0.79</v>
      </c>
    </row>
    <row r="154" spans="1:12" ht="65.5" customHeight="1">
      <c r="H154">
        <f>SUM(H3:H153)</f>
        <v>7026</v>
      </c>
      <c r="I154">
        <f t="shared" ref="I154:K154" si="0">SUM(I3:I153)</f>
        <v>665</v>
      </c>
      <c r="J154">
        <f t="shared" si="0"/>
        <v>791</v>
      </c>
      <c r="K154">
        <f t="shared" si="0"/>
        <v>6410</v>
      </c>
    </row>
  </sheetData>
  <mergeCells count="6">
    <mergeCell ref="A1:A2"/>
    <mergeCell ref="G1:G2"/>
    <mergeCell ref="H1:H2"/>
    <mergeCell ref="I1:I2"/>
    <mergeCell ref="J1:J2"/>
    <mergeCell ref="K1:K2"/>
  </mergeCells>
  <phoneticPr fontId="10" type="noConversion"/>
  <hyperlinks>
    <hyperlink ref="A3" r:id="rId1" location="1106--1143,20,1.9,20,1" display="%25E6%25AF%2595%25E8%25AE%25BE/5.2 syc-CPGview/results/168457953034662.fas.2.7.7.80.10.50.500.1.txt.html - 1106--1143,20,1.9,20,1" xr:uid="{C0838819-DA37-4747-9FEA-04E228545F29}"/>
    <hyperlink ref="A4" r:id="rId2" location="1171--1212,22,2.0,22,2" display="%25E6%25AF%2595%25E8%25AE%25BE/5.2 syc-CPGview/results/168457953034662.fas.2.7.7.80.10.50.500.1.txt.html - 1171--1212,22,2.0,22,2" xr:uid="{C12DF2D6-EA0F-4050-885A-CA23F8BED387}"/>
    <hyperlink ref="A5" r:id="rId3" location="1207--1256,21,2.5,20,4" display="%25E6%25AF%2595%25E8%25AE%25BE/5.2 syc-CPGview/results/168457953034662.fas.2.7.7.80.10.50.500.1.txt.html - 1207--1256,21,2.5,20,4" xr:uid="{88F51730-45AD-4487-A0B5-D5DEEE291EBA}"/>
    <hyperlink ref="A6" r:id="rId4" location="1262--1308,19,2.4,19,10" display="%25E6%25AF%2595%25E8%25AE%25BE/5.2 syc-CPGview/results/168457953034662.fas.2.7.7.80.10.50.500.1.txt.html - 1262--1308,19,2.4,19,10" xr:uid="{E2F3D923-34A0-4CB2-BB33-F8E700F205A7}"/>
    <hyperlink ref="A7" r:id="rId5" location="1367--1397,16,2.0,15,11" display="%25E6%25AF%2595%25E8%25AE%25BE/5.2 syc-CPGview/results/168457953034662.fas.2.7.7.80.10.50.500.1.txt.html - 1367--1397,16,2.0,15,11" xr:uid="{781CA13E-880A-4286-9043-B3C31857038A}"/>
    <hyperlink ref="A8" r:id="rId6" location="1392--1446,4,14.5,4,12" display="%25E6%25AF%2595%25E8%25AE%25BE/5.2 syc-CPGview/results/168457953034662.fas.2.7.7.80.10.50.500.1.txt.html - 1392--1446,4,14.5,4,12" xr:uid="{5307AC24-4161-4475-84CF-47A5222BB015}"/>
    <hyperlink ref="A9" r:id="rId7" location="1392--1437,11,4.1,11,13" display="%25E6%25AF%2595%25E8%25AE%25BE/5.2 syc-CPGview/results/168457953034662.fas.2.7.7.80.10.50.500.1.txt.html - 1392--1437,11,4.1,11,13" xr:uid="{2CFBCDE3-7993-4878-BC19-FA9762AAD099}"/>
    <hyperlink ref="A10" r:id="rId8" location="1388--1443,24,2.3,24,14" display="%25E6%25AF%2595%25E8%25AE%25BE/5.2 syc-CPGview/results/168457953034662.fas.2.7.7.80.10.50.500.1.txt.html - 1388--1443,24,2.3,24,14" xr:uid="{881D39C9-618B-4BFF-BB55-07DA072FA685}"/>
    <hyperlink ref="A11" r:id="rId9" location="1392--1485,12,8.2,12,15" display="%25E6%25AF%2595%25E8%25AE%25BE/5.2 syc-CPGview/results/168457953034662.fas.2.7.7.80.10.50.500.1.txt.html - 1392--1485,12,8.2,12,15" xr:uid="{49BDAAA6-6358-4856-A601-1367842457C6}"/>
    <hyperlink ref="A12" r:id="rId10" location="1388--1446,28,2.0,28,17" display="%25E6%25AF%2595%25E8%25AE%25BE/5.2 syc-CPGview/results/168457953034662.fas.2.7.7.80.10.50.500.1.txt.html - 1388--1446,28,2.0,28,17" xr:uid="{CDC03C0F-867F-4002-8BC2-76B11E0A4745}"/>
    <hyperlink ref="A13" r:id="rId11" location="1412--1495,18,4.5,18,18" display="%25E6%25AF%2595%25E8%25AE%25BE/5.2 syc-CPGview/results/168457953034662.fas.2.7.7.80.10.50.500.1.txt.html - 1412--1495,18,4.5,18,18" xr:uid="{1613A88B-49CA-476F-AD31-281FC182E623}"/>
    <hyperlink ref="A14" r:id="rId12" location="1378--1463,23,3.9,23,19" display="%25E6%25AF%2595%25E8%25AE%25BE/5.2 syc-CPGview/results/168457953034662.fas.2.7.7.80.10.50.500.1.txt.html - 1378--1463,23,3.9,23,19" xr:uid="{E62C2D4F-590D-4D6A-930B-7F29E5C5A873}"/>
    <hyperlink ref="A15" r:id="rId13" location="1434--1492,7,7.8,8,20" display="%25E6%25AF%2595%25E8%25AE%25BE/5.2 syc-CPGview/results/168457953034662.fas.2.7.7.80.10.50.500.1.txt.html - 1434--1492,7,7.8,8,20" xr:uid="{40349868-0993-44A1-8CA0-C53A4114B2AE}"/>
    <hyperlink ref="A16" r:id="rId14" location="1491--1525,10,3.4,10,21" display="%25E6%25AF%2595%25E8%25AE%25BE/5.2 syc-CPGview/results/168457953034662.fas.2.7.7.80.10.50.500.1.txt.html - 1491--1525,10,3.4,10,21" xr:uid="{CE30E013-8A98-4382-AA71-E6E04F4621F8}"/>
    <hyperlink ref="A17" r:id="rId15" location="1516--1547,16,2.0,16,23" display="%25E6%25AF%2595%25E8%25AE%25BE/5.2 syc-CPGview/results/168457953034662.fas.2.7.7.80.10.50.500.1.txt.html - 1516--1547,16,2.0,16,23" xr:uid="{FB67547E-443B-4E5F-80EF-8B0BF390E1D6}"/>
    <hyperlink ref="A18" r:id="rId16" location="2445--2510,18,3.7,18,24" display="%25E6%25AF%2595%25E8%25AE%25BE/5.2 syc-CPGview/results/168457953034662.fas.2.7.7.80.10.50.500.1.txt.html - 2445--2510,18,3.7,18,24" xr:uid="{CD761331-8016-4C81-88EE-5081BB0DB609}"/>
    <hyperlink ref="A19" r:id="rId17" location="2462--2491,12,2.4,13,25" display="%25E6%25AF%2595%25E8%25AE%25BE/5.2 syc-CPGview/results/168457953034662.fas.2.7.7.80.10.50.500.1.txt.html - 2462--2491,12,2.4,13,25" xr:uid="{1F1A7A78-3A1B-4814-AE1C-0615692E3F45}"/>
    <hyperlink ref="A20" r:id="rId18" location="2486--2511,13,2.0,13,26" display="%25E6%25AF%2595%25E8%25AE%25BE/5.2 syc-CPGview/results/168457953034662.fas.2.7.7.80.10.50.500.1.txt.html - 2486--2511,13,2.0,13,26" xr:uid="{0DE348D0-962A-4B58-9324-4959B4B75388}"/>
    <hyperlink ref="A21" r:id="rId19" location="7529--7590,29,2.0,31,27" display="%25E6%25AF%2595%25E8%25AE%25BE/5.2 syc-CPGview/results/168457953034662.fas.2.7.7.80.10.50.500.1.txt.html - 7529--7590,29,2.0,31,27" xr:uid="{B1E75DEC-D4E7-41E1-86AF-78C39FCB47C6}"/>
    <hyperlink ref="A22" r:id="rId20" location="7597--7647,17,3.0,17,28" display="%25E6%25AF%2595%25E8%25AE%25BE/5.2 syc-CPGview/results/168457953034662.fas.2.7.7.80.10.50.500.1.txt.html - 7597--7647,17,3.0,17,28" xr:uid="{06A1C5FC-D3AB-4C5B-B084-AE88F8C50E69}"/>
    <hyperlink ref="A23" r:id="rId21" location="7614--7684,22,3.1,23,29" display="%25E6%25AF%2595%25E8%25AE%25BE/5.2 syc-CPGview/results/168457953034662.fas.2.7.7.80.10.50.500.1.txt.html - 7614--7684,22,3.1,23,29" xr:uid="{547103B4-BBDC-4E60-A4BB-40C0ABE91B8B}"/>
    <hyperlink ref="A24" r:id="rId22" location="7747--7793,23,2.0,23,30" display="%25E6%25AF%2595%25E8%25AE%25BE/5.2 syc-CPGview/results/168457953034662.fas.2.7.7.80.10.50.500.1.txt.html - 7747--7793,23,2.0,23,30" xr:uid="{AD901F0D-62C2-416D-B99E-6E5565A44002}"/>
    <hyperlink ref="A25" r:id="rId23" location="7796--7826,14,2.2,14,31" display="%25E6%25AF%2595%25E8%25AE%25BE/5.2 syc-CPGview/results/168457953034662.fas.2.7.7.80.10.50.500.1.txt.html - 7796--7826,14,2.2,14,31" xr:uid="{1D7950AA-5618-46B1-84FA-88F317D357A9}"/>
    <hyperlink ref="A26" r:id="rId24" location="7860--8010,28,5.4,27,33" display="%25E6%25AF%2595%25E8%25AE%25BE/5.2 syc-CPGview/results/168457953034662.fas.2.7.7.80.10.50.500.1.txt.html - 7860--8010,28,5.4,27,33" xr:uid="{017274D8-72E8-4744-B4C4-8EFF88992807}"/>
    <hyperlink ref="A27" r:id="rId25" location="7847--8010,32,5.2,32,35" display="%25E6%25AF%2595%25E8%25AE%25BE/5.2 syc-CPGview/results/168457953034662.fas.2.7.7.80.10.50.500.1.txt.html - 7847--8010,32,5.2,32,35" xr:uid="{B03AD68D-0A12-4F88-B130-4E7D2728B370}"/>
    <hyperlink ref="A28" r:id="rId26" location="7858--7991,12,11.7,12,36" display="%25E6%25AF%2595%25E8%25AE%25BE/5.2 syc-CPGview/results/168457953034662.fas.2.7.7.80.10.50.500.1.txt.html - 7858--7991,12,11.7,12,36" xr:uid="{D5A9069D-C65A-4D5A-A180-1093BEE078E9}"/>
    <hyperlink ref="A29" r:id="rId27" location="7858--8000,16,9.1,15,38" display="%25E6%25AF%2595%25E8%25AE%25BE/5.2 syc-CPGview/results/168457953034662.fas.2.7.7.80.10.50.500.1.txt.html - 7858--8000,16,9.1,15,38" xr:uid="{89C7C979-E9D3-432E-A737-FA5BDAA3CFF3}"/>
    <hyperlink ref="A30" r:id="rId28" location="7860--7990,2,73.5,2,39" display="%25E6%25AF%2595%25E8%25AE%25BE/5.2 syc-CPGview/results/168457953034662.fas.2.7.7.80.10.50.500.1.txt.html - 7860--7990,2,73.5,2,39" xr:uid="{7D578299-EE12-40BA-8D25-FEE76AF452C7}"/>
    <hyperlink ref="A31" r:id="rId29" location="8011--8059,11,4.4,11,40" display="%25E6%25AF%2595%25E8%25AE%25BE/5.2 syc-CPGview/results/168457953034662.fas.2.7.7.80.10.50.500.1.txt.html - 8011--8059,11,4.4,11,40" xr:uid="{BA2BC58A-ACB8-495D-AF59-87B42096832F}"/>
    <hyperlink ref="A32" r:id="rId30" location="8011--8060,5,9.0,5,41" display="%25E6%25AF%2595%25E8%25AE%25BE/5.2 syc-CPGview/results/168457953034662.fas.2.7.7.80.10.50.500.1.txt.html - 8011--8060,5,9.0,5,41" xr:uid="{F4863FDD-0C92-43C9-A634-C71E5316850B}"/>
    <hyperlink ref="A33" r:id="rId31" location="8011--8060,23,2.2,23,42" display="%25E6%25AF%2595%25E8%25AE%25BE/5.2 syc-CPGview/results/168457953034662.fas.2.7.7.80.10.50.500.1.txt.html - 8011--8060,23,2.2,23,42" xr:uid="{A5D93DE6-2CDF-4AA6-B8F9-42853CCCA36A}"/>
    <hyperlink ref="A34" r:id="rId32" location="8102--8161,26,2.4,25,43" display="%25E6%25AF%2595%25E8%25AE%25BE/5.2 syc-CPGview/results/168457953034662.fas.2.7.7.80.10.50.500.1.txt.html - 8102--8161,26,2.4,25,43" xr:uid="{8BB18B12-1F8E-4D49-9360-DD5234241D36}"/>
    <hyperlink ref="A35" r:id="rId33" location="21958--22061,21,4.8,21,44" display="%25E6%25AF%2595%25E8%25AE%25BE/5.2 syc-CPGview/results/168457953034662.fas.2.7.7.80.10.50.500.1.txt.html - 21958--22061,21,4.8,21,44" xr:uid="{FF1D9346-B06A-4BA4-84F3-D59B2C596A05}"/>
    <hyperlink ref="A36" r:id="rId34" location="24424--24497,15,4.7,15,47" display="%25E6%25AF%2595%25E8%25AE%25BE/5.2 syc-CPGview/results/168457953034662.fas.2.7.7.80.10.50.500.1.txt.html - 24424--24497,15,4.7,15,47" xr:uid="{14E5CE57-17A2-45CF-99B9-CDA1EAF1C8AD}"/>
    <hyperlink ref="A37" r:id="rId35" location="24431--24507,24,3.2,24,48" display="%25E6%25AF%2595%25E8%25AE%25BE/5.2 syc-CPGview/results/168457953034662.fas.2.7.7.80.10.50.500.1.txt.html - 24431--24507,24,3.2,24,48" xr:uid="{5570C8FC-6BF7-48D1-88AA-5A21E9638E9E}"/>
    <hyperlink ref="A38" r:id="rId36" location="32204--32251,17,2.8,17,50" display="%25E6%25AF%2595%25E8%25AE%25BE/5.2 syc-CPGview/results/168457953034662.fas.2.7.7.80.10.50.500.1.txt.html - 32204--32251,17,2.8,17,50" xr:uid="{94219E54-B8FE-4E56-9284-DAA99A739083}"/>
    <hyperlink ref="A39" r:id="rId37" location="43631--43682,12,4.2,12,51" display="%25E6%25AF%2595%25E8%25AE%25BE/5.2 syc-CPGview/results/168457953034662.fas.2.7.7.80.10.50.500.1.txt.html - 43631--43682,12,4.2,12,51" xr:uid="{36DCE240-5C8B-4A28-8678-B4AA084B0469}"/>
    <hyperlink ref="A40" r:id="rId38" location="45247--45285,20,1.9,20,52" display="%25E6%25AF%2595%25E8%25AE%25BE/5.2 syc-CPGview/results/168457953034662.fas.2.7.7.80.10.50.500.1.txt.html - 45247--45285,20,1.9,20,52" xr:uid="{50016BBB-F1B4-476F-BE49-8B16F03DE9B6}"/>
    <hyperlink ref="A41" r:id="rId39" location="46122--46146,12,2.1,12,53" display="%25E6%25AF%2595%25E8%25AE%25BE/5.2 syc-CPGview/results/168457953034662.fas.2.7.7.80.10.50.500.1.txt.html - 46122--46146,12,2.1,12,53" xr:uid="{EA8A39BF-321F-4C37-9842-B02029E1CF47}"/>
    <hyperlink ref="A42" r:id="rId40" location="47027--47065,19,2.1,19,54" display="%25E6%25AF%2595%25E8%25AE%25BE/5.2 syc-CPGview/results/168457953034662.fas.2.7.7.80.10.50.500.1.txt.html - 47027--47065,19,2.1,19,54" xr:uid="{6A6E1DD9-7DCB-4BA1-A181-63D29C3C7449}"/>
    <hyperlink ref="A43" r:id="rId41" location="47651--47700,25,2.0,25,55" display="%25E6%25AF%2595%25E8%25AE%25BE/5.2 syc-CPGview/results/168457953034662.fas.2.7.7.80.10.50.500.1.txt.html - 47651--47700,25,2.0,25,55" xr:uid="{B5950A24-CDC1-47F2-B635-03C09AF1BB56}"/>
    <hyperlink ref="A44" r:id="rId42" location="51181--51229,16,3.1,16,56" display="%25E6%25AF%2595%25E8%25AE%25BE/5.2 syc-CPGview/results/168457953034662.fas.2.7.7.80.10.50.500.1.txt.html - 51181--51229,16,3.1,16,56" xr:uid="{29FE91D3-F46C-426D-9485-A644CC0DE54C}"/>
    <hyperlink ref="A45" r:id="rId43" location="51227--51266,16,2.6,16,57" display="%25E6%25AF%2595%25E8%25AE%25BE/5.2 syc-CPGview/results/168457953034662.fas.2.7.7.80.10.50.500.1.txt.html - 51227--51266,16,2.6,16,57" xr:uid="{EE18D5C0-754C-466F-B35B-EE0C06A05FEA}"/>
    <hyperlink ref="A46" r:id="rId44" location="51958--52003,18,2.4,18,58" display="%25E6%25AF%2595%25E8%25AE%25BE/5.2 syc-CPGview/results/168457953034662.fas.2.7.7.80.10.50.500.1.txt.html - 51958--52003,18,2.4,18,58" xr:uid="{7FAF2F57-DBE2-439A-8CC2-234717E144CC}"/>
    <hyperlink ref="A47" r:id="rId45" location="51958--52015,9,6.1,9,59" display="%25E6%25AF%2595%25E8%25AE%25BE/5.2 syc-CPGview/results/168457953034662.fas.2.7.7.80.10.50.500.1.txt.html - 51958--52015,9,6.1,9,59" xr:uid="{AB60F2FD-C13E-4B3B-9F4C-ED44C8A5FA84}"/>
    <hyperlink ref="A48" r:id="rId46" location="52004--52044,18,2.2,19,60" display="%25E6%25AF%2595%25E8%25AE%25BE/5.2 syc-CPGview/results/168457953034662.fas.2.7.7.80.10.50.500.1.txt.html - 52004--52044,18,2.2,19,60" xr:uid="{65ED5EAB-05DF-4660-A360-C43EE137C019}"/>
    <hyperlink ref="A49" r:id="rId47" location="52009--52044,18,2.0,18,62" display="%25E6%25AF%2595%25E8%25AE%25BE/5.2 syc-CPGview/results/168457953034662.fas.2.7.7.80.10.50.500.1.txt.html - 52009--52044,18,2.0,18,62" xr:uid="{601817E7-28ED-4AE7-92F8-714830AFC942}"/>
    <hyperlink ref="A50" r:id="rId48" location="57061--57087,13,2.1,13,63" display="%25E6%25AF%2595%25E8%25AE%25BE/5.2 syc-CPGview/results/168457953034662.fas.2.7.7.80.10.50.500.1.txt.html - 57061--57087,13,2.1,13,63" xr:uid="{A3F707DE-E7CD-46CB-86F3-3805340C5A2D}"/>
    <hyperlink ref="A51" r:id="rId49" location="57425--57450,13,2.0,13,64" display="%25E6%25AF%2595%25E8%25AE%25BE/5.2 syc-CPGview/results/168457953034662.fas.2.7.7.80.10.50.500.1.txt.html - 57425--57450,13,2.0,13,64" xr:uid="{4E863257-AE1F-437A-8377-53016D251B21}"/>
    <hyperlink ref="A52" r:id="rId50" location="59222--59251,15,2.0,15,65" display="%25E6%25AF%2595%25E8%25AE%25BE/5.2 syc-CPGview/results/168457953034662.fas.2.7.7.80.10.50.500.1.txt.html - 59222--59251,15,2.0,15,65" xr:uid="{D04418BD-0BAC-4D64-A930-156075806BCB}"/>
    <hyperlink ref="A53" r:id="rId51" location="73608--73655,17,2.8,17,69" display="%25E6%25AF%2595%25E8%25AE%25BE/5.2 syc-CPGview/results/168457953034662.fas.2.7.7.80.10.50.500.1.txt.html - 73608--73655,17,2.8,17,69" xr:uid="{EFC7D694-4DDF-4DCC-82D6-1AF0ECA8C7DE}"/>
    <hyperlink ref="A54" r:id="rId52" location="81362--81435,15,4.7,15,70" display="%25E6%25AF%2595%25E8%25AE%25BE/5.2 syc-CPGview/results/168457953034662.fas.2.7.7.80.10.50.500.1.txt.html - 81362--81435,15,4.7,15,70" xr:uid="{4BF10275-C9EF-490B-BB57-BBF1ADDA1031}"/>
    <hyperlink ref="A55" r:id="rId53" location="81352--81428,24,3.2,24,71" display="%25E6%25AF%2595%25E8%25AE%25BE/5.2 syc-CPGview/results/168457953034662.fas.2.7.7.80.10.50.500.1.txt.html - 81352--81428,24,3.2,24,71" xr:uid="{F258C88B-08EA-4A2D-BB65-13B194472DA4}"/>
    <hyperlink ref="A56" r:id="rId54" location="83798--83901,21,4.8,21,72" display="%25E6%25AF%2595%25E8%25AE%25BE/5.2 syc-CPGview/results/168457953034662.fas.2.7.7.80.10.50.500.1.txt.html - 83798--83901,21,4.8,21,72" xr:uid="{D880C3F4-EAB9-4829-B5CD-03E1E43AE774}"/>
    <hyperlink ref="A57" r:id="rId55" location="89620--89647,14,2.0,14,74" display="%25E6%25AF%2595%25E8%25AE%25BE/5.2 syc-CPGview/results/168457953034662.fas.2.7.7.80.10.50.500.1.txt.html - 89620--89647,14,2.0,14,74" xr:uid="{B738CFBE-43BF-4243-A67F-910EEF8C0063}"/>
    <hyperlink ref="A58" r:id="rId56" location="89618--89676,11,5.7,11,75" display="%25E6%25AF%2595%25E8%25AE%25BE/5.2 syc-CPGview/results/168457953034662.fas.2.7.7.80.10.50.500.1.txt.html - 89618--89676,11,5.7,11,75" xr:uid="{624FC4FB-BE3C-422C-84A8-9C5A6BD8A1E9}"/>
    <hyperlink ref="A59" r:id="rId57" location="89620--89698,20,4.5,17,77" display="%25E6%25AF%2595%25E8%25AE%25BE/5.2 syc-CPGview/results/168457953034662.fas.2.7.7.80.10.50.500.1.txt.html - 89620--89698,20,4.5,17,77" xr:uid="{F45B2352-1FE0-43A6-85CB-9554A5806944}"/>
    <hyperlink ref="A60" r:id="rId58" location="89609--89680,34,2.1,34,78" display="%25E6%25AF%2595%25E8%25AE%25BE/5.2 syc-CPGview/results/168457953034662.fas.2.7.7.80.10.50.500.1.txt.html - 89609--89680,34,2.1,34,78" xr:uid="{E7F7C659-A0FF-494B-B278-BEE7D4C84616}"/>
    <hyperlink ref="A61" r:id="rId59" location="91318--91368,16,3.0,16,79" display="%25E6%25AF%2595%25E8%25AE%25BE/5.2 syc-CPGview/results/168457953034662.fas.2.7.7.80.10.50.500.1.txt.html - 91318--91368,16,3.0,16,79" xr:uid="{86B89D1E-ED7A-48D7-A0C3-DADA3DA88D55}"/>
    <hyperlink ref="A62" r:id="rId60" location="91318--91371,19,3.0,19,80" display="%25E6%25AF%2595%25E8%25AE%25BE/5.2 syc-CPGview/results/168457953034662.fas.2.7.7.80.10.50.500.1.txt.html - 91318--91371,19,3.0,19,80" xr:uid="{FD1EDD59-7BA6-4D8A-A1F5-E89405B77ED6}"/>
    <hyperlink ref="A63" r:id="rId61" location="91422--91461,16,2.6,16,81" display="%25E6%25AF%2595%25E8%25AE%25BE/5.2 syc-CPGview/results/168457953034662.fas.2.7.7.80.10.50.500.1.txt.html - 91422--91461,16,2.6,16,81" xr:uid="{C332EC2C-4AA5-4905-A539-2634F8854B88}"/>
    <hyperlink ref="A64" r:id="rId62" location="93736--93784,24,2.0,24,82" display="%25E6%25AF%2595%25E8%25AE%25BE/5.2 syc-CPGview/results/168457953034662.fas.2.7.7.80.10.50.500.1.txt.html - 93736--93784,24,2.0,24,82" xr:uid="{2BC90B39-5ED3-458A-B4A3-BF2C73BD1337}"/>
    <hyperlink ref="A65" r:id="rId63" location="101051--101080,14,2.2,13,83" display="%25E6%25AF%2595%25E8%25AE%25BE/5.2 syc-CPGview/results/168457953034662.fas.2.7.7.80.10.50.500.1.txt.html - 101051--101080,14,2.2,13,83" xr:uid="{180ECDA2-AB74-4ABD-8D62-D4914AE47B05}"/>
    <hyperlink ref="A66" r:id="rId64" location="105108--105150,21,2.0,21,84" display="%25E6%25AF%2595%25E8%25AE%25BE/5.2 syc-CPGview/results/168457953034662.fas.2.7.7.80.10.50.500.1.txt.html - 105108--105150,21,2.0,21,84" xr:uid="{9A2E6048-8463-4C20-8711-D9608DEF2656}"/>
    <hyperlink ref="A67" r:id="rId65" location="105251--105282,16,2.0,16,85" display="%25E6%25AF%2595%25E8%25AE%25BE/5.2 syc-CPGview/results/168457953034662.fas.2.7.7.80.10.50.500.1.txt.html - 105251--105282,16,2.0,16,85" xr:uid="{9C439E41-4C39-4329-8734-8082C1FD4BD6}"/>
    <hyperlink ref="A68" r:id="rId66" location="105816--105852,17,2.2,17,86" display="%25E6%25AF%2595%25E8%25AE%25BE/5.2 syc-CPGview/results/168457953034662.fas.2.7.7.80.10.50.500.1.txt.html - 105816--105852,17,2.2,17,86" xr:uid="{28B8F0DE-7E3D-4CC3-A10F-16719D5C1B30}"/>
    <hyperlink ref="A69" r:id="rId67" location="105918--105942,12,2.1,12,87" display="%25E6%25AF%2595%25E8%25AE%25BE/5.2 syc-CPGview/results/168457953034662.fas.2.7.7.80.10.50.500.1.txt.html - 105918--105942,12,2.1,12,87" xr:uid="{9A5B2C04-DEC6-4773-BD5B-37A2BE4C39E5}"/>
    <hyperlink ref="A70" r:id="rId68" location="105936--105961,12,2.2,12,88" display="%25E6%25AF%2595%25E8%25AE%25BE/5.2 syc-CPGview/results/168457953034662.fas.2.7.7.80.10.50.500.1.txt.html - 105936--105961,12,2.2,12,88" xr:uid="{366F071A-639D-4F8C-8881-09C952A78E89}"/>
    <hyperlink ref="A71" r:id="rId69" location="105972--106005,17,2.0,17,89" display="%25E6%25AF%2595%25E8%25AE%25BE/5.2 syc-CPGview/results/168457953034662.fas.2.7.7.80.10.50.500.1.txt.html - 105972--106005,17,2.0,17,89" xr:uid="{24759E29-F64A-40E8-B865-A0D6039F04FC}"/>
    <hyperlink ref="A72" r:id="rId70" location="105983--106012,12,2.4,12,90" display="%25E6%25AF%2595%25E8%25AE%25BE/5.2 syc-CPGview/results/168457953034662.fas.2.7.7.80.10.50.500.1.txt.html - 105983--106012,12,2.4,12,90" xr:uid="{972333A4-69C8-417C-914B-1835A9C78B6E}"/>
    <hyperlink ref="A73" r:id="rId71" location="107283--107320,18,2.1,18,91" display="%25E6%25AF%2595%25E8%25AE%25BE/5.2 syc-CPGview/results/168457953034662.fas.2.7.7.80.10.50.500.1.txt.html - 107283--107320,18,2.1,18,91" xr:uid="{1520AEDA-F4DA-4AEC-9219-2626F649EEE6}"/>
    <hyperlink ref="A74" r:id="rId72" location="107780--107819,18,2.2,18,92" display="%25E6%25AF%2595%25E8%25AE%25BE/5.2 syc-CPGview/results/168457953034662.fas.2.7.7.80.10.50.500.1.txt.html - 107780--107819,18,2.2,18,92" xr:uid="{89CC53E0-56FB-442F-846D-76804FC241C5}"/>
    <hyperlink ref="A75" r:id="rId73" location="107831--107866,17,2.1,17,93" display="%25E6%25AF%2595%25E8%25AE%25BE/5.2 syc-CPGview/results/168457953034662.fas.2.7.7.80.10.50.500.1.txt.html - 107831--107866,17,2.1,17,93" xr:uid="{6C8FD0BD-1248-49A9-9C21-907616BF545B}"/>
    <hyperlink ref="A76" r:id="rId74" location="108043--108075,16,2.1,16,94" display="%25E6%25AF%2595%25E8%25AE%25BE/5.2 syc-CPGview/results/168457953034662.fas.2.7.7.80.10.50.500.1.txt.html - 108043--108075,16,2.1,16,94" xr:uid="{5099F435-87F1-4BC8-AAE7-190ECB503E8F}"/>
    <hyperlink ref="A77" r:id="rId75" location="108389--108421,16,2.1,16,95" display="%25E6%25AF%2595%25E8%25AE%25BE/5.2 syc-CPGview/results/168457953034662.fas.2.7.7.80.10.50.500.1.txt.html - 108389--108421,16,2.1,16,95" xr:uid="{B060E96C-33B1-4AC8-84CC-118F5EDE52EE}"/>
    <hyperlink ref="A78" r:id="rId76" location="109971--110009,12,3.4,11,96" display="%25E6%25AF%2595%25E8%25AE%25BE/5.2 syc-CPGview/results/168457953034662.fas.2.7.7.80.10.50.500.1.txt.html - 109971--110009,12,3.4,11,96" xr:uid="{3C2DC597-8D1F-489E-9595-4A96CA12D57B}"/>
    <hyperlink ref="A79" r:id="rId77" location="109963--110011,26,1.9,25,97" display="%25E6%25AF%2595%25E8%25AE%25BE/5.2 syc-CPGview/results/168457953034662.fas.2.7.7.80.10.50.500.1.txt.html - 109963--110011,26,1.9,25,97" xr:uid="{DFC358A0-3520-4354-91CB-C24890BB75D5}"/>
    <hyperlink ref="A80" r:id="rId78" location="109975--110011,19,1.9,19,98" display="%25E6%25AF%2595%25E8%25AE%25BE/5.2 syc-CPGview/results/168457953034662.fas.2.7.7.80.10.50.500.1.txt.html - 109975--110011,19,1.9,19,98" xr:uid="{714DB9B9-B6F5-4E60-90CC-083E863A0F45}"/>
    <hyperlink ref="A81" r:id="rId79" location="113742--113773,16,2.0,16,100" display="%25E6%25AF%2595%25E8%25AE%25BE/5.2 syc-CPGview/results/168457953034662.fas.2.7.7.80.10.50.500.1.txt.html - 113742--113773,16,2.0,16,100" xr:uid="{6B47C2CC-0B64-4C7E-9A6F-C92FC15F54FA}"/>
    <hyperlink ref="A82" r:id="rId80" location="113736--113775,21,1.9,20,101" display="%25E6%25AF%2595%25E8%25AE%25BE/5.2 syc-CPGview/results/168457953034662.fas.2.7.7.80.10.50.500.1.txt.html - 113736--113775,21,1.9,20,101" xr:uid="{BC32377D-12C3-4973-A4CD-5BD697789DE1}"/>
    <hyperlink ref="A83" r:id="rId81" location="113876--113911,17,2.1,17,102" display="%25E6%25AF%2595%25E8%25AE%25BE/5.2 syc-CPGview/results/168457953034662.fas.2.7.7.80.10.50.500.1.txt.html - 113876--113911,17,2.1,17,102" xr:uid="{62325278-437A-44F3-9098-AC05AD6097B1}"/>
    <hyperlink ref="A84" r:id="rId82" location="113994--114058,13,5.1,13,104" display="%25E6%25AF%2595%25E8%25AE%25BE/5.2 syc-CPGview/results/168457953034662.fas.2.7.7.80.10.50.500.1.txt.html - 113994--114058,13,5.1,13,104" xr:uid="{4064AD4C-4B49-4B92-9AF4-AAC57DB8C9B4}"/>
    <hyperlink ref="A85" r:id="rId83" location="114026--114062,15,2.5,15,105" display="%25E6%25AF%2595%25E8%25AE%25BE/5.2 syc-CPGview/results/168457953034662.fas.2.7.7.80.10.50.500.1.txt.html - 114026--114062,15,2.5,15,105" xr:uid="{C079E90C-B52C-4538-AD8D-791C8BEC2BDE}"/>
    <hyperlink ref="A86" r:id="rId84" location="114055--114106,19,2.5,20,108" display="%25E6%25AF%2595%25E8%25AE%25BE/5.2 syc-CPGview/results/168457953034662.fas.2.7.7.80.10.50.500.1.txt.html - 114055--114106,19,2.5,20,108" xr:uid="{E86C1A72-1A06-4706-B25A-F5FEAE96CEB3}"/>
    <hyperlink ref="A87" r:id="rId85" location="114085--114111,13,2.1,13,109" display="%25E6%25AF%2595%25E8%25AE%25BE/5.2 syc-CPGview/results/168457953034662.fas.2.7.7.80.10.50.500.1.txt.html - 114085--114111,13,2.1,13,109" xr:uid="{220E9563-B844-4629-AE6C-1B27A0D5DBD7}"/>
    <hyperlink ref="A88" r:id="rId86" location="114108--114151,22,2.0,22,110" display="%25E6%25AF%2595%25E8%25AE%25BE/5.2 syc-CPGview/results/168457953034662.fas.2.7.7.80.10.50.500.1.txt.html - 114108--114151,22,2.0,22,110" xr:uid="{8EE032F3-DAF8-4449-8BEC-35069AFF3CD3}"/>
    <hyperlink ref="A89" r:id="rId87" location="114156--114216,3,20.3,3,111" display="%25E6%25AF%2595%25E8%25AE%25BE/5.2 syc-CPGview/results/168457953034662.fas.2.7.7.80.10.50.500.1.txt.html - 114156--114216,3,20.3,3,111" xr:uid="{3D3CCD1D-932B-48EB-8F20-801813DC2273}"/>
    <hyperlink ref="A90" r:id="rId88" location="114148--114192,21,2.1,21,112" display="%25E6%25AF%2595%25E8%25AE%25BE/5.2 syc-CPGview/results/168457953034662.fas.2.7.7.80.10.50.500.1.txt.html - 114148--114192,21,2.1,21,112" xr:uid="{34635A85-487F-4079-8848-B7FF93DBC822}"/>
    <hyperlink ref="A91" r:id="rId89" location="114156--114282,18,7.2,17,114" display="%25E6%25AF%2595%25E8%25AE%25BE/5.2 syc-CPGview/results/168457953034662.fas.2.7.7.80.10.50.500.1.txt.html - 114156--114282,18,7.2,17,114" xr:uid="{EFE56F72-93AB-4205-80F7-87FA9FF93D1C}"/>
    <hyperlink ref="A92" r:id="rId90" location="114156--114269,29,4.1,28,116" display="%25E6%25AF%2595%25E8%25AE%25BE/5.2 syc-CPGview/results/168457953034662.fas.2.7.7.80.10.50.500.1.txt.html - 114156--114269,29,4.1,28,116" xr:uid="{ED775BDA-56C4-4A86-8266-EC76D518729F}"/>
    <hyperlink ref="A93" r:id="rId91" location="114175--114261,14,6.3,15,117" display="%25E6%25AF%2595%25E8%25AE%25BE/5.2 syc-CPGview/results/168457953034662.fas.2.7.7.80.10.50.500.1.txt.html - 114175--114261,14,6.3,15,117" xr:uid="{CE4D6096-D9EF-4135-9D86-5D29E8CC2725}"/>
    <hyperlink ref="A94" r:id="rId92" location="114203--114246,7,7.0,6,119" display="%25E6%25AF%2595%25E8%25AE%25BE/5.2 syc-CPGview/results/168457953034662.fas.2.7.7.80.10.50.500.1.txt.html - 114203--114246,7,7.0,6,119" xr:uid="{1EE4ED4E-4320-4EBC-9317-B7B13B9EE4FB}"/>
    <hyperlink ref="A95" r:id="rId93" location="114180--114269,13,6.7,13,120" display="%25E6%25AF%2595%25E8%25AE%25BE/5.2 syc-CPGview/results/168457953034662.fas.2.7.7.80.10.50.500.1.txt.html - 114180--114269,13,6.7,13,120" xr:uid="{B939B8BE-30C6-4CCE-BC4D-9D6920AC14CB}"/>
    <hyperlink ref="A96" r:id="rId94" location="114179--114282,23,4.5,23,121" display="%25E6%25AF%2595%25E8%25AE%25BE/5.2 syc-CPGview/results/168457953034662.fas.2.7.7.80.10.50.500.1.txt.html - 114179--114282,23,4.5,23,121" xr:uid="{37AD995A-6941-4E6C-8B11-DA0E8353E424}"/>
    <hyperlink ref="A97" r:id="rId95" location="114957--115002,16,3.0,16,122" display="%25E6%25AF%2595%25E8%25AE%25BE/5.2 syc-CPGview/results/168457953034662.fas.2.7.7.80.10.50.500.1.txt.html - 114957--115002,16,3.0,16,122" xr:uid="{073AA695-5FC4-4E21-BE5E-C4F99DAE221A}"/>
    <hyperlink ref="A98" r:id="rId96" location="114958--115003,14,3.1,14,123" display="%25E6%25AF%2595%25E8%25AE%25BE/5.2 syc-CPGview/results/168457953034662.fas.2.7.7.80.10.50.500.1.txt.html - 114958--115003,14,3.1,14,123" xr:uid="{ED1E5BFA-3EC6-4BA3-872C-AEB2D7DB246F}"/>
    <hyperlink ref="A99" r:id="rId97" location="117230--117259,14,2.1,14,124" display="%25E6%25AF%2595%25E8%25AE%25BE/5.2 syc-CPGview/results/168457953034662.fas.2.7.7.80.10.50.500.1.txt.html - 117230--117259,14,2.1,14,124" xr:uid="{A5129ADC-B643-4BC5-A2FA-B5B05262EBFA}"/>
    <hyperlink ref="A100" r:id="rId98" location="117250--117375,18,7.0,18,125" display="%25E6%25AF%2595%25E8%25AE%25BE/5.2 syc-CPGview/results/168457953034662.fas.2.7.7.80.10.50.500.1.txt.html - 117250--117375,18,7.0,18,125" xr:uid="{A9A3A461-BB6C-4EE9-9719-770557DCEB94}"/>
    <hyperlink ref="A101" r:id="rId99" location="119537--119596,20,3.0,20,128" display="%25E6%25AF%2595%25E8%25AE%25BE/5.2 syc-CPGview/results/168457953034662.fas.2.7.7.80.10.50.500.1.txt.html - 119537--119596,20,3.0,20,128" xr:uid="{CFB5836B-34C3-4F7E-8943-4BBD0F52143B}"/>
    <hyperlink ref="A102" r:id="rId100" location="119591--119654,9,7.1,9,129" display="%25E6%25AF%2595%25E8%25AE%25BE/5.2 syc-CPGview/results/168457953034662.fas.2.7.7.80.10.50.500.1.txt.html - 119591--119654,9,7.1,9,129" xr:uid="{FC0CA367-553E-40C9-95CE-18ADB027730A}"/>
    <hyperlink ref="A103" r:id="rId101" location="119591--119662,9,7.7,10,131" display="%25E6%25AF%2595%25E8%25AE%25BE/5.2 syc-CPGview/results/168457953034662.fas.2.7.7.80.10.50.500.1.txt.html - 119591--119662,9,7.7,10,131" xr:uid="{0F922846-D5AE-4DBA-9415-58262D0A2A63}"/>
    <hyperlink ref="A104" r:id="rId102" location="119593--119707,19,6.2,19,132" display="%25E6%25AF%2595%25E8%25AE%25BE/5.2 syc-CPGview/results/168457953034662.fas.2.7.7.80.10.50.500.1.txt.html - 119593--119707,19,6.2,19,132" xr:uid="{D6C35C08-E8C6-422E-AB4F-518CD001252F}"/>
    <hyperlink ref="A105" r:id="rId103" location="119593--119691,35,2.8,35,133" display="%25E6%25AF%2595%25E8%25AE%25BE/5.2 syc-CPGview/results/168457953034662.fas.2.7.7.80.10.50.500.1.txt.html - 119593--119691,35,2.8,35,133" xr:uid="{64A1BB2E-F37C-4DFF-A559-91A9EAD74FE3}"/>
    <hyperlink ref="A106" r:id="rId104" location="119593--119732,11,13.3,10,135" display="%25E6%25AF%2595%25E8%25AE%25BE/5.2 syc-CPGview/results/168457953034662.fas.2.7.7.80.10.50.500.1.txt.html - 119593--119732,11,13.3,10,135" xr:uid="{278D0E14-F5B9-4F0E-B042-0FA54F8FE7F0}"/>
    <hyperlink ref="A107" r:id="rId105" location="119658--119721,28,2.3,29,136" display="%25E6%25AF%2595%25E8%25AE%25BE/5.2 syc-CPGview/results/168457953034662.fas.2.7.7.80.10.50.500.1.txt.html - 119658--119721,28,2.3,29,136" xr:uid="{E8B116C8-05A9-484C-BB6B-4A31B71BC88A}"/>
    <hyperlink ref="A108" r:id="rId106" location="119589--119732,16,8.5,16,137" display="%25E6%25AF%2595%25E8%25AE%25BE/5.2 syc-CPGview/results/168457953034662.fas.2.7.7.80.10.50.500.1.txt.html - 119589--119732,16,8.5,16,137" xr:uid="{1DBF97CE-40C3-4CAC-914C-CF2F1963E6D3}"/>
    <hyperlink ref="A109" r:id="rId107" location="123120--123223,19,5.5,19,138" display="%25E6%25AF%2595%25E8%25AE%25BE/5.2 syc-CPGview/results/168457953034662.fas.2.7.7.80.10.50.500.1.txt.html - 123120--123223,19,5.5,19,138" xr:uid="{4FFBDC40-BDBD-4FAE-88D1-798CA7DA1265}"/>
    <hyperlink ref="A110" r:id="rId108" location="123121--123293,9,19.1,9,139" display="%25E6%25AF%2595%25E8%25AE%25BE/5.2 syc-CPGview/results/168457953034662.fas.2.7.7.80.10.50.500.1.txt.html - 123121--123293,9,19.1,9,139" xr:uid="{89761719-042C-4D51-A152-052873F288D1}"/>
    <hyperlink ref="A111" r:id="rId109" location="123179--123297,17,6.9,16,141" display="%25E6%25AF%2595%25E8%25AE%25BE/5.2 syc-CPGview/results/168457953034662.fas.2.7.7.80.10.50.500.1.txt.html - 123179--123297,17,6.9,16,141" xr:uid="{840D896E-8C5A-47C2-AF98-836308012493}"/>
    <hyperlink ref="A112" r:id="rId110" location="123179--123297,23,5.1,23,142" display="%25E6%25AF%2595%25E8%25AE%25BE/5.2 syc-CPGview/results/168457953034662.fas.2.7.7.80.10.50.500.1.txt.html - 123179--123297,23,5.1,23,142" xr:uid="{8C4F7034-9EB0-42F9-8014-FDEE48253A03}"/>
    <hyperlink ref="A113" r:id="rId111" location="123121--123348,14,16.2,15,143" display="%25E6%25AF%2595%25E8%25AE%25BE/5.2 syc-CPGview/results/168457953034662.fas.2.7.7.80.10.50.500.1.txt.html - 123121--123348,14,16.2,15,143" xr:uid="{5C83C81C-5BDA-4C90-A1E2-6B683495F0FF}"/>
    <hyperlink ref="A114" r:id="rId112" location="126843--126890,20,2.4,21,145" display="%25E6%25AF%2595%25E8%25AE%25BE/5.2 syc-CPGview/results/168457953034662.fas.2.7.7.80.10.50.500.1.txt.html - 126843--126890,20,2.4,21,145" xr:uid="{9BA3CF85-CE5B-4D54-8AD2-19B207971243}"/>
    <hyperlink ref="A115" r:id="rId113" location="126871--126918,17,3.0,17,146" display="%25E6%25AF%2595%25E8%25AE%25BE/5.2 syc-CPGview/results/168457953034662.fas.2.7.7.80.10.50.500.1.txt.html - 126871--126918,17,3.0,17,146" xr:uid="{5D9748C0-BF9F-481D-ACE4-80380F96B338}"/>
    <hyperlink ref="A116" r:id="rId114" location="126874--126926,14,3.6,14,147" display="%25E6%25AF%2595%25E8%25AE%25BE/5.2 syc-CPGview/results/168457953034662.fas.2.7.7.80.10.50.500.1.txt.html - 126874--126926,14,3.6,14,147" xr:uid="{B281B8E5-6AC8-48E1-AA76-B19EEDDEC9A1}"/>
    <hyperlink ref="A117" r:id="rId115" location="127854--127907,26,2.0,27,150" display="%25E6%25AF%2595%25E8%25AE%25BE/5.2 syc-CPGview/results/168457953034662.fas.2.7.7.80.10.50.500.1.txt.html - 127854--127907,26,2.0,27,150" xr:uid="{6D912676-3239-4CE5-B1ED-479E3E5C8197}"/>
    <hyperlink ref="A118" r:id="rId116" location="127930--127997,9,8.8,8,151" display="%25E6%25AF%2595%25E8%25AE%25BE/5.2 syc-CPGview/results/168457953034662.fas.2.7.7.80.10.50.500.1.txt.html - 127930--127997,9,8.8,8,151" xr:uid="{FDF99D9F-0F20-4BB8-A2F5-C3E44CFA1B44}"/>
    <hyperlink ref="A119" r:id="rId117" location="127939--127965,13,2.1,13,152" display="%25E6%25AF%2595%25E8%25AE%25BE/5.2 syc-CPGview/results/168457953034662.fas.2.7.7.80.10.50.500.1.txt.html - 127939--127965,13,2.1,13,152" xr:uid="{B60EC1A8-C666-4375-85F3-B53EC1BD30EA}"/>
    <hyperlink ref="A120" r:id="rId118" location="127918--127972,20,2.6,21,153" display="%25E6%25AF%2595%25E8%25AE%25BE/5.2 syc-CPGview/results/168457953034662.fas.2.7.7.80.10.50.500.1.txt.html - 127918--127972,20,2.6,21,153" xr:uid="{863732FF-DB07-4E63-9941-62D24D8C7AA0}"/>
    <hyperlink ref="A121" r:id="rId119" location="127974--128065,9,9.9,9,154" display="%25E6%25AF%2595%25E8%25AE%25BE/5.2 syc-CPGview/results/168457953034662.fas.2.7.7.80.10.50.500.1.txt.html - 127974--128065,9,9.9,9,154" xr:uid="{70074930-03C6-44AB-898B-81EDB1B1EE38}"/>
    <hyperlink ref="A122" r:id="rId120" location="127968--128065,5,19.6,5,156" display="%25E6%25AF%2595%25E8%25AE%25BE/5.2 syc-CPGview/results/168457953034662.fas.2.7.7.80.10.50.500.1.txt.html - 127968--128065,5,19.6,5,156" xr:uid="{802F8712-9490-449A-8E5B-6C434D7BA13B}"/>
    <hyperlink ref="A123" r:id="rId121" location="127975--128065,20,4.8,20,157" display="%25E6%25AF%2595%25E8%25AE%25BE/5.2 syc-CPGview/results/168457953034662.fas.2.7.7.80.10.50.500.2.txt.html - 127975--128065,20,4.8,20,157" xr:uid="{38DE9801-30F6-4B86-BE22-C354EBBB90BD}"/>
    <hyperlink ref="A124" r:id="rId122" location="127995--128065,36,1.9,37,160" display="%25E6%25AF%2595%25E8%25AE%25BE/5.2 syc-CPGview/results/168457953034662.fas.2.7.7.80.10.50.500.2.txt.html - 127995--128065,36,1.9,37,160" xr:uid="{61700B4B-18B7-49E0-8B00-3BE94FF54A89}"/>
    <hyperlink ref="A125" r:id="rId123" location="127995--128052,16,3.4,16,162" display="%25E6%25AF%2595%25E8%25AE%25BE/5.2 syc-CPGview/results/168457953034662.fas.2.7.7.80.10.50.500.2.txt.html - 127995--128052,16,3.4,16,162" xr:uid="{16C45459-BB5D-44DD-9F1D-2261BD2DA38E}"/>
    <hyperlink ref="A126" r:id="rId124" location="128092--128128,18,2.1,18,164" display="%25E6%25AF%2595%25E8%25AE%25BE/5.2 syc-CPGview/results/168457953034662.fas.2.7.7.80.10.50.500.2.txt.html - 128092--128128,18,2.1,18,164" xr:uid="{3F26E3C2-013F-4464-A466-F45BD558557B}"/>
    <hyperlink ref="A127" r:id="rId125" location="128085--128109,12,2.1,12,167" display="%25E6%25AF%2595%25E8%25AE%25BE/5.2 syc-CPGview/results/168457953034662.fas.2.7.7.80.10.50.500.2.txt.html - 128085--128109,12,2.1,12,167" xr:uid="{3FD0A89C-4F22-4F45-912F-48D0C384FD4B}"/>
    <hyperlink ref="A128" r:id="rId126" location="128127--128157,15,2.1,15,168" display="%25E6%25AF%2595%25E8%25AE%25BE/5.2 syc-CPGview/results/168457953034662.fas.2.7.7.80.10.50.500.2.txt.html - 128127--128157,15,2.1,15,168" xr:uid="{21B928D0-1EC3-4919-A63D-70947C99A3FB}"/>
    <hyperlink ref="A129" r:id="rId127" location="128211--128255,20,2.2,20,169" display="%25E6%25AF%2595%25E8%25AE%25BE/5.2 syc-CPGview/results/168457953034662.fas.2.7.7.80.10.50.500.2.txt.html - 128211--128255,20,2.2,20,169" xr:uid="{5DE8E087-F140-4816-948D-5CA83F31E733}"/>
    <hyperlink ref="A130" r:id="rId128" location="128298--128329,8,3.9,8,173" display="%25E6%25AF%2595%25E8%25AE%25BE/5.2 syc-CPGview/results/168457953034662.fas.2.7.7.80.10.50.500.2.txt.html - 128298--128329,8,3.9,8,173" xr:uid="{34155EE1-ED8E-413C-B645-E1565D90CA01}"/>
    <hyperlink ref="A131" r:id="rId129" location="128322--128385,12,5.0,12,174" display="%25E6%25AF%2595%25E8%25AE%25BE/5.2 syc-CPGview/results/168457953034662.fas.2.7.7.80.10.50.500.2.txt.html - 128322--128385,12,5.0,12,174" xr:uid="{2E7FDB73-47C7-4788-9833-9D003ED465D5}"/>
    <hyperlink ref="A132" r:id="rId130" location="128342--128367,13,2.0,13,175" display="%25E6%25AF%2595%25E8%25AE%25BE/5.2 syc-CPGview/results/168457953034662.fas.2.7.7.80.10.50.500.2.txt.html - 128342--128367,13,2.0,13,175" xr:uid="{66EF9731-92F4-40F1-BB7C-8E4D1C37BEC7}"/>
    <hyperlink ref="A133" r:id="rId131" location="128379--128410,11,3.1,11,176" display="%25E6%25AF%2595%25E8%25AE%25BE/5.2 syc-CPGview/results/168457953034662.fas.2.7.7.80.10.50.500.2.txt.html - 128379--128410,11,3.1,11,176" xr:uid="{034B710C-7063-46A1-8365-893C99D770A3}"/>
    <hyperlink ref="A134" r:id="rId132" location="128492--128542,21,2.4,22,177" display="%25E6%25AF%2595%25E8%25AE%25BE/5.2 syc-CPGview/results/168457953034662.fas.2.7.7.80.10.50.500.2.txt.html - 128492--128542,21,2.4,22,177" xr:uid="{37506FD9-DD80-4A5F-BFAD-02526115F09D}"/>
    <hyperlink ref="A135" r:id="rId133" location="128615--128653,18,2.2,18,178" display="%25E6%25AF%2595%25E8%25AE%25BE/5.2 syc-CPGview/results/168457953034662.fas.2.7.7.80.10.50.500.2.txt.html - 128615--128653,18,2.2,18,178" xr:uid="{A17BA99F-4E06-4131-85F1-BF102C6C517B}"/>
    <hyperlink ref="A136" r:id="rId134" location="128980--129006,14,1.9,14,179" display="%25E6%25AF%2595%25E8%25AE%25BE/5.2 syc-CPGview/results/168457953034662.fas.2.7.7.80.10.50.500.2.txt.html - 128980--129006,14,1.9,14,179" xr:uid="{E12034EF-689A-4ACA-91F6-1CA24F8E34C9}"/>
    <hyperlink ref="A137" r:id="rId135" location="132778--132805,14,2.0,14,180" display="%25E6%25AF%2595%25E8%25AE%25BE/5.2 syc-CPGview/results/168457953034662.fas.2.7.7.80.10.50.500.2.txt.html - 132778--132805,14,2.0,14,180" xr:uid="{22AB92BD-E21B-47C2-9C37-DCD6AFEC0F07}"/>
    <hyperlink ref="A138" r:id="rId136" location="143249--143286,19,2.0,19,182" display="%25E6%25AF%2595%25E8%25AE%25BE/5.2 syc-CPGview/results/168457953034662.fas.2.7.7.80.10.50.500.2.txt.html - 143249--143286,19,2.0,19,182" xr:uid="{737BC299-545C-4F0B-B2F1-DB3E01A7DB3D}"/>
    <hyperlink ref="A139" r:id="rId137" location="143251--143288,9,4.1,9,183" display="%25E6%25AF%2595%25E8%25AE%25BE/5.2 syc-CPGview/results/168457953034662.fas.2.7.7.80.10.50.500.2.txt.html - 143251--143288,9,4.1,9,183" xr:uid="{E4CDB6B0-236D-4917-954A-79C90A6678C8}"/>
    <hyperlink ref="A140" r:id="rId138" location="143292--143335,22,2.0,22,184" display="%25E6%25AF%2595%25E8%25AE%25BE/5.2 syc-CPGview/results/168457953034662.fas.2.7.7.80.10.50.500.2.txt.html - 143292--143335,22,2.0,22,184" xr:uid="{2CCD662C-1CF7-4604-B445-F9ED98B19164}"/>
    <hyperlink ref="A141" r:id="rId139" location="143303--143337,18,2.0,18,186" display="%25E6%25AF%2595%25E8%25AE%25BE/5.2 syc-CPGview/results/168457953034662.fas.2.7.7.80.10.50.500.2.txt.html - 143303--143337,18,2.0,18,186" xr:uid="{87630A50-8420-4C89-8569-8F37DD00341A}"/>
    <hyperlink ref="A142" r:id="rId140" location="145043--145070,14,2.0,14,187" display="%25E6%25AF%2595%25E8%25AE%25BE/5.2 syc-CPGview/results/168457953034662.fas.2.7.7.80.10.50.500.2.txt.html - 145043--145070,14,2.0,14,187" xr:uid="{9024A8FF-D957-41E7-8273-AC7C46BEBAEA}"/>
    <hyperlink ref="A143" r:id="rId141" location="146751--146791,13,3.2,13,188" display="%25E6%25AF%2595%25E8%25AE%25BE/5.2 syc-CPGview/results/168457953034662.fas.2.7.7.80.10.50.500.2.txt.html - 146751--146791,13,3.2,13,188" xr:uid="{25B5E3A2-EA61-482F-A25B-87636EC84A09}"/>
    <hyperlink ref="A144" r:id="rId142" location="146775--146827,23,2.3,23,190" display="%25E6%25AF%2595%25E8%25AE%25BE/5.2 syc-CPGview/results/168457953034662.fas.2.7.7.80.10.50.500.2.txt.html - 146775--146827,23,2.3,23,190" xr:uid="{599069CA-3289-4061-9EE0-76F6CE8249CE}"/>
    <hyperlink ref="A145" r:id="rId143" location="147301--147332,16,2.0,16,195" display="%25E6%25AF%2595%25E8%25AE%25BE/5.2 syc-CPGview/results/168457953034662.fas.2.7.7.80.10.50.500.2.txt.html - 147301--147332,16,2.0,16,195" xr:uid="{8E27FDE4-0784-4486-BB42-4368EE8E13A9}"/>
    <hyperlink ref="A146" r:id="rId144" location="159853--159885,10,3.3,10,196" display="%25E6%25AF%2595%25E8%25AE%25BE/5.2 syc-CPGview/results/168457953034662.fas.2.7.7.80.10.50.500.2.txt.html - 159853--159885,10,3.3,10,196" xr:uid="{0685239B-31E4-415F-9771-C21AD6C20B01}"/>
    <hyperlink ref="A147" r:id="rId145" location="159874--159912,14,2.9,13,197" display="%25E6%25AF%2595%25E8%25AE%25BE/5.2 syc-CPGview/results/168457953034662.fas.2.7.7.80.10.50.500.2.txt.html - 159874--159912,14,2.9,13,197" xr:uid="{404B1700-5D6C-41A7-B4B7-F8039F46829B}"/>
    <hyperlink ref="A148" r:id="rId146" location="162205--162266,20,3.0,20,198" display="%25E6%25AF%2595%25E8%25AE%25BE/5.2 syc-CPGview/results/168457953034662.fas.2.7.7.80.10.50.500.2.txt.html - 162205--162266,20,3.0,20,198" xr:uid="{35B169FC-B069-4B55-9A99-6F1EE26ADD41}"/>
    <hyperlink ref="A149" r:id="rId147" location="162204--162266,6,9.6,7,199" display="%25E6%25AF%2595%25E8%25AE%25BE/5.2 syc-CPGview/results/168457953034662.fas.2.7.7.80.10.50.500.2.txt.html - 162204--162266,6,9.6,7,199" xr:uid="{083C678E-DC87-4949-B331-1042FD621BA2}"/>
    <hyperlink ref="A150" r:id="rId148" location="162205--162263,25,2.5,25,200" display="%25E6%25AF%2595%25E8%25AE%25BE/5.2 syc-CPGview/results/168457953034662.fas.2.7.7.80.10.50.500.2.txt.html - 162205--162263,25,2.5,25,200" xr:uid="{26C8DB00-D1CF-4327-A282-EEFCCE42D93E}"/>
    <hyperlink ref="A151" r:id="rId149" location="162261--162304,21,2.0,22,202" display="%25E6%25AF%2595%25E8%25AE%25BE/5.2 syc-CPGview/results/168457953034662.fas.2.7.7.80.10.50.500.2.txt.html - 162261--162304,21,2.0,22,202" xr:uid="{368E7CA5-A4A9-450D-B28F-7E3863DF9206}"/>
    <hyperlink ref="A152" r:id="rId150" location="162364--162389,13,2.0,13,203" display="%25E6%25AF%2595%25E8%25AE%25BE/5.2 syc-CPGview/results/168457953034662.fas.2.7.7.80.10.50.500.2.txt.html - 162364--162389,13,2.0,13,203" xr:uid="{876F8D50-71D5-466A-B854-F54560180DA0}"/>
    <hyperlink ref="A153" r:id="rId151" location="162463--162487,13,1.9,13,204" display="%25E6%25AF%2595%25E8%25AE%25BE/5.2 syc-CPGview/results/168457953034662.fas.2.7.7.80.10.50.500.2.txt.html - 162463--162487,13,1.9,13,204" xr:uid="{8A557A06-134E-4E2F-AA0F-ECB826BF15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4754-3E56-4D8E-9BA7-BA5CD5AD17A3}">
  <dimension ref="A1:O1048576"/>
  <sheetViews>
    <sheetView tabSelected="1" zoomScale="130" zoomScaleNormal="130" workbookViewId="0">
      <selection activeCell="E2" sqref="E2"/>
    </sheetView>
  </sheetViews>
  <sheetFormatPr defaultRowHeight="14"/>
  <cols>
    <col min="1" max="1" width="8.7265625" style="60"/>
    <col min="2" max="4" width="8.7265625" style="52"/>
    <col min="5" max="5" width="11.90625" style="71" bestFit="1" customWidth="1"/>
    <col min="6" max="6" width="8.7265625" style="60"/>
    <col min="7" max="9" width="8.7265625" style="52"/>
    <col min="10" max="10" width="11.90625" style="72" bestFit="1" customWidth="1"/>
    <col min="11" max="16384" width="8.7265625" style="52"/>
  </cols>
  <sheetData>
    <row r="1" spans="1:15" ht="27">
      <c r="A1" s="67" t="s">
        <v>189</v>
      </c>
      <c r="B1" s="67" t="s">
        <v>188</v>
      </c>
      <c r="C1" s="67" t="s">
        <v>190</v>
      </c>
      <c r="D1" s="67" t="s">
        <v>27</v>
      </c>
      <c r="E1" s="70"/>
      <c r="F1" s="67" t="s">
        <v>189</v>
      </c>
      <c r="G1" s="67" t="s">
        <v>188</v>
      </c>
      <c r="H1" s="67" t="s">
        <v>190</v>
      </c>
      <c r="I1" s="67" t="s">
        <v>27</v>
      </c>
      <c r="K1" s="52">
        <f>COUNTIF(E2:E33,"&gt;1")</f>
        <v>15</v>
      </c>
      <c r="L1" s="74" t="s">
        <v>275</v>
      </c>
      <c r="M1" s="74" t="s">
        <v>276</v>
      </c>
      <c r="N1" s="74" t="s">
        <v>277</v>
      </c>
      <c r="O1" s="74" t="s">
        <v>278</v>
      </c>
    </row>
    <row r="2" spans="1:15">
      <c r="A2" s="62" t="s">
        <v>255</v>
      </c>
      <c r="B2" s="67" t="s">
        <v>191</v>
      </c>
      <c r="C2" s="67">
        <v>16.166</v>
      </c>
      <c r="D2" s="67">
        <v>695</v>
      </c>
      <c r="E2" s="70">
        <f t="shared" ref="E2:E4" si="0">D2/AVERAGE($D$2:$D$5)</f>
        <v>1.2438478747203578</v>
      </c>
      <c r="F2" s="66" t="s">
        <v>267</v>
      </c>
      <c r="G2" s="67" t="s">
        <v>223</v>
      </c>
      <c r="H2" s="67">
        <v>12.305</v>
      </c>
      <c r="I2" s="67">
        <v>529</v>
      </c>
      <c r="J2" s="73">
        <f>I2/AVERAGE($I$2:$I$5)</f>
        <v>1.2070735881346264</v>
      </c>
      <c r="K2" s="52">
        <f>COUNTIF(J2:J33,"&gt;1")</f>
        <v>16</v>
      </c>
      <c r="L2" s="52">
        <v>1</v>
      </c>
      <c r="M2" s="52">
        <v>1</v>
      </c>
      <c r="O2" s="52">
        <v>1</v>
      </c>
    </row>
    <row r="3" spans="1:15">
      <c r="A3" s="62"/>
      <c r="B3" s="67" t="s">
        <v>192</v>
      </c>
      <c r="C3" s="67">
        <v>7.3040000000000003</v>
      </c>
      <c r="D3" s="67">
        <v>314</v>
      </c>
      <c r="E3" s="70">
        <f t="shared" si="0"/>
        <v>0.56196868008948542</v>
      </c>
      <c r="F3" s="62"/>
      <c r="G3" s="67" t="s">
        <v>224</v>
      </c>
      <c r="H3" s="67">
        <v>7.9320000000000004</v>
      </c>
      <c r="I3" s="67">
        <v>341</v>
      </c>
      <c r="J3" s="73">
        <f t="shared" ref="J3:J5" si="1">I3/AVERAGE($I$2:$I$5)</f>
        <v>0.77809469480889903</v>
      </c>
      <c r="L3" s="52">
        <v>2</v>
      </c>
      <c r="M3" s="52">
        <v>2</v>
      </c>
    </row>
    <row r="4" spans="1:15">
      <c r="A4" s="62"/>
      <c r="B4" s="67" t="s">
        <v>193</v>
      </c>
      <c r="C4" s="67">
        <v>5.234</v>
      </c>
      <c r="D4" s="67">
        <v>225</v>
      </c>
      <c r="E4" s="70">
        <f t="shared" si="0"/>
        <v>0.40268456375838924</v>
      </c>
      <c r="F4" s="62"/>
      <c r="G4" s="67" t="s">
        <v>225</v>
      </c>
      <c r="H4" s="67">
        <v>4.8609999999999998</v>
      </c>
      <c r="I4" s="67">
        <v>209</v>
      </c>
      <c r="J4" s="73">
        <f t="shared" si="1"/>
        <v>0.47689674843126068</v>
      </c>
      <c r="M4" s="52">
        <v>3</v>
      </c>
    </row>
    <row r="5" spans="1:15">
      <c r="A5" s="62"/>
      <c r="B5" s="67" t="s">
        <v>194</v>
      </c>
      <c r="C5" s="67">
        <v>23.283999999999999</v>
      </c>
      <c r="D5" s="67">
        <v>1001</v>
      </c>
      <c r="E5" s="70">
        <f>D5/AVERAGE($D$2:$D$5)</f>
        <v>1.7914988814317674</v>
      </c>
      <c r="F5" s="62"/>
      <c r="G5" s="67" t="s">
        <v>226</v>
      </c>
      <c r="H5" s="67">
        <v>15.678000000000001</v>
      </c>
      <c r="I5" s="67">
        <v>674</v>
      </c>
      <c r="J5" s="73">
        <f t="shared" si="1"/>
        <v>1.5379349686252139</v>
      </c>
      <c r="M5" s="52">
        <v>4</v>
      </c>
    </row>
    <row r="6" spans="1:15">
      <c r="A6" s="62" t="s">
        <v>256</v>
      </c>
      <c r="B6" s="67" t="s">
        <v>195</v>
      </c>
      <c r="C6" s="67">
        <v>4.024</v>
      </c>
      <c r="D6" s="67">
        <v>173</v>
      </c>
      <c r="E6" s="70">
        <f>D6/AVERAGE($D$6:$D$7)</f>
        <v>0.60701754385964912</v>
      </c>
      <c r="F6" s="66" t="s">
        <v>268</v>
      </c>
      <c r="G6" s="67" t="s">
        <v>227</v>
      </c>
      <c r="H6" s="67">
        <v>26.285</v>
      </c>
      <c r="I6" s="67">
        <v>1130</v>
      </c>
      <c r="J6" s="73">
        <f>I6/AVERAGE($I$6:$I$7)</f>
        <v>1.5106951871657754</v>
      </c>
      <c r="L6" s="52">
        <v>3</v>
      </c>
      <c r="M6" s="52">
        <v>5</v>
      </c>
    </row>
    <row r="7" spans="1:15">
      <c r="A7" s="62"/>
      <c r="B7" s="67" t="s">
        <v>196</v>
      </c>
      <c r="C7" s="67">
        <v>9.234</v>
      </c>
      <c r="D7" s="67">
        <v>397</v>
      </c>
      <c r="E7" s="70">
        <f>D7/AVERAGE($D$6:$D$7)</f>
        <v>1.3929824561403508</v>
      </c>
      <c r="F7" s="62"/>
      <c r="G7" s="67" t="s">
        <v>228</v>
      </c>
      <c r="H7" s="67">
        <v>8.5129999999999999</v>
      </c>
      <c r="I7" s="67">
        <v>366</v>
      </c>
      <c r="J7" s="73">
        <f>I7/AVERAGE($I$6:$I$7)</f>
        <v>0.48930481283422461</v>
      </c>
      <c r="M7" s="52">
        <v>6</v>
      </c>
    </row>
    <row r="8" spans="1:15">
      <c r="A8" s="62" t="s">
        <v>257</v>
      </c>
      <c r="B8" s="67" t="s">
        <v>197</v>
      </c>
      <c r="C8" s="67">
        <v>7.7460000000000004</v>
      </c>
      <c r="D8" s="67">
        <v>333</v>
      </c>
      <c r="E8" s="70">
        <f>D8/AVERAGE($D$8:$D$9)</f>
        <v>0.42995480955455134</v>
      </c>
      <c r="F8" s="62" t="s">
        <v>258</v>
      </c>
      <c r="G8" s="67" t="s">
        <v>229</v>
      </c>
      <c r="H8" s="67">
        <v>19.655000000000001</v>
      </c>
      <c r="I8" s="67">
        <v>845</v>
      </c>
      <c r="J8" s="73">
        <f>I8/AVERAGE($I$8:$I$13)</f>
        <v>1.9507502885725279</v>
      </c>
      <c r="M8" s="52">
        <v>7</v>
      </c>
    </row>
    <row r="9" spans="1:15" ht="14.5" customHeight="1">
      <c r="A9" s="62"/>
      <c r="B9" s="67" t="s">
        <v>198</v>
      </c>
      <c r="C9" s="67">
        <v>28.285</v>
      </c>
      <c r="D9" s="67">
        <v>1216</v>
      </c>
      <c r="E9" s="70">
        <f>D9/AVERAGE($D$8:$D$9)</f>
        <v>1.5700451904454487</v>
      </c>
      <c r="F9" s="62"/>
      <c r="G9" s="67" t="s">
        <v>230</v>
      </c>
      <c r="H9" s="67">
        <v>6.6289999999999996</v>
      </c>
      <c r="I9" s="67">
        <v>285</v>
      </c>
      <c r="J9" s="73">
        <f t="shared" ref="J9:J14" si="2">I9/AVERAGE($I$8:$I$13)</f>
        <v>0.65794536360138511</v>
      </c>
      <c r="L9" s="52">
        <v>4</v>
      </c>
    </row>
    <row r="10" spans="1:15">
      <c r="A10" s="62" t="s">
        <v>259</v>
      </c>
      <c r="B10" s="67" t="s">
        <v>199</v>
      </c>
      <c r="C10" s="67">
        <v>39.497</v>
      </c>
      <c r="D10" s="67">
        <v>1698</v>
      </c>
      <c r="E10" s="70">
        <f>D10/AVERAGE($D$10:$D$11)</f>
        <v>1.5471526195899772</v>
      </c>
      <c r="F10" s="62"/>
      <c r="G10" s="67" t="s">
        <v>231</v>
      </c>
      <c r="H10" s="67">
        <v>12.747</v>
      </c>
      <c r="I10" s="67">
        <v>548</v>
      </c>
      <c r="J10" s="73">
        <f t="shared" si="2"/>
        <v>1.2651019622931896</v>
      </c>
      <c r="L10" s="52">
        <v>5</v>
      </c>
      <c r="M10" s="52">
        <v>8</v>
      </c>
    </row>
    <row r="11" spans="1:15">
      <c r="A11" s="62"/>
      <c r="B11" s="67" t="s">
        <v>200</v>
      </c>
      <c r="C11" s="67">
        <v>11.561</v>
      </c>
      <c r="D11" s="67">
        <v>497</v>
      </c>
      <c r="E11" s="70">
        <f>D11/AVERAGE($D$10:$D$11)</f>
        <v>0.45284738041002276</v>
      </c>
      <c r="F11" s="62"/>
      <c r="G11" s="67" t="s">
        <v>232</v>
      </c>
      <c r="H11" s="67">
        <v>3.4660000000000002</v>
      </c>
      <c r="I11" s="67">
        <v>149</v>
      </c>
      <c r="J11" s="73">
        <f t="shared" si="2"/>
        <v>0.34397845325125048</v>
      </c>
      <c r="L11" s="52">
        <v>6</v>
      </c>
      <c r="M11" s="52">
        <v>9</v>
      </c>
    </row>
    <row r="12" spans="1:15">
      <c r="A12" s="62" t="s">
        <v>260</v>
      </c>
      <c r="B12" s="67" t="s">
        <v>201</v>
      </c>
      <c r="C12" s="67">
        <v>21.515999999999998</v>
      </c>
      <c r="D12" s="67">
        <v>925</v>
      </c>
      <c r="E12" s="70">
        <f>D12/AVERAGE($D$12:$D$13)</f>
        <v>0.73093638877913869</v>
      </c>
      <c r="F12" s="62"/>
      <c r="G12" s="67" t="s">
        <v>233</v>
      </c>
      <c r="H12" s="67">
        <v>4.3730000000000002</v>
      </c>
      <c r="I12" s="67">
        <v>188</v>
      </c>
      <c r="J12" s="73">
        <f t="shared" si="2"/>
        <v>0.43401308195459792</v>
      </c>
      <c r="L12" s="52">
        <v>7</v>
      </c>
      <c r="M12" s="52">
        <v>10</v>
      </c>
    </row>
    <row r="13" spans="1:15">
      <c r="A13" s="62"/>
      <c r="B13" s="67" t="s">
        <v>202</v>
      </c>
      <c r="C13" s="67">
        <v>37.356999999999999</v>
      </c>
      <c r="D13" s="67">
        <v>1606</v>
      </c>
      <c r="E13" s="70">
        <f>D13/AVERAGE($D$12:$D$13)</f>
        <v>1.2690636112208613</v>
      </c>
      <c r="F13" s="62"/>
      <c r="G13" s="67" t="s">
        <v>234</v>
      </c>
      <c r="H13" s="67">
        <v>13.584</v>
      </c>
      <c r="I13" s="67">
        <v>584</v>
      </c>
      <c r="J13" s="73">
        <f t="shared" si="2"/>
        <v>1.3482108503270489</v>
      </c>
      <c r="L13" s="52">
        <v>8</v>
      </c>
      <c r="M13" s="52">
        <v>11</v>
      </c>
    </row>
    <row r="14" spans="1:15">
      <c r="A14" s="62" t="s">
        <v>261</v>
      </c>
      <c r="B14" s="67" t="s">
        <v>203</v>
      </c>
      <c r="C14" s="67">
        <v>24.331</v>
      </c>
      <c r="D14" s="67">
        <v>1046</v>
      </c>
      <c r="E14" s="70">
        <f>D14/AVERAGE($D$14:$D$17)</f>
        <v>1.5099242150848069</v>
      </c>
      <c r="F14" s="66" t="s">
        <v>269</v>
      </c>
      <c r="G14" s="67" t="s">
        <v>235</v>
      </c>
      <c r="H14" s="67">
        <v>5.42</v>
      </c>
      <c r="I14" s="67">
        <v>233</v>
      </c>
      <c r="J14" s="73">
        <f>I14/AVERAGE($I$14:$I$19)</f>
        <v>0.41166077738515899</v>
      </c>
      <c r="L14" s="52">
        <v>9</v>
      </c>
      <c r="M14" s="52">
        <v>12</v>
      </c>
    </row>
    <row r="15" spans="1:15">
      <c r="A15" s="62"/>
      <c r="B15" s="67" t="s">
        <v>204</v>
      </c>
      <c r="C15" s="67">
        <v>6.9320000000000004</v>
      </c>
      <c r="D15" s="67">
        <v>298</v>
      </c>
      <c r="E15" s="70">
        <f t="shared" ref="E15:E18" si="3">D15/AVERAGE($D$14:$D$17)</f>
        <v>0.43016961385781305</v>
      </c>
      <c r="F15" s="62"/>
      <c r="G15" s="67" t="s">
        <v>236</v>
      </c>
      <c r="H15" s="67">
        <v>15.398999999999999</v>
      </c>
      <c r="I15" s="67">
        <v>662</v>
      </c>
      <c r="J15" s="73">
        <f t="shared" ref="J15:J20" si="4">I15/AVERAGE($I$14:$I$19)</f>
        <v>1.1696113074204948</v>
      </c>
      <c r="L15" s="52">
        <v>10</v>
      </c>
      <c r="M15" s="52">
        <v>13</v>
      </c>
      <c r="N15" s="52">
        <v>1</v>
      </c>
      <c r="O15" s="52">
        <v>2</v>
      </c>
    </row>
    <row r="16" spans="1:15">
      <c r="A16" s="62"/>
      <c r="B16" s="67" t="s">
        <v>205</v>
      </c>
      <c r="C16" s="67">
        <v>10.816000000000001</v>
      </c>
      <c r="D16" s="67">
        <v>465</v>
      </c>
      <c r="E16" s="70">
        <f t="shared" si="3"/>
        <v>0.67123782028148682</v>
      </c>
      <c r="F16" s="62"/>
      <c r="G16" s="67" t="s">
        <v>237</v>
      </c>
      <c r="H16" s="67">
        <v>15.329000000000001</v>
      </c>
      <c r="I16" s="67">
        <v>659</v>
      </c>
      <c r="J16" s="73">
        <f t="shared" si="4"/>
        <v>1.1643109540636043</v>
      </c>
      <c r="L16" s="52">
        <v>11</v>
      </c>
      <c r="M16" s="52">
        <v>14</v>
      </c>
    </row>
    <row r="17" spans="1:13">
      <c r="A17" s="62"/>
      <c r="B17" s="67" t="s">
        <v>206</v>
      </c>
      <c r="C17" s="67">
        <v>22.376999999999999</v>
      </c>
      <c r="D17" s="67">
        <v>962</v>
      </c>
      <c r="E17" s="70">
        <f t="shared" si="3"/>
        <v>1.3886683507758932</v>
      </c>
      <c r="F17" s="62"/>
      <c r="G17" s="67" t="s">
        <v>238</v>
      </c>
      <c r="H17" s="67">
        <v>13.212</v>
      </c>
      <c r="I17" s="67">
        <v>568</v>
      </c>
      <c r="J17" s="73">
        <f t="shared" si="4"/>
        <v>1.0035335689045937</v>
      </c>
      <c r="L17" s="52">
        <v>12</v>
      </c>
      <c r="M17" s="52">
        <v>15</v>
      </c>
    </row>
    <row r="18" spans="1:13">
      <c r="A18" s="62" t="s">
        <v>261</v>
      </c>
      <c r="B18" s="67" t="s">
        <v>207</v>
      </c>
      <c r="C18" s="67">
        <v>6.3730000000000002</v>
      </c>
      <c r="D18" s="67">
        <v>274</v>
      </c>
      <c r="E18" s="70">
        <f>D18/AVERAGE($D$18:$D$19)</f>
        <v>0.52140818268315892</v>
      </c>
      <c r="F18" s="62"/>
      <c r="G18" s="67" t="s">
        <v>239</v>
      </c>
      <c r="H18" s="67">
        <v>7.234</v>
      </c>
      <c r="I18" s="67">
        <v>311</v>
      </c>
      <c r="J18" s="73">
        <f t="shared" si="4"/>
        <v>0.54946996466431097</v>
      </c>
      <c r="L18" s="52">
        <v>13</v>
      </c>
      <c r="M18" s="52">
        <v>16</v>
      </c>
    </row>
    <row r="19" spans="1:13">
      <c r="A19" s="62"/>
      <c r="B19" s="67" t="s">
        <v>208</v>
      </c>
      <c r="C19" s="67">
        <v>18.074000000000002</v>
      </c>
      <c r="D19" s="67">
        <v>777</v>
      </c>
      <c r="E19" s="70">
        <f>D19/AVERAGE($D$18:$D$19)</f>
        <v>1.4785918173168411</v>
      </c>
      <c r="F19" s="62"/>
      <c r="G19" s="67" t="s">
        <v>240</v>
      </c>
      <c r="H19" s="67">
        <v>22.4</v>
      </c>
      <c r="I19" s="67">
        <v>963</v>
      </c>
      <c r="J19" s="73">
        <f t="shared" si="4"/>
        <v>1.7014134275618376</v>
      </c>
    </row>
    <row r="20" spans="1:13">
      <c r="A20" s="62" t="s">
        <v>262</v>
      </c>
      <c r="B20" s="67" t="s">
        <v>209</v>
      </c>
      <c r="C20" s="67">
        <v>25.936</v>
      </c>
      <c r="D20" s="67">
        <v>1115</v>
      </c>
      <c r="E20" s="70">
        <f>D20/AVERAGE($D$20:$D$22)</f>
        <v>0.91443411700382726</v>
      </c>
      <c r="F20" s="66" t="s">
        <v>270</v>
      </c>
      <c r="G20" s="67" t="s">
        <v>241</v>
      </c>
      <c r="H20" s="67">
        <v>15.259</v>
      </c>
      <c r="I20" s="67">
        <v>656</v>
      </c>
      <c r="J20" s="73">
        <f>I20/AVERAGE($I$20:$I$23)</f>
        <v>1.2170686456400741</v>
      </c>
    </row>
    <row r="21" spans="1:13">
      <c r="A21" s="62"/>
      <c r="B21" s="67" t="s">
        <v>210</v>
      </c>
      <c r="C21" s="67">
        <v>17.701000000000001</v>
      </c>
      <c r="D21" s="67">
        <v>761</v>
      </c>
      <c r="E21" s="70">
        <f t="shared" ref="E21:E22" si="5">D21/AVERAGE($D$20:$D$22)</f>
        <v>0.62411153635866601</v>
      </c>
      <c r="F21" s="62"/>
      <c r="G21" s="67" t="s">
        <v>242</v>
      </c>
      <c r="H21" s="67">
        <v>8.8620000000000001</v>
      </c>
      <c r="I21" s="67">
        <v>381</v>
      </c>
      <c r="J21" s="73">
        <f t="shared" ref="J21:J23" si="6">I21/AVERAGE($I$20:$I$23)</f>
        <v>0.70686456400742115</v>
      </c>
    </row>
    <row r="22" spans="1:13">
      <c r="A22" s="62"/>
      <c r="B22" s="67" t="s">
        <v>211</v>
      </c>
      <c r="C22" s="67">
        <v>41.451000000000001</v>
      </c>
      <c r="D22" s="67">
        <v>1782</v>
      </c>
      <c r="E22" s="70">
        <f t="shared" si="5"/>
        <v>1.461454346637507</v>
      </c>
      <c r="F22" s="62"/>
      <c r="G22" s="67" t="s">
        <v>243</v>
      </c>
      <c r="H22" s="67">
        <v>4.8849999999999998</v>
      </c>
      <c r="I22" s="67">
        <v>210</v>
      </c>
      <c r="J22" s="73">
        <f t="shared" si="6"/>
        <v>0.38961038961038963</v>
      </c>
    </row>
    <row r="23" spans="1:13">
      <c r="A23" s="66" t="s">
        <v>263</v>
      </c>
      <c r="B23" s="67" t="s">
        <v>212</v>
      </c>
      <c r="C23" s="67">
        <v>39.241</v>
      </c>
      <c r="D23" s="67">
        <v>1687</v>
      </c>
      <c r="E23" s="70">
        <f>D23/AVERAGE($D$23:$D$24)</f>
        <v>1.5280797101449275</v>
      </c>
      <c r="F23" s="62"/>
      <c r="G23" s="67" t="s">
        <v>244</v>
      </c>
      <c r="H23" s="67">
        <v>21.143999999999998</v>
      </c>
      <c r="I23" s="67">
        <v>909</v>
      </c>
      <c r="J23" s="73">
        <f t="shared" si="6"/>
        <v>1.686456400742115</v>
      </c>
    </row>
    <row r="24" spans="1:13">
      <c r="A24" s="62"/>
      <c r="B24" s="67" t="s">
        <v>213</v>
      </c>
      <c r="C24" s="67">
        <v>12.119</v>
      </c>
      <c r="D24" s="67">
        <v>521</v>
      </c>
      <c r="E24" s="70">
        <f>D24/AVERAGE($D$23:$D$24)</f>
        <v>0.47192028985507245</v>
      </c>
      <c r="F24" s="66" t="s">
        <v>271</v>
      </c>
      <c r="G24" s="67" t="s">
        <v>245</v>
      </c>
      <c r="H24" s="67">
        <v>20.050999999999998</v>
      </c>
      <c r="I24" s="67">
        <v>862</v>
      </c>
      <c r="J24" s="73">
        <f>I24/AVERAGE($I$24:$I$27)</f>
        <v>1.4684838160136287</v>
      </c>
    </row>
    <row r="25" spans="1:13">
      <c r="A25" s="66" t="s">
        <v>264</v>
      </c>
      <c r="B25" s="67" t="s">
        <v>214</v>
      </c>
      <c r="C25" s="67">
        <v>13.073</v>
      </c>
      <c r="D25" s="67">
        <v>562</v>
      </c>
      <c r="E25" s="70">
        <f>D25/AVERAGE($D$25:$D$30)</f>
        <v>0.77839335180055402</v>
      </c>
      <c r="F25" s="62"/>
      <c r="G25" s="67" t="s">
        <v>246</v>
      </c>
      <c r="H25" s="67">
        <v>7.1879999999999997</v>
      </c>
      <c r="I25" s="67">
        <v>309</v>
      </c>
      <c r="J25" s="73">
        <f t="shared" ref="J25:J29" si="7">I25/AVERAGE($I$24:$I$27)</f>
        <v>0.52640545144804085</v>
      </c>
    </row>
    <row r="26" spans="1:13">
      <c r="A26" s="62"/>
      <c r="B26" s="67" t="s">
        <v>215</v>
      </c>
      <c r="C26" s="67">
        <v>7.2110000000000003</v>
      </c>
      <c r="D26" s="67">
        <v>310</v>
      </c>
      <c r="E26" s="70">
        <f t="shared" ref="E26:E32" si="8">D26/AVERAGE($D$25:$D$30)</f>
        <v>0.4293628808864266</v>
      </c>
      <c r="F26" s="62"/>
      <c r="G26" s="67" t="s">
        <v>247</v>
      </c>
      <c r="H26" s="67">
        <v>7.4429999999999996</v>
      </c>
      <c r="I26" s="67">
        <v>320</v>
      </c>
      <c r="J26" s="73">
        <f t="shared" si="7"/>
        <v>0.54514480408858601</v>
      </c>
    </row>
    <row r="27" spans="1:13">
      <c r="A27" s="62"/>
      <c r="B27" s="67" t="s">
        <v>216</v>
      </c>
      <c r="C27" s="67">
        <v>6.3730000000000002</v>
      </c>
      <c r="D27" s="67">
        <v>274</v>
      </c>
      <c r="E27" s="70">
        <f t="shared" si="8"/>
        <v>0.37950138504155123</v>
      </c>
      <c r="F27" s="62"/>
      <c r="G27" s="67" t="s">
        <v>248</v>
      </c>
      <c r="H27" s="67">
        <v>19.934000000000001</v>
      </c>
      <c r="I27" s="67">
        <v>857</v>
      </c>
      <c r="J27" s="73">
        <f t="shared" si="7"/>
        <v>1.4599659284497444</v>
      </c>
    </row>
    <row r="28" spans="1:13" ht="28">
      <c r="A28" s="62"/>
      <c r="B28" s="67" t="s">
        <v>217</v>
      </c>
      <c r="C28" s="67">
        <v>20.957999999999998</v>
      </c>
      <c r="D28" s="67">
        <v>901</v>
      </c>
      <c r="E28" s="70">
        <f t="shared" si="8"/>
        <v>1.2479224376731302</v>
      </c>
      <c r="F28" s="68" t="s">
        <v>272</v>
      </c>
      <c r="G28" s="67" t="s">
        <v>249</v>
      </c>
      <c r="H28" s="67">
        <v>18.12</v>
      </c>
      <c r="I28" s="67">
        <v>779</v>
      </c>
      <c r="J28" s="73">
        <v>1</v>
      </c>
    </row>
    <row r="29" spans="1:13">
      <c r="A29" s="62"/>
      <c r="B29" s="67" t="s">
        <v>218</v>
      </c>
      <c r="C29" s="67">
        <v>32.588000000000001</v>
      </c>
      <c r="D29" s="67">
        <v>1401</v>
      </c>
      <c r="E29" s="70">
        <f t="shared" si="8"/>
        <v>1.9404432132963989</v>
      </c>
      <c r="F29" s="66" t="s">
        <v>273</v>
      </c>
      <c r="G29" s="67" t="s">
        <v>250</v>
      </c>
      <c r="H29" s="67">
        <v>8.0709999999999997</v>
      </c>
      <c r="I29" s="67">
        <v>347</v>
      </c>
      <c r="J29" s="73">
        <f>I29/AVERAGE($I$29:$I$30)</f>
        <v>0.42733990147783252</v>
      </c>
    </row>
    <row r="30" spans="1:13">
      <c r="A30" s="62"/>
      <c r="B30" s="67" t="s">
        <v>219</v>
      </c>
      <c r="C30" s="67">
        <v>20.562000000000001</v>
      </c>
      <c r="D30" s="67">
        <v>884</v>
      </c>
      <c r="E30" s="70">
        <f t="shared" si="8"/>
        <v>1.2243767313019391</v>
      </c>
      <c r="F30" s="62"/>
      <c r="G30" s="67" t="s">
        <v>251</v>
      </c>
      <c r="H30" s="67">
        <v>29.704000000000001</v>
      </c>
      <c r="I30" s="67">
        <v>1277</v>
      </c>
      <c r="J30" s="73">
        <f t="shared" ref="J30:J31" si="9">I30/AVERAGE($I$29:$I$30)</f>
        <v>1.5726600985221675</v>
      </c>
    </row>
    <row r="31" spans="1:13" ht="28">
      <c r="A31" s="68" t="s">
        <v>265</v>
      </c>
      <c r="B31" s="67" t="s">
        <v>220</v>
      </c>
      <c r="C31" s="67">
        <v>23.655999999999999</v>
      </c>
      <c r="D31" s="67">
        <v>1017</v>
      </c>
      <c r="E31" s="70">
        <v>1</v>
      </c>
      <c r="F31" s="69" t="s">
        <v>274</v>
      </c>
      <c r="G31" s="67" t="s">
        <v>252</v>
      </c>
      <c r="H31" s="67">
        <v>5.8849999999999998</v>
      </c>
      <c r="I31" s="67">
        <v>253</v>
      </c>
      <c r="J31" s="73">
        <f>I31/AVERAGE($I$31:$I$33)</f>
        <v>0.94402985074626866</v>
      </c>
    </row>
    <row r="32" spans="1:13">
      <c r="A32" s="66" t="s">
        <v>266</v>
      </c>
      <c r="B32" s="67" t="s">
        <v>221</v>
      </c>
      <c r="C32" s="67">
        <v>12.119</v>
      </c>
      <c r="D32" s="67">
        <v>521</v>
      </c>
      <c r="E32" s="70">
        <f>D32/AVERAGE($D$32:$D$33)</f>
        <v>0.54299114121938508</v>
      </c>
      <c r="F32" s="64"/>
      <c r="G32" s="67" t="s">
        <v>253</v>
      </c>
      <c r="H32" s="67">
        <v>5.21</v>
      </c>
      <c r="I32" s="67">
        <v>224</v>
      </c>
      <c r="J32" s="73">
        <f t="shared" ref="J32:J33" si="10">I32/AVERAGE($I$31:$I$33)</f>
        <v>0.83582089552238803</v>
      </c>
    </row>
    <row r="33" spans="1:10">
      <c r="A33" s="62"/>
      <c r="B33" s="67" t="s">
        <v>222</v>
      </c>
      <c r="C33" s="67">
        <v>32.518000000000001</v>
      </c>
      <c r="D33" s="67">
        <v>1398</v>
      </c>
      <c r="E33" s="70">
        <f>D33/AVERAGE($D$32:$D$33)</f>
        <v>1.4570088587806149</v>
      </c>
      <c r="F33" s="65"/>
      <c r="G33" s="63" t="s">
        <v>254</v>
      </c>
      <c r="H33" s="63">
        <v>7.6059999999999999</v>
      </c>
      <c r="I33" s="63">
        <v>327</v>
      </c>
      <c r="J33" s="73">
        <f t="shared" si="10"/>
        <v>1.2201492537313432</v>
      </c>
    </row>
    <row r="34" spans="1:10">
      <c r="A34" s="61"/>
      <c r="F34" s="61"/>
    </row>
    <row r="1048576" spans="10:10">
      <c r="J1048576" s="72">
        <f>SUM(J1:J1048575)</f>
        <v>31.999999999999996</v>
      </c>
    </row>
  </sheetData>
  <mergeCells count="19">
    <mergeCell ref="F14:F19"/>
    <mergeCell ref="F20:F23"/>
    <mergeCell ref="F24:F27"/>
    <mergeCell ref="F29:F30"/>
    <mergeCell ref="F31:F33"/>
    <mergeCell ref="A18:A19"/>
    <mergeCell ref="A20:A22"/>
    <mergeCell ref="A23:A24"/>
    <mergeCell ref="A25:A30"/>
    <mergeCell ref="A32:A33"/>
    <mergeCell ref="A2:A5"/>
    <mergeCell ref="A6:A7"/>
    <mergeCell ref="A8:A9"/>
    <mergeCell ref="A10:A11"/>
    <mergeCell ref="A12:A13"/>
    <mergeCell ref="A14:A17"/>
    <mergeCell ref="F2:F5"/>
    <mergeCell ref="F6:F7"/>
    <mergeCell ref="F8:F13"/>
  </mergeCells>
  <phoneticPr fontId="10" type="noConversion"/>
  <conditionalFormatting sqref="J1:J1048576">
    <cfRule type="cellIs" dxfId="2" priority="2" operator="greaterThan">
      <formula>1</formula>
    </cfRule>
  </conditionalFormatting>
  <conditionalFormatting sqref="E1:E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gm c</cp:lastModifiedBy>
  <dcterms:created xsi:type="dcterms:W3CDTF">2018-02-27T11:14:00Z</dcterms:created>
  <dcterms:modified xsi:type="dcterms:W3CDTF">2023-05-25T01:38:19Z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7D9AA24F61B041D5BBD71034A4A87D11</vt:lpwstr>
  </property>
</Properties>
</file>