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OneDrive - stu.hit.edu.cn\桌面\项目\BPP+VRP\"/>
    </mc:Choice>
  </mc:AlternateContent>
  <xr:revisionPtr revIDLastSave="0" documentId="13_ncr:1_{0F394C60-1A6A-4A37-A4AB-E1B5DD5D3A4B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Sheet1!$A$1:$T$32</definedName>
  </definedNames>
  <calcPr calcId="191029"/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X10" i="1"/>
  <c r="W10" i="1"/>
  <c r="C10" i="1"/>
  <c r="X9" i="1"/>
  <c r="W9" i="1"/>
  <c r="C9" i="1"/>
  <c r="W8" i="1"/>
  <c r="Y8" i="1" s="1"/>
  <c r="C8" i="1"/>
  <c r="X7" i="1"/>
  <c r="W7" i="1"/>
  <c r="C7" i="1"/>
  <c r="X6" i="1"/>
  <c r="W6" i="1"/>
  <c r="C6" i="1"/>
  <c r="Y5" i="1"/>
  <c r="C5" i="1"/>
  <c r="X4" i="1"/>
  <c r="W4" i="1"/>
  <c r="C4" i="1"/>
  <c r="X3" i="1"/>
  <c r="W3" i="1"/>
  <c r="C3" i="1"/>
  <c r="Y2" i="1"/>
  <c r="C2" i="1"/>
</calcChain>
</file>

<file path=xl/sharedStrings.xml><?xml version="1.0" encoding="utf-8"?>
<sst xmlns="http://schemas.openxmlformats.org/spreadsheetml/2006/main" count="187" uniqueCount="160">
  <si>
    <t>车型</t>
  </si>
  <si>
    <t>车辆尺寸</t>
  </si>
  <si>
    <t>车辆总方量</t>
  </si>
  <si>
    <t>sample</t>
  </si>
  <si>
    <t>发车号</t>
  </si>
  <si>
    <t>SKU数量</t>
  </si>
  <si>
    <t>sample总体积</t>
  </si>
  <si>
    <t>迭代100次的数量装载率（装下数量/sample总数量）</t>
  </si>
  <si>
    <t>迭代100次的体积装载率（装下的体积/车厢总体积）</t>
  </si>
  <si>
    <t>装箱大师数量装载率（装下数量/sample总数量）</t>
  </si>
  <si>
    <t>装箱大师体积装载率（装下的体积/车厢总体积）</t>
  </si>
  <si>
    <t>EP算法是否装下</t>
  </si>
  <si>
    <t>装箱大师是否装下</t>
  </si>
  <si>
    <t>EP</t>
  </si>
  <si>
    <t>装箱大师</t>
  </si>
  <si>
    <t>EP占装箱大师占比</t>
  </si>
  <si>
    <t>新数据
4.2m厢车</t>
  </si>
  <si>
    <t>4.2×2.1×2</t>
  </si>
  <si>
    <t>CP2024012114882178</t>
  </si>
  <si>
    <t>新装得下的数量</t>
  </si>
  <si>
    <t>CP2024012815441989</t>
  </si>
  <si>
    <t>数量装载率</t>
  </si>
  <si>
    <t>-</t>
  </si>
  <si>
    <t>CP2024012915543176</t>
  </si>
  <si>
    <t>体积装载率</t>
  </si>
  <si>
    <t>4.2×2.1×2.1</t>
  </si>
  <si>
    <t>CP2024012515221078</t>
  </si>
  <si>
    <t>老装得下的数量</t>
  </si>
  <si>
    <t>CP2024012715379120</t>
  </si>
  <si>
    <t>4.2×2.2×2</t>
  </si>
  <si>
    <t>CP2024012314984186</t>
  </si>
  <si>
    <t>CP2024012314992180</t>
  </si>
  <si>
    <t>新+老一共</t>
  </si>
  <si>
    <t>CP2024012315027782</t>
  </si>
  <si>
    <t>CP2024012315035357</t>
  </si>
  <si>
    <t>CP2024012315038338</t>
  </si>
  <si>
    <t>CP2024012415076567</t>
  </si>
  <si>
    <t>CP2024012415089547</t>
  </si>
  <si>
    <t>CP2024012415112462</t>
  </si>
  <si>
    <t>CP2024012515160774</t>
  </si>
  <si>
    <t>CP2024012515191211</t>
  </si>
  <si>
    <t>CP2024012515202290</t>
  </si>
  <si>
    <t>CP2024012515203016</t>
  </si>
  <si>
    <t>CP2024012515209741</t>
  </si>
  <si>
    <t>CP2024012615275653</t>
  </si>
  <si>
    <t>CP2024012715365601</t>
  </si>
  <si>
    <t>CP2024012715365606</t>
  </si>
  <si>
    <t>CP2024012715368365</t>
  </si>
  <si>
    <t>CP2024012715388705</t>
  </si>
  <si>
    <t>CP2024012715389134</t>
  </si>
  <si>
    <t>CP2024012815428430</t>
  </si>
  <si>
    <t>CP2024012815432600</t>
  </si>
  <si>
    <t>CP2024012815432603</t>
  </si>
  <si>
    <t>CP2024012915461004</t>
  </si>
  <si>
    <t>4.2×2.3×2</t>
  </si>
  <si>
    <t>CP2024012515221080</t>
  </si>
  <si>
    <t>CP2024012815441983</t>
  </si>
  <si>
    <t>CP2024012815441986</t>
  </si>
  <si>
    <r>
      <rPr>
        <b/>
        <sz val="11"/>
        <color theme="1"/>
        <rFont val="宋体"/>
        <family val="3"/>
        <charset val="134"/>
        <scheme val="minor"/>
      </rPr>
      <t>老数据</t>
    </r>
    <r>
      <rPr>
        <b/>
        <sz val="9"/>
        <color rgb="FF000000"/>
        <rFont val="Arial"/>
        <family val="2"/>
      </rPr>
      <t xml:space="preserve">
4.2m</t>
    </r>
    <r>
      <rPr>
        <b/>
        <sz val="9"/>
        <color rgb="FF000000"/>
        <rFont val="宋体"/>
        <family val="3"/>
        <charset val="134"/>
      </rPr>
      <t>厢车</t>
    </r>
  </si>
  <si>
    <r>
      <rPr>
        <sz val="9"/>
        <color rgb="FF000000"/>
        <rFont val="宋体"/>
        <family val="3"/>
        <charset val="134"/>
      </rPr>
      <t>4.13×1.9×1.92</t>
    </r>
  </si>
  <si>
    <t>CP202310097229544</t>
  </si>
  <si>
    <t>CP202310097229547</t>
  </si>
  <si>
    <t>CP202310107317142</t>
  </si>
  <si>
    <t>CP202310107317154</t>
  </si>
  <si>
    <t>CP202310107317166</t>
  </si>
  <si>
    <t>CP202310107319077</t>
  </si>
  <si>
    <t>CP202310117386181</t>
  </si>
  <si>
    <t>CP202310117386188</t>
  </si>
  <si>
    <t>CP202310127451789</t>
  </si>
  <si>
    <t>CP202310137518556</t>
  </si>
  <si>
    <t>CP202310147577713</t>
  </si>
  <si>
    <t>CP202310147577723</t>
  </si>
  <si>
    <r>
      <rPr>
        <sz val="9"/>
        <color rgb="FF000000"/>
        <rFont val="宋体"/>
        <family val="3"/>
        <charset val="134"/>
      </rPr>
      <t>4.15×1.95×1.86</t>
    </r>
  </si>
  <si>
    <t>CP202310097226254</t>
  </si>
  <si>
    <t>CP202310117385725</t>
  </si>
  <si>
    <t>CP202310127450575</t>
  </si>
  <si>
    <r>
      <rPr>
        <sz val="9"/>
        <color rgb="FF000000"/>
        <rFont val="宋体"/>
        <family val="3"/>
        <charset val="134"/>
      </rPr>
      <t>4.15×1.95×2</t>
    </r>
  </si>
  <si>
    <t>CP202310117385747</t>
  </si>
  <si>
    <t>CP202310137518554</t>
  </si>
  <si>
    <t>CP202310137521473</t>
  </si>
  <si>
    <t>CP202310147577720</t>
  </si>
  <si>
    <r>
      <rPr>
        <sz val="9"/>
        <color rgb="FF000000"/>
        <rFont val="宋体"/>
        <family val="3"/>
        <charset val="134"/>
      </rPr>
      <t>4.17×1.95×1.98</t>
    </r>
  </si>
  <si>
    <t>CP202310087140807</t>
  </si>
  <si>
    <t>CP202310097229549</t>
  </si>
  <si>
    <t>CP202310107319078</t>
  </si>
  <si>
    <t>CP202310117386189</t>
  </si>
  <si>
    <t>CP202310117386190</t>
  </si>
  <si>
    <t>CP202310127451780</t>
  </si>
  <si>
    <t>CP202310137518562</t>
  </si>
  <si>
    <t>CP202310147577712</t>
  </si>
  <si>
    <t>CP202310147577716</t>
  </si>
  <si>
    <r>
      <rPr>
        <sz val="9"/>
        <color rgb="FF000000"/>
        <rFont val="宋体"/>
        <family val="3"/>
        <charset val="134"/>
      </rPr>
      <t>4.19×2.16×2.37</t>
    </r>
  </si>
  <si>
    <t>CP202310127451787</t>
  </si>
  <si>
    <t>DBLF算法是否装下</t>
    <phoneticPr fontId="9" type="noConversion"/>
  </si>
  <si>
    <t>EP算法（迭代）是否装下</t>
    <phoneticPr fontId="9" type="noConversion"/>
  </si>
  <si>
    <t>迭代一次时间</t>
  </si>
  <si>
    <t>146.94s</t>
  </si>
  <si>
    <t>653.06s</t>
  </si>
  <si>
    <t>5127.41s</t>
  </si>
  <si>
    <t>3013.23s</t>
  </si>
  <si>
    <t>26432.18s</t>
  </si>
  <si>
    <t>7162.93s</t>
  </si>
  <si>
    <t>65.99s</t>
  </si>
  <si>
    <t>1190.19s</t>
  </si>
  <si>
    <t>515.71s</t>
  </si>
  <si>
    <t>8.65s</t>
  </si>
  <si>
    <t>14.46s</t>
  </si>
  <si>
    <t>39.79s</t>
  </si>
  <si>
    <t>109.52s</t>
  </si>
  <si>
    <t>14.12s</t>
  </si>
  <si>
    <t>18.35s</t>
  </si>
  <si>
    <t>53.09s</t>
  </si>
  <si>
    <t>16.28s</t>
  </si>
  <si>
    <t>1101.96s</t>
  </si>
  <si>
    <t>2613.25s</t>
  </si>
  <si>
    <t>126.14s</t>
  </si>
  <si>
    <t>67.86s</t>
  </si>
  <si>
    <t>32.81s</t>
  </si>
  <si>
    <t>4056.66s</t>
  </si>
  <si>
    <t>40668.17s</t>
  </si>
  <si>
    <t>982.80s</t>
  </si>
  <si>
    <t>20.00s</t>
  </si>
  <si>
    <t>7.32s</t>
  </si>
  <si>
    <t>18.74s</t>
  </si>
  <si>
    <t>165.04s</t>
  </si>
  <si>
    <t>EP迭代一次</t>
    <phoneticPr fontId="9" type="noConversion"/>
  </si>
  <si>
    <t>DBLF时间/s</t>
    <phoneticPr fontId="9" type="noConversion"/>
  </si>
  <si>
    <t>DBLF(sup0.3)是否装下</t>
    <phoneticPr fontId="9" type="noConversion"/>
  </si>
  <si>
    <t>DBLF(sup0.3)</t>
    <phoneticPr fontId="9" type="noConversion"/>
  </si>
  <si>
    <t>54.91s</t>
  </si>
  <si>
    <t>471.86s</t>
  </si>
  <si>
    <t>36.36s</t>
  </si>
  <si>
    <t>574.80s</t>
  </si>
  <si>
    <t>145.15s</t>
  </si>
  <si>
    <t>12.77s</t>
  </si>
  <si>
    <t>2.24s</t>
  </si>
  <si>
    <t>1919.53s</t>
  </si>
  <si>
    <t>1810.80s</t>
  </si>
  <si>
    <t>90.50s</t>
  </si>
  <si>
    <t>217.13s</t>
  </si>
  <si>
    <t>28.98s</t>
  </si>
  <si>
    <t>39.84s</t>
  </si>
  <si>
    <t>1.82s</t>
  </si>
  <si>
    <t>109.33s</t>
  </si>
  <si>
    <t>222.89s</t>
  </si>
  <si>
    <t>35.44s</t>
  </si>
  <si>
    <t>33.76s</t>
  </si>
  <si>
    <t>3.24s</t>
  </si>
  <si>
    <t>3.28s</t>
  </si>
  <si>
    <t>33.24s</t>
  </si>
  <si>
    <t>29.45s</t>
  </si>
  <si>
    <t>31.10s</t>
  </si>
  <si>
    <t>9.98s</t>
  </si>
  <si>
    <t>133.49s</t>
  </si>
  <si>
    <t>31.94s</t>
  </si>
  <si>
    <t>108.85s</t>
  </si>
  <si>
    <t>3270.47s</t>
  </si>
  <si>
    <t>37.65s</t>
  </si>
  <si>
    <t>83.16s</t>
  </si>
  <si>
    <t>24.45s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</si>
</sst>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0_);[Red]\(0.0000\)"/>
    <numFmt numFmtId="178" formatCode="0_);[Red]\(0\)"/>
    <numFmt numFmtId="179" formatCode="0.0000_ "/>
  </numFmts>
  <fonts count="11">
    <font>
      <sz val="11"/>
      <color theme="1"/>
      <name val="宋体"/>
      <charset val="134"/>
      <scheme val="minor"/>
    </font>
    <font>
      <b/>
      <sz val="10"/>
      <color theme="1"/>
      <name val="Microsoft YaHei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color rgb="FF000000"/>
      <name val="Arial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89013336588644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"/>
  <sheetViews>
    <sheetView tabSelected="1" topLeftCell="B1" zoomScaleNormal="100" workbookViewId="0">
      <selection activeCell="M20" sqref="M20"/>
    </sheetView>
  </sheetViews>
  <sheetFormatPr defaultColWidth="9" defaultRowHeight="14"/>
  <cols>
    <col min="1" max="1" width="16" customWidth="1"/>
    <col min="2" max="3" width="18.90625" customWidth="1"/>
    <col min="4" max="4" width="8.7265625" style="1" customWidth="1"/>
    <col min="5" max="5" width="20.7265625" style="1" customWidth="1"/>
    <col min="6" max="7" width="13.36328125" style="1" customWidth="1"/>
    <col min="8" max="8" width="8.54296875" style="1" bestFit="1" customWidth="1"/>
    <col min="9" max="9" width="12.36328125" style="1" bestFit="1" customWidth="1"/>
    <col min="10" max="10" width="16.08984375" style="1" hidden="1" customWidth="1"/>
    <col min="11" max="11" width="16" style="1" hidden="1" customWidth="1"/>
    <col min="12" max="14" width="13.36328125" style="1" customWidth="1"/>
    <col min="15" max="15" width="26.7265625" style="1" customWidth="1"/>
    <col min="16" max="16" width="26.453125" style="1" customWidth="1"/>
    <col min="17" max="17" width="25.36328125" style="1" customWidth="1"/>
    <col min="18" max="21" width="22.08984375" style="1" customWidth="1"/>
    <col min="22" max="22" width="14.453125" customWidth="1"/>
    <col min="23" max="23" width="14.6328125" customWidth="1"/>
    <col min="24" max="24" width="14.26953125" style="1" customWidth="1"/>
    <col min="25" max="25" width="17.08984375" style="1" customWidth="1"/>
    <col min="26" max="26" width="10.54296875" customWidth="1"/>
    <col min="27" max="27" width="21" style="1" customWidth="1"/>
  </cols>
  <sheetData>
    <row r="1" spans="1:27" ht="49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94</v>
      </c>
      <c r="H1" s="17" t="s">
        <v>125</v>
      </c>
      <c r="I1" s="17" t="s">
        <v>95</v>
      </c>
      <c r="J1" s="2" t="s">
        <v>93</v>
      </c>
      <c r="K1" s="2" t="s">
        <v>126</v>
      </c>
      <c r="L1" s="2" t="s">
        <v>127</v>
      </c>
      <c r="M1" s="2" t="s">
        <v>128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2" t="s">
        <v>11</v>
      </c>
      <c r="T1" s="2" t="s">
        <v>12</v>
      </c>
      <c r="V1" s="2"/>
      <c r="W1" s="2" t="s">
        <v>13</v>
      </c>
      <c r="X1" s="2" t="s">
        <v>14</v>
      </c>
      <c r="Y1" s="2" t="s">
        <v>15</v>
      </c>
      <c r="AA1"/>
    </row>
    <row r="2" spans="1:27" ht="14.4" customHeight="1">
      <c r="A2" s="20" t="s">
        <v>16</v>
      </c>
      <c r="B2" s="22" t="s">
        <v>17</v>
      </c>
      <c r="C2" s="4">
        <f>4.2*2.1*2</f>
        <v>17.64</v>
      </c>
      <c r="D2" s="4">
        <v>1</v>
      </c>
      <c r="E2" s="4" t="s">
        <v>18</v>
      </c>
      <c r="F2" s="4">
        <v>71</v>
      </c>
      <c r="G2" s="4">
        <v>0</v>
      </c>
      <c r="H2" s="4">
        <v>0</v>
      </c>
      <c r="I2" s="4" t="s">
        <v>159</v>
      </c>
      <c r="J2" s="4"/>
      <c r="K2" s="4"/>
      <c r="L2" s="4">
        <v>0</v>
      </c>
      <c r="M2" s="4">
        <v>2.196E-2</v>
      </c>
      <c r="N2" s="4">
        <v>15.675305549999999</v>
      </c>
      <c r="O2" s="4">
        <v>0.92959999999999998</v>
      </c>
      <c r="P2" s="4">
        <v>0.78659999999999997</v>
      </c>
      <c r="Q2" s="9">
        <v>0.87319999999999998</v>
      </c>
      <c r="R2" s="4">
        <v>0.84709999999999996</v>
      </c>
      <c r="S2" s="4">
        <v>0</v>
      </c>
      <c r="T2" s="4">
        <v>0</v>
      </c>
      <c r="V2" s="10" t="s">
        <v>19</v>
      </c>
      <c r="W2" s="4">
        <v>17</v>
      </c>
      <c r="X2" s="4">
        <v>23</v>
      </c>
      <c r="Y2" s="16">
        <f>W2/X2</f>
        <v>0.73913043478260865</v>
      </c>
      <c r="AA2"/>
    </row>
    <row r="3" spans="1:27">
      <c r="A3" s="21"/>
      <c r="B3" s="22"/>
      <c r="C3" s="4">
        <f>4.2*2.1*2</f>
        <v>17.64</v>
      </c>
      <c r="D3" s="4">
        <v>2</v>
      </c>
      <c r="E3" s="4" t="s">
        <v>20</v>
      </c>
      <c r="F3" s="4">
        <v>45</v>
      </c>
      <c r="G3" s="4">
        <v>0</v>
      </c>
      <c r="H3" s="4">
        <v>0</v>
      </c>
      <c r="I3" s="4" t="s">
        <v>129</v>
      </c>
      <c r="J3" s="4"/>
      <c r="K3" s="4"/>
      <c r="L3" s="4">
        <v>0</v>
      </c>
      <c r="M3" s="4">
        <v>3.8464699999999998E-2</v>
      </c>
      <c r="N3" s="4">
        <v>17.461512422999999</v>
      </c>
      <c r="O3" s="4">
        <v>0.91100000000000003</v>
      </c>
      <c r="P3" s="4">
        <v>0.78800000000000003</v>
      </c>
      <c r="Q3" s="9">
        <v>0.86670000000000003</v>
      </c>
      <c r="R3" s="11">
        <v>0.85270000000000001</v>
      </c>
      <c r="S3" s="4">
        <v>0</v>
      </c>
      <c r="T3" s="4">
        <v>0</v>
      </c>
      <c r="V3" s="12" t="s">
        <v>21</v>
      </c>
      <c r="W3" s="13">
        <f>AVERAGE(O2:O32)</f>
        <v>0.95822387096774209</v>
      </c>
      <c r="X3" s="13">
        <f>AVERAGE(Q2:Q32)</f>
        <v>0.97461290322580652</v>
      </c>
      <c r="Y3" s="4" t="s">
        <v>22</v>
      </c>
      <c r="AA3"/>
    </row>
    <row r="4" spans="1:27">
      <c r="A4" s="21"/>
      <c r="B4" s="22"/>
      <c r="C4" s="4">
        <f>4.2*2.1*2</f>
        <v>17.64</v>
      </c>
      <c r="D4" s="4">
        <v>3</v>
      </c>
      <c r="E4" s="4" t="s">
        <v>23</v>
      </c>
      <c r="F4" s="4">
        <v>91</v>
      </c>
      <c r="G4" s="4">
        <v>1</v>
      </c>
      <c r="H4" s="4">
        <v>1</v>
      </c>
      <c r="I4" s="4" t="s">
        <v>130</v>
      </c>
      <c r="J4" s="4"/>
      <c r="K4" s="4"/>
      <c r="L4" s="4">
        <v>0</v>
      </c>
      <c r="M4" s="4">
        <v>11.15</v>
      </c>
      <c r="N4" s="4">
        <v>10.818285641999999</v>
      </c>
      <c r="O4" s="4">
        <v>1</v>
      </c>
      <c r="P4" s="4">
        <v>0.61328000000000005</v>
      </c>
      <c r="Q4" s="14">
        <v>1</v>
      </c>
      <c r="R4" s="4">
        <v>0.61328149897959205</v>
      </c>
      <c r="S4" s="4">
        <v>1</v>
      </c>
      <c r="T4" s="14">
        <v>1</v>
      </c>
      <c r="V4" s="4" t="s">
        <v>24</v>
      </c>
      <c r="W4" s="13">
        <f>AVERAGE(P2:P32)</f>
        <v>0.79335416129032255</v>
      </c>
      <c r="X4" s="13">
        <f>AVERAGE(R2:R32)</f>
        <v>0.83006683194879582</v>
      </c>
      <c r="Y4" s="4" t="s">
        <v>22</v>
      </c>
      <c r="AA4"/>
    </row>
    <row r="5" spans="1:27">
      <c r="A5" s="21"/>
      <c r="B5" s="22" t="s">
        <v>25</v>
      </c>
      <c r="C5" s="4">
        <f>4.2*2.1*2.1</f>
        <v>18.522000000000002</v>
      </c>
      <c r="D5" s="4">
        <v>1</v>
      </c>
      <c r="E5" s="4" t="s">
        <v>26</v>
      </c>
      <c r="F5" s="4">
        <v>52</v>
      </c>
      <c r="G5" s="4">
        <v>0</v>
      </c>
      <c r="H5" s="4">
        <v>0</v>
      </c>
      <c r="I5" s="4" t="s">
        <v>131</v>
      </c>
      <c r="J5" s="4"/>
      <c r="K5" s="4"/>
      <c r="L5" s="4">
        <v>0</v>
      </c>
      <c r="M5" s="4">
        <v>0.89695449999999999</v>
      </c>
      <c r="N5" s="4">
        <v>18.716359225000001</v>
      </c>
      <c r="O5" s="4">
        <v>0.92306999999999995</v>
      </c>
      <c r="P5" s="4">
        <v>0.82499999999999996</v>
      </c>
      <c r="Q5" s="9">
        <v>0.84609999999999996</v>
      </c>
      <c r="R5" s="11">
        <v>0.86990000000000001</v>
      </c>
      <c r="S5" s="4">
        <v>0</v>
      </c>
      <c r="T5" s="4">
        <v>0</v>
      </c>
      <c r="V5" s="10" t="s">
        <v>27</v>
      </c>
      <c r="W5" s="4">
        <v>12</v>
      </c>
      <c r="X5" s="4">
        <v>22</v>
      </c>
      <c r="Y5" s="16">
        <f>W5/X5</f>
        <v>0.54545454545454541</v>
      </c>
      <c r="AA5"/>
    </row>
    <row r="6" spans="1:27">
      <c r="A6" s="21"/>
      <c r="B6" s="22"/>
      <c r="C6" s="4">
        <f>4.2*2.1*2.1</f>
        <v>18.522000000000002</v>
      </c>
      <c r="D6" s="4">
        <v>2</v>
      </c>
      <c r="E6" s="4" t="s">
        <v>28</v>
      </c>
      <c r="F6" s="4">
        <v>96</v>
      </c>
      <c r="G6" s="4">
        <v>1</v>
      </c>
      <c r="H6" s="4">
        <v>1</v>
      </c>
      <c r="I6" s="4" t="s">
        <v>132</v>
      </c>
      <c r="J6" s="4"/>
      <c r="K6" s="4"/>
      <c r="L6" s="4">
        <v>0</v>
      </c>
      <c r="M6" s="4">
        <v>14.546555</v>
      </c>
      <c r="N6" s="5">
        <v>14.320407076</v>
      </c>
      <c r="O6" s="4">
        <v>1</v>
      </c>
      <c r="P6" s="4">
        <v>0.77315</v>
      </c>
      <c r="Q6" s="14">
        <v>1</v>
      </c>
      <c r="R6" s="4">
        <v>0.77315662865781198</v>
      </c>
      <c r="S6" s="4">
        <v>1</v>
      </c>
      <c r="T6" s="14">
        <v>1</v>
      </c>
      <c r="V6" s="12" t="s">
        <v>21</v>
      </c>
      <c r="W6" s="13">
        <f>AVERAGE(O35:O63)</f>
        <v>0.97194678827586189</v>
      </c>
      <c r="X6" s="13">
        <f>AVERAGE(Q35:Q63)</f>
        <v>0.97896551724137937</v>
      </c>
      <c r="Y6" s="4" t="s">
        <v>22</v>
      </c>
      <c r="AA6"/>
    </row>
    <row r="7" spans="1:27">
      <c r="A7" s="21"/>
      <c r="B7" s="22" t="s">
        <v>29</v>
      </c>
      <c r="C7" s="4">
        <f>4.2*2.2*2</f>
        <v>18.480000000000004</v>
      </c>
      <c r="D7" s="4">
        <v>1</v>
      </c>
      <c r="E7" s="4" t="s">
        <v>30</v>
      </c>
      <c r="F7" s="4">
        <v>99</v>
      </c>
      <c r="G7" s="4">
        <v>0</v>
      </c>
      <c r="H7" s="4">
        <v>0</v>
      </c>
      <c r="I7" s="4" t="s">
        <v>133</v>
      </c>
      <c r="J7" s="4"/>
      <c r="K7" s="4"/>
      <c r="L7" s="4">
        <v>0</v>
      </c>
      <c r="M7" s="4">
        <v>6.3036000000000003</v>
      </c>
      <c r="N7" s="4">
        <v>17.114847749999999</v>
      </c>
      <c r="O7" s="4">
        <v>0.95959000000000005</v>
      </c>
      <c r="P7" s="4">
        <v>0.888706</v>
      </c>
      <c r="Q7" s="14">
        <v>1</v>
      </c>
      <c r="R7" s="4">
        <v>0.92612812499999997</v>
      </c>
      <c r="S7" s="4">
        <v>0</v>
      </c>
      <c r="T7" s="14">
        <v>1</v>
      </c>
      <c r="V7" s="4" t="s">
        <v>24</v>
      </c>
      <c r="W7" s="13">
        <f>AVERAGE(P35:P63)</f>
        <v>0.78233889034482751</v>
      </c>
      <c r="X7" s="13">
        <f>AVERAGE(R35:R63)</f>
        <v>0.8212622371236783</v>
      </c>
      <c r="Y7" s="4"/>
      <c r="AA7"/>
    </row>
    <row r="8" spans="1:27">
      <c r="A8" s="21"/>
      <c r="B8" s="22"/>
      <c r="C8" s="4">
        <f t="shared" ref="C8:C17" si="0">4.2*2.2*2</f>
        <v>18.480000000000004</v>
      </c>
      <c r="D8" s="4">
        <v>2</v>
      </c>
      <c r="E8" s="4" t="s">
        <v>31</v>
      </c>
      <c r="F8" s="4">
        <v>18</v>
      </c>
      <c r="G8" s="4">
        <v>1</v>
      </c>
      <c r="H8" s="4">
        <v>1</v>
      </c>
      <c r="I8" s="4" t="s">
        <v>134</v>
      </c>
      <c r="J8" s="4"/>
      <c r="K8" s="4"/>
      <c r="L8" s="4">
        <v>1</v>
      </c>
      <c r="M8" s="4">
        <v>7.3200000000000001E-2</v>
      </c>
      <c r="N8" s="4">
        <v>10.684445500000001</v>
      </c>
      <c r="O8" s="4">
        <v>1</v>
      </c>
      <c r="P8" s="4">
        <v>0.57816000000000001</v>
      </c>
      <c r="Q8" s="14">
        <v>1</v>
      </c>
      <c r="R8" s="4">
        <v>0.57816263528138501</v>
      </c>
      <c r="S8" s="4">
        <v>1</v>
      </c>
      <c r="T8" s="14">
        <v>1</v>
      </c>
      <c r="V8" s="10" t="s">
        <v>32</v>
      </c>
      <c r="W8" s="4">
        <f>W2+W5</f>
        <v>29</v>
      </c>
      <c r="X8" s="4">
        <v>45</v>
      </c>
      <c r="Y8" s="16">
        <f>W8/X8</f>
        <v>0.64444444444444449</v>
      </c>
      <c r="AA8"/>
    </row>
    <row r="9" spans="1:27">
      <c r="A9" s="21"/>
      <c r="B9" s="22"/>
      <c r="C9" s="4">
        <f t="shared" si="0"/>
        <v>18.480000000000004</v>
      </c>
      <c r="D9" s="4">
        <v>3</v>
      </c>
      <c r="E9" s="4" t="s">
        <v>33</v>
      </c>
      <c r="F9" s="4">
        <v>13</v>
      </c>
      <c r="G9" s="4">
        <v>1</v>
      </c>
      <c r="H9" s="4">
        <v>0</v>
      </c>
      <c r="I9" s="4" t="s">
        <v>135</v>
      </c>
      <c r="J9" s="4"/>
      <c r="K9" s="4"/>
      <c r="L9" s="4">
        <v>1</v>
      </c>
      <c r="M9" s="4">
        <v>3.2909599999999997E-2</v>
      </c>
      <c r="N9" s="4">
        <v>14.831378425</v>
      </c>
      <c r="O9" s="4">
        <v>1</v>
      </c>
      <c r="P9" s="4">
        <v>0.80256000000000005</v>
      </c>
      <c r="Q9" s="14">
        <v>1</v>
      </c>
      <c r="R9" s="4">
        <v>0.80256376758657999</v>
      </c>
      <c r="S9" s="4">
        <v>1</v>
      </c>
      <c r="T9" s="14">
        <v>1</v>
      </c>
      <c r="V9" s="12" t="s">
        <v>21</v>
      </c>
      <c r="W9" s="13">
        <f>AVERAGE(O2:O63)</f>
        <v>0.96485661433333347</v>
      </c>
      <c r="X9" s="13">
        <f>AVERAGE(Q2:Q63)</f>
        <v>0.97671666666666668</v>
      </c>
      <c r="Y9" s="4" t="s">
        <v>22</v>
      </c>
      <c r="AA9"/>
    </row>
    <row r="10" spans="1:27">
      <c r="A10" s="21"/>
      <c r="B10" s="22"/>
      <c r="C10" s="4">
        <f t="shared" si="0"/>
        <v>18.480000000000004</v>
      </c>
      <c r="D10" s="4">
        <v>4</v>
      </c>
      <c r="E10" s="4" t="s">
        <v>34</v>
      </c>
      <c r="F10" s="4">
        <v>300</v>
      </c>
      <c r="G10" s="4">
        <v>0</v>
      </c>
      <c r="H10" s="1">
        <v>0</v>
      </c>
      <c r="I10" s="1" t="s">
        <v>136</v>
      </c>
      <c r="J10" s="4"/>
      <c r="K10" s="4"/>
      <c r="L10" s="4">
        <v>0</v>
      </c>
      <c r="M10" s="4">
        <v>145.28301191</v>
      </c>
      <c r="N10" s="4">
        <v>17.082450000000001</v>
      </c>
      <c r="O10" s="4">
        <v>0.96</v>
      </c>
      <c r="P10" s="4">
        <v>0.88739999999999997</v>
      </c>
      <c r="Q10" s="14">
        <v>1</v>
      </c>
      <c r="R10" s="4">
        <v>0.92437499999999995</v>
      </c>
      <c r="S10" s="4">
        <v>0</v>
      </c>
      <c r="T10" s="14">
        <v>1</v>
      </c>
      <c r="V10" s="4" t="s">
        <v>24</v>
      </c>
      <c r="W10" s="13">
        <f>AVERAGE(P2:P63)</f>
        <v>0.78803011366666664</v>
      </c>
      <c r="X10" s="13">
        <f>AVERAGE(R2:R63)</f>
        <v>0.82581127778332231</v>
      </c>
      <c r="Y10" s="4"/>
      <c r="AA10"/>
    </row>
    <row r="11" spans="1:27">
      <c r="A11" s="21"/>
      <c r="B11" s="22"/>
      <c r="C11" s="4">
        <f t="shared" si="0"/>
        <v>18.480000000000004</v>
      </c>
      <c r="D11" s="4">
        <v>5</v>
      </c>
      <c r="E11" s="4" t="s">
        <v>35</v>
      </c>
      <c r="F11" s="4">
        <v>300</v>
      </c>
      <c r="G11" s="4">
        <v>0</v>
      </c>
      <c r="H11" s="4">
        <v>0</v>
      </c>
      <c r="I11" s="4" t="s">
        <v>137</v>
      </c>
      <c r="J11" s="4"/>
      <c r="K11" s="4"/>
      <c r="L11" s="4">
        <v>0</v>
      </c>
      <c r="M11" s="4">
        <v>145.679</v>
      </c>
      <c r="N11" s="4">
        <v>17.082450000000001</v>
      </c>
      <c r="O11" s="6">
        <v>0.96</v>
      </c>
      <c r="P11" s="4">
        <v>0.88739999999999997</v>
      </c>
      <c r="Q11" s="14">
        <v>1</v>
      </c>
      <c r="R11" s="4">
        <v>0.92437499999999995</v>
      </c>
      <c r="S11" s="4">
        <v>0</v>
      </c>
      <c r="T11" s="14">
        <v>1</v>
      </c>
      <c r="V11" s="1"/>
      <c r="W11" s="1"/>
      <c r="AA11"/>
    </row>
    <row r="12" spans="1:27">
      <c r="A12" s="21"/>
      <c r="B12" s="22"/>
      <c r="C12" s="4">
        <f t="shared" si="0"/>
        <v>18.480000000000004</v>
      </c>
      <c r="D12" s="4">
        <v>6</v>
      </c>
      <c r="E12" s="4" t="s">
        <v>36</v>
      </c>
      <c r="F12" s="4">
        <v>90</v>
      </c>
      <c r="G12" s="4">
        <v>0</v>
      </c>
      <c r="H12" s="4">
        <v>0</v>
      </c>
      <c r="I12" s="4" t="s">
        <v>138</v>
      </c>
      <c r="J12" s="4"/>
      <c r="K12" s="4"/>
      <c r="L12" s="4">
        <v>0</v>
      </c>
      <c r="M12" s="4">
        <v>4.6552313999999999</v>
      </c>
      <c r="N12" s="4">
        <v>17.280112500000001</v>
      </c>
      <c r="O12" s="4">
        <v>0.91110999999999998</v>
      </c>
      <c r="P12" s="4">
        <v>0.86023000000000005</v>
      </c>
      <c r="Q12" s="14">
        <v>1</v>
      </c>
      <c r="R12" s="4">
        <v>0.93507102272727305</v>
      </c>
      <c r="S12" s="4">
        <v>0</v>
      </c>
      <c r="T12" s="14">
        <v>1</v>
      </c>
      <c r="V12" s="1"/>
      <c r="W12" s="1"/>
      <c r="AA12"/>
    </row>
    <row r="13" spans="1:27">
      <c r="A13" s="21"/>
      <c r="B13" s="22"/>
      <c r="C13" s="4">
        <f t="shared" si="0"/>
        <v>18.480000000000004</v>
      </c>
      <c r="D13" s="4">
        <v>7</v>
      </c>
      <c r="E13" s="4" t="s">
        <v>37</v>
      </c>
      <c r="F13" s="4">
        <v>100</v>
      </c>
      <c r="G13" s="4">
        <v>1</v>
      </c>
      <c r="H13" s="4">
        <v>1</v>
      </c>
      <c r="I13" s="4" t="s">
        <v>139</v>
      </c>
      <c r="J13" s="4"/>
      <c r="K13" s="4"/>
      <c r="L13" s="4">
        <v>0</v>
      </c>
      <c r="M13" s="19">
        <v>9.7088999999999999</v>
      </c>
      <c r="N13" s="4">
        <v>15.21095</v>
      </c>
      <c r="O13" s="4">
        <v>1</v>
      </c>
      <c r="P13" s="4">
        <v>0.82310000000000005</v>
      </c>
      <c r="Q13" s="14">
        <v>1</v>
      </c>
      <c r="R13" s="4">
        <v>0.82310335497835496</v>
      </c>
      <c r="S13" s="4">
        <v>1</v>
      </c>
      <c r="T13" s="14">
        <v>1</v>
      </c>
      <c r="V13" s="1"/>
      <c r="W13" s="1"/>
      <c r="AA13"/>
    </row>
    <row r="14" spans="1:27" ht="14.4" customHeight="1">
      <c r="A14" s="21"/>
      <c r="B14" s="22"/>
      <c r="C14" s="4">
        <f t="shared" si="0"/>
        <v>18.480000000000004</v>
      </c>
      <c r="D14" s="4">
        <v>8</v>
      </c>
      <c r="E14" s="4" t="s">
        <v>38</v>
      </c>
      <c r="F14" s="4">
        <v>59</v>
      </c>
      <c r="G14" s="4">
        <v>0</v>
      </c>
      <c r="H14" s="4">
        <v>0</v>
      </c>
      <c r="I14" s="4" t="s">
        <v>140</v>
      </c>
      <c r="J14" s="4"/>
      <c r="K14" s="4"/>
      <c r="L14" s="4">
        <v>0</v>
      </c>
      <c r="M14" s="4">
        <v>2.0894956580000001</v>
      </c>
      <c r="N14" s="4">
        <v>16.861368250000002</v>
      </c>
      <c r="O14" s="4">
        <v>0.93220000000000003</v>
      </c>
      <c r="P14" s="4">
        <v>0.73709100000000005</v>
      </c>
      <c r="Q14" s="9">
        <v>0.96609999999999996</v>
      </c>
      <c r="R14" s="11">
        <v>0.89119999999999999</v>
      </c>
      <c r="S14" s="4">
        <v>0</v>
      </c>
      <c r="T14" s="4">
        <v>0</v>
      </c>
      <c r="V14" s="1"/>
      <c r="W14" s="1"/>
      <c r="X14"/>
      <c r="AA14"/>
    </row>
    <row r="15" spans="1:27">
      <c r="A15" s="21"/>
      <c r="B15" s="22"/>
      <c r="C15" s="4">
        <f t="shared" si="0"/>
        <v>18.480000000000004</v>
      </c>
      <c r="D15" s="4">
        <v>9</v>
      </c>
      <c r="E15" s="4" t="s">
        <v>39</v>
      </c>
      <c r="F15" s="4">
        <v>48</v>
      </c>
      <c r="G15" s="4">
        <v>1</v>
      </c>
      <c r="H15" s="4">
        <v>1</v>
      </c>
      <c r="I15" s="4" t="s">
        <v>141</v>
      </c>
      <c r="J15" s="4"/>
      <c r="K15" s="4"/>
      <c r="L15" s="4">
        <v>0</v>
      </c>
      <c r="M15" s="4">
        <v>0.1062</v>
      </c>
      <c r="N15" s="4">
        <v>14.664275249999999</v>
      </c>
      <c r="O15" s="4">
        <v>1</v>
      </c>
      <c r="P15" s="4">
        <v>0.79351899999999997</v>
      </c>
      <c r="Q15" s="14">
        <v>1</v>
      </c>
      <c r="R15" s="4">
        <v>0.79352138798701299</v>
      </c>
      <c r="S15" s="4">
        <v>1</v>
      </c>
      <c r="T15" s="14">
        <v>1</v>
      </c>
      <c r="V15" s="1"/>
      <c r="W15" s="1"/>
      <c r="X15"/>
      <c r="AA15"/>
    </row>
    <row r="16" spans="1:27">
      <c r="A16" s="21"/>
      <c r="B16" s="22"/>
      <c r="C16" s="4">
        <f t="shared" si="0"/>
        <v>18.480000000000004</v>
      </c>
      <c r="D16" s="4">
        <v>10</v>
      </c>
      <c r="E16" s="4" t="s">
        <v>40</v>
      </c>
      <c r="F16" s="4">
        <v>22</v>
      </c>
      <c r="G16" s="4">
        <v>0</v>
      </c>
      <c r="H16" s="4">
        <v>0</v>
      </c>
      <c r="I16" s="4" t="s">
        <v>142</v>
      </c>
      <c r="J16" s="4"/>
      <c r="K16" s="4"/>
      <c r="L16" s="4">
        <v>0</v>
      </c>
      <c r="M16" s="4">
        <v>0.1052</v>
      </c>
      <c r="N16" s="4">
        <v>21.536775944999999</v>
      </c>
      <c r="O16" s="4">
        <v>0.72726999999999997</v>
      </c>
      <c r="P16" s="4">
        <v>0.81618000000000002</v>
      </c>
      <c r="Q16" s="9">
        <v>0.77270000000000005</v>
      </c>
      <c r="R16" s="11">
        <v>0.87419999999999998</v>
      </c>
      <c r="S16" s="4">
        <v>0</v>
      </c>
      <c r="T16" s="4">
        <v>0</v>
      </c>
      <c r="V16" s="1"/>
      <c r="W16" s="1"/>
      <c r="X16"/>
      <c r="AA16"/>
    </row>
    <row r="17" spans="1:27" ht="14.4" customHeight="1">
      <c r="A17" s="21"/>
      <c r="B17" s="22"/>
      <c r="C17" s="4">
        <f t="shared" si="0"/>
        <v>18.480000000000004</v>
      </c>
      <c r="D17" s="4">
        <v>11</v>
      </c>
      <c r="E17" s="4" t="s">
        <v>41</v>
      </c>
      <c r="F17" s="4">
        <v>110</v>
      </c>
      <c r="G17" s="4">
        <v>0</v>
      </c>
      <c r="H17" s="4">
        <v>0</v>
      </c>
      <c r="I17" s="4" t="s">
        <v>143</v>
      </c>
      <c r="J17" s="4"/>
      <c r="K17" s="4"/>
      <c r="L17" s="4">
        <v>0</v>
      </c>
      <c r="M17" s="4">
        <v>11.224</v>
      </c>
      <c r="N17" s="4">
        <v>17.815325000000001</v>
      </c>
      <c r="O17" s="4">
        <v>0.86363000000000001</v>
      </c>
      <c r="P17" s="4">
        <v>0.819658</v>
      </c>
      <c r="Q17" s="9">
        <v>0.9909</v>
      </c>
      <c r="R17" s="11">
        <v>0.95169999999999999</v>
      </c>
      <c r="S17" s="4">
        <v>0</v>
      </c>
      <c r="T17" s="4">
        <v>0</v>
      </c>
      <c r="V17" s="1"/>
      <c r="W17" s="1"/>
      <c r="X17"/>
      <c r="AA17"/>
    </row>
    <row r="18" spans="1:27">
      <c r="A18" s="21"/>
      <c r="B18" s="22"/>
      <c r="C18" s="4">
        <f t="shared" ref="C18:C29" si="1">4.2*2.2*2</f>
        <v>18.480000000000004</v>
      </c>
      <c r="D18" s="4">
        <v>12</v>
      </c>
      <c r="E18" s="4" t="s">
        <v>42</v>
      </c>
      <c r="F18" s="4">
        <v>100</v>
      </c>
      <c r="G18" s="4">
        <v>1</v>
      </c>
      <c r="H18" s="4">
        <v>1</v>
      </c>
      <c r="I18" s="4" t="s">
        <v>144</v>
      </c>
      <c r="J18" s="4"/>
      <c r="K18" s="4"/>
      <c r="L18" s="4">
        <v>0</v>
      </c>
      <c r="M18" s="4">
        <v>7.7976700000000001</v>
      </c>
      <c r="N18" s="4">
        <v>15.400062500000001</v>
      </c>
      <c r="O18" s="4">
        <v>1</v>
      </c>
      <c r="P18" s="4">
        <v>0.83333000000000002</v>
      </c>
      <c r="Q18" s="14">
        <v>1</v>
      </c>
      <c r="R18" s="4">
        <v>0.83333671536796505</v>
      </c>
      <c r="S18" s="4">
        <v>1</v>
      </c>
      <c r="T18" s="14">
        <v>1</v>
      </c>
      <c r="V18" s="1"/>
      <c r="W18" s="1"/>
      <c r="X18"/>
      <c r="AA18"/>
    </row>
    <row r="19" spans="1:27">
      <c r="A19" s="21"/>
      <c r="B19" s="22"/>
      <c r="C19" s="4">
        <f t="shared" si="1"/>
        <v>18.480000000000004</v>
      </c>
      <c r="D19" s="4">
        <v>13</v>
      </c>
      <c r="E19" s="4" t="s">
        <v>43</v>
      </c>
      <c r="F19" s="4">
        <v>36</v>
      </c>
      <c r="G19" s="4">
        <v>1</v>
      </c>
      <c r="H19" s="4">
        <v>1</v>
      </c>
      <c r="I19" s="4" t="s">
        <v>145</v>
      </c>
      <c r="J19" s="4"/>
      <c r="K19" s="4"/>
      <c r="L19" s="4">
        <v>0</v>
      </c>
      <c r="M19" s="4">
        <v>0.63197999999999999</v>
      </c>
      <c r="N19" s="4">
        <v>17.499510000000001</v>
      </c>
      <c r="O19" s="4">
        <v>1</v>
      </c>
      <c r="P19" s="4">
        <v>0.94694</v>
      </c>
      <c r="Q19" s="14">
        <v>1</v>
      </c>
      <c r="R19" s="4">
        <v>0.94694318181818204</v>
      </c>
      <c r="S19" s="4">
        <v>1</v>
      </c>
      <c r="T19" s="14">
        <v>1</v>
      </c>
      <c r="U19"/>
      <c r="V19" s="1"/>
      <c r="W19" s="1"/>
      <c r="X19"/>
      <c r="AA19"/>
    </row>
    <row r="20" spans="1:27">
      <c r="A20" s="21"/>
      <c r="B20" s="22"/>
      <c r="C20" s="4">
        <f t="shared" si="1"/>
        <v>18.480000000000004</v>
      </c>
      <c r="D20" s="4">
        <v>14</v>
      </c>
      <c r="E20" s="4" t="s">
        <v>44</v>
      </c>
      <c r="F20" s="4">
        <v>33</v>
      </c>
      <c r="G20" s="4">
        <v>1</v>
      </c>
      <c r="H20" s="4">
        <v>1</v>
      </c>
      <c r="I20" s="4" t="s">
        <v>146</v>
      </c>
      <c r="J20" s="4"/>
      <c r="K20" s="4"/>
      <c r="L20" s="4">
        <v>0</v>
      </c>
      <c r="M20" s="4">
        <v>0.52497930000000004</v>
      </c>
      <c r="N20" s="4">
        <v>16.041217499999998</v>
      </c>
      <c r="O20" s="4">
        <v>1</v>
      </c>
      <c r="P20" s="4">
        <v>0.86802900000000005</v>
      </c>
      <c r="Q20" s="14">
        <v>1</v>
      </c>
      <c r="R20" s="4">
        <v>0.86803125000000003</v>
      </c>
      <c r="S20" s="4">
        <v>1</v>
      </c>
      <c r="T20" s="14">
        <v>1</v>
      </c>
      <c r="U20"/>
      <c r="V20" s="1"/>
      <c r="W20" s="1"/>
      <c r="X20"/>
      <c r="AA20"/>
    </row>
    <row r="21" spans="1:27" ht="14.4" customHeight="1">
      <c r="A21" s="21"/>
      <c r="B21" s="22"/>
      <c r="C21" s="4">
        <f t="shared" si="1"/>
        <v>18.480000000000004</v>
      </c>
      <c r="D21" s="4">
        <v>15</v>
      </c>
      <c r="E21" s="4" t="s">
        <v>45</v>
      </c>
      <c r="F21" s="4">
        <v>10</v>
      </c>
      <c r="G21" s="4">
        <v>1</v>
      </c>
      <c r="H21" s="4">
        <v>1</v>
      </c>
      <c r="I21" s="4" t="s">
        <v>147</v>
      </c>
      <c r="J21" s="4"/>
      <c r="K21" s="4"/>
      <c r="L21" s="4">
        <v>0</v>
      </c>
      <c r="M21" s="4">
        <v>1.5959999999999998E-2</v>
      </c>
      <c r="N21" s="4">
        <v>13.55376</v>
      </c>
      <c r="O21" s="4">
        <v>1</v>
      </c>
      <c r="P21" s="4">
        <v>0.73342600000000002</v>
      </c>
      <c r="Q21" s="14">
        <v>1</v>
      </c>
      <c r="R21" s="4">
        <v>0.73342857142857099</v>
      </c>
      <c r="S21" s="4">
        <v>1</v>
      </c>
      <c r="T21" s="14">
        <v>1</v>
      </c>
      <c r="U21"/>
      <c r="V21" s="1"/>
      <c r="W21" s="1"/>
      <c r="X21"/>
      <c r="AA21"/>
    </row>
    <row r="22" spans="1:27">
      <c r="A22" s="21"/>
      <c r="B22" s="22"/>
      <c r="C22" s="4">
        <f t="shared" si="1"/>
        <v>18.480000000000004</v>
      </c>
      <c r="D22" s="4">
        <v>16</v>
      </c>
      <c r="E22" s="4" t="s">
        <v>46</v>
      </c>
      <c r="F22" s="4">
        <v>10</v>
      </c>
      <c r="G22" s="4">
        <v>1</v>
      </c>
      <c r="H22" s="4">
        <v>1</v>
      </c>
      <c r="I22" s="4" t="s">
        <v>148</v>
      </c>
      <c r="J22" s="4"/>
      <c r="K22" s="4"/>
      <c r="L22" s="4">
        <v>0</v>
      </c>
      <c r="M22" s="4">
        <v>1.49E-2</v>
      </c>
      <c r="N22" s="4">
        <v>13.55376</v>
      </c>
      <c r="O22" s="4">
        <v>1</v>
      </c>
      <c r="P22" s="4">
        <v>0.73342600000000002</v>
      </c>
      <c r="Q22" s="14">
        <v>1</v>
      </c>
      <c r="R22" s="4">
        <v>0.73342857142857099</v>
      </c>
      <c r="S22" s="4">
        <v>1</v>
      </c>
      <c r="T22" s="14">
        <v>1</v>
      </c>
      <c r="U22"/>
      <c r="V22" s="1"/>
      <c r="W22" s="1"/>
      <c r="X22"/>
      <c r="AA22"/>
    </row>
    <row r="23" spans="1:27">
      <c r="A23" s="21"/>
      <c r="B23" s="22"/>
      <c r="C23" s="4">
        <f t="shared" si="1"/>
        <v>18.480000000000004</v>
      </c>
      <c r="D23" s="4">
        <v>17</v>
      </c>
      <c r="E23" s="4" t="s">
        <v>47</v>
      </c>
      <c r="F23" s="4">
        <v>96</v>
      </c>
      <c r="G23" s="4">
        <v>0</v>
      </c>
      <c r="H23" s="4">
        <v>0</v>
      </c>
      <c r="I23" s="4" t="s">
        <v>149</v>
      </c>
      <c r="J23" s="4"/>
      <c r="K23" s="4"/>
      <c r="L23" s="4">
        <v>0</v>
      </c>
      <c r="M23" s="4">
        <v>8.8712999999999997</v>
      </c>
      <c r="N23" s="4">
        <v>17.931489275000001</v>
      </c>
      <c r="O23" s="4">
        <v>0.88539999999999996</v>
      </c>
      <c r="P23" s="4">
        <v>0.76051000000000002</v>
      </c>
      <c r="Q23" s="9">
        <v>0.92</v>
      </c>
      <c r="R23" s="11">
        <v>0.89459999999999995</v>
      </c>
      <c r="S23" s="4">
        <v>0</v>
      </c>
      <c r="T23" s="4">
        <v>0</v>
      </c>
      <c r="U23"/>
      <c r="V23" s="1"/>
      <c r="W23" s="1"/>
      <c r="X23"/>
      <c r="AA23"/>
    </row>
    <row r="24" spans="1:27">
      <c r="A24" s="21"/>
      <c r="B24" s="22"/>
      <c r="C24" s="4">
        <f t="shared" si="1"/>
        <v>18.480000000000004</v>
      </c>
      <c r="D24" s="4">
        <v>18</v>
      </c>
      <c r="E24" s="4" t="s">
        <v>48</v>
      </c>
      <c r="F24" s="4">
        <v>54</v>
      </c>
      <c r="G24" s="4">
        <v>0</v>
      </c>
      <c r="H24" s="4">
        <v>0</v>
      </c>
      <c r="I24" s="4" t="s">
        <v>150</v>
      </c>
      <c r="J24" s="4"/>
      <c r="K24" s="4"/>
      <c r="L24" s="4">
        <v>0</v>
      </c>
      <c r="M24" s="4">
        <v>1.36225</v>
      </c>
      <c r="N24" s="4">
        <v>17.230308000000001</v>
      </c>
      <c r="O24" s="4">
        <v>0.85185</v>
      </c>
      <c r="P24" s="4">
        <v>0.72194000000000003</v>
      </c>
      <c r="Q24" s="14">
        <v>1</v>
      </c>
      <c r="R24" s="4">
        <v>0.93237597402597405</v>
      </c>
      <c r="S24" s="4">
        <v>0</v>
      </c>
      <c r="T24" s="14">
        <v>1</v>
      </c>
      <c r="U24"/>
      <c r="V24" s="1"/>
      <c r="W24" s="1"/>
      <c r="X24"/>
      <c r="AA24"/>
    </row>
    <row r="25" spans="1:27">
      <c r="A25" s="21"/>
      <c r="B25" s="22"/>
      <c r="C25" s="4">
        <f t="shared" si="1"/>
        <v>18.480000000000004</v>
      </c>
      <c r="D25" s="4">
        <v>19</v>
      </c>
      <c r="E25" s="4" t="s">
        <v>49</v>
      </c>
      <c r="F25" s="4">
        <v>60</v>
      </c>
      <c r="G25" s="4">
        <v>1</v>
      </c>
      <c r="H25" s="4">
        <v>0</v>
      </c>
      <c r="I25" s="4" t="s">
        <v>151</v>
      </c>
      <c r="J25" s="4"/>
      <c r="K25" s="4"/>
      <c r="L25" s="4">
        <v>0</v>
      </c>
      <c r="M25" s="4">
        <v>1.2782260000000001</v>
      </c>
      <c r="N25" s="4">
        <v>14.897137499999999</v>
      </c>
      <c r="O25" s="4">
        <v>1</v>
      </c>
      <c r="P25" s="4">
        <v>0.80611999999999995</v>
      </c>
      <c r="Q25" s="14">
        <v>1</v>
      </c>
      <c r="R25" s="4">
        <v>0.80612215909090901</v>
      </c>
      <c r="S25" s="4">
        <v>1</v>
      </c>
      <c r="T25" s="14">
        <v>1</v>
      </c>
      <c r="U25"/>
      <c r="V25" s="1"/>
      <c r="W25" s="1"/>
      <c r="X25"/>
      <c r="AA25"/>
    </row>
    <row r="26" spans="1:27">
      <c r="A26" s="21"/>
      <c r="B26" s="22"/>
      <c r="C26" s="4">
        <f t="shared" si="1"/>
        <v>18.480000000000004</v>
      </c>
      <c r="D26" s="4">
        <v>20</v>
      </c>
      <c r="E26" s="4" t="s">
        <v>50</v>
      </c>
      <c r="F26" s="4">
        <v>44</v>
      </c>
      <c r="G26" s="4">
        <v>0</v>
      </c>
      <c r="H26" s="1">
        <v>0</v>
      </c>
      <c r="I26" s="1" t="s">
        <v>152</v>
      </c>
      <c r="J26" s="4"/>
      <c r="K26" s="4"/>
      <c r="L26" s="4">
        <v>0</v>
      </c>
      <c r="M26" s="4">
        <v>0.49058980000000002</v>
      </c>
      <c r="N26" s="4">
        <v>17.486039999999999</v>
      </c>
      <c r="O26" s="4">
        <v>0.90908999999999995</v>
      </c>
      <c r="P26" s="4">
        <v>0.84560100000000005</v>
      </c>
      <c r="Q26" s="9">
        <v>0.97729999999999995</v>
      </c>
      <c r="R26" s="11">
        <v>0.92110000000000003</v>
      </c>
      <c r="S26" s="4">
        <v>0</v>
      </c>
      <c r="T26" s="4">
        <v>0</v>
      </c>
      <c r="U26"/>
      <c r="V26" s="1"/>
      <c r="W26" s="1"/>
      <c r="X26"/>
      <c r="AA26"/>
    </row>
    <row r="27" spans="1:27">
      <c r="A27" s="21"/>
      <c r="B27" s="22"/>
      <c r="C27" s="4">
        <f t="shared" si="1"/>
        <v>18.480000000000004</v>
      </c>
      <c r="D27" s="4">
        <v>21</v>
      </c>
      <c r="E27" s="4" t="s">
        <v>51</v>
      </c>
      <c r="F27" s="4">
        <v>62</v>
      </c>
      <c r="G27" s="4">
        <v>1</v>
      </c>
      <c r="H27" s="4">
        <v>1</v>
      </c>
      <c r="I27" s="4" t="s">
        <v>153</v>
      </c>
      <c r="L27" s="1">
        <v>1</v>
      </c>
      <c r="M27" s="1">
        <v>4.1179964499999997</v>
      </c>
      <c r="N27" s="1">
        <v>11.90622024</v>
      </c>
      <c r="O27" s="4">
        <v>1</v>
      </c>
      <c r="P27" s="4">
        <v>0.64427000000000001</v>
      </c>
      <c r="Q27" s="14">
        <v>1</v>
      </c>
      <c r="R27" s="4">
        <v>0.64427598701298705</v>
      </c>
      <c r="S27" s="4">
        <v>1</v>
      </c>
      <c r="T27" s="14">
        <v>1</v>
      </c>
      <c r="U27"/>
      <c r="V27" s="1"/>
      <c r="W27" s="1"/>
      <c r="X27"/>
      <c r="AA27"/>
    </row>
    <row r="28" spans="1:27">
      <c r="A28" s="21"/>
      <c r="B28" s="22"/>
      <c r="C28" s="4">
        <f t="shared" si="1"/>
        <v>18.480000000000004</v>
      </c>
      <c r="D28" s="4">
        <v>22</v>
      </c>
      <c r="E28" s="4" t="s">
        <v>52</v>
      </c>
      <c r="F28" s="4">
        <v>30</v>
      </c>
      <c r="G28" s="4">
        <v>1</v>
      </c>
      <c r="H28" s="4">
        <v>1</v>
      </c>
      <c r="I28" s="4" t="s">
        <v>154</v>
      </c>
      <c r="J28" s="4"/>
      <c r="K28" s="4"/>
      <c r="L28" s="4">
        <v>1</v>
      </c>
      <c r="M28" s="4">
        <v>0.372</v>
      </c>
      <c r="N28" s="4">
        <v>14.582924999999999</v>
      </c>
      <c r="O28" s="4">
        <v>1</v>
      </c>
      <c r="P28" s="4">
        <v>0.78911699999999996</v>
      </c>
      <c r="Q28" s="14">
        <v>1</v>
      </c>
      <c r="R28" s="4">
        <v>0.78911931818181802</v>
      </c>
      <c r="S28" s="4">
        <v>1</v>
      </c>
      <c r="T28" s="14">
        <v>1</v>
      </c>
      <c r="U28"/>
      <c r="V28" s="1"/>
      <c r="W28" s="1"/>
      <c r="X28"/>
      <c r="AA28"/>
    </row>
    <row r="29" spans="1:27">
      <c r="A29" s="21"/>
      <c r="B29" s="22"/>
      <c r="C29" s="4">
        <f t="shared" si="1"/>
        <v>18.480000000000004</v>
      </c>
      <c r="D29" s="4">
        <v>23</v>
      </c>
      <c r="E29" s="4" t="s">
        <v>53</v>
      </c>
      <c r="F29" s="4">
        <v>67</v>
      </c>
      <c r="G29" s="4">
        <v>1</v>
      </c>
      <c r="H29" s="4">
        <v>1</v>
      </c>
      <c r="I29" s="4" t="s">
        <v>155</v>
      </c>
      <c r="J29" s="4"/>
      <c r="K29" s="4"/>
      <c r="L29" s="4">
        <v>0</v>
      </c>
      <c r="M29" s="4">
        <v>4.0891999999999999</v>
      </c>
      <c r="N29" s="4">
        <v>14.592214657</v>
      </c>
      <c r="O29" s="4">
        <v>1</v>
      </c>
      <c r="P29" s="4">
        <v>0.78961999999999999</v>
      </c>
      <c r="Q29" s="14">
        <v>1</v>
      </c>
      <c r="R29" s="4">
        <v>0.78962200524891801</v>
      </c>
      <c r="S29" s="4">
        <v>1</v>
      </c>
      <c r="T29" s="14">
        <v>1</v>
      </c>
      <c r="U29"/>
      <c r="V29" s="1"/>
      <c r="W29" s="1"/>
      <c r="X29"/>
      <c r="AA29"/>
    </row>
    <row r="30" spans="1:27">
      <c r="A30" s="21"/>
      <c r="B30" s="22" t="s">
        <v>54</v>
      </c>
      <c r="C30" s="4">
        <f>4.2*2.3*2</f>
        <v>19.32</v>
      </c>
      <c r="D30" s="4">
        <v>1</v>
      </c>
      <c r="E30" s="4" t="s">
        <v>55</v>
      </c>
      <c r="F30" s="4">
        <v>240</v>
      </c>
      <c r="G30" s="4">
        <v>1</v>
      </c>
      <c r="H30" s="4">
        <v>1</v>
      </c>
      <c r="I30" s="4" t="s">
        <v>156</v>
      </c>
      <c r="J30" s="4"/>
      <c r="K30" s="4"/>
      <c r="L30" s="4">
        <v>0</v>
      </c>
      <c r="M30" s="4">
        <v>225.1</v>
      </c>
      <c r="N30" s="4">
        <v>15.953094374999999</v>
      </c>
      <c r="O30" s="4">
        <v>1</v>
      </c>
      <c r="P30" s="4">
        <v>0.82572000000000001</v>
      </c>
      <c r="Q30" s="14">
        <v>1</v>
      </c>
      <c r="R30" s="4">
        <v>0.825729522515528</v>
      </c>
      <c r="S30" s="4">
        <v>1</v>
      </c>
      <c r="T30" s="14">
        <v>1</v>
      </c>
      <c r="U30"/>
      <c r="V30" s="1"/>
      <c r="W30" s="1"/>
      <c r="X30"/>
      <c r="AA30"/>
    </row>
    <row r="31" spans="1:27">
      <c r="A31" s="21"/>
      <c r="B31" s="22"/>
      <c r="C31" s="4">
        <f>4.2*2.3*2</f>
        <v>19.32</v>
      </c>
      <c r="D31" s="4">
        <v>2</v>
      </c>
      <c r="E31" s="4" t="s">
        <v>56</v>
      </c>
      <c r="F31" s="4">
        <v>53</v>
      </c>
      <c r="G31" s="4">
        <v>0</v>
      </c>
      <c r="H31" s="4">
        <v>0</v>
      </c>
      <c r="I31" s="4" t="s">
        <v>157</v>
      </c>
      <c r="J31" s="4"/>
      <c r="K31" s="4"/>
      <c r="L31" s="4">
        <v>0</v>
      </c>
      <c r="M31" s="4">
        <v>2.5645199999999999</v>
      </c>
      <c r="N31" s="4">
        <v>15.670290339999999</v>
      </c>
      <c r="O31" s="4">
        <v>0.98112999999999995</v>
      </c>
      <c r="P31" s="4">
        <v>0.79357</v>
      </c>
      <c r="Q31" s="14">
        <v>1</v>
      </c>
      <c r="R31" s="4">
        <v>0.81109163250517602</v>
      </c>
      <c r="S31" s="4">
        <v>0</v>
      </c>
      <c r="T31" s="14">
        <v>1</v>
      </c>
      <c r="U31"/>
      <c r="V31" s="1"/>
      <c r="W31" s="1"/>
      <c r="X31"/>
      <c r="AA31"/>
    </row>
    <row r="32" spans="1:27">
      <c r="A32" s="21"/>
      <c r="B32" s="22"/>
      <c r="C32" s="4">
        <f>4.2*2.3*2</f>
        <v>19.32</v>
      </c>
      <c r="D32" s="4">
        <v>3</v>
      </c>
      <c r="E32" s="4" t="s">
        <v>57</v>
      </c>
      <c r="F32" s="4">
        <v>64</v>
      </c>
      <c r="G32" s="4">
        <v>1</v>
      </c>
      <c r="H32" s="4">
        <v>1</v>
      </c>
      <c r="I32" s="4" t="s">
        <v>158</v>
      </c>
      <c r="J32" s="4"/>
      <c r="K32" s="4"/>
      <c r="L32" s="4">
        <v>0</v>
      </c>
      <c r="M32" s="4">
        <v>4.646083</v>
      </c>
      <c r="N32" s="4">
        <v>15.887386245</v>
      </c>
      <c r="O32" s="4">
        <v>1</v>
      </c>
      <c r="P32" s="4">
        <v>0.822326</v>
      </c>
      <c r="Q32" s="14">
        <v>1</v>
      </c>
      <c r="R32" s="4">
        <v>0.82232848059006203</v>
      </c>
      <c r="S32" s="4">
        <v>1</v>
      </c>
      <c r="T32" s="14">
        <v>1</v>
      </c>
      <c r="U32"/>
      <c r="V32" s="1"/>
      <c r="W32" s="1"/>
      <c r="X32"/>
      <c r="AA32"/>
    </row>
    <row r="34" spans="1:28" ht="29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94</v>
      </c>
      <c r="H34" s="17" t="s">
        <v>125</v>
      </c>
      <c r="I34" s="17" t="s">
        <v>95</v>
      </c>
      <c r="J34" s="2" t="s">
        <v>93</v>
      </c>
      <c r="K34" s="2" t="s">
        <v>126</v>
      </c>
      <c r="L34" s="2" t="s">
        <v>127</v>
      </c>
      <c r="M34" s="2" t="s">
        <v>128</v>
      </c>
      <c r="N34" s="2" t="s">
        <v>6</v>
      </c>
      <c r="O34" s="2" t="s">
        <v>7</v>
      </c>
      <c r="P34" s="2" t="s">
        <v>8</v>
      </c>
      <c r="Q34" s="3" t="s">
        <v>9</v>
      </c>
      <c r="R34" s="2" t="s">
        <v>10</v>
      </c>
      <c r="S34" s="2" t="s">
        <v>11</v>
      </c>
      <c r="T34" s="2" t="s">
        <v>12</v>
      </c>
      <c r="X34"/>
      <c r="Z34" s="1"/>
      <c r="AA34"/>
      <c r="AB34" s="1"/>
    </row>
    <row r="35" spans="1:28">
      <c r="A35" s="20" t="s">
        <v>58</v>
      </c>
      <c r="B35" s="23" t="s">
        <v>59</v>
      </c>
      <c r="C35" s="4">
        <v>15.066240000000001</v>
      </c>
      <c r="D35" s="4">
        <v>1</v>
      </c>
      <c r="E35" s="7" t="s">
        <v>60</v>
      </c>
      <c r="F35" s="4">
        <v>66</v>
      </c>
      <c r="G35" s="8">
        <v>1</v>
      </c>
      <c r="H35" s="8">
        <v>1</v>
      </c>
      <c r="I35" s="8" t="s">
        <v>96</v>
      </c>
      <c r="J35" s="4">
        <v>1</v>
      </c>
      <c r="K35" s="4">
        <v>0.93742000000000003</v>
      </c>
      <c r="L35" s="4">
        <v>1</v>
      </c>
      <c r="M35" s="18">
        <v>4.5206400000000002</v>
      </c>
      <c r="N35" s="4">
        <v>11.939105776</v>
      </c>
      <c r="O35" s="8">
        <v>1</v>
      </c>
      <c r="P35" s="8">
        <v>0.792439</v>
      </c>
      <c r="Q35" s="15">
        <v>1</v>
      </c>
      <c r="R35" s="4">
        <v>0.79244096576186196</v>
      </c>
      <c r="S35" s="8">
        <v>1</v>
      </c>
      <c r="T35" s="15">
        <v>1</v>
      </c>
      <c r="X35"/>
      <c r="Z35" s="1"/>
      <c r="AA35"/>
      <c r="AB35" s="1"/>
    </row>
    <row r="36" spans="1:28">
      <c r="A36" s="21"/>
      <c r="B36" s="24"/>
      <c r="C36" s="4">
        <v>15.066240000000001</v>
      </c>
      <c r="D36" s="4">
        <v>2</v>
      </c>
      <c r="E36" s="7" t="s">
        <v>61</v>
      </c>
      <c r="F36" s="4">
        <v>121</v>
      </c>
      <c r="G36" s="8">
        <v>1</v>
      </c>
      <c r="H36" s="8">
        <v>1</v>
      </c>
      <c r="I36" s="8" t="s">
        <v>97</v>
      </c>
      <c r="J36" s="4">
        <v>1</v>
      </c>
      <c r="K36" s="4">
        <v>4.7776290000000001</v>
      </c>
      <c r="L36" s="4">
        <v>0</v>
      </c>
      <c r="M36" s="18">
        <v>67.306600000000003</v>
      </c>
      <c r="N36" s="4">
        <v>10.565941446</v>
      </c>
      <c r="O36" s="8">
        <v>1</v>
      </c>
      <c r="P36" s="8">
        <v>0.70129699999999995</v>
      </c>
      <c r="Q36" s="15">
        <v>1</v>
      </c>
      <c r="R36" s="4">
        <v>0.70129915931247599</v>
      </c>
      <c r="S36" s="8">
        <v>1</v>
      </c>
      <c r="T36" s="15">
        <v>1</v>
      </c>
      <c r="U36"/>
    </row>
    <row r="37" spans="1:28">
      <c r="A37" s="21"/>
      <c r="B37" s="24"/>
      <c r="C37" s="4">
        <v>15.066240000000001</v>
      </c>
      <c r="D37" s="4">
        <v>3</v>
      </c>
      <c r="E37" s="7" t="s">
        <v>62</v>
      </c>
      <c r="F37" s="4">
        <v>251</v>
      </c>
      <c r="G37" s="8">
        <v>1</v>
      </c>
      <c r="H37" s="8">
        <v>1</v>
      </c>
      <c r="I37" s="8" t="s">
        <v>98</v>
      </c>
      <c r="J37" s="4">
        <v>0</v>
      </c>
      <c r="K37" s="4">
        <v>20.1509</v>
      </c>
      <c r="L37" s="4">
        <v>0</v>
      </c>
      <c r="M37" s="18">
        <v>263.75099999999998</v>
      </c>
      <c r="N37" s="4">
        <v>12.436884774999999</v>
      </c>
      <c r="O37" s="8">
        <v>1</v>
      </c>
      <c r="P37" s="8">
        <v>0.82547800000000005</v>
      </c>
      <c r="Q37" s="15">
        <v>1</v>
      </c>
      <c r="R37" s="4">
        <v>0.82548033052705905</v>
      </c>
      <c r="S37" s="8">
        <v>1</v>
      </c>
      <c r="T37" s="15">
        <v>1</v>
      </c>
      <c r="U37"/>
    </row>
    <row r="38" spans="1:28">
      <c r="A38" s="21"/>
      <c r="B38" s="24"/>
      <c r="C38" s="4">
        <v>15.066240000000001</v>
      </c>
      <c r="D38" s="4">
        <v>4</v>
      </c>
      <c r="E38" s="7" t="s">
        <v>63</v>
      </c>
      <c r="F38" s="4">
        <v>264</v>
      </c>
      <c r="G38" s="8">
        <v>1</v>
      </c>
      <c r="H38" s="8">
        <v>0</v>
      </c>
      <c r="I38" s="8" t="s">
        <v>99</v>
      </c>
      <c r="J38" s="4">
        <v>1</v>
      </c>
      <c r="K38" s="4">
        <v>54.866639999999997</v>
      </c>
      <c r="L38" s="4">
        <v>0</v>
      </c>
      <c r="M38" s="18">
        <v>203.20699999999999</v>
      </c>
      <c r="N38" s="4">
        <v>12.586266463999999</v>
      </c>
      <c r="O38" s="8">
        <v>1</v>
      </c>
      <c r="P38" s="8">
        <v>0.83538999999999997</v>
      </c>
      <c r="Q38" s="15">
        <v>1</v>
      </c>
      <c r="R38" s="4">
        <v>0.83539532517735005</v>
      </c>
      <c r="S38" s="8">
        <v>1</v>
      </c>
      <c r="T38" s="15">
        <v>1</v>
      </c>
      <c r="U38"/>
    </row>
    <row r="39" spans="1:28">
      <c r="A39" s="21"/>
      <c r="B39" s="24"/>
      <c r="C39" s="4">
        <v>15.066240000000001</v>
      </c>
      <c r="D39" s="4">
        <v>5</v>
      </c>
      <c r="E39" s="7" t="s">
        <v>64</v>
      </c>
      <c r="F39" s="4">
        <v>501</v>
      </c>
      <c r="G39" s="8">
        <v>1</v>
      </c>
      <c r="H39" s="8">
        <v>1</v>
      </c>
      <c r="I39" s="8" t="s">
        <v>100</v>
      </c>
      <c r="J39" s="4">
        <v>1</v>
      </c>
      <c r="K39" s="4">
        <v>523.42150000000004</v>
      </c>
      <c r="L39" s="4">
        <v>0</v>
      </c>
      <c r="M39" s="18">
        <v>1150.76</v>
      </c>
      <c r="N39" s="4">
        <v>12.60297184</v>
      </c>
      <c r="O39" s="8">
        <v>1</v>
      </c>
      <c r="P39" s="8">
        <v>0.83650000000000002</v>
      </c>
      <c r="Q39" s="15">
        <v>1</v>
      </c>
      <c r="R39" s="4">
        <v>0.83650412047066802</v>
      </c>
      <c r="S39" s="8">
        <v>1</v>
      </c>
      <c r="T39" s="15">
        <v>1</v>
      </c>
      <c r="U39"/>
    </row>
    <row r="40" spans="1:28">
      <c r="A40" s="21"/>
      <c r="B40" s="24"/>
      <c r="C40" s="4">
        <v>15.066240000000001</v>
      </c>
      <c r="D40" s="4">
        <v>6</v>
      </c>
      <c r="E40" s="7" t="s">
        <v>65</v>
      </c>
      <c r="F40" s="4">
        <v>288</v>
      </c>
      <c r="G40" s="8">
        <v>1</v>
      </c>
      <c r="H40" s="8">
        <v>1</v>
      </c>
      <c r="I40" s="8" t="s">
        <v>101</v>
      </c>
      <c r="J40" s="4">
        <v>0</v>
      </c>
      <c r="K40">
        <v>68.492199999999997</v>
      </c>
      <c r="L40" s="4">
        <v>0</v>
      </c>
      <c r="M40" s="18">
        <v>312.88</v>
      </c>
      <c r="N40" s="4">
        <v>12.40216747</v>
      </c>
      <c r="O40" s="8">
        <v>1</v>
      </c>
      <c r="P40" s="8">
        <v>0.82317399999999996</v>
      </c>
      <c r="Q40" s="15">
        <v>1</v>
      </c>
      <c r="R40" s="4">
        <v>0.82317601936514995</v>
      </c>
      <c r="S40" s="8">
        <v>1</v>
      </c>
      <c r="T40" s="15">
        <v>1</v>
      </c>
      <c r="U40"/>
    </row>
    <row r="41" spans="1:28">
      <c r="A41" s="21"/>
      <c r="B41" s="24"/>
      <c r="C41" s="4">
        <v>15.066240000000001</v>
      </c>
      <c r="D41" s="4">
        <v>7</v>
      </c>
      <c r="E41" s="7" t="s">
        <v>66</v>
      </c>
      <c r="F41" s="4">
        <v>65</v>
      </c>
      <c r="G41" s="4">
        <v>0</v>
      </c>
      <c r="H41" s="8">
        <v>0</v>
      </c>
      <c r="I41" s="8" t="s">
        <v>102</v>
      </c>
      <c r="J41" s="4">
        <v>0</v>
      </c>
      <c r="K41" s="4">
        <v>1.742343</v>
      </c>
      <c r="L41" s="4">
        <v>0</v>
      </c>
      <c r="M41" s="18">
        <v>2.0495999999999999</v>
      </c>
      <c r="N41" s="4">
        <v>13.10402916</v>
      </c>
      <c r="O41" s="8">
        <v>0.90769200000000005</v>
      </c>
      <c r="P41" s="8">
        <v>0.73377999999999999</v>
      </c>
      <c r="Q41" s="15">
        <v>1</v>
      </c>
      <c r="R41" s="4">
        <v>0.86976107907480604</v>
      </c>
      <c r="S41" s="4">
        <v>0</v>
      </c>
      <c r="T41" s="15">
        <v>1</v>
      </c>
      <c r="U41"/>
    </row>
    <row r="42" spans="1:28">
      <c r="A42" s="21"/>
      <c r="B42" s="24"/>
      <c r="C42" s="4">
        <v>15.066240000000001</v>
      </c>
      <c r="D42" s="4">
        <v>8</v>
      </c>
      <c r="E42" s="7" t="s">
        <v>67</v>
      </c>
      <c r="F42" s="4">
        <v>231</v>
      </c>
      <c r="G42" s="4">
        <v>0</v>
      </c>
      <c r="H42" s="8">
        <v>0</v>
      </c>
      <c r="I42" s="8" t="s">
        <v>103</v>
      </c>
      <c r="J42" s="4">
        <v>0</v>
      </c>
      <c r="K42" s="4">
        <v>80.201400000000007</v>
      </c>
      <c r="L42" s="4">
        <v>0</v>
      </c>
      <c r="M42" s="18">
        <v>96.74</v>
      </c>
      <c r="N42" s="4">
        <v>12.895589846</v>
      </c>
      <c r="O42" s="8">
        <v>0.96536796000000002</v>
      </c>
      <c r="P42" s="8">
        <v>0.82857999999999998</v>
      </c>
      <c r="Q42" s="15">
        <v>1</v>
      </c>
      <c r="R42" s="4">
        <v>0.85592621954781001</v>
      </c>
      <c r="S42" s="4">
        <v>0</v>
      </c>
      <c r="T42" s="15">
        <v>1</v>
      </c>
      <c r="U42"/>
    </row>
    <row r="43" spans="1:28">
      <c r="A43" s="21"/>
      <c r="B43" s="24"/>
      <c r="C43" s="4">
        <v>15.066240000000001</v>
      </c>
      <c r="D43" s="4">
        <v>9</v>
      </c>
      <c r="E43" s="7" t="s">
        <v>68</v>
      </c>
      <c r="F43" s="4">
        <v>101</v>
      </c>
      <c r="G43" s="8">
        <v>1</v>
      </c>
      <c r="H43" s="8">
        <v>1</v>
      </c>
      <c r="I43" s="8" t="s">
        <v>104</v>
      </c>
      <c r="J43" s="4">
        <v>1</v>
      </c>
      <c r="K43" s="4">
        <v>3.3487809999999998</v>
      </c>
      <c r="L43" s="4">
        <v>1</v>
      </c>
      <c r="M43" s="18">
        <v>12.247999999999999</v>
      </c>
      <c r="N43" s="4">
        <v>10.94663018</v>
      </c>
      <c r="O43" s="8">
        <v>1</v>
      </c>
      <c r="P43" s="8">
        <v>0.72656500000000002</v>
      </c>
      <c r="Q43" s="15">
        <v>1</v>
      </c>
      <c r="R43" s="4">
        <v>0.72656682622870705</v>
      </c>
      <c r="S43" s="8">
        <v>1</v>
      </c>
      <c r="T43" s="15">
        <v>1</v>
      </c>
      <c r="U43"/>
    </row>
    <row r="44" spans="1:28">
      <c r="A44" s="21"/>
      <c r="B44" s="24"/>
      <c r="C44" s="4">
        <v>15.066240000000001</v>
      </c>
      <c r="D44" s="4">
        <v>10</v>
      </c>
      <c r="E44" s="7" t="s">
        <v>69</v>
      </c>
      <c r="F44" s="4">
        <v>37</v>
      </c>
      <c r="G44" s="4">
        <v>0</v>
      </c>
      <c r="H44" s="8">
        <v>0</v>
      </c>
      <c r="I44" s="8" t="s">
        <v>105</v>
      </c>
      <c r="J44" s="4">
        <v>0</v>
      </c>
      <c r="K44" s="4">
        <v>0.16098999999999999</v>
      </c>
      <c r="L44" s="4">
        <v>0</v>
      </c>
      <c r="M44" s="18">
        <v>0.37404999999999999</v>
      </c>
      <c r="N44" s="4">
        <v>14.46899619</v>
      </c>
      <c r="O44" s="8">
        <v>0.89188999999999996</v>
      </c>
      <c r="P44" s="8">
        <v>0.77239000000000002</v>
      </c>
      <c r="Q44" s="15">
        <v>0.81</v>
      </c>
      <c r="R44" s="4">
        <v>0.84230000000000005</v>
      </c>
      <c r="S44" s="4">
        <v>0</v>
      </c>
      <c r="T44" s="4">
        <v>0</v>
      </c>
      <c r="U44"/>
    </row>
    <row r="45" spans="1:28">
      <c r="A45" s="21"/>
      <c r="B45" s="24"/>
      <c r="C45" s="4">
        <v>15.066240000000001</v>
      </c>
      <c r="D45" s="4">
        <v>11</v>
      </c>
      <c r="E45" s="7" t="s">
        <v>70</v>
      </c>
      <c r="F45" s="4">
        <v>41</v>
      </c>
      <c r="G45" s="4">
        <v>0</v>
      </c>
      <c r="H45" s="8">
        <v>0</v>
      </c>
      <c r="I45" s="8" t="s">
        <v>106</v>
      </c>
      <c r="J45" s="4">
        <v>0</v>
      </c>
      <c r="K45" s="4">
        <v>0.18939300000000001</v>
      </c>
      <c r="L45" s="4">
        <v>0</v>
      </c>
      <c r="M45" s="18">
        <v>0.55074469999999998</v>
      </c>
      <c r="N45" s="4">
        <v>12.451974571999999</v>
      </c>
      <c r="O45" s="8">
        <v>0.95121900000000004</v>
      </c>
      <c r="P45" s="8">
        <v>0.76378000000000001</v>
      </c>
      <c r="Q45" s="15">
        <v>1</v>
      </c>
      <c r="R45" s="4">
        <v>0.82648189408903605</v>
      </c>
      <c r="S45" s="4">
        <v>0</v>
      </c>
      <c r="T45" s="15">
        <v>1</v>
      </c>
      <c r="U45"/>
    </row>
    <row r="46" spans="1:28">
      <c r="A46" s="21"/>
      <c r="B46" s="25"/>
      <c r="C46" s="4">
        <v>15.066240000000001</v>
      </c>
      <c r="D46" s="4">
        <v>12</v>
      </c>
      <c r="E46" s="7" t="s">
        <v>71</v>
      </c>
      <c r="F46" s="4">
        <v>53</v>
      </c>
      <c r="G46" s="4">
        <v>0</v>
      </c>
      <c r="H46" s="8">
        <v>0</v>
      </c>
      <c r="I46" s="8" t="s">
        <v>107</v>
      </c>
      <c r="J46" s="4">
        <v>0</v>
      </c>
      <c r="K46" s="4">
        <v>0.427095</v>
      </c>
      <c r="L46" s="4">
        <v>0</v>
      </c>
      <c r="M46" s="18">
        <v>1.2285999999999999</v>
      </c>
      <c r="N46" s="4">
        <v>11.769368249999999</v>
      </c>
      <c r="O46" s="8">
        <v>0.98112999999999995</v>
      </c>
      <c r="P46" s="8">
        <v>0.69672000000000001</v>
      </c>
      <c r="Q46" s="15">
        <v>1</v>
      </c>
      <c r="R46" s="4">
        <v>0.78117488172231397</v>
      </c>
      <c r="S46" s="4">
        <v>0</v>
      </c>
      <c r="T46" s="15">
        <v>1</v>
      </c>
      <c r="U46"/>
    </row>
    <row r="47" spans="1:28">
      <c r="A47" s="21"/>
      <c r="B47" s="23" t="s">
        <v>72</v>
      </c>
      <c r="C47" s="4">
        <v>15.052049999999999</v>
      </c>
      <c r="D47" s="4">
        <v>1</v>
      </c>
      <c r="E47" s="7" t="s">
        <v>73</v>
      </c>
      <c r="F47" s="4">
        <v>97</v>
      </c>
      <c r="G47" s="4">
        <v>0</v>
      </c>
      <c r="H47" s="8">
        <v>0</v>
      </c>
      <c r="I47" s="8" t="s">
        <v>108</v>
      </c>
      <c r="J47" s="4"/>
      <c r="K47" s="4"/>
      <c r="L47" s="4">
        <v>0</v>
      </c>
      <c r="M47" s="18">
        <v>16.631224</v>
      </c>
      <c r="N47" s="4">
        <v>13.409132877999999</v>
      </c>
      <c r="O47" s="8">
        <v>0.97938000000000003</v>
      </c>
      <c r="P47" s="8">
        <v>0.76936000000000004</v>
      </c>
      <c r="Q47" s="15">
        <v>0.96</v>
      </c>
      <c r="R47" s="4">
        <v>0.89085093910796198</v>
      </c>
      <c r="S47" s="4">
        <v>0</v>
      </c>
      <c r="T47" s="4">
        <v>0</v>
      </c>
      <c r="U47"/>
    </row>
    <row r="48" spans="1:28">
      <c r="A48" s="21"/>
      <c r="B48" s="24"/>
      <c r="C48" s="4">
        <v>15.052049999999999</v>
      </c>
      <c r="D48" s="4">
        <v>2</v>
      </c>
      <c r="E48" s="7" t="s">
        <v>74</v>
      </c>
      <c r="F48" s="4">
        <v>35</v>
      </c>
      <c r="G48" s="4">
        <v>0</v>
      </c>
      <c r="H48" s="8">
        <v>0</v>
      </c>
      <c r="I48" s="8" t="s">
        <v>109</v>
      </c>
      <c r="J48" s="4"/>
      <c r="K48" s="4"/>
      <c r="L48" s="4">
        <v>1</v>
      </c>
      <c r="M48" s="18">
        <v>0.44040000000000001</v>
      </c>
      <c r="N48" s="4">
        <v>12.458694980000001</v>
      </c>
      <c r="O48" s="8">
        <v>0.97142799999999996</v>
      </c>
      <c r="P48" s="8">
        <v>0.81220000000000003</v>
      </c>
      <c r="Q48" s="15">
        <v>1</v>
      </c>
      <c r="R48" s="4">
        <v>0.82770752023810701</v>
      </c>
      <c r="S48" s="4">
        <v>0</v>
      </c>
      <c r="T48" s="15">
        <v>1</v>
      </c>
      <c r="U48"/>
    </row>
    <row r="49" spans="1:21">
      <c r="A49" s="21"/>
      <c r="B49" s="25"/>
      <c r="C49" s="4">
        <v>15.052049999999999</v>
      </c>
      <c r="D49" s="4">
        <v>3</v>
      </c>
      <c r="E49" s="7" t="s">
        <v>75</v>
      </c>
      <c r="F49" s="4">
        <v>41</v>
      </c>
      <c r="G49" s="4">
        <v>0</v>
      </c>
      <c r="H49" s="4">
        <v>0</v>
      </c>
      <c r="I49" s="4" t="s">
        <v>110</v>
      </c>
      <c r="J49" s="4"/>
      <c r="K49" s="4"/>
      <c r="L49" s="4">
        <v>0</v>
      </c>
      <c r="M49" s="18">
        <v>0.52500000000000002</v>
      </c>
      <c r="N49" s="4">
        <v>12.446084962</v>
      </c>
      <c r="O49" s="4">
        <v>0.97560000000000002</v>
      </c>
      <c r="P49" s="4">
        <v>0.76653000000000004</v>
      </c>
      <c r="Q49" s="15">
        <v>1</v>
      </c>
      <c r="R49" s="4">
        <v>0.82686975940154295</v>
      </c>
      <c r="S49" s="4">
        <v>0</v>
      </c>
      <c r="T49" s="15">
        <v>1</v>
      </c>
      <c r="U49"/>
    </row>
    <row r="50" spans="1:21">
      <c r="A50" s="21"/>
      <c r="B50" s="23" t="s">
        <v>76</v>
      </c>
      <c r="C50" s="4">
        <v>16.184999999999999</v>
      </c>
      <c r="D50" s="4">
        <v>1</v>
      </c>
      <c r="E50" s="7" t="s">
        <v>77</v>
      </c>
      <c r="F50" s="4">
        <v>64</v>
      </c>
      <c r="G50" s="4">
        <v>0</v>
      </c>
      <c r="H50" s="8">
        <v>0</v>
      </c>
      <c r="I50" s="8" t="s">
        <v>111</v>
      </c>
      <c r="J50" s="4"/>
      <c r="K50" s="4"/>
      <c r="L50" s="4">
        <v>0</v>
      </c>
      <c r="M50" s="18">
        <v>1.065828</v>
      </c>
      <c r="N50" s="4">
        <v>13.48704</v>
      </c>
      <c r="O50" s="8">
        <v>0.95311999999999997</v>
      </c>
      <c r="P50" s="8">
        <v>0.78867100000000001</v>
      </c>
      <c r="Q50" s="15">
        <v>1</v>
      </c>
      <c r="R50" s="4">
        <v>0.83330491195551404</v>
      </c>
      <c r="S50" s="4">
        <v>0</v>
      </c>
      <c r="T50" s="15">
        <v>1</v>
      </c>
      <c r="U50"/>
    </row>
    <row r="51" spans="1:21">
      <c r="A51" s="21"/>
      <c r="B51" s="24"/>
      <c r="C51" s="4">
        <v>16.184999999999999</v>
      </c>
      <c r="D51" s="4">
        <v>2</v>
      </c>
      <c r="E51" s="7" t="s">
        <v>78</v>
      </c>
      <c r="F51" s="4">
        <v>41</v>
      </c>
      <c r="G51" s="4">
        <v>0</v>
      </c>
      <c r="H51" s="8">
        <v>0</v>
      </c>
      <c r="I51" s="8" t="s">
        <v>112</v>
      </c>
      <c r="J51" s="4"/>
      <c r="K51" s="4"/>
      <c r="L51" s="4">
        <v>0</v>
      </c>
      <c r="M51" s="18">
        <v>0.74029999999999996</v>
      </c>
      <c r="N51" s="4">
        <v>14.216898446</v>
      </c>
      <c r="O51" s="8">
        <v>0.97560000000000002</v>
      </c>
      <c r="P51" s="8">
        <v>0.799786</v>
      </c>
      <c r="Q51" s="15">
        <v>0.95</v>
      </c>
      <c r="R51" s="4">
        <v>0.83709999999999996</v>
      </c>
      <c r="S51" s="4">
        <v>0</v>
      </c>
      <c r="T51" s="4">
        <v>0</v>
      </c>
      <c r="U51"/>
    </row>
    <row r="52" spans="1:21">
      <c r="A52" s="21"/>
      <c r="B52" s="24"/>
      <c r="C52" s="4">
        <v>16.184999999999999</v>
      </c>
      <c r="D52" s="4">
        <v>3</v>
      </c>
      <c r="E52" s="7" t="s">
        <v>79</v>
      </c>
      <c r="F52" s="4">
        <v>213</v>
      </c>
      <c r="G52" s="4">
        <v>0</v>
      </c>
      <c r="H52" s="8">
        <v>0</v>
      </c>
      <c r="I52" s="8" t="s">
        <v>113</v>
      </c>
      <c r="J52" s="4"/>
      <c r="K52" s="4"/>
      <c r="L52" s="4">
        <v>0</v>
      </c>
      <c r="M52" s="18">
        <v>25.079650999999998</v>
      </c>
      <c r="N52" s="4">
        <v>13.894178085</v>
      </c>
      <c r="O52" s="8">
        <v>0.97652000000000005</v>
      </c>
      <c r="P52" s="8">
        <v>0.82377999999999996</v>
      </c>
      <c r="Q52" s="15">
        <v>1</v>
      </c>
      <c r="R52" s="4">
        <v>0.85846018443002803</v>
      </c>
      <c r="S52" s="4">
        <v>0</v>
      </c>
      <c r="T52" s="15">
        <v>1</v>
      </c>
      <c r="U52"/>
    </row>
    <row r="53" spans="1:21">
      <c r="A53" s="21"/>
      <c r="B53" s="25"/>
      <c r="C53" s="4">
        <v>16.184999999999999</v>
      </c>
      <c r="D53" s="4">
        <v>4</v>
      </c>
      <c r="E53" s="7" t="s">
        <v>80</v>
      </c>
      <c r="F53" s="4">
        <v>291</v>
      </c>
      <c r="G53" s="8">
        <v>1</v>
      </c>
      <c r="H53" s="8">
        <v>0</v>
      </c>
      <c r="I53" s="8" t="s">
        <v>114</v>
      </c>
      <c r="J53" s="4"/>
      <c r="K53" s="4"/>
      <c r="L53" s="4">
        <v>0</v>
      </c>
      <c r="M53" s="18">
        <v>411.22399999999999</v>
      </c>
      <c r="N53" s="4">
        <v>14.392437235999999</v>
      </c>
      <c r="O53" s="8">
        <v>1</v>
      </c>
      <c r="P53" s="8">
        <v>0.88924000000000003</v>
      </c>
      <c r="Q53" s="15">
        <v>1</v>
      </c>
      <c r="R53" s="4">
        <v>0.88924542700030895</v>
      </c>
      <c r="S53" s="8">
        <v>1</v>
      </c>
      <c r="T53" s="15">
        <v>1</v>
      </c>
      <c r="U53"/>
    </row>
    <row r="54" spans="1:21">
      <c r="A54" s="21"/>
      <c r="B54" s="23" t="s">
        <v>81</v>
      </c>
      <c r="C54" s="4">
        <v>16.100370000000002</v>
      </c>
      <c r="D54" s="4">
        <v>1</v>
      </c>
      <c r="E54" s="7" t="s">
        <v>82</v>
      </c>
      <c r="F54" s="4">
        <v>67</v>
      </c>
      <c r="G54" s="8">
        <v>1</v>
      </c>
      <c r="H54" s="8">
        <v>1</v>
      </c>
      <c r="I54" s="8" t="s">
        <v>115</v>
      </c>
      <c r="J54" s="4"/>
      <c r="K54" s="4"/>
      <c r="L54" s="4">
        <v>0</v>
      </c>
      <c r="M54" s="18">
        <v>3.429805</v>
      </c>
      <c r="N54" s="4">
        <v>12.729413936</v>
      </c>
      <c r="O54" s="8">
        <v>1</v>
      </c>
      <c r="P54" s="8">
        <v>0.79062659999999996</v>
      </c>
      <c r="Q54" s="15">
        <v>1</v>
      </c>
      <c r="R54" s="4">
        <v>0.79062865859604503</v>
      </c>
      <c r="S54" s="8">
        <v>1</v>
      </c>
      <c r="T54" s="15">
        <v>1</v>
      </c>
      <c r="U54"/>
    </row>
    <row r="55" spans="1:21">
      <c r="A55" s="21"/>
      <c r="B55" s="24"/>
      <c r="C55" s="4">
        <v>16.100370000000002</v>
      </c>
      <c r="D55" s="4">
        <v>2</v>
      </c>
      <c r="E55" s="7" t="s">
        <v>83</v>
      </c>
      <c r="F55" s="4">
        <v>47</v>
      </c>
      <c r="G55" s="8">
        <v>1</v>
      </c>
      <c r="H55" s="8">
        <v>1</v>
      </c>
      <c r="I55" s="8" t="s">
        <v>116</v>
      </c>
      <c r="J55" s="4"/>
      <c r="K55" s="4"/>
      <c r="L55" s="4">
        <v>0</v>
      </c>
      <c r="M55" s="18">
        <v>0.93320000000000003</v>
      </c>
      <c r="N55" s="4">
        <v>11.37485685</v>
      </c>
      <c r="O55" s="8">
        <v>1</v>
      </c>
      <c r="P55" s="8">
        <v>0.70648999999999995</v>
      </c>
      <c r="Q55" s="15">
        <v>1</v>
      </c>
      <c r="R55" s="4">
        <v>0.70649661156855403</v>
      </c>
      <c r="S55" s="8">
        <v>1</v>
      </c>
      <c r="T55" s="15">
        <v>1</v>
      </c>
      <c r="U55"/>
    </row>
    <row r="56" spans="1:21">
      <c r="A56" s="21"/>
      <c r="B56" s="24"/>
      <c r="C56" s="4">
        <v>16.100370000000002</v>
      </c>
      <c r="D56" s="4">
        <v>3</v>
      </c>
      <c r="E56" s="7" t="s">
        <v>84</v>
      </c>
      <c r="F56" s="4">
        <v>60</v>
      </c>
      <c r="G56" s="4">
        <v>0</v>
      </c>
      <c r="H56" s="8">
        <v>0</v>
      </c>
      <c r="I56" s="8" t="s">
        <v>117</v>
      </c>
      <c r="J56" s="4"/>
      <c r="K56" s="4"/>
      <c r="L56" s="4">
        <v>0</v>
      </c>
      <c r="M56" s="18">
        <v>1.3284</v>
      </c>
      <c r="N56" s="4">
        <v>15.11319284</v>
      </c>
      <c r="O56" s="8">
        <v>0.9</v>
      </c>
      <c r="P56" s="8">
        <v>0.74948800000000004</v>
      </c>
      <c r="Q56" s="15">
        <v>0.91</v>
      </c>
      <c r="R56" s="4">
        <v>0.85580000000000001</v>
      </c>
      <c r="S56" s="4">
        <v>0</v>
      </c>
      <c r="T56" s="4">
        <v>0</v>
      </c>
      <c r="U56"/>
    </row>
    <row r="57" spans="1:21">
      <c r="A57" s="21"/>
      <c r="B57" s="24"/>
      <c r="C57" s="4">
        <v>16.100370000000002</v>
      </c>
      <c r="D57" s="4">
        <v>4</v>
      </c>
      <c r="E57" s="7" t="s">
        <v>85</v>
      </c>
      <c r="F57" s="4">
        <v>206</v>
      </c>
      <c r="G57" s="8">
        <v>1</v>
      </c>
      <c r="H57" s="8">
        <v>1</v>
      </c>
      <c r="I57" s="8" t="s">
        <v>118</v>
      </c>
      <c r="J57" s="4"/>
      <c r="K57" s="4"/>
      <c r="L57" s="4">
        <v>0</v>
      </c>
      <c r="M57" s="18">
        <v>21.21</v>
      </c>
      <c r="N57" s="4">
        <v>12.105934505</v>
      </c>
      <c r="O57" s="8">
        <v>1</v>
      </c>
      <c r="P57" s="8">
        <v>0.75190221999999995</v>
      </c>
      <c r="Q57" s="15">
        <v>1</v>
      </c>
      <c r="R57" s="4">
        <v>0.75190411804200796</v>
      </c>
      <c r="S57" s="8">
        <v>1</v>
      </c>
      <c r="T57" s="15">
        <v>1</v>
      </c>
      <c r="U57"/>
    </row>
    <row r="58" spans="1:21">
      <c r="A58" s="21"/>
      <c r="B58" s="24"/>
      <c r="C58" s="4">
        <v>16.100370000000002</v>
      </c>
      <c r="D58" s="4">
        <v>5</v>
      </c>
      <c r="E58" s="7" t="s">
        <v>86</v>
      </c>
      <c r="F58" s="4">
        <v>477</v>
      </c>
      <c r="G58" s="8">
        <v>1</v>
      </c>
      <c r="H58" s="8">
        <v>1</v>
      </c>
      <c r="I58" s="8" t="s">
        <v>119</v>
      </c>
      <c r="J58" s="4"/>
      <c r="K58" s="4"/>
      <c r="L58" s="4">
        <v>0</v>
      </c>
      <c r="M58" s="18">
        <v>2262.7559999999999</v>
      </c>
      <c r="N58" s="4">
        <v>12.863964372</v>
      </c>
      <c r="O58" s="8">
        <v>1</v>
      </c>
      <c r="P58" s="8">
        <v>0.79898000000000002</v>
      </c>
      <c r="Q58" s="15">
        <v>1</v>
      </c>
      <c r="R58" s="4">
        <v>0.79898563647916199</v>
      </c>
      <c r="S58" s="8">
        <v>1</v>
      </c>
      <c r="T58" s="15">
        <v>1</v>
      </c>
      <c r="U58"/>
    </row>
    <row r="59" spans="1:21">
      <c r="A59" s="21"/>
      <c r="B59" s="24"/>
      <c r="C59" s="4">
        <v>16.100370000000002</v>
      </c>
      <c r="D59" s="4">
        <v>6</v>
      </c>
      <c r="E59" s="7" t="s">
        <v>87</v>
      </c>
      <c r="F59" s="4">
        <v>235</v>
      </c>
      <c r="G59" s="4">
        <v>0</v>
      </c>
      <c r="H59" s="8">
        <v>0</v>
      </c>
      <c r="I59" s="8" t="s">
        <v>120</v>
      </c>
      <c r="J59" s="4"/>
      <c r="K59" s="4"/>
      <c r="L59" s="4">
        <v>0</v>
      </c>
      <c r="M59" s="18">
        <v>208.49770000000001</v>
      </c>
      <c r="N59" s="4">
        <v>14.01953977</v>
      </c>
      <c r="O59" s="8">
        <v>0.99148899999999995</v>
      </c>
      <c r="P59" s="8">
        <v>0.82867000000000002</v>
      </c>
      <c r="Q59" s="15">
        <v>1</v>
      </c>
      <c r="R59" s="4">
        <v>0.87075885647348505</v>
      </c>
      <c r="S59" s="4">
        <v>0</v>
      </c>
      <c r="T59" s="15">
        <v>1</v>
      </c>
      <c r="U59"/>
    </row>
    <row r="60" spans="1:21">
      <c r="A60" s="21"/>
      <c r="B60" s="24"/>
      <c r="C60" s="4">
        <v>16.100370000000002</v>
      </c>
      <c r="D60" s="4">
        <v>7</v>
      </c>
      <c r="E60" s="7" t="s">
        <v>88</v>
      </c>
      <c r="F60" s="4">
        <v>54</v>
      </c>
      <c r="G60" s="4">
        <v>0</v>
      </c>
      <c r="H60" s="8">
        <v>0</v>
      </c>
      <c r="I60" s="8" t="s">
        <v>121</v>
      </c>
      <c r="J60" s="4"/>
      <c r="K60" s="4"/>
      <c r="L60" s="4">
        <v>0</v>
      </c>
      <c r="M60" s="18">
        <v>1.4419999999999999</v>
      </c>
      <c r="N60" s="4">
        <v>14.407156225</v>
      </c>
      <c r="O60" s="8">
        <v>0.92592589999999997</v>
      </c>
      <c r="P60" s="8">
        <v>0.74925799999999998</v>
      </c>
      <c r="Q60" s="15">
        <v>0.96</v>
      </c>
      <c r="R60" s="4">
        <v>0.84119999999999995</v>
      </c>
      <c r="S60" s="4">
        <v>0</v>
      </c>
      <c r="T60" s="4">
        <v>0</v>
      </c>
      <c r="U60"/>
    </row>
    <row r="61" spans="1:21">
      <c r="A61" s="21"/>
      <c r="B61" s="24"/>
      <c r="C61" s="4">
        <v>16.100370000000002</v>
      </c>
      <c r="D61" s="4">
        <v>8</v>
      </c>
      <c r="E61" s="7" t="s">
        <v>89</v>
      </c>
      <c r="F61" s="4">
        <v>29</v>
      </c>
      <c r="G61" s="4">
        <v>0</v>
      </c>
      <c r="H61" s="8">
        <v>0</v>
      </c>
      <c r="I61" s="8" t="s">
        <v>122</v>
      </c>
      <c r="J61" s="4"/>
      <c r="K61" s="4"/>
      <c r="L61" s="4">
        <v>0</v>
      </c>
      <c r="M61" s="18">
        <v>0.43924999999999997</v>
      </c>
      <c r="N61" s="4">
        <v>13.138388188</v>
      </c>
      <c r="O61" s="8">
        <v>0.96551699999999996</v>
      </c>
      <c r="P61" s="8">
        <v>0.73700399999999999</v>
      </c>
      <c r="Q61" s="15">
        <v>0.86</v>
      </c>
      <c r="R61" s="4">
        <v>0.78400000000000003</v>
      </c>
      <c r="S61" s="4">
        <v>0</v>
      </c>
      <c r="T61" s="4">
        <v>0</v>
      </c>
      <c r="U61"/>
    </row>
    <row r="62" spans="1:21">
      <c r="A62" s="21"/>
      <c r="B62" s="25"/>
      <c r="C62" s="4">
        <v>16.100370000000002</v>
      </c>
      <c r="D62" s="4">
        <v>9</v>
      </c>
      <c r="E62" s="7" t="s">
        <v>90</v>
      </c>
      <c r="F62" s="4">
        <v>52</v>
      </c>
      <c r="G62" s="4">
        <v>0</v>
      </c>
      <c r="H62" s="8">
        <v>0</v>
      </c>
      <c r="I62" s="8" t="s">
        <v>123</v>
      </c>
      <c r="J62" s="4"/>
      <c r="K62" s="4"/>
      <c r="L62" s="4">
        <v>0</v>
      </c>
      <c r="M62" s="18">
        <v>1.1731199999999999</v>
      </c>
      <c r="N62" s="4">
        <v>14.32751893</v>
      </c>
      <c r="O62" s="8">
        <v>0.961538</v>
      </c>
      <c r="P62" s="8">
        <v>0.78066899999999995</v>
      </c>
      <c r="Q62" s="15">
        <v>0.94</v>
      </c>
      <c r="R62" s="4">
        <v>0.8669</v>
      </c>
      <c r="S62" s="4">
        <v>0</v>
      </c>
      <c r="T62" s="4">
        <v>0</v>
      </c>
      <c r="U62"/>
    </row>
    <row r="63" spans="1:21">
      <c r="A63" s="21"/>
      <c r="B63" s="4" t="s">
        <v>91</v>
      </c>
      <c r="C63" s="4">
        <v>21.449448</v>
      </c>
      <c r="D63" s="4">
        <v>1</v>
      </c>
      <c r="E63" s="7" t="s">
        <v>92</v>
      </c>
      <c r="F63" s="4">
        <v>115</v>
      </c>
      <c r="G63" s="4">
        <v>0</v>
      </c>
      <c r="H63" s="8">
        <v>0</v>
      </c>
      <c r="I63" s="8" t="s">
        <v>124</v>
      </c>
      <c r="J63" s="4"/>
      <c r="K63" s="4"/>
      <c r="L63" s="4">
        <v>0</v>
      </c>
      <c r="M63" s="18">
        <v>13.477</v>
      </c>
      <c r="N63" s="4">
        <v>18.65856234</v>
      </c>
      <c r="O63" s="8">
        <v>0.91303999999999996</v>
      </c>
      <c r="P63" s="8">
        <v>0.80908000000000002</v>
      </c>
      <c r="Q63" s="15">
        <v>1</v>
      </c>
      <c r="R63" s="4">
        <v>0.86988543201671198</v>
      </c>
      <c r="S63" s="4">
        <v>0</v>
      </c>
      <c r="T63" s="15">
        <v>1</v>
      </c>
      <c r="U63"/>
    </row>
  </sheetData>
  <autoFilter ref="A1:T32" xr:uid="{00000000-0009-0000-0000-000000000000}"/>
  <mergeCells count="10">
    <mergeCell ref="A2:A32"/>
    <mergeCell ref="A35:A63"/>
    <mergeCell ref="B2:B4"/>
    <mergeCell ref="B5:B6"/>
    <mergeCell ref="B7:B29"/>
    <mergeCell ref="B30:B32"/>
    <mergeCell ref="B35:B46"/>
    <mergeCell ref="B47:B49"/>
    <mergeCell ref="B50:B53"/>
    <mergeCell ref="B54:B62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贺 张</cp:lastModifiedBy>
  <dcterms:created xsi:type="dcterms:W3CDTF">2023-05-12T11:15:00Z</dcterms:created>
  <dcterms:modified xsi:type="dcterms:W3CDTF">2024-07-08T14:10:46Z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8349B40D97814CB6985AFEC11D8052E9_13</vt:lpwstr>
  </property>
</Properties>
</file>