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angzhang/Box/RNAseq/"/>
    </mc:Choice>
  </mc:AlternateContent>
  <xr:revisionPtr revIDLastSave="0" documentId="13_ncr:1_{1401F7B7-2BF4-F841-8657-8752FE632931}" xr6:coauthVersionLast="45" xr6:coauthVersionMax="45" xr10:uidLastSave="{00000000-0000-0000-0000-000000000000}"/>
  <bookViews>
    <workbookView xWindow="-38400" yWindow="4020" windowWidth="38400" windowHeight="21140" xr2:uid="{03EDEADA-A2BB-A843-A4E7-5539983FDEC1}"/>
  </bookViews>
  <sheets>
    <sheet name="Liver" sheetId="3" r:id="rId1"/>
    <sheet name="Ileum" sheetId="4" r:id="rId2"/>
    <sheet name="EWA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3" i="3" l="1"/>
  <c r="D53" i="3"/>
  <c r="E41" i="3"/>
  <c r="D41" i="3"/>
  <c r="E28" i="3"/>
  <c r="D28" i="3"/>
  <c r="E15" i="3"/>
  <c r="D15" i="3"/>
  <c r="E53" i="4"/>
  <c r="D53" i="4"/>
  <c r="E41" i="4"/>
  <c r="D41" i="4"/>
  <c r="E28" i="4"/>
  <c r="D28" i="4"/>
  <c r="E15" i="4"/>
  <c r="D15" i="4"/>
  <c r="E52" i="5"/>
  <c r="D52" i="5"/>
  <c r="E40" i="5"/>
  <c r="D40" i="5"/>
  <c r="E28" i="5"/>
  <c r="D28" i="5"/>
  <c r="E15" i="5"/>
  <c r="D15" i="5"/>
  <c r="W52" i="5"/>
  <c r="V52" i="5"/>
  <c r="W40" i="5"/>
  <c r="V40" i="5"/>
  <c r="W28" i="5"/>
  <c r="V28" i="5"/>
  <c r="W15" i="5"/>
  <c r="V15" i="5"/>
  <c r="U52" i="5"/>
  <c r="T52" i="5"/>
  <c r="T40" i="5"/>
  <c r="U40" i="5"/>
  <c r="U28" i="5"/>
  <c r="T28" i="5"/>
  <c r="U15" i="5"/>
  <c r="T15" i="5"/>
  <c r="S52" i="5"/>
  <c r="R52" i="5"/>
  <c r="S40" i="5"/>
  <c r="R40" i="5"/>
  <c r="L52" i="5"/>
  <c r="M52" i="5"/>
  <c r="L40" i="5"/>
  <c r="M40" i="5"/>
  <c r="S28" i="5"/>
  <c r="R28" i="5"/>
  <c r="S15" i="5"/>
  <c r="R15" i="5"/>
  <c r="M28" i="5"/>
  <c r="L28" i="5"/>
  <c r="M15" i="5"/>
  <c r="L15" i="5"/>
  <c r="C52" i="5"/>
  <c r="B52" i="5"/>
  <c r="B40" i="5"/>
  <c r="C40" i="5"/>
  <c r="C28" i="5"/>
  <c r="B28" i="5"/>
  <c r="B15" i="5"/>
  <c r="C15" i="5"/>
  <c r="V53" i="4"/>
  <c r="U53" i="4"/>
  <c r="V41" i="4"/>
  <c r="U41" i="4"/>
  <c r="V28" i="4"/>
  <c r="U28" i="4"/>
  <c r="V15" i="4"/>
  <c r="U15" i="4"/>
  <c r="S53" i="4"/>
  <c r="T53" i="4"/>
  <c r="T41" i="4"/>
  <c r="S41" i="4"/>
  <c r="T28" i="4"/>
  <c r="S28" i="4"/>
  <c r="T15" i="4"/>
  <c r="S15" i="4"/>
  <c r="R53" i="4"/>
  <c r="Q53" i="4"/>
  <c r="R41" i="4"/>
  <c r="Q41" i="4"/>
  <c r="R28" i="4"/>
  <c r="Q28" i="4"/>
  <c r="R15" i="4"/>
  <c r="Q15" i="4"/>
  <c r="L53" i="4"/>
  <c r="M53" i="4"/>
  <c r="M41" i="4"/>
  <c r="L41" i="4"/>
  <c r="M28" i="4"/>
  <c r="L28" i="4"/>
  <c r="M15" i="4"/>
  <c r="L15" i="4"/>
  <c r="B53" i="4"/>
  <c r="C53" i="4"/>
  <c r="C41" i="4"/>
  <c r="B41" i="4"/>
  <c r="C28" i="4"/>
  <c r="B28" i="4"/>
  <c r="B15" i="4"/>
  <c r="V53" i="3"/>
  <c r="V41" i="3"/>
  <c r="V28" i="3"/>
  <c r="V15" i="3"/>
  <c r="T53" i="3"/>
  <c r="T41" i="3"/>
  <c r="T28" i="3"/>
  <c r="T15" i="3"/>
  <c r="R53" i="3"/>
  <c r="R41" i="3"/>
  <c r="R28" i="3"/>
  <c r="R15" i="3"/>
  <c r="L53" i="3"/>
  <c r="L41" i="3"/>
  <c r="L28" i="3"/>
  <c r="L15" i="3"/>
  <c r="B53" i="3"/>
  <c r="B41" i="3"/>
  <c r="B28" i="3"/>
  <c r="B15" i="3"/>
  <c r="C15" i="4"/>
  <c r="W53" i="3"/>
  <c r="W41" i="3"/>
  <c r="W28" i="3"/>
  <c r="W15" i="3"/>
  <c r="U53" i="3"/>
  <c r="U41" i="3"/>
  <c r="U28" i="3"/>
  <c r="U15" i="3"/>
  <c r="S53" i="3"/>
  <c r="S41" i="3"/>
  <c r="S28" i="3"/>
  <c r="S15" i="3"/>
  <c r="M28" i="3"/>
  <c r="M15" i="3"/>
  <c r="M53" i="3"/>
  <c r="M41" i="3"/>
  <c r="C53" i="3"/>
  <c r="C41" i="3"/>
  <c r="C28" i="3"/>
  <c r="C15" i="3"/>
  <c r="W66" i="3" l="1"/>
  <c r="V66" i="4"/>
  <c r="W65" i="5"/>
  <c r="C67" i="5"/>
  <c r="C66" i="5"/>
  <c r="C68" i="4"/>
  <c r="C67" i="4"/>
  <c r="C68" i="3"/>
  <c r="C67" i="3"/>
  <c r="V64" i="3" l="1"/>
  <c r="S53" i="5" l="1"/>
  <c r="S55" i="5"/>
  <c r="S56" i="5"/>
  <c r="S57" i="5"/>
  <c r="S58" i="5"/>
  <c r="S59" i="5"/>
  <c r="S60" i="5"/>
  <c r="S61" i="5"/>
  <c r="S62" i="5"/>
  <c r="S63" i="5"/>
  <c r="S54" i="5"/>
  <c r="S4" i="5"/>
  <c r="S5" i="5"/>
  <c r="S6" i="5"/>
  <c r="S7" i="5"/>
  <c r="S8" i="5"/>
  <c r="S9" i="5"/>
  <c r="S10" i="5"/>
  <c r="S11" i="5"/>
  <c r="S12" i="5"/>
  <c r="S13" i="5"/>
  <c r="S14" i="5"/>
  <c r="S16" i="5"/>
  <c r="S17" i="5"/>
  <c r="S18" i="5"/>
  <c r="S19" i="5"/>
  <c r="S20" i="5"/>
  <c r="S21" i="5"/>
  <c r="S22" i="5"/>
  <c r="S23" i="5"/>
  <c r="S24" i="5"/>
  <c r="S25" i="5"/>
  <c r="S26" i="5"/>
  <c r="S27" i="5"/>
  <c r="S29" i="5"/>
  <c r="S30" i="5"/>
  <c r="S31" i="5"/>
  <c r="S32" i="5"/>
  <c r="S33" i="5"/>
  <c r="S34" i="5"/>
  <c r="S35" i="5"/>
  <c r="S36" i="5"/>
  <c r="S37" i="5"/>
  <c r="S38" i="5"/>
  <c r="S39" i="5"/>
  <c r="S41" i="5"/>
  <c r="S42" i="5"/>
  <c r="S43" i="5"/>
  <c r="S44" i="5"/>
  <c r="S45" i="5"/>
  <c r="S46" i="5"/>
  <c r="S47" i="5"/>
  <c r="S48" i="5"/>
  <c r="S49" i="5"/>
  <c r="S50" i="5"/>
  <c r="S51" i="5"/>
  <c r="S3" i="5"/>
  <c r="Z42" i="3" l="1"/>
  <c r="X42" i="3"/>
  <c r="Z29" i="3"/>
  <c r="Z16" i="3"/>
  <c r="X29" i="3"/>
  <c r="X16" i="3"/>
  <c r="Z3" i="3"/>
  <c r="X3" i="3"/>
  <c r="V56" i="3"/>
  <c r="V57" i="3"/>
  <c r="V58" i="3"/>
  <c r="V59" i="3"/>
  <c r="V60" i="3"/>
  <c r="V61" i="3"/>
  <c r="V62" i="3"/>
  <c r="V63" i="3"/>
  <c r="V55" i="3"/>
  <c r="V4" i="3"/>
  <c r="V5" i="3"/>
  <c r="V6" i="3"/>
  <c r="V7" i="3"/>
  <c r="V8" i="3"/>
  <c r="V9" i="3"/>
  <c r="V10" i="3"/>
  <c r="V11" i="3"/>
  <c r="V12" i="3"/>
  <c r="V13" i="3"/>
  <c r="V14" i="3"/>
  <c r="V16" i="3"/>
  <c r="V17" i="3"/>
  <c r="V18" i="3"/>
  <c r="V19" i="3"/>
  <c r="V20" i="3"/>
  <c r="V21" i="3"/>
  <c r="V22" i="3"/>
  <c r="V23" i="3"/>
  <c r="V24" i="3"/>
  <c r="V25" i="3"/>
  <c r="V26" i="3"/>
  <c r="V27" i="3"/>
  <c r="V29" i="3"/>
  <c r="V30" i="3"/>
  <c r="V31" i="3"/>
  <c r="V32" i="3"/>
  <c r="V33" i="3"/>
  <c r="V34" i="3"/>
  <c r="V35" i="3"/>
  <c r="V36" i="3"/>
  <c r="V37" i="3"/>
  <c r="V38" i="3"/>
  <c r="V39" i="3"/>
  <c r="V40" i="3"/>
  <c r="V42" i="3"/>
  <c r="V43" i="3"/>
  <c r="V44" i="3"/>
  <c r="V45" i="3"/>
  <c r="V46" i="3"/>
  <c r="V47" i="3"/>
  <c r="V48" i="3"/>
  <c r="V49" i="3"/>
  <c r="V50" i="3"/>
  <c r="V51" i="3"/>
  <c r="V52" i="3"/>
  <c r="V3" i="3"/>
  <c r="S56" i="3"/>
  <c r="S57" i="3"/>
  <c r="S58" i="3"/>
  <c r="S59" i="3"/>
  <c r="S60" i="3"/>
  <c r="S61" i="3"/>
  <c r="S62" i="3"/>
  <c r="S63" i="3"/>
  <c r="S64" i="3"/>
  <c r="S55" i="3"/>
  <c r="S6" i="3"/>
  <c r="S7" i="3"/>
  <c r="S8" i="3"/>
  <c r="S9" i="3"/>
  <c r="S10" i="3"/>
  <c r="S11" i="3"/>
  <c r="S12" i="3"/>
  <c r="S13" i="3"/>
  <c r="S14" i="3"/>
  <c r="S16" i="3"/>
  <c r="S17" i="3"/>
  <c r="S18" i="3"/>
  <c r="S19" i="3"/>
  <c r="S20" i="3"/>
  <c r="S21" i="3"/>
  <c r="S22" i="3"/>
  <c r="S23" i="3"/>
  <c r="S24" i="3"/>
  <c r="S25" i="3"/>
  <c r="S26" i="3"/>
  <c r="S27" i="3"/>
  <c r="S29" i="3"/>
  <c r="S30" i="3"/>
  <c r="S31" i="3"/>
  <c r="S32" i="3"/>
  <c r="S33" i="3"/>
  <c r="S34" i="3"/>
  <c r="S35" i="3"/>
  <c r="S36" i="3"/>
  <c r="S37" i="3"/>
  <c r="S38" i="3"/>
  <c r="S39" i="3"/>
  <c r="S40" i="3"/>
  <c r="S42" i="3"/>
  <c r="S43" i="3"/>
  <c r="S44" i="3"/>
  <c r="S45" i="3"/>
  <c r="S46" i="3"/>
  <c r="S47" i="3"/>
  <c r="S48" i="3"/>
  <c r="S49" i="3"/>
  <c r="S50" i="3"/>
  <c r="S51" i="3"/>
  <c r="S52" i="3"/>
  <c r="S4" i="3"/>
  <c r="S5" i="3"/>
  <c r="S3" i="3"/>
  <c r="T16" i="3" l="1"/>
  <c r="T3" i="3"/>
  <c r="T55" i="3"/>
  <c r="T42" i="3"/>
  <c r="T29" i="3"/>
  <c r="S54" i="3"/>
  <c r="X65" i="4"/>
  <c r="X54" i="4"/>
  <c r="V65" i="4"/>
  <c r="V54" i="4"/>
  <c r="T65" i="4"/>
  <c r="T54" i="4"/>
  <c r="P65" i="4" l="1"/>
  <c r="P54" i="4"/>
  <c r="P56" i="4"/>
  <c r="P57" i="4"/>
  <c r="P58" i="4"/>
  <c r="P59" i="4"/>
  <c r="P60" i="4"/>
  <c r="P61" i="4"/>
  <c r="P62" i="4"/>
  <c r="P63" i="4"/>
  <c r="P64" i="4"/>
  <c r="P55" i="4"/>
  <c r="P16" i="4"/>
  <c r="P17" i="4"/>
  <c r="P18" i="4"/>
  <c r="P19" i="4"/>
  <c r="P20" i="4"/>
  <c r="P21" i="4"/>
  <c r="P22" i="4"/>
  <c r="P23" i="4"/>
  <c r="P24" i="4"/>
  <c r="P25" i="4"/>
  <c r="P26" i="4"/>
  <c r="P27" i="4"/>
  <c r="P29" i="4"/>
  <c r="P30" i="4"/>
  <c r="P31" i="4"/>
  <c r="P32" i="4"/>
  <c r="P33" i="4"/>
  <c r="P34" i="4"/>
  <c r="P35" i="4"/>
  <c r="P36" i="4"/>
  <c r="P37" i="4"/>
  <c r="P38" i="4"/>
  <c r="P39" i="4"/>
  <c r="P40" i="4"/>
  <c r="P42" i="4"/>
  <c r="P43" i="4"/>
  <c r="P44" i="4"/>
  <c r="P45" i="4"/>
  <c r="P46" i="4"/>
  <c r="P47" i="4"/>
  <c r="P48" i="4"/>
  <c r="P49" i="4"/>
  <c r="P50" i="4"/>
  <c r="P51" i="4"/>
  <c r="P52" i="4"/>
  <c r="P4" i="4"/>
  <c r="P5" i="4"/>
  <c r="P6" i="4"/>
  <c r="P7" i="4"/>
  <c r="P8" i="4"/>
  <c r="P9" i="4"/>
  <c r="P10" i="4"/>
  <c r="P11" i="4"/>
  <c r="P12" i="4"/>
  <c r="P13" i="4"/>
  <c r="P14" i="4"/>
  <c r="P3" i="4"/>
  <c r="Q65" i="4"/>
  <c r="N65" i="4"/>
  <c r="N54" i="4"/>
  <c r="M54" i="4"/>
  <c r="N56" i="4"/>
  <c r="N57" i="4"/>
  <c r="N58" i="4"/>
  <c r="N59" i="4"/>
  <c r="N60" i="4"/>
  <c r="N61" i="4"/>
  <c r="N62" i="4"/>
  <c r="N63" i="4"/>
  <c r="N64" i="4"/>
  <c r="N55" i="4"/>
  <c r="N4" i="4"/>
  <c r="N5" i="4"/>
  <c r="N6" i="4"/>
  <c r="N7" i="4"/>
  <c r="N8" i="4"/>
  <c r="N9" i="4"/>
  <c r="N10" i="4"/>
  <c r="N11" i="4"/>
  <c r="N12" i="4"/>
  <c r="N13" i="4"/>
  <c r="N14" i="4"/>
  <c r="N16" i="4"/>
  <c r="N17" i="4"/>
  <c r="N18" i="4"/>
  <c r="N19" i="4"/>
  <c r="N20" i="4"/>
  <c r="N21" i="4"/>
  <c r="N22" i="4"/>
  <c r="N23" i="4"/>
  <c r="N24" i="4"/>
  <c r="N25" i="4"/>
  <c r="N26" i="4"/>
  <c r="N27" i="4"/>
  <c r="N29" i="4"/>
  <c r="N30" i="4"/>
  <c r="N31" i="4"/>
  <c r="N32" i="4"/>
  <c r="N33" i="4"/>
  <c r="N34" i="4"/>
  <c r="N35" i="4"/>
  <c r="N36" i="4"/>
  <c r="N37" i="4"/>
  <c r="N38" i="4"/>
  <c r="N39" i="4"/>
  <c r="N40" i="4"/>
  <c r="N42" i="4"/>
  <c r="N43" i="4"/>
  <c r="N44" i="4"/>
  <c r="N45" i="4"/>
  <c r="N46" i="4"/>
  <c r="N47" i="4"/>
  <c r="N48" i="4"/>
  <c r="N49" i="4"/>
  <c r="N50" i="4"/>
  <c r="N51" i="4"/>
  <c r="N52" i="4"/>
  <c r="N3" i="4"/>
  <c r="R64" i="4"/>
  <c r="R56" i="4"/>
  <c r="R57" i="4"/>
  <c r="R58" i="4"/>
  <c r="R59" i="4"/>
  <c r="R60" i="4"/>
  <c r="R61" i="4"/>
  <c r="R62" i="4"/>
  <c r="R63" i="4"/>
  <c r="R55" i="4"/>
  <c r="R4" i="4"/>
  <c r="R5" i="4"/>
  <c r="R6" i="4"/>
  <c r="R7" i="4"/>
  <c r="R8" i="4"/>
  <c r="R9" i="4"/>
  <c r="R10" i="4"/>
  <c r="R11" i="4"/>
  <c r="R12" i="4"/>
  <c r="R13" i="4"/>
  <c r="R14" i="4"/>
  <c r="R16" i="4"/>
  <c r="R17" i="4"/>
  <c r="R18" i="4"/>
  <c r="R19" i="4"/>
  <c r="R20" i="4"/>
  <c r="R21" i="4"/>
  <c r="R22" i="4"/>
  <c r="R23" i="4"/>
  <c r="R24" i="4"/>
  <c r="R25" i="4"/>
  <c r="R26" i="4"/>
  <c r="R27" i="4"/>
  <c r="R29" i="4"/>
  <c r="R30" i="4"/>
  <c r="R31" i="4"/>
  <c r="R32" i="4"/>
  <c r="R33" i="4"/>
  <c r="R34" i="4"/>
  <c r="R35" i="4"/>
  <c r="R36" i="4"/>
  <c r="R37" i="4"/>
  <c r="R38" i="4"/>
  <c r="R39" i="4"/>
  <c r="R40" i="4"/>
  <c r="R42" i="4"/>
  <c r="R43" i="4"/>
  <c r="R44" i="4"/>
  <c r="R45" i="4"/>
  <c r="R46" i="4"/>
  <c r="R47" i="4"/>
  <c r="R48" i="4"/>
  <c r="R49" i="4"/>
  <c r="R50" i="4"/>
  <c r="R51" i="4"/>
  <c r="R52" i="4"/>
  <c r="R3" i="4"/>
  <c r="R54" i="4" l="1"/>
  <c r="M55" i="5"/>
  <c r="M56" i="5"/>
  <c r="M57" i="5"/>
  <c r="M58" i="5"/>
  <c r="M59" i="5"/>
  <c r="M60" i="5"/>
  <c r="M61" i="5"/>
  <c r="M62" i="5"/>
  <c r="M63" i="5"/>
  <c r="M54" i="5"/>
  <c r="M4" i="5"/>
  <c r="M5" i="5"/>
  <c r="M6" i="5"/>
  <c r="M7" i="5"/>
  <c r="M8" i="5"/>
  <c r="M9" i="5"/>
  <c r="M10" i="5"/>
  <c r="M11" i="5"/>
  <c r="M12" i="5"/>
  <c r="M13" i="5"/>
  <c r="M14" i="5"/>
  <c r="M16" i="5"/>
  <c r="M17" i="5"/>
  <c r="M18" i="5"/>
  <c r="M19" i="5"/>
  <c r="M20" i="5"/>
  <c r="M21" i="5"/>
  <c r="M22" i="5"/>
  <c r="M23" i="5"/>
  <c r="M24" i="5"/>
  <c r="M25" i="5"/>
  <c r="M26" i="5"/>
  <c r="M27" i="5"/>
  <c r="M29" i="5"/>
  <c r="M30" i="5"/>
  <c r="M31" i="5"/>
  <c r="M32" i="5"/>
  <c r="M33" i="5"/>
  <c r="M34" i="5"/>
  <c r="M35" i="5"/>
  <c r="M36" i="5"/>
  <c r="M37" i="5"/>
  <c r="M38" i="5"/>
  <c r="M39" i="5"/>
  <c r="M41" i="5"/>
  <c r="M42" i="5"/>
  <c r="M43" i="5"/>
  <c r="M44" i="5"/>
  <c r="M45" i="5"/>
  <c r="M46" i="5"/>
  <c r="M47" i="5"/>
  <c r="M48" i="5"/>
  <c r="M49" i="5"/>
  <c r="M50" i="5"/>
  <c r="M51" i="5"/>
  <c r="M3" i="5"/>
  <c r="S64" i="5"/>
  <c r="Z54" i="5"/>
  <c r="X54" i="5"/>
  <c r="T54" i="5"/>
  <c r="Z41" i="5"/>
  <c r="X41" i="5"/>
  <c r="T41" i="5"/>
  <c r="Z29" i="5"/>
  <c r="X29" i="5"/>
  <c r="T29" i="5"/>
  <c r="Z16" i="5"/>
  <c r="X16" i="5"/>
  <c r="T16" i="5"/>
  <c r="Z3" i="5"/>
  <c r="X3" i="5"/>
  <c r="T3" i="5"/>
  <c r="M56" i="4"/>
  <c r="M57" i="4"/>
  <c r="M58" i="4"/>
  <c r="M59" i="4"/>
  <c r="M60" i="4"/>
  <c r="M61" i="4"/>
  <c r="M62" i="4"/>
  <c r="M63" i="4"/>
  <c r="M64" i="4"/>
  <c r="M55" i="4"/>
  <c r="M4" i="4"/>
  <c r="M5" i="4"/>
  <c r="M6" i="4"/>
  <c r="M7" i="4"/>
  <c r="M8" i="4"/>
  <c r="M9" i="4"/>
  <c r="M10" i="4"/>
  <c r="M11" i="4"/>
  <c r="M12" i="4"/>
  <c r="M13" i="4"/>
  <c r="M14" i="4"/>
  <c r="M16" i="4"/>
  <c r="M17" i="4"/>
  <c r="M18" i="4"/>
  <c r="M19" i="4"/>
  <c r="M20" i="4"/>
  <c r="M21" i="4"/>
  <c r="M22" i="4"/>
  <c r="M23" i="4"/>
  <c r="M24" i="4"/>
  <c r="M25" i="4"/>
  <c r="M26" i="4"/>
  <c r="M27" i="4"/>
  <c r="M29" i="4"/>
  <c r="M30" i="4"/>
  <c r="M31" i="4"/>
  <c r="M32" i="4"/>
  <c r="M33" i="4"/>
  <c r="M34" i="4"/>
  <c r="M35" i="4"/>
  <c r="M36" i="4"/>
  <c r="M37" i="4"/>
  <c r="M38" i="4"/>
  <c r="M39" i="4"/>
  <c r="M40" i="4"/>
  <c r="M42" i="4"/>
  <c r="M43" i="4"/>
  <c r="M44" i="4"/>
  <c r="M45" i="4"/>
  <c r="M46" i="4"/>
  <c r="M47" i="4"/>
  <c r="M48" i="4"/>
  <c r="M49" i="4"/>
  <c r="M50" i="4"/>
  <c r="M51" i="4"/>
  <c r="M52" i="4"/>
  <c r="M3" i="4"/>
  <c r="R65" i="4"/>
  <c r="Y55" i="4"/>
  <c r="W55" i="4"/>
  <c r="S55" i="4"/>
  <c r="Y42" i="4"/>
  <c r="W42" i="4"/>
  <c r="S42" i="4"/>
  <c r="Y29" i="4"/>
  <c r="W29" i="4"/>
  <c r="S29" i="4"/>
  <c r="Y16" i="4"/>
  <c r="W16" i="4"/>
  <c r="S16" i="4"/>
  <c r="Y3" i="4"/>
  <c r="W3" i="4"/>
  <c r="S3" i="4"/>
  <c r="M56" i="3"/>
  <c r="M57" i="3"/>
  <c r="M58" i="3"/>
  <c r="M59" i="3"/>
  <c r="M60" i="3"/>
  <c r="M61" i="3"/>
  <c r="M62" i="3"/>
  <c r="M63" i="3"/>
  <c r="M64" i="3"/>
  <c r="M55" i="3"/>
  <c r="M4" i="3"/>
  <c r="M5" i="3"/>
  <c r="M6" i="3"/>
  <c r="M7" i="3"/>
  <c r="M8" i="3"/>
  <c r="M9" i="3"/>
  <c r="M10" i="3"/>
  <c r="M11" i="3"/>
  <c r="M12" i="3"/>
  <c r="M13" i="3"/>
  <c r="M14" i="3"/>
  <c r="M16" i="3"/>
  <c r="M17" i="3"/>
  <c r="M18" i="3"/>
  <c r="M19" i="3"/>
  <c r="M20" i="3"/>
  <c r="M21" i="3"/>
  <c r="M22" i="3"/>
  <c r="M23" i="3"/>
  <c r="M24" i="3"/>
  <c r="M25" i="3"/>
  <c r="M26" i="3"/>
  <c r="M27" i="3"/>
  <c r="M29" i="3"/>
  <c r="M30" i="3"/>
  <c r="M31" i="3"/>
  <c r="M32" i="3"/>
  <c r="M33" i="3"/>
  <c r="M34" i="3"/>
  <c r="M35" i="3"/>
  <c r="M36" i="3"/>
  <c r="M37" i="3"/>
  <c r="M38" i="3"/>
  <c r="M39" i="3"/>
  <c r="M40" i="3"/>
  <c r="M42" i="3"/>
  <c r="M43" i="3"/>
  <c r="M44" i="3"/>
  <c r="M45" i="3"/>
  <c r="M46" i="3"/>
  <c r="M47" i="3"/>
  <c r="M48" i="3"/>
  <c r="M49" i="3"/>
  <c r="M50" i="3"/>
  <c r="M51" i="3"/>
  <c r="M52" i="3"/>
  <c r="M3" i="3"/>
  <c r="Y65" i="3"/>
  <c r="W65" i="3"/>
  <c r="U65" i="3"/>
  <c r="S65" i="3"/>
  <c r="Z55" i="3"/>
  <c r="X55" i="3"/>
  <c r="Y54" i="3"/>
  <c r="W54" i="3"/>
  <c r="U54" i="3"/>
  <c r="O3" i="3" l="1"/>
  <c r="N3" i="3"/>
  <c r="Q3" i="3"/>
  <c r="O40" i="3"/>
  <c r="Q40" i="3"/>
  <c r="N40" i="3"/>
  <c r="O27" i="3"/>
  <c r="Q27" i="3"/>
  <c r="N27" i="3"/>
  <c r="N14" i="3"/>
  <c r="O14" i="3"/>
  <c r="Q14" i="3"/>
  <c r="O60" i="3"/>
  <c r="Q60" i="3"/>
  <c r="N60" i="3"/>
  <c r="Q52" i="3"/>
  <c r="O52" i="3"/>
  <c r="N52" i="3"/>
  <c r="Q48" i="3"/>
  <c r="O48" i="3"/>
  <c r="N48" i="3"/>
  <c r="Q44" i="3"/>
  <c r="O44" i="3"/>
  <c r="N44" i="3"/>
  <c r="Q39" i="3"/>
  <c r="O39" i="3"/>
  <c r="N39" i="3"/>
  <c r="Q35" i="3"/>
  <c r="O35" i="3"/>
  <c r="N35" i="3"/>
  <c r="Q31" i="3"/>
  <c r="O31" i="3"/>
  <c r="N31" i="3"/>
  <c r="Q26" i="3"/>
  <c r="O26" i="3"/>
  <c r="N26" i="3"/>
  <c r="Q22" i="3"/>
  <c r="O22" i="3"/>
  <c r="N22" i="3"/>
  <c r="Q18" i="3"/>
  <c r="O18" i="3"/>
  <c r="N18" i="3"/>
  <c r="Q13" i="3"/>
  <c r="O13" i="3"/>
  <c r="N13" i="3"/>
  <c r="Q9" i="3"/>
  <c r="O9" i="3"/>
  <c r="N9" i="3"/>
  <c r="Q5" i="3"/>
  <c r="O5" i="3"/>
  <c r="N5" i="3"/>
  <c r="Q63" i="3"/>
  <c r="O63" i="3"/>
  <c r="N63" i="3"/>
  <c r="N59" i="3"/>
  <c r="Q59" i="3"/>
  <c r="O59" i="3"/>
  <c r="Q45" i="3"/>
  <c r="O45" i="3"/>
  <c r="N45" i="3"/>
  <c r="O32" i="3"/>
  <c r="Q32" i="3"/>
  <c r="N32" i="3"/>
  <c r="O19" i="3"/>
  <c r="Q19" i="3"/>
  <c r="N19" i="3"/>
  <c r="N10" i="3"/>
  <c r="Q10" i="3"/>
  <c r="O10" i="3"/>
  <c r="Q64" i="3"/>
  <c r="O64" i="3"/>
  <c r="N64" i="3"/>
  <c r="Q51" i="3"/>
  <c r="O51" i="3"/>
  <c r="N51" i="3"/>
  <c r="Q47" i="3"/>
  <c r="O47" i="3"/>
  <c r="N47" i="3"/>
  <c r="Q43" i="3"/>
  <c r="O43" i="3"/>
  <c r="N43" i="3"/>
  <c r="Q38" i="3"/>
  <c r="O38" i="3"/>
  <c r="N38" i="3"/>
  <c r="Q34" i="3"/>
  <c r="O34" i="3"/>
  <c r="N34" i="3"/>
  <c r="Q30" i="3"/>
  <c r="O30" i="3"/>
  <c r="N30" i="3"/>
  <c r="Q25" i="3"/>
  <c r="O25" i="3"/>
  <c r="N25" i="3"/>
  <c r="Q21" i="3"/>
  <c r="O21" i="3"/>
  <c r="N21" i="3"/>
  <c r="Q17" i="3"/>
  <c r="O17" i="3"/>
  <c r="N17" i="3"/>
  <c r="N12" i="3"/>
  <c r="Q12" i="3"/>
  <c r="O12" i="3"/>
  <c r="N8" i="3"/>
  <c r="Q8" i="3"/>
  <c r="O8" i="3"/>
  <c r="N4" i="3"/>
  <c r="Q4" i="3"/>
  <c r="O4" i="3"/>
  <c r="Q62" i="3"/>
  <c r="O62" i="3"/>
  <c r="N62" i="3"/>
  <c r="Q58" i="3"/>
  <c r="O58" i="3"/>
  <c r="N58" i="3"/>
  <c r="M54" i="3"/>
  <c r="Q49" i="3"/>
  <c r="O49" i="3"/>
  <c r="N49" i="3"/>
  <c r="Q36" i="3"/>
  <c r="O36" i="3"/>
  <c r="N36" i="3"/>
  <c r="Q23" i="3"/>
  <c r="O23" i="3"/>
  <c r="N23" i="3"/>
  <c r="N6" i="3"/>
  <c r="O6" i="3"/>
  <c r="Q6" i="3"/>
  <c r="Q56" i="3"/>
  <c r="O56" i="3"/>
  <c r="N56" i="3"/>
  <c r="Q50" i="3"/>
  <c r="O50" i="3"/>
  <c r="N50" i="3"/>
  <c r="Q46" i="3"/>
  <c r="O46" i="3"/>
  <c r="N46" i="3"/>
  <c r="O42" i="3"/>
  <c r="Q42" i="3"/>
  <c r="N42" i="3"/>
  <c r="Q37" i="3"/>
  <c r="O37" i="3"/>
  <c r="N37" i="3"/>
  <c r="O33" i="3"/>
  <c r="Q33" i="3"/>
  <c r="N33" i="3"/>
  <c r="Q29" i="3"/>
  <c r="O29" i="3"/>
  <c r="N29" i="3"/>
  <c r="Q24" i="3"/>
  <c r="O24" i="3"/>
  <c r="N24" i="3"/>
  <c r="Q20" i="3"/>
  <c r="O20" i="3"/>
  <c r="N20" i="3"/>
  <c r="O16" i="3"/>
  <c r="N16" i="3"/>
  <c r="Q16" i="3"/>
  <c r="Q11" i="3"/>
  <c r="N11" i="3"/>
  <c r="O11" i="3"/>
  <c r="O7" i="3"/>
  <c r="N7" i="3"/>
  <c r="Q7" i="3"/>
  <c r="Q55" i="3"/>
  <c r="N55" i="3"/>
  <c r="O55" i="3"/>
  <c r="O65" i="3" s="1"/>
  <c r="O61" i="3"/>
  <c r="Q61" i="3"/>
  <c r="N61" i="3"/>
  <c r="Q57" i="3"/>
  <c r="O57" i="3"/>
  <c r="N57" i="3"/>
  <c r="Q43" i="5"/>
  <c r="N43" i="5"/>
  <c r="O43" i="5"/>
  <c r="O33" i="5"/>
  <c r="N33" i="5"/>
  <c r="Q33" i="5"/>
  <c r="Q59" i="5"/>
  <c r="N59" i="5"/>
  <c r="O59" i="5"/>
  <c r="N61" i="5"/>
  <c r="Q61" i="5"/>
  <c r="O61" i="5"/>
  <c r="Q42" i="5"/>
  <c r="O42" i="5"/>
  <c r="N42" i="5"/>
  <c r="Q48" i="5"/>
  <c r="N48" i="5"/>
  <c r="O48" i="5"/>
  <c r="N39" i="5"/>
  <c r="O39" i="5"/>
  <c r="Q39" i="5"/>
  <c r="O31" i="5"/>
  <c r="Q31" i="5"/>
  <c r="N31" i="5"/>
  <c r="N22" i="5"/>
  <c r="Q22" i="5"/>
  <c r="O22" i="5"/>
  <c r="O13" i="5"/>
  <c r="Q13" i="5"/>
  <c r="N13" i="5"/>
  <c r="N5" i="5"/>
  <c r="Q5" i="5"/>
  <c r="O5" i="5"/>
  <c r="O58" i="5"/>
  <c r="Q58" i="5"/>
  <c r="N58" i="5"/>
  <c r="N25" i="5"/>
  <c r="O25" i="5"/>
  <c r="Q25" i="5"/>
  <c r="Q7" i="5"/>
  <c r="O7" i="5"/>
  <c r="N7" i="5"/>
  <c r="Q49" i="5"/>
  <c r="N49" i="5"/>
  <c r="O49" i="5"/>
  <c r="O6" i="5"/>
  <c r="Q6" i="5"/>
  <c r="N6" i="5"/>
  <c r="Q38" i="5"/>
  <c r="N38" i="5"/>
  <c r="O38" i="5"/>
  <c r="Q30" i="5"/>
  <c r="N30" i="5"/>
  <c r="O30" i="5"/>
  <c r="Q4" i="5"/>
  <c r="N4" i="5"/>
  <c r="O4" i="5"/>
  <c r="Q57" i="5"/>
  <c r="N57" i="5"/>
  <c r="O57" i="5"/>
  <c r="Q17" i="5"/>
  <c r="O17" i="5"/>
  <c r="N17" i="5"/>
  <c r="Q60" i="5"/>
  <c r="O60" i="5"/>
  <c r="N60" i="5"/>
  <c r="N32" i="5"/>
  <c r="O32" i="5"/>
  <c r="Q32" i="5"/>
  <c r="Q20" i="5"/>
  <c r="N20" i="5"/>
  <c r="O20" i="5"/>
  <c r="Q56" i="5"/>
  <c r="N56" i="5"/>
  <c r="O56" i="5"/>
  <c r="O8" i="5"/>
  <c r="Q8" i="5"/>
  <c r="N8" i="5"/>
  <c r="N24" i="5"/>
  <c r="Q24" i="5"/>
  <c r="O24" i="5"/>
  <c r="Q23" i="5"/>
  <c r="O23" i="5"/>
  <c r="N23" i="5"/>
  <c r="Q21" i="5"/>
  <c r="N21" i="5"/>
  <c r="O21" i="5"/>
  <c r="Q46" i="5"/>
  <c r="N46" i="5"/>
  <c r="O46" i="5"/>
  <c r="Q29" i="5"/>
  <c r="N29" i="5"/>
  <c r="O29" i="5"/>
  <c r="Q11" i="5"/>
  <c r="N11" i="5"/>
  <c r="O11" i="5"/>
  <c r="Q45" i="5"/>
  <c r="N45" i="5"/>
  <c r="O45" i="5"/>
  <c r="Q36" i="5"/>
  <c r="N36" i="5"/>
  <c r="O36" i="5"/>
  <c r="Q27" i="5"/>
  <c r="N27" i="5"/>
  <c r="O27" i="5"/>
  <c r="Q19" i="5"/>
  <c r="N19" i="5"/>
  <c r="O19" i="5"/>
  <c r="Q10" i="5"/>
  <c r="N10" i="5"/>
  <c r="O10" i="5"/>
  <c r="Q63" i="5"/>
  <c r="N63" i="5"/>
  <c r="O63" i="5"/>
  <c r="Q55" i="5"/>
  <c r="N55" i="5"/>
  <c r="O55" i="5"/>
  <c r="N51" i="5"/>
  <c r="Q51" i="5"/>
  <c r="O51" i="5"/>
  <c r="O34" i="5"/>
  <c r="N34" i="5"/>
  <c r="Q34" i="5"/>
  <c r="N50" i="5"/>
  <c r="Q50" i="5"/>
  <c r="O50" i="5"/>
  <c r="N16" i="5"/>
  <c r="Q16" i="5"/>
  <c r="O16" i="5"/>
  <c r="O41" i="5"/>
  <c r="Q41" i="5"/>
  <c r="N41" i="5"/>
  <c r="Q14" i="5"/>
  <c r="N14" i="5"/>
  <c r="O14" i="5"/>
  <c r="Q47" i="5"/>
  <c r="N47" i="5"/>
  <c r="O47" i="5"/>
  <c r="Q12" i="5"/>
  <c r="N12" i="5"/>
  <c r="O12" i="5"/>
  <c r="Q37" i="5"/>
  <c r="N37" i="5"/>
  <c r="O37" i="5"/>
  <c r="Q54" i="5"/>
  <c r="N54" i="5"/>
  <c r="O54" i="5"/>
  <c r="M53" i="5"/>
  <c r="N3" i="5"/>
  <c r="O3" i="5"/>
  <c r="Q3" i="5"/>
  <c r="O44" i="5"/>
  <c r="Q44" i="5"/>
  <c r="N44" i="5"/>
  <c r="Q35" i="5"/>
  <c r="N35" i="5"/>
  <c r="O35" i="5"/>
  <c r="N26" i="5"/>
  <c r="O26" i="5"/>
  <c r="Q26" i="5"/>
  <c r="N18" i="5"/>
  <c r="Q18" i="5"/>
  <c r="O18" i="5"/>
  <c r="Q9" i="5"/>
  <c r="O9" i="5"/>
  <c r="N9" i="5"/>
  <c r="Q62" i="5"/>
  <c r="N62" i="5"/>
  <c r="O62" i="5"/>
  <c r="M64" i="5"/>
  <c r="M65" i="4"/>
  <c r="M65" i="3"/>
  <c r="AD64" i="5"/>
  <c r="AA64" i="5"/>
  <c r="C64" i="5"/>
  <c r="AJ54" i="5"/>
  <c r="AH54" i="5"/>
  <c r="AE54" i="5"/>
  <c r="C53" i="5"/>
  <c r="AJ41" i="5"/>
  <c r="AH41" i="5"/>
  <c r="AE41" i="5"/>
  <c r="AJ29" i="5"/>
  <c r="AH29" i="5"/>
  <c r="AE29" i="5"/>
  <c r="AJ16" i="5"/>
  <c r="AH16" i="5"/>
  <c r="AE16" i="5"/>
  <c r="AJ3" i="5"/>
  <c r="AH3" i="5"/>
  <c r="AE3" i="5"/>
  <c r="C54" i="4"/>
  <c r="AI42" i="4"/>
  <c r="AI29" i="4"/>
  <c r="AI16" i="4"/>
  <c r="AI3" i="4"/>
  <c r="AG42" i="4"/>
  <c r="AG29" i="4"/>
  <c r="AG16" i="4"/>
  <c r="AG3" i="4"/>
  <c r="AC65" i="4"/>
  <c r="Z65" i="4"/>
  <c r="C65" i="4"/>
  <c r="AI55" i="4"/>
  <c r="AG55" i="4"/>
  <c r="AD55" i="4"/>
  <c r="AD42" i="4"/>
  <c r="AD29" i="4"/>
  <c r="AD16" i="4"/>
  <c r="AD3" i="4"/>
  <c r="AE4" i="3"/>
  <c r="AE5" i="3"/>
  <c r="AE6" i="3"/>
  <c r="AE7" i="3"/>
  <c r="AE8" i="3"/>
  <c r="AE9" i="3"/>
  <c r="AE10" i="3"/>
  <c r="AE11" i="3"/>
  <c r="AE12" i="3"/>
  <c r="AE13" i="3"/>
  <c r="AE14" i="3"/>
  <c r="AE16" i="3"/>
  <c r="AF16" i="3" s="1"/>
  <c r="AE17" i="3"/>
  <c r="AE18" i="3"/>
  <c r="AE19" i="3"/>
  <c r="AE20" i="3"/>
  <c r="AE21" i="3"/>
  <c r="AE22" i="3"/>
  <c r="AE23" i="3"/>
  <c r="AE24" i="3"/>
  <c r="AE25" i="3"/>
  <c r="AE26" i="3"/>
  <c r="AE27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2" i="3"/>
  <c r="AE43" i="3"/>
  <c r="AE44" i="3"/>
  <c r="AE45" i="3"/>
  <c r="AE46" i="3"/>
  <c r="AE47" i="3"/>
  <c r="AE48" i="3"/>
  <c r="AE49" i="3"/>
  <c r="AE50" i="3"/>
  <c r="AE51" i="3"/>
  <c r="AE52" i="3"/>
  <c r="AE3" i="3"/>
  <c r="AL55" i="3"/>
  <c r="AJ55" i="3"/>
  <c r="AB4" i="3"/>
  <c r="AB5" i="3"/>
  <c r="AB6" i="3"/>
  <c r="AB7" i="3"/>
  <c r="AB8" i="3"/>
  <c r="AB9" i="3"/>
  <c r="AB10" i="3"/>
  <c r="AB11" i="3"/>
  <c r="AB12" i="3"/>
  <c r="AB13" i="3"/>
  <c r="AB14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2" i="3"/>
  <c r="AB43" i="3"/>
  <c r="AB44" i="3"/>
  <c r="AB45" i="3"/>
  <c r="AB46" i="3"/>
  <c r="AB47" i="3"/>
  <c r="AB48" i="3"/>
  <c r="AB49" i="3"/>
  <c r="AB50" i="3"/>
  <c r="AB51" i="3"/>
  <c r="AB52" i="3"/>
  <c r="AB3" i="3"/>
  <c r="F56" i="3"/>
  <c r="F57" i="3"/>
  <c r="F58" i="3"/>
  <c r="F59" i="3"/>
  <c r="F60" i="3"/>
  <c r="F61" i="3"/>
  <c r="F62" i="3"/>
  <c r="F63" i="3"/>
  <c r="F64" i="3"/>
  <c r="F55" i="3"/>
  <c r="F23" i="3"/>
  <c r="F17" i="3"/>
  <c r="F18" i="3"/>
  <c r="F19" i="3"/>
  <c r="F20" i="3"/>
  <c r="F21" i="3"/>
  <c r="F22" i="3"/>
  <c r="F24" i="3"/>
  <c r="F25" i="3"/>
  <c r="F26" i="3"/>
  <c r="F27" i="3"/>
  <c r="F29" i="3"/>
  <c r="F30" i="3"/>
  <c r="F31" i="3"/>
  <c r="F32" i="3"/>
  <c r="F33" i="3"/>
  <c r="F34" i="3"/>
  <c r="F35" i="3"/>
  <c r="F36" i="3"/>
  <c r="F37" i="3"/>
  <c r="F38" i="3"/>
  <c r="F39" i="3"/>
  <c r="F40" i="3"/>
  <c r="F42" i="3"/>
  <c r="F43" i="3"/>
  <c r="F44" i="3"/>
  <c r="F45" i="3"/>
  <c r="F46" i="3"/>
  <c r="F47" i="3"/>
  <c r="F48" i="3"/>
  <c r="F49" i="3"/>
  <c r="F50" i="3"/>
  <c r="F51" i="3"/>
  <c r="F52" i="3"/>
  <c r="F16" i="3"/>
  <c r="F3" i="3"/>
  <c r="F4" i="3"/>
  <c r="F5" i="3"/>
  <c r="F6" i="3"/>
  <c r="F7" i="3"/>
  <c r="F8" i="3"/>
  <c r="F9" i="3"/>
  <c r="F10" i="3"/>
  <c r="F11" i="3"/>
  <c r="F12" i="3"/>
  <c r="F13" i="3"/>
  <c r="F14" i="3"/>
  <c r="C65" i="3"/>
  <c r="C54" i="3"/>
  <c r="N54" i="3" l="1"/>
  <c r="AF42" i="3"/>
  <c r="AF29" i="3"/>
  <c r="Q65" i="3"/>
  <c r="Q54" i="3"/>
  <c r="AF3" i="3"/>
  <c r="N65" i="3"/>
  <c r="O54" i="3"/>
  <c r="N64" i="5"/>
  <c r="Q64" i="5"/>
  <c r="N53" i="5"/>
  <c r="Q53" i="5"/>
  <c r="O53" i="5"/>
  <c r="O64" i="5"/>
  <c r="AK54" i="3"/>
  <c r="AI54" i="3"/>
  <c r="AH54" i="3"/>
  <c r="AK65" i="3" l="1"/>
  <c r="AI65" i="3"/>
  <c r="AH65" i="3"/>
  <c r="AE65" i="3"/>
  <c r="AB65" i="3"/>
  <c r="AF55" i="3"/>
</calcChain>
</file>

<file path=xl/sharedStrings.xml><?xml version="1.0" encoding="utf-8"?>
<sst xmlns="http://schemas.openxmlformats.org/spreadsheetml/2006/main" count="325" uniqueCount="46">
  <si>
    <t>reads_raw</t>
  </si>
  <si>
    <t>reads_clean</t>
  </si>
  <si>
    <t>final</t>
  </si>
  <si>
    <t>length</t>
  </si>
  <si>
    <t>Uniquely mapped reads %</t>
  </si>
  <si>
    <t>% reads mapped to multiple loci</t>
  </si>
  <si>
    <t>Ileum</t>
  </si>
  <si>
    <t>GF01</t>
  </si>
  <si>
    <t>GF02</t>
  </si>
  <si>
    <t>GF03</t>
  </si>
  <si>
    <t>GF04</t>
  </si>
  <si>
    <t>GF05</t>
  </si>
  <si>
    <t>GF06</t>
  </si>
  <si>
    <t>GF07</t>
  </si>
  <si>
    <t>GF08</t>
  </si>
  <si>
    <t>GF09</t>
  </si>
  <si>
    <t>GF10</t>
  </si>
  <si>
    <t>RIN</t>
  </si>
  <si>
    <t>lane7</t>
  </si>
  <si>
    <t>lane8</t>
  </si>
  <si>
    <t>Liver</t>
  </si>
  <si>
    <t>avg</t>
  </si>
  <si>
    <t>Diet</t>
  </si>
  <si>
    <t>LFD</t>
  </si>
  <si>
    <t>HFD</t>
  </si>
  <si>
    <t>HFD+HXN</t>
  </si>
  <si>
    <t>HFD+TXN</t>
  </si>
  <si>
    <t>TXN</t>
  </si>
  <si>
    <t>1st sequence</t>
  </si>
  <si>
    <t>2st sequence</t>
  </si>
  <si>
    <t>qPCR cycles</t>
  </si>
  <si>
    <t>HS RNA Quantit on Qubit ng/ul 7/22/2019</t>
  </si>
  <si>
    <t>NA</t>
  </si>
  <si>
    <t>uL for 975 ng RNA</t>
  </si>
  <si>
    <t>uL H2O
(15 uL)</t>
  </si>
  <si>
    <t>ribo removed</t>
  </si>
  <si>
    <t>library prep day</t>
  </si>
  <si>
    <t>Epididymal WAT</t>
  </si>
  <si>
    <t>all</t>
  </si>
  <si>
    <t>% low q &amp; adapter reads</t>
  </si>
  <si>
    <t>% ribo reads</t>
  </si>
  <si>
    <t>combined</t>
  </si>
  <si>
    <t>total mapped reads %</t>
  </si>
  <si>
    <t>% reads removed</t>
  </si>
  <si>
    <t>med</t>
  </si>
  <si>
    <t>final reads after removing leftover ribosomal related sequences and pseudogenes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</si>
</sst>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Eurostile"/>
    </font>
    <font>
      <sz val="12"/>
      <color rgb="FFFF0000"/>
      <name val="Eurostile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1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2" borderId="1" xfId="0" applyNumberFormat="1" applyFill="1" applyBorder="1"/>
    <xf numFmtId="2" fontId="0" fillId="2" borderId="1" xfId="0" applyNumberFormat="1" applyFill="1" applyBorder="1"/>
    <xf numFmtId="1" fontId="0" fillId="2" borderId="0" xfId="0" applyNumberFormat="1" applyFill="1"/>
    <xf numFmtId="2" fontId="0" fillId="2" borderId="0" xfId="0" applyNumberFormat="1" applyFill="1"/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0" fillId="2" borderId="0" xfId="0" applyNumberFormat="1" applyFill="1" applyBorder="1"/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/>
    <xf numFmtId="2" fontId="4" fillId="2" borderId="0" xfId="0" applyNumberFormat="1" applyFont="1" applyFill="1"/>
    <xf numFmtId="1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1" fontId="4" fillId="2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2" fontId="1" fillId="0" borderId="3" xfId="0" applyNumberFormat="1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2" fontId="0" fillId="2" borderId="3" xfId="0" applyNumberFormat="1" applyFill="1" applyBorder="1"/>
    <xf numFmtId="1" fontId="4" fillId="2" borderId="0" xfId="0" applyNumberFormat="1" applyFont="1" applyFill="1" applyBorder="1"/>
    <xf numFmtId="164" fontId="4" fillId="2" borderId="0" xfId="0" applyNumberFormat="1" applyFont="1" applyFill="1" applyBorder="1"/>
    <xf numFmtId="0" fontId="4" fillId="2" borderId="0" xfId="0" applyFont="1" applyFill="1" applyBorder="1"/>
    <xf numFmtId="1" fontId="0" fillId="2" borderId="0" xfId="0" applyNumberFormat="1" applyFill="1" applyBorder="1"/>
    <xf numFmtId="0" fontId="1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2" borderId="7" xfId="0" applyFill="1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0" fillId="2" borderId="1" xfId="0" applyNumberFormat="1" applyFill="1" applyBorder="1"/>
    <xf numFmtId="164" fontId="0" fillId="2" borderId="0" xfId="0" applyNumberFormat="1" applyFill="1" applyBorder="1"/>
    <xf numFmtId="0" fontId="0" fillId="2" borderId="0" xfId="0" applyFill="1" applyBorder="1"/>
    <xf numFmtId="0" fontId="1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2" borderId="3" xfId="0" applyFill="1" applyBorder="1"/>
    <xf numFmtId="164" fontId="4" fillId="2" borderId="0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" fontId="4" fillId="2" borderId="7" xfId="0" applyNumberFormat="1" applyFont="1" applyFill="1" applyBorder="1" applyAlignment="1">
      <alignment horizontal="right"/>
    </xf>
    <xf numFmtId="164" fontId="4" fillId="2" borderId="7" xfId="0" applyNumberFormat="1" applyFont="1" applyFill="1" applyBorder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0" borderId="2" xfId="0" applyFill="1" applyBorder="1"/>
    <xf numFmtId="164" fontId="0" fillId="0" borderId="2" xfId="0" applyNumberFormat="1" applyBorder="1"/>
    <xf numFmtId="2" fontId="0" fillId="0" borderId="2" xfId="0" applyNumberFormat="1" applyBorder="1"/>
    <xf numFmtId="164" fontId="4" fillId="2" borderId="7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0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D80EB-48D0-7A41-9336-232C9B02D110}">
  <sheetPr codeName="Sheet1">
    <pageSetUpPr fitToPage="1"/>
  </sheetPr>
  <dimension ref="A1:AL68"/>
  <sheetViews>
    <sheetView tabSelected="1" zoomScaleNormal="100" workbookViewId="0">
      <pane ySplit="2" topLeftCell="A26" activePane="bottomLeft" state="frozen"/>
      <selection pane="bottomLeft" activeCell="D53" sqref="D53:E53"/>
    </sheetView>
  </sheetViews>
  <sheetFormatPr baseColWidth="10" defaultRowHeight="16" x14ac:dyDescent="0.2"/>
  <cols>
    <col min="1" max="1" width="8.1640625" customWidth="1"/>
    <col min="3" max="3" width="8.1640625" customWidth="1"/>
    <col min="5" max="5" width="9" style="1" customWidth="1"/>
    <col min="6" max="6" width="9" customWidth="1"/>
    <col min="7" max="7" width="8.33203125" customWidth="1"/>
    <col min="8" max="8" width="8.33203125" style="7" customWidth="1"/>
    <col min="14" max="14" width="8.83203125" style="20" customWidth="1"/>
    <col min="15" max="15" width="10.83203125" style="20"/>
    <col min="17" max="17" width="8.6640625" style="20" customWidth="1"/>
    <col min="18" max="18" width="9" customWidth="1"/>
    <col min="20" max="20" width="10.83203125" style="4"/>
    <col min="21" max="22" width="8.83203125" customWidth="1"/>
    <col min="23" max="25" width="10.83203125" style="1"/>
    <col min="26" max="26" width="11" style="1" customWidth="1"/>
    <col min="27" max="27" width="17" style="1" customWidth="1"/>
    <col min="28" max="29" width="10.83203125" hidden="1" customWidth="1"/>
    <col min="30" max="30" width="9" hidden="1" customWidth="1"/>
    <col min="31" max="31" width="10.83203125" hidden="1" customWidth="1"/>
    <col min="32" max="33" width="10.83203125" style="4" hidden="1" customWidth="1"/>
    <col min="34" max="34" width="8.33203125" hidden="1" customWidth="1"/>
    <col min="35" max="38" width="0" style="1" hidden="1" customWidth="1"/>
  </cols>
  <sheetData>
    <row r="1" spans="1:38" ht="103" customHeight="1" x14ac:dyDescent="0.2">
      <c r="A1" s="125" t="s">
        <v>20</v>
      </c>
      <c r="B1" s="125" t="s">
        <v>22</v>
      </c>
      <c r="C1" s="125" t="s">
        <v>17</v>
      </c>
      <c r="D1" s="125" t="s">
        <v>31</v>
      </c>
      <c r="E1" s="127" t="s">
        <v>33</v>
      </c>
      <c r="F1" s="125" t="s">
        <v>34</v>
      </c>
      <c r="G1" s="125" t="s">
        <v>30</v>
      </c>
      <c r="H1" s="125" t="s">
        <v>36</v>
      </c>
      <c r="I1" s="41" t="s">
        <v>18</v>
      </c>
      <c r="J1" s="41" t="s">
        <v>19</v>
      </c>
      <c r="K1" s="50" t="s">
        <v>18</v>
      </c>
      <c r="L1" s="50" t="s">
        <v>19</v>
      </c>
      <c r="M1" s="93" t="s">
        <v>0</v>
      </c>
      <c r="N1" s="93" t="s">
        <v>43</v>
      </c>
      <c r="O1" s="93" t="s">
        <v>39</v>
      </c>
      <c r="P1" s="93" t="s">
        <v>1</v>
      </c>
      <c r="Q1" s="93" t="s">
        <v>40</v>
      </c>
      <c r="R1" s="93" t="s">
        <v>35</v>
      </c>
      <c r="S1" s="93" t="s">
        <v>2</v>
      </c>
      <c r="T1" s="42" t="s">
        <v>44</v>
      </c>
      <c r="U1" s="93" t="s">
        <v>3</v>
      </c>
      <c r="V1" s="93" t="s">
        <v>42</v>
      </c>
      <c r="W1" s="94" t="s">
        <v>4</v>
      </c>
      <c r="X1" s="94" t="s">
        <v>21</v>
      </c>
      <c r="Y1" s="94" t="s">
        <v>5</v>
      </c>
      <c r="Z1" s="94" t="s">
        <v>21</v>
      </c>
      <c r="AA1" s="67" t="s">
        <v>45</v>
      </c>
      <c r="AB1" s="41" t="s">
        <v>0</v>
      </c>
      <c r="AC1" s="41" t="s">
        <v>1</v>
      </c>
      <c r="AD1" s="41" t="s">
        <v>35</v>
      </c>
      <c r="AE1" s="41" t="s">
        <v>2</v>
      </c>
      <c r="AF1" s="42" t="s">
        <v>21</v>
      </c>
      <c r="AG1" s="42"/>
      <c r="AH1" s="41" t="s">
        <v>3</v>
      </c>
      <c r="AI1" s="43" t="s">
        <v>4</v>
      </c>
      <c r="AJ1" s="43" t="s">
        <v>21</v>
      </c>
      <c r="AK1" s="43" t="s">
        <v>5</v>
      </c>
      <c r="AL1" s="43" t="s">
        <v>21</v>
      </c>
    </row>
    <row r="2" spans="1:38" ht="26" customHeight="1" x14ac:dyDescent="0.2">
      <c r="A2" s="126"/>
      <c r="B2" s="126"/>
      <c r="C2" s="126"/>
      <c r="D2" s="126"/>
      <c r="E2" s="128"/>
      <c r="F2" s="126"/>
      <c r="G2" s="126"/>
      <c r="H2" s="126"/>
      <c r="I2" s="126" t="s">
        <v>28</v>
      </c>
      <c r="J2" s="126"/>
      <c r="K2" s="126" t="s">
        <v>29</v>
      </c>
      <c r="L2" s="126"/>
      <c r="M2" s="136" t="s">
        <v>38</v>
      </c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91"/>
      <c r="AB2" s="126" t="s">
        <v>28</v>
      </c>
      <c r="AC2" s="126"/>
      <c r="AD2" s="126"/>
      <c r="AE2" s="126"/>
      <c r="AF2" s="126"/>
      <c r="AG2" s="126"/>
      <c r="AH2" s="126"/>
      <c r="AI2" s="126"/>
      <c r="AJ2" s="126"/>
      <c r="AK2" s="126"/>
      <c r="AL2" s="126"/>
    </row>
    <row r="3" spans="1:38" x14ac:dyDescent="0.2">
      <c r="A3">
        <v>1</v>
      </c>
      <c r="B3" t="s">
        <v>23</v>
      </c>
      <c r="C3" s="9">
        <v>6.6</v>
      </c>
      <c r="D3" s="25">
        <v>278</v>
      </c>
      <c r="E3" s="24">
        <v>3.5071942446043165</v>
      </c>
      <c r="F3" s="24">
        <f>15-E3</f>
        <v>11.492805755395683</v>
      </c>
      <c r="G3" s="25">
        <v>16</v>
      </c>
      <c r="H3" s="45">
        <v>43687</v>
      </c>
      <c r="I3" s="20">
        <v>1390996</v>
      </c>
      <c r="J3" s="20">
        <v>1402174</v>
      </c>
      <c r="K3">
        <v>1337128</v>
      </c>
      <c r="L3">
        <v>1408882</v>
      </c>
      <c r="M3" s="68">
        <f>SUM(I3:L3)</f>
        <v>5539180</v>
      </c>
      <c r="N3" s="11">
        <f>(M3-S3)*100/M3</f>
        <v>6.6461281272679349</v>
      </c>
      <c r="O3" s="11">
        <f>(M3-P3)*100/M3</f>
        <v>1.6151668658537905</v>
      </c>
      <c r="P3" s="68">
        <v>5449713</v>
      </c>
      <c r="Q3" s="11">
        <f>R3*100/M3</f>
        <v>5.0309612614141441</v>
      </c>
      <c r="R3" s="68">
        <v>278674</v>
      </c>
      <c r="S3" s="68">
        <f>P3-R3</f>
        <v>5171039</v>
      </c>
      <c r="T3" s="135">
        <f>MEDIAN(S3:S14)</f>
        <v>6808000.5</v>
      </c>
      <c r="U3" s="68">
        <v>90</v>
      </c>
      <c r="V3" s="69">
        <f t="shared" ref="V3:V52" si="0">W3+Y3</f>
        <v>96.67</v>
      </c>
      <c r="W3" s="70">
        <v>78.61</v>
      </c>
      <c r="X3" s="137">
        <f>AVERAGE(W3:W14)</f>
        <v>81.399166666666673</v>
      </c>
      <c r="Y3" s="70">
        <v>18.059999999999999</v>
      </c>
      <c r="Z3" s="137">
        <f>AVERAGE(Y3:Y14)</f>
        <v>15.964166666666664</v>
      </c>
      <c r="AA3" s="87"/>
      <c r="AB3">
        <f t="shared" ref="AB3:AB52" si="1">I3+J3</f>
        <v>2793170</v>
      </c>
      <c r="AC3">
        <v>2759658</v>
      </c>
      <c r="AD3">
        <v>148910</v>
      </c>
      <c r="AE3">
        <f>AC3-AD3</f>
        <v>2610748</v>
      </c>
      <c r="AF3" s="129">
        <f>AVERAGE(AE3:AE14)</f>
        <v>3415975.9166666665</v>
      </c>
      <c r="AG3" s="83"/>
      <c r="AH3">
        <v>96</v>
      </c>
      <c r="AI3" s="1">
        <v>79.58</v>
      </c>
      <c r="AJ3" s="129"/>
      <c r="AK3" s="1">
        <v>17.309999999999999</v>
      </c>
      <c r="AL3" s="129"/>
    </row>
    <row r="4" spans="1:38" x14ac:dyDescent="0.2">
      <c r="A4">
        <v>2</v>
      </c>
      <c r="B4" t="s">
        <v>23</v>
      </c>
      <c r="C4" s="9">
        <v>5.9</v>
      </c>
      <c r="D4" s="25">
        <v>290</v>
      </c>
      <c r="E4" s="24">
        <v>3.3620689655172415</v>
      </c>
      <c r="F4" s="24">
        <f t="shared" ref="F4:F64" si="2">15-E4</f>
        <v>11.637931034482758</v>
      </c>
      <c r="G4" s="25">
        <v>16</v>
      </c>
      <c r="H4" s="45">
        <v>43687</v>
      </c>
      <c r="I4" s="20">
        <v>1140845</v>
      </c>
      <c r="J4" s="20">
        <v>1154125</v>
      </c>
      <c r="K4">
        <v>1113714</v>
      </c>
      <c r="L4">
        <v>1199465</v>
      </c>
      <c r="M4" s="68">
        <f t="shared" ref="M4:M64" si="3">SUM(I4:L4)</f>
        <v>4608149</v>
      </c>
      <c r="N4" s="11">
        <f t="shared" ref="N4:N64" si="4">(M4-S4)*100/M4</f>
        <v>6.5882852312284177</v>
      </c>
      <c r="O4" s="11">
        <f t="shared" ref="O4:O64" si="5">(M4-P4)*100/M4</f>
        <v>1.8917791069689804</v>
      </c>
      <c r="P4" s="68">
        <v>4520973</v>
      </c>
      <c r="Q4" s="11">
        <f t="shared" ref="Q4:Q64" si="6">R4*100/M4</f>
        <v>4.6965061242594368</v>
      </c>
      <c r="R4" s="68">
        <v>216422</v>
      </c>
      <c r="S4" s="68">
        <f t="shared" ref="S4:S64" si="7">P4-R4</f>
        <v>4304551</v>
      </c>
      <c r="T4" s="135"/>
      <c r="U4" s="68">
        <v>89</v>
      </c>
      <c r="V4" s="69">
        <f t="shared" si="0"/>
        <v>96.640000000000015</v>
      </c>
      <c r="W4" s="70">
        <v>79.680000000000007</v>
      </c>
      <c r="X4" s="137"/>
      <c r="Y4" s="70">
        <v>16.96</v>
      </c>
      <c r="Z4" s="137"/>
      <c r="AA4" s="87"/>
      <c r="AB4">
        <f t="shared" si="1"/>
        <v>2294970</v>
      </c>
      <c r="AC4">
        <v>2260870</v>
      </c>
      <c r="AD4">
        <v>113216</v>
      </c>
      <c r="AE4">
        <f t="shared" ref="AE4:AE52" si="8">AC4-AD4</f>
        <v>2147654</v>
      </c>
      <c r="AF4" s="130"/>
      <c r="AG4" s="92"/>
      <c r="AH4">
        <v>94</v>
      </c>
      <c r="AI4" s="1">
        <v>80.48</v>
      </c>
      <c r="AJ4" s="130"/>
      <c r="AK4" s="1">
        <v>16.32</v>
      </c>
      <c r="AL4" s="130"/>
    </row>
    <row r="5" spans="1:38" x14ac:dyDescent="0.2">
      <c r="A5">
        <v>3</v>
      </c>
      <c r="B5" t="s">
        <v>23</v>
      </c>
      <c r="C5" s="9">
        <v>8.1999999999999993</v>
      </c>
      <c r="D5" s="25">
        <v>516</v>
      </c>
      <c r="E5" s="24">
        <v>1.8895348837209303</v>
      </c>
      <c r="F5" s="24">
        <f t="shared" si="2"/>
        <v>13.11046511627907</v>
      </c>
      <c r="G5" s="25">
        <v>24</v>
      </c>
      <c r="H5" s="45">
        <v>43679</v>
      </c>
      <c r="I5" s="20">
        <v>1474351</v>
      </c>
      <c r="J5" s="20">
        <v>1489293</v>
      </c>
      <c r="K5">
        <v>1445211</v>
      </c>
      <c r="L5">
        <v>1546038</v>
      </c>
      <c r="M5" s="68">
        <f>SUM(I5:L5)</f>
        <v>5954893</v>
      </c>
      <c r="N5" s="11">
        <f t="shared" si="4"/>
        <v>9.6506519932432031</v>
      </c>
      <c r="O5" s="11">
        <f t="shared" si="5"/>
        <v>2.8957531226841522</v>
      </c>
      <c r="P5" s="68">
        <v>5782454</v>
      </c>
      <c r="Q5" s="11">
        <f t="shared" si="6"/>
        <v>6.7548988705590514</v>
      </c>
      <c r="R5" s="68">
        <v>402247</v>
      </c>
      <c r="S5" s="68">
        <f t="shared" si="7"/>
        <v>5380207</v>
      </c>
      <c r="T5" s="135"/>
      <c r="U5" s="68">
        <v>88</v>
      </c>
      <c r="V5" s="69">
        <f t="shared" si="0"/>
        <v>96.899999999999991</v>
      </c>
      <c r="W5" s="70">
        <v>80.16</v>
      </c>
      <c r="X5" s="137"/>
      <c r="Y5" s="70">
        <v>16.739999999999998</v>
      </c>
      <c r="Z5" s="137"/>
      <c r="AA5" s="87"/>
      <c r="AB5">
        <f t="shared" si="1"/>
        <v>2963644</v>
      </c>
      <c r="AC5">
        <v>2890625</v>
      </c>
      <c r="AD5">
        <v>209116</v>
      </c>
      <c r="AE5">
        <f t="shared" si="8"/>
        <v>2681509</v>
      </c>
      <c r="AF5" s="130"/>
      <c r="AG5" s="92"/>
      <c r="AH5">
        <v>93</v>
      </c>
      <c r="AI5" s="1">
        <v>80.91</v>
      </c>
      <c r="AJ5" s="130"/>
      <c r="AK5" s="1">
        <v>16.100000000000001</v>
      </c>
      <c r="AL5" s="130"/>
    </row>
    <row r="6" spans="1:38" x14ac:dyDescent="0.2">
      <c r="A6">
        <v>4</v>
      </c>
      <c r="B6" t="s">
        <v>23</v>
      </c>
      <c r="C6" s="9">
        <v>7.4</v>
      </c>
      <c r="D6" s="25">
        <v>863</v>
      </c>
      <c r="E6" s="24">
        <v>1.1297798377752029</v>
      </c>
      <c r="F6" s="24">
        <f t="shared" si="2"/>
        <v>13.870220162224797</v>
      </c>
      <c r="G6" s="25">
        <v>24</v>
      </c>
      <c r="H6" s="45">
        <v>43679</v>
      </c>
      <c r="I6" s="20">
        <v>1851295</v>
      </c>
      <c r="J6" s="20">
        <v>1860934</v>
      </c>
      <c r="K6">
        <v>1794012</v>
      </c>
      <c r="L6">
        <v>1897049</v>
      </c>
      <c r="M6" s="68">
        <f t="shared" si="3"/>
        <v>7403290</v>
      </c>
      <c r="N6" s="11">
        <f t="shared" si="4"/>
        <v>8.4059519483905127</v>
      </c>
      <c r="O6" s="11">
        <f t="shared" si="5"/>
        <v>2.301139088162155</v>
      </c>
      <c r="P6" s="68">
        <v>7232930</v>
      </c>
      <c r="Q6" s="11">
        <f t="shared" si="6"/>
        <v>6.1048128602283578</v>
      </c>
      <c r="R6" s="68">
        <v>451957</v>
      </c>
      <c r="S6" s="68">
        <f t="shared" si="7"/>
        <v>6780973</v>
      </c>
      <c r="T6" s="135"/>
      <c r="U6" s="5">
        <v>88</v>
      </c>
      <c r="V6" s="69">
        <f t="shared" si="0"/>
        <v>98.84</v>
      </c>
      <c r="W6" s="70">
        <v>85.04</v>
      </c>
      <c r="X6" s="137"/>
      <c r="Y6" s="70">
        <v>13.8</v>
      </c>
      <c r="Z6" s="137"/>
      <c r="AA6" s="87"/>
      <c r="AB6">
        <f t="shared" si="1"/>
        <v>3712229</v>
      </c>
      <c r="AC6">
        <v>3641442</v>
      </c>
      <c r="AD6">
        <v>237463</v>
      </c>
      <c r="AE6">
        <f t="shared" si="8"/>
        <v>3403979</v>
      </c>
      <c r="AF6" s="130"/>
      <c r="AG6" s="92"/>
      <c r="AH6">
        <v>93</v>
      </c>
      <c r="AI6" s="1">
        <v>85.72</v>
      </c>
      <c r="AJ6" s="130"/>
      <c r="AK6" s="1">
        <v>13.08</v>
      </c>
      <c r="AL6" s="130"/>
    </row>
    <row r="7" spans="1:38" x14ac:dyDescent="0.2">
      <c r="A7">
        <v>5</v>
      </c>
      <c r="B7" t="s">
        <v>23</v>
      </c>
      <c r="C7" s="9">
        <v>8.1</v>
      </c>
      <c r="D7" s="25">
        <v>532</v>
      </c>
      <c r="E7" s="24">
        <v>1.8327067669172932</v>
      </c>
      <c r="F7" s="24">
        <f t="shared" si="2"/>
        <v>13.167293233082706</v>
      </c>
      <c r="G7" s="25">
        <v>18</v>
      </c>
      <c r="H7" s="45">
        <v>43687</v>
      </c>
      <c r="I7" s="20">
        <v>2061744</v>
      </c>
      <c r="J7" s="20">
        <v>2071811</v>
      </c>
      <c r="K7">
        <v>2012777</v>
      </c>
      <c r="L7">
        <v>2128309</v>
      </c>
      <c r="M7" s="68">
        <f t="shared" si="3"/>
        <v>8274641</v>
      </c>
      <c r="N7" s="11">
        <f t="shared" si="4"/>
        <v>5.9587721086630827</v>
      </c>
      <c r="O7" s="11">
        <f t="shared" si="5"/>
        <v>1.0286126008367009</v>
      </c>
      <c r="P7" s="68">
        <v>8189527</v>
      </c>
      <c r="Q7" s="11">
        <f t="shared" si="6"/>
        <v>4.9301595078263816</v>
      </c>
      <c r="R7" s="68">
        <v>407953</v>
      </c>
      <c r="S7" s="68">
        <f t="shared" si="7"/>
        <v>7781574</v>
      </c>
      <c r="T7" s="135"/>
      <c r="U7" s="5">
        <v>89</v>
      </c>
      <c r="V7" s="69">
        <f t="shared" si="0"/>
        <v>96.31</v>
      </c>
      <c r="W7" s="70">
        <v>78.84</v>
      </c>
      <c r="X7" s="137"/>
      <c r="Y7" s="70">
        <v>17.47</v>
      </c>
      <c r="Z7" s="137"/>
      <c r="AA7" s="87"/>
      <c r="AB7">
        <f t="shared" si="1"/>
        <v>4133555</v>
      </c>
      <c r="AC7">
        <v>4107084</v>
      </c>
      <c r="AD7">
        <v>213928</v>
      </c>
      <c r="AE7">
        <f t="shared" si="8"/>
        <v>3893156</v>
      </c>
      <c r="AF7" s="130"/>
      <c r="AG7" s="92"/>
      <c r="AH7">
        <v>94</v>
      </c>
      <c r="AI7" s="1">
        <v>79.58</v>
      </c>
      <c r="AJ7" s="130"/>
      <c r="AK7" s="1">
        <v>16.89</v>
      </c>
      <c r="AL7" s="130"/>
    </row>
    <row r="8" spans="1:38" x14ac:dyDescent="0.2">
      <c r="A8">
        <v>6</v>
      </c>
      <c r="B8" t="s">
        <v>23</v>
      </c>
      <c r="C8" s="9">
        <v>7.5</v>
      </c>
      <c r="D8" s="25">
        <v>158</v>
      </c>
      <c r="E8" s="24">
        <v>6.1708860759493671</v>
      </c>
      <c r="F8" s="24">
        <f t="shared" si="2"/>
        <v>8.8291139240506329</v>
      </c>
      <c r="G8" s="25">
        <v>20</v>
      </c>
      <c r="H8" s="45">
        <v>43685</v>
      </c>
      <c r="I8" s="20">
        <v>2096724</v>
      </c>
      <c r="J8" s="20">
        <v>2104853</v>
      </c>
      <c r="K8">
        <v>1943472</v>
      </c>
      <c r="L8">
        <v>1992071</v>
      </c>
      <c r="M8" s="68">
        <f t="shared" si="3"/>
        <v>8137120</v>
      </c>
      <c r="N8" s="11">
        <f t="shared" si="4"/>
        <v>5.3781436183809506</v>
      </c>
      <c r="O8" s="11">
        <f t="shared" si="5"/>
        <v>0.70585170183062307</v>
      </c>
      <c r="P8" s="68">
        <v>8079684</v>
      </c>
      <c r="Q8" s="11">
        <f t="shared" si="6"/>
        <v>4.6722919165503276</v>
      </c>
      <c r="R8" s="68">
        <v>380190</v>
      </c>
      <c r="S8" s="68">
        <f t="shared" si="7"/>
        <v>7699494</v>
      </c>
      <c r="T8" s="135"/>
      <c r="U8" s="5">
        <v>87</v>
      </c>
      <c r="V8" s="69">
        <f t="shared" si="0"/>
        <v>98.17</v>
      </c>
      <c r="W8" s="70">
        <v>83.2</v>
      </c>
      <c r="X8" s="137"/>
      <c r="Y8" s="70">
        <v>14.97</v>
      </c>
      <c r="Z8" s="137"/>
      <c r="AA8" s="87"/>
      <c r="AB8">
        <f t="shared" si="1"/>
        <v>4201577</v>
      </c>
      <c r="AC8">
        <v>4184944</v>
      </c>
      <c r="AD8">
        <v>204680</v>
      </c>
      <c r="AE8">
        <f t="shared" si="8"/>
        <v>3980264</v>
      </c>
      <c r="AF8" s="130"/>
      <c r="AG8" s="92"/>
      <c r="AH8">
        <v>91</v>
      </c>
      <c r="AI8" s="1">
        <v>83.75</v>
      </c>
      <c r="AJ8" s="130"/>
      <c r="AK8" s="1">
        <v>14.4</v>
      </c>
      <c r="AL8" s="130"/>
    </row>
    <row r="9" spans="1:38" x14ac:dyDescent="0.2">
      <c r="A9">
        <v>7</v>
      </c>
      <c r="B9" t="s">
        <v>23</v>
      </c>
      <c r="C9" s="9">
        <v>7.8</v>
      </c>
      <c r="D9" s="25">
        <v>1200</v>
      </c>
      <c r="E9" s="24">
        <v>0.8125</v>
      </c>
      <c r="F9" s="24">
        <f t="shared" si="2"/>
        <v>14.1875</v>
      </c>
      <c r="G9" s="25">
        <v>18</v>
      </c>
      <c r="H9" s="45">
        <v>43685</v>
      </c>
      <c r="I9" s="20">
        <v>1948383</v>
      </c>
      <c r="J9" s="20">
        <v>1965648</v>
      </c>
      <c r="K9">
        <v>1855816</v>
      </c>
      <c r="L9">
        <v>1960050</v>
      </c>
      <c r="M9" s="68">
        <f t="shared" si="3"/>
        <v>7729897</v>
      </c>
      <c r="N9" s="11">
        <f t="shared" si="4"/>
        <v>6.7016805010467797</v>
      </c>
      <c r="O9" s="11">
        <f t="shared" si="5"/>
        <v>1.1964713113253644</v>
      </c>
      <c r="P9" s="68">
        <v>7637411</v>
      </c>
      <c r="Q9" s="11">
        <f t="shared" si="6"/>
        <v>5.5052091897214153</v>
      </c>
      <c r="R9" s="68">
        <v>425547</v>
      </c>
      <c r="S9" s="68">
        <f t="shared" si="7"/>
        <v>7211864</v>
      </c>
      <c r="T9" s="135"/>
      <c r="U9" s="5">
        <v>89</v>
      </c>
      <c r="V9" s="69">
        <f t="shared" si="0"/>
        <v>97.59</v>
      </c>
      <c r="W9" s="70">
        <v>82.78</v>
      </c>
      <c r="X9" s="137"/>
      <c r="Y9" s="70">
        <v>14.81</v>
      </c>
      <c r="Z9" s="137"/>
      <c r="AA9" s="87"/>
      <c r="AB9">
        <f t="shared" si="1"/>
        <v>3914031</v>
      </c>
      <c r="AC9">
        <v>3880787</v>
      </c>
      <c r="AD9">
        <v>224945</v>
      </c>
      <c r="AE9">
        <f t="shared" si="8"/>
        <v>3655842</v>
      </c>
      <c r="AF9" s="130"/>
      <c r="AG9" s="92"/>
      <c r="AH9">
        <v>93</v>
      </c>
      <c r="AI9" s="1">
        <v>83.39</v>
      </c>
      <c r="AJ9" s="130"/>
      <c r="AK9" s="1">
        <v>14.22</v>
      </c>
      <c r="AL9" s="130"/>
    </row>
    <row r="10" spans="1:38" x14ac:dyDescent="0.2">
      <c r="A10">
        <v>8</v>
      </c>
      <c r="B10" t="s">
        <v>23</v>
      </c>
      <c r="C10" s="9">
        <v>8.1999999999999993</v>
      </c>
      <c r="D10" s="25">
        <v>287</v>
      </c>
      <c r="E10" s="24">
        <v>3.4</v>
      </c>
      <c r="F10" s="24">
        <f t="shared" si="2"/>
        <v>11.6</v>
      </c>
      <c r="G10" s="25">
        <v>18</v>
      </c>
      <c r="H10" s="45">
        <v>43689</v>
      </c>
      <c r="I10" s="20">
        <v>1886469</v>
      </c>
      <c r="J10" s="20">
        <v>1908525</v>
      </c>
      <c r="K10">
        <v>1725097</v>
      </c>
      <c r="L10">
        <v>1835062</v>
      </c>
      <c r="M10" s="68">
        <f t="shared" si="3"/>
        <v>7355153</v>
      </c>
      <c r="N10" s="11">
        <f t="shared" si="4"/>
        <v>7.0715728143248686</v>
      </c>
      <c r="O10" s="11">
        <f t="shared" si="5"/>
        <v>0.90369296192750848</v>
      </c>
      <c r="P10" s="68">
        <v>7288685</v>
      </c>
      <c r="Q10" s="11">
        <f t="shared" si="6"/>
        <v>6.1678798523973599</v>
      </c>
      <c r="R10" s="68">
        <v>453657</v>
      </c>
      <c r="S10" s="68">
        <f t="shared" si="7"/>
        <v>6835028</v>
      </c>
      <c r="T10" s="135"/>
      <c r="U10" s="5">
        <v>85</v>
      </c>
      <c r="V10" s="69">
        <f t="shared" si="0"/>
        <v>98.4</v>
      </c>
      <c r="W10" s="70">
        <v>84.47</v>
      </c>
      <c r="X10" s="137"/>
      <c r="Y10" s="70">
        <v>13.93</v>
      </c>
      <c r="Z10" s="137"/>
      <c r="AA10" s="87"/>
      <c r="AB10">
        <f t="shared" si="1"/>
        <v>3794994</v>
      </c>
      <c r="AC10">
        <v>3774765</v>
      </c>
      <c r="AD10">
        <v>241384</v>
      </c>
      <c r="AE10">
        <f t="shared" si="8"/>
        <v>3533381</v>
      </c>
      <c r="AF10" s="130"/>
      <c r="AG10" s="92"/>
      <c r="AH10">
        <v>89</v>
      </c>
      <c r="AI10" s="1">
        <v>84.9</v>
      </c>
      <c r="AJ10" s="130"/>
      <c r="AK10" s="1">
        <v>13.33</v>
      </c>
      <c r="AL10" s="130"/>
    </row>
    <row r="11" spans="1:38" x14ac:dyDescent="0.2">
      <c r="A11">
        <v>9</v>
      </c>
      <c r="B11" t="s">
        <v>23</v>
      </c>
      <c r="C11" s="9">
        <v>7.9</v>
      </c>
      <c r="D11" s="25">
        <v>234</v>
      </c>
      <c r="E11" s="24">
        <v>4.17</v>
      </c>
      <c r="F11" s="24">
        <f t="shared" si="2"/>
        <v>10.83</v>
      </c>
      <c r="G11" s="25">
        <v>18</v>
      </c>
      <c r="H11" s="45">
        <v>43689</v>
      </c>
      <c r="I11" s="20">
        <v>1745400</v>
      </c>
      <c r="J11" s="20">
        <v>1765950</v>
      </c>
      <c r="K11">
        <v>1679208</v>
      </c>
      <c r="L11">
        <v>1766024</v>
      </c>
      <c r="M11" s="68">
        <f t="shared" si="3"/>
        <v>6956582</v>
      </c>
      <c r="N11" s="11">
        <f t="shared" si="4"/>
        <v>6.7730244536756699</v>
      </c>
      <c r="O11" s="11">
        <f t="shared" si="5"/>
        <v>1.2316968304262064</v>
      </c>
      <c r="P11" s="68">
        <v>6870898</v>
      </c>
      <c r="Q11" s="11">
        <f t="shared" si="6"/>
        <v>5.5413276232494635</v>
      </c>
      <c r="R11" s="68">
        <v>385487</v>
      </c>
      <c r="S11" s="68">
        <f t="shared" si="7"/>
        <v>6485411</v>
      </c>
      <c r="T11" s="135"/>
      <c r="U11" s="5">
        <v>87</v>
      </c>
      <c r="V11" s="69">
        <f t="shared" si="0"/>
        <v>96.419999999999987</v>
      </c>
      <c r="W11" s="70">
        <v>79.13</v>
      </c>
      <c r="X11" s="137"/>
      <c r="Y11" s="70">
        <v>17.29</v>
      </c>
      <c r="Z11" s="137"/>
      <c r="AA11" s="87"/>
      <c r="AB11">
        <f t="shared" si="1"/>
        <v>3511350</v>
      </c>
      <c r="AC11">
        <v>3478943</v>
      </c>
      <c r="AD11">
        <v>201208</v>
      </c>
      <c r="AE11">
        <f t="shared" si="8"/>
        <v>3277735</v>
      </c>
      <c r="AF11" s="130"/>
      <c r="AG11" s="92"/>
      <c r="AH11">
        <v>90</v>
      </c>
      <c r="AI11" s="1">
        <v>79.650000000000006</v>
      </c>
      <c r="AJ11" s="130"/>
      <c r="AK11" s="1">
        <v>16.829999999999998</v>
      </c>
      <c r="AL11" s="130"/>
    </row>
    <row r="12" spans="1:38" x14ac:dyDescent="0.2">
      <c r="A12">
        <v>10</v>
      </c>
      <c r="B12" t="s">
        <v>23</v>
      </c>
      <c r="C12" s="9">
        <v>8</v>
      </c>
      <c r="D12" s="25">
        <v>224</v>
      </c>
      <c r="E12" s="24">
        <v>4.3499999999999996</v>
      </c>
      <c r="F12" s="24">
        <f t="shared" si="2"/>
        <v>10.65</v>
      </c>
      <c r="G12" s="25">
        <v>18</v>
      </c>
      <c r="H12" s="45">
        <v>43689</v>
      </c>
      <c r="I12" s="20">
        <v>1798501</v>
      </c>
      <c r="J12" s="20">
        <v>1805005</v>
      </c>
      <c r="K12" s="51">
        <v>1732421</v>
      </c>
      <c r="L12">
        <v>1779345</v>
      </c>
      <c r="M12" s="68">
        <f t="shared" si="3"/>
        <v>7115272</v>
      </c>
      <c r="N12" s="11">
        <f t="shared" si="4"/>
        <v>8.0207334308512728</v>
      </c>
      <c r="O12" s="11">
        <f t="shared" si="5"/>
        <v>1.3791602063842394</v>
      </c>
      <c r="P12" s="68">
        <v>7017141</v>
      </c>
      <c r="Q12" s="11">
        <f t="shared" si="6"/>
        <v>6.6415732244670336</v>
      </c>
      <c r="R12" s="68">
        <v>472566</v>
      </c>
      <c r="S12" s="68">
        <f t="shared" si="7"/>
        <v>6544575</v>
      </c>
      <c r="T12" s="135"/>
      <c r="U12" s="5">
        <v>85</v>
      </c>
      <c r="V12" s="69">
        <f t="shared" si="0"/>
        <v>97.830000000000013</v>
      </c>
      <c r="W12" s="70">
        <v>82.76</v>
      </c>
      <c r="X12" s="137"/>
      <c r="Y12" s="70">
        <v>15.07</v>
      </c>
      <c r="Z12" s="137"/>
      <c r="AA12" s="87"/>
      <c r="AB12">
        <f t="shared" si="1"/>
        <v>3603506</v>
      </c>
      <c r="AC12">
        <v>3565165</v>
      </c>
      <c r="AD12">
        <v>247090</v>
      </c>
      <c r="AE12">
        <f t="shared" si="8"/>
        <v>3318075</v>
      </c>
      <c r="AF12" s="130"/>
      <c r="AG12" s="92"/>
      <c r="AH12">
        <v>89</v>
      </c>
      <c r="AI12" s="1">
        <v>83.2</v>
      </c>
      <c r="AJ12" s="130"/>
      <c r="AK12" s="1">
        <v>14.5</v>
      </c>
      <c r="AL12" s="130"/>
    </row>
    <row r="13" spans="1:38" x14ac:dyDescent="0.2">
      <c r="A13">
        <v>11</v>
      </c>
      <c r="B13" t="s">
        <v>23</v>
      </c>
      <c r="C13" s="9">
        <v>6.8</v>
      </c>
      <c r="D13" s="25">
        <v>405</v>
      </c>
      <c r="E13" s="24">
        <v>2.41</v>
      </c>
      <c r="F13" s="24">
        <f t="shared" si="2"/>
        <v>12.59</v>
      </c>
      <c r="G13" s="25">
        <v>18</v>
      </c>
      <c r="H13" s="45">
        <v>43699</v>
      </c>
      <c r="I13" s="20">
        <v>2618800</v>
      </c>
      <c r="J13" s="20">
        <v>2634948</v>
      </c>
      <c r="K13">
        <v>2473338</v>
      </c>
      <c r="L13">
        <v>2610011</v>
      </c>
      <c r="M13" s="68">
        <f t="shared" si="3"/>
        <v>10337097</v>
      </c>
      <c r="N13" s="11">
        <f t="shared" si="4"/>
        <v>7.6656821542837417</v>
      </c>
      <c r="O13" s="11">
        <f t="shared" si="5"/>
        <v>3.7199708970516578</v>
      </c>
      <c r="P13" s="68">
        <v>9952560</v>
      </c>
      <c r="Q13" s="11">
        <f t="shared" si="6"/>
        <v>3.9457112572320838</v>
      </c>
      <c r="R13" s="68">
        <v>407872</v>
      </c>
      <c r="S13" s="68">
        <f t="shared" si="7"/>
        <v>9544688</v>
      </c>
      <c r="T13" s="135"/>
      <c r="U13" s="5">
        <v>84</v>
      </c>
      <c r="V13" s="69">
        <f t="shared" si="0"/>
        <v>96.960000000000008</v>
      </c>
      <c r="W13" s="70">
        <v>80</v>
      </c>
      <c r="X13" s="137"/>
      <c r="Y13" s="70">
        <v>16.96</v>
      </c>
      <c r="Z13" s="137"/>
      <c r="AA13" s="87"/>
      <c r="AB13">
        <f t="shared" si="1"/>
        <v>5253748</v>
      </c>
      <c r="AC13">
        <v>5077121</v>
      </c>
      <c r="AD13">
        <v>216594</v>
      </c>
      <c r="AE13">
        <f t="shared" si="8"/>
        <v>4860527</v>
      </c>
      <c r="AF13" s="130"/>
      <c r="AG13" s="92"/>
      <c r="AH13">
        <v>87</v>
      </c>
      <c r="AI13" s="1">
        <v>80.36</v>
      </c>
      <c r="AJ13" s="130"/>
      <c r="AK13" s="1">
        <v>16.420000000000002</v>
      </c>
      <c r="AL13" s="130"/>
    </row>
    <row r="14" spans="1:38" x14ac:dyDescent="0.2">
      <c r="A14" s="2">
        <v>12</v>
      </c>
      <c r="B14" s="2" t="s">
        <v>23</v>
      </c>
      <c r="C14" s="10">
        <v>8.3000000000000007</v>
      </c>
      <c r="D14" s="30">
        <v>219</v>
      </c>
      <c r="E14" s="27">
        <v>4.45</v>
      </c>
      <c r="F14" s="27">
        <f t="shared" si="2"/>
        <v>10.55</v>
      </c>
      <c r="G14" s="30">
        <v>18</v>
      </c>
      <c r="H14" s="78">
        <v>43699</v>
      </c>
      <c r="I14" s="21">
        <v>1938176</v>
      </c>
      <c r="J14" s="21">
        <v>1943723</v>
      </c>
      <c r="K14" s="2">
        <v>1872647</v>
      </c>
      <c r="L14" s="2">
        <v>1938034</v>
      </c>
      <c r="M14" s="2">
        <f t="shared" si="3"/>
        <v>7692580</v>
      </c>
      <c r="N14" s="10">
        <f t="shared" si="4"/>
        <v>6.7815869318226136</v>
      </c>
      <c r="O14" s="10">
        <f t="shared" si="5"/>
        <v>3.0178951665111056</v>
      </c>
      <c r="P14" s="2">
        <v>7460426</v>
      </c>
      <c r="Q14" s="10">
        <f t="shared" si="6"/>
        <v>3.7636917653115081</v>
      </c>
      <c r="R14" s="2">
        <v>289525</v>
      </c>
      <c r="S14" s="2">
        <f t="shared" si="7"/>
        <v>7170901</v>
      </c>
      <c r="T14" s="131"/>
      <c r="U14" s="2">
        <v>82</v>
      </c>
      <c r="V14" s="54">
        <f t="shared" si="0"/>
        <v>97.63000000000001</v>
      </c>
      <c r="W14" s="3">
        <v>82.12</v>
      </c>
      <c r="X14" s="138"/>
      <c r="Y14" s="3">
        <v>15.51</v>
      </c>
      <c r="Z14" s="138"/>
      <c r="AA14" s="88"/>
      <c r="AB14" s="2">
        <f t="shared" si="1"/>
        <v>3881899</v>
      </c>
      <c r="AC14" s="2">
        <v>3779929</v>
      </c>
      <c r="AD14" s="2">
        <v>151088</v>
      </c>
      <c r="AE14" s="2">
        <f t="shared" si="8"/>
        <v>3628841</v>
      </c>
      <c r="AF14" s="131"/>
      <c r="AG14" s="84"/>
      <c r="AH14" s="2">
        <v>86</v>
      </c>
      <c r="AI14" s="3">
        <v>82.32</v>
      </c>
      <c r="AJ14" s="131"/>
      <c r="AK14" s="3">
        <v>15.03</v>
      </c>
      <c r="AL14" s="131"/>
    </row>
    <row r="15" spans="1:38" x14ac:dyDescent="0.2">
      <c r="A15" s="68"/>
      <c r="B15" s="68">
        <f>STDEV(C3:C14)</f>
        <v>0.75733784142917737</v>
      </c>
      <c r="C15" s="11">
        <f>AVERAGE(C3:C14)</f>
        <v>7.5583333333333336</v>
      </c>
      <c r="D15" s="68">
        <f>STDEV(E3:E14)</f>
        <v>1.5649501049306853</v>
      </c>
      <c r="E15" s="11">
        <f>AVERAGE(E3:E14)</f>
        <v>3.1237225645403632</v>
      </c>
      <c r="F15" s="121"/>
      <c r="G15" s="119"/>
      <c r="H15" s="79"/>
      <c r="I15" s="150"/>
      <c r="J15" s="150"/>
      <c r="K15" s="68"/>
      <c r="L15" s="152">
        <f>STDEV(M3:M14)</f>
        <v>1462087.6418676449</v>
      </c>
      <c r="M15" s="151">
        <f>AVERAGE(M3:M14)</f>
        <v>7258654.5</v>
      </c>
      <c r="N15" s="11"/>
      <c r="O15" s="11"/>
      <c r="P15" s="68"/>
      <c r="Q15" s="11"/>
      <c r="R15" s="152">
        <f>STDEV(S3:S14)</f>
        <v>1369666.1084642271</v>
      </c>
      <c r="S15" s="151">
        <f>AVERAGE(S3:S14)</f>
        <v>6742525.416666667</v>
      </c>
      <c r="T15" s="153">
        <f>STDEV(U3:U14)</f>
        <v>2.4293034292807372</v>
      </c>
      <c r="U15" s="119">
        <f>AVERAGE(U3:U14)</f>
        <v>86.916666666666671</v>
      </c>
      <c r="V15" s="69">
        <f>STDEV(W3:W14)</f>
        <v>2.2589919647864405</v>
      </c>
      <c r="W15" s="11">
        <f>AVERAGE(W3:W14)</f>
        <v>81.399166666666673</v>
      </c>
      <c r="X15" s="121"/>
      <c r="Y15" s="70"/>
      <c r="Z15" s="121"/>
      <c r="AA15" s="124"/>
      <c r="AB15" s="68"/>
      <c r="AC15" s="68"/>
      <c r="AD15" s="68"/>
      <c r="AE15" s="68"/>
      <c r="AF15" s="119"/>
      <c r="AG15" s="119"/>
      <c r="AH15" s="68"/>
      <c r="AI15" s="70"/>
      <c r="AJ15" s="119"/>
      <c r="AK15" s="70"/>
      <c r="AL15" s="119"/>
    </row>
    <row r="16" spans="1:38" x14ac:dyDescent="0.2">
      <c r="A16">
        <v>13</v>
      </c>
      <c r="B16" t="s">
        <v>24</v>
      </c>
      <c r="C16" s="9">
        <v>7.6</v>
      </c>
      <c r="D16" s="25">
        <v>99</v>
      </c>
      <c r="E16" s="24">
        <v>9.8484848484848477</v>
      </c>
      <c r="F16" s="24">
        <f t="shared" si="2"/>
        <v>5.1515151515151523</v>
      </c>
      <c r="G16" s="25">
        <v>16</v>
      </c>
      <c r="H16" s="45">
        <v>43687</v>
      </c>
      <c r="I16" s="20">
        <v>1433086</v>
      </c>
      <c r="J16" s="20">
        <v>1456707</v>
      </c>
      <c r="K16">
        <v>1376624</v>
      </c>
      <c r="L16">
        <v>1482918</v>
      </c>
      <c r="M16" s="111">
        <f t="shared" si="3"/>
        <v>5749335</v>
      </c>
      <c r="N16" s="112">
        <f t="shared" si="4"/>
        <v>6.0894868710903083</v>
      </c>
      <c r="O16" s="112">
        <f t="shared" si="5"/>
        <v>1.8808610039248017</v>
      </c>
      <c r="P16" s="111">
        <v>5641198</v>
      </c>
      <c r="Q16" s="112">
        <f t="shared" si="6"/>
        <v>4.208625867165507</v>
      </c>
      <c r="R16" s="111">
        <v>241968</v>
      </c>
      <c r="S16" s="111">
        <f t="shared" si="7"/>
        <v>5399230</v>
      </c>
      <c r="T16" s="129">
        <f>MEDIAN(S16:S27)</f>
        <v>6635326.5</v>
      </c>
      <c r="U16" s="113">
        <v>90</v>
      </c>
      <c r="V16" s="114">
        <f t="shared" si="0"/>
        <v>98.35</v>
      </c>
      <c r="W16" s="115">
        <v>84.19</v>
      </c>
      <c r="X16" s="139">
        <f>AVERAGE(W16:W27)</f>
        <v>82.867499999999993</v>
      </c>
      <c r="Y16" s="115">
        <v>14.16</v>
      </c>
      <c r="Z16" s="139">
        <f>AVERAGE(Y16:Y27)</f>
        <v>15.201666666666663</v>
      </c>
      <c r="AA16" s="87"/>
      <c r="AB16">
        <f t="shared" si="1"/>
        <v>2889793</v>
      </c>
      <c r="AC16">
        <v>2845561</v>
      </c>
      <c r="AD16">
        <v>127597</v>
      </c>
      <c r="AE16">
        <f t="shared" si="8"/>
        <v>2717964</v>
      </c>
      <c r="AF16" s="129">
        <f>AVERAGE(AE16:AE27)</f>
        <v>3292047.9166666665</v>
      </c>
      <c r="AG16" s="83"/>
      <c r="AH16" s="5">
        <v>94</v>
      </c>
      <c r="AI16" s="1">
        <v>84.73</v>
      </c>
      <c r="AJ16" s="129"/>
      <c r="AK16" s="1">
        <v>13.61</v>
      </c>
      <c r="AL16" s="129"/>
    </row>
    <row r="17" spans="1:38" x14ac:dyDescent="0.2">
      <c r="A17">
        <v>14</v>
      </c>
      <c r="B17" t="s">
        <v>24</v>
      </c>
      <c r="C17" s="9">
        <v>6.8</v>
      </c>
      <c r="D17" s="25">
        <v>356</v>
      </c>
      <c r="E17" s="24">
        <v>2.7387640449438204</v>
      </c>
      <c r="F17" s="24">
        <f t="shared" si="2"/>
        <v>12.261235955056179</v>
      </c>
      <c r="G17" s="25">
        <v>16</v>
      </c>
      <c r="H17" s="45">
        <v>43687</v>
      </c>
      <c r="I17" s="20">
        <v>1474144</v>
      </c>
      <c r="J17" s="20">
        <v>1485074</v>
      </c>
      <c r="K17">
        <v>1423020</v>
      </c>
      <c r="L17">
        <v>1517003</v>
      </c>
      <c r="M17" s="68">
        <f t="shared" si="3"/>
        <v>5899241</v>
      </c>
      <c r="N17" s="11">
        <f t="shared" si="4"/>
        <v>5.6727636656986888</v>
      </c>
      <c r="O17" s="11">
        <f t="shared" si="5"/>
        <v>1.5050919262325442</v>
      </c>
      <c r="P17" s="68">
        <v>5810452</v>
      </c>
      <c r="Q17" s="11">
        <f t="shared" si="6"/>
        <v>4.1676717394661447</v>
      </c>
      <c r="R17" s="68">
        <v>245861</v>
      </c>
      <c r="S17" s="68">
        <f t="shared" si="7"/>
        <v>5564591</v>
      </c>
      <c r="T17" s="135"/>
      <c r="U17" s="5">
        <v>90</v>
      </c>
      <c r="V17" s="69">
        <f t="shared" si="0"/>
        <v>98.44</v>
      </c>
      <c r="W17" s="70">
        <v>81.67</v>
      </c>
      <c r="X17" s="137"/>
      <c r="Y17" s="70">
        <v>16.77</v>
      </c>
      <c r="Z17" s="137"/>
      <c r="AA17" s="87"/>
      <c r="AB17">
        <f t="shared" si="1"/>
        <v>2959218</v>
      </c>
      <c r="AC17">
        <v>2925791</v>
      </c>
      <c r="AD17">
        <v>130275</v>
      </c>
      <c r="AE17">
        <f t="shared" si="8"/>
        <v>2795516</v>
      </c>
      <c r="AF17" s="130"/>
      <c r="AG17" s="92"/>
      <c r="AH17" s="5">
        <v>95</v>
      </c>
      <c r="AI17" s="1">
        <v>82.38</v>
      </c>
      <c r="AJ17" s="130"/>
      <c r="AK17" s="1">
        <v>16.059999999999999</v>
      </c>
      <c r="AL17" s="130"/>
    </row>
    <row r="18" spans="1:38" x14ac:dyDescent="0.2">
      <c r="A18">
        <v>15</v>
      </c>
      <c r="B18" t="s">
        <v>24</v>
      </c>
      <c r="C18" s="9">
        <v>7.1</v>
      </c>
      <c r="D18" s="25">
        <v>116</v>
      </c>
      <c r="E18" s="24">
        <v>8.4051724137931032</v>
      </c>
      <c r="F18" s="24">
        <f t="shared" si="2"/>
        <v>6.5948275862068968</v>
      </c>
      <c r="G18" s="25">
        <v>25</v>
      </c>
      <c r="H18" s="45">
        <v>43677</v>
      </c>
      <c r="I18" s="20">
        <v>1743986</v>
      </c>
      <c r="J18" s="20">
        <v>1764029</v>
      </c>
      <c r="K18">
        <v>1708196</v>
      </c>
      <c r="L18">
        <v>1812579</v>
      </c>
      <c r="M18" s="68">
        <f t="shared" si="3"/>
        <v>7028790</v>
      </c>
      <c r="N18" s="11">
        <f t="shared" si="4"/>
        <v>8.9927427053589586</v>
      </c>
      <c r="O18" s="11">
        <f t="shared" si="5"/>
        <v>2.6297271649885685</v>
      </c>
      <c r="P18" s="68">
        <v>6843952</v>
      </c>
      <c r="Q18" s="11">
        <f t="shared" si="6"/>
        <v>6.363015540370391</v>
      </c>
      <c r="R18" s="68">
        <v>447243</v>
      </c>
      <c r="S18" s="68">
        <f t="shared" si="7"/>
        <v>6396709</v>
      </c>
      <c r="T18" s="135"/>
      <c r="U18" s="5">
        <v>88</v>
      </c>
      <c r="V18" s="69">
        <f t="shared" si="0"/>
        <v>98.51</v>
      </c>
      <c r="W18" s="70">
        <v>83.11</v>
      </c>
      <c r="X18" s="137"/>
      <c r="Y18" s="70">
        <v>15.4</v>
      </c>
      <c r="Z18" s="137"/>
      <c r="AA18" s="87"/>
      <c r="AB18">
        <f t="shared" si="1"/>
        <v>3508015</v>
      </c>
      <c r="AC18">
        <v>3432874</v>
      </c>
      <c r="AD18">
        <v>233186</v>
      </c>
      <c r="AE18">
        <f t="shared" si="8"/>
        <v>3199688</v>
      </c>
      <c r="AF18" s="130"/>
      <c r="AG18" s="92"/>
      <c r="AH18" s="5">
        <v>93</v>
      </c>
      <c r="AI18" s="1">
        <v>83.77</v>
      </c>
      <c r="AJ18" s="130"/>
      <c r="AK18" s="1">
        <v>14.66</v>
      </c>
      <c r="AL18" s="130"/>
    </row>
    <row r="19" spans="1:38" x14ac:dyDescent="0.2">
      <c r="A19">
        <v>16</v>
      </c>
      <c r="B19" t="s">
        <v>24</v>
      </c>
      <c r="C19" s="9">
        <v>7.9</v>
      </c>
      <c r="D19" s="25">
        <v>123</v>
      </c>
      <c r="E19" s="24">
        <v>7.9268292682926829</v>
      </c>
      <c r="F19" s="24">
        <f t="shared" si="2"/>
        <v>7.0731707317073171</v>
      </c>
      <c r="G19" s="25">
        <v>17</v>
      </c>
      <c r="H19" s="45">
        <v>43687</v>
      </c>
      <c r="I19" s="20">
        <v>1517015</v>
      </c>
      <c r="J19" s="20">
        <v>1526580</v>
      </c>
      <c r="K19">
        <v>1488453</v>
      </c>
      <c r="L19">
        <v>1575068</v>
      </c>
      <c r="M19" s="68">
        <f t="shared" si="3"/>
        <v>6107116</v>
      </c>
      <c r="N19" s="11">
        <f t="shared" si="4"/>
        <v>4.4699822305651313</v>
      </c>
      <c r="O19" s="11">
        <f t="shared" si="5"/>
        <v>0.98724176845502853</v>
      </c>
      <c r="P19" s="68">
        <v>6046824</v>
      </c>
      <c r="Q19" s="11">
        <f t="shared" si="6"/>
        <v>3.4827404621101024</v>
      </c>
      <c r="R19" s="68">
        <v>212695</v>
      </c>
      <c r="S19" s="68">
        <f t="shared" si="7"/>
        <v>5834129</v>
      </c>
      <c r="T19" s="135"/>
      <c r="U19" s="5">
        <v>90</v>
      </c>
      <c r="V19" s="69">
        <f t="shared" si="0"/>
        <v>98.16</v>
      </c>
      <c r="W19" s="70">
        <v>83.2</v>
      </c>
      <c r="X19" s="137"/>
      <c r="Y19" s="70">
        <v>14.96</v>
      </c>
      <c r="Z19" s="137"/>
      <c r="AA19" s="87"/>
      <c r="AB19">
        <f t="shared" si="1"/>
        <v>3043595</v>
      </c>
      <c r="AC19">
        <v>3023925</v>
      </c>
      <c r="AD19">
        <v>111419</v>
      </c>
      <c r="AE19">
        <f t="shared" si="8"/>
        <v>2912506</v>
      </c>
      <c r="AF19" s="130"/>
      <c r="AG19" s="92"/>
      <c r="AH19" s="5">
        <v>95</v>
      </c>
      <c r="AI19" s="1">
        <v>83.84</v>
      </c>
      <c r="AJ19" s="130"/>
      <c r="AK19" s="1">
        <v>14.37</v>
      </c>
      <c r="AL19" s="130"/>
    </row>
    <row r="20" spans="1:38" x14ac:dyDescent="0.2">
      <c r="A20">
        <v>17</v>
      </c>
      <c r="B20" t="s">
        <v>24</v>
      </c>
      <c r="C20" s="9">
        <v>7.1</v>
      </c>
      <c r="D20" s="25">
        <v>135</v>
      </c>
      <c r="E20" s="24">
        <v>7.2222222222222223</v>
      </c>
      <c r="F20" s="24">
        <f t="shared" si="2"/>
        <v>7.7777777777777777</v>
      </c>
      <c r="G20" s="25">
        <v>18</v>
      </c>
      <c r="H20" s="45">
        <v>43687</v>
      </c>
      <c r="I20" s="20">
        <v>1571747</v>
      </c>
      <c r="J20" s="20">
        <v>1589806</v>
      </c>
      <c r="K20">
        <v>1524718</v>
      </c>
      <c r="L20">
        <v>1619820</v>
      </c>
      <c r="M20" s="68">
        <f t="shared" si="3"/>
        <v>6306091</v>
      </c>
      <c r="N20" s="11">
        <f t="shared" si="4"/>
        <v>5.0565714957173942</v>
      </c>
      <c r="O20" s="11">
        <f t="shared" si="5"/>
        <v>0.99240559643049875</v>
      </c>
      <c r="P20" s="68">
        <v>6243509</v>
      </c>
      <c r="Q20" s="11">
        <f t="shared" si="6"/>
        <v>4.0641658992868956</v>
      </c>
      <c r="R20" s="68">
        <v>256290</v>
      </c>
      <c r="S20" s="68">
        <f t="shared" si="7"/>
        <v>5987219</v>
      </c>
      <c r="T20" s="135"/>
      <c r="U20" s="5">
        <v>90</v>
      </c>
      <c r="V20" s="69">
        <f t="shared" si="0"/>
        <v>98.05</v>
      </c>
      <c r="W20" s="70">
        <v>82.88</v>
      </c>
      <c r="X20" s="137"/>
      <c r="Y20" s="70">
        <v>15.17</v>
      </c>
      <c r="Z20" s="137"/>
      <c r="AA20" s="87"/>
      <c r="AB20">
        <f t="shared" si="1"/>
        <v>3161553</v>
      </c>
      <c r="AC20">
        <v>3140953</v>
      </c>
      <c r="AD20">
        <v>134905</v>
      </c>
      <c r="AE20">
        <f t="shared" si="8"/>
        <v>3006048</v>
      </c>
      <c r="AF20" s="130"/>
      <c r="AG20" s="92"/>
      <c r="AH20" s="5">
        <v>95</v>
      </c>
      <c r="AI20" s="1">
        <v>83.51</v>
      </c>
      <c r="AJ20" s="130"/>
      <c r="AK20" s="1">
        <v>14.57</v>
      </c>
      <c r="AL20" s="130"/>
    </row>
    <row r="21" spans="1:38" x14ac:dyDescent="0.2">
      <c r="A21">
        <v>18</v>
      </c>
      <c r="B21" t="s">
        <v>24</v>
      </c>
      <c r="C21" s="9">
        <v>6.9</v>
      </c>
      <c r="D21" s="25">
        <v>117</v>
      </c>
      <c r="E21" s="24">
        <v>8.3333333333333339</v>
      </c>
      <c r="F21" s="24">
        <f t="shared" si="2"/>
        <v>6.6666666666666661</v>
      </c>
      <c r="G21" s="25">
        <v>20</v>
      </c>
      <c r="H21" s="45">
        <v>43685</v>
      </c>
      <c r="I21" s="20">
        <v>1928947</v>
      </c>
      <c r="J21" s="20">
        <v>1935632</v>
      </c>
      <c r="K21">
        <v>1896373</v>
      </c>
      <c r="L21">
        <v>1987439</v>
      </c>
      <c r="M21" s="68">
        <f t="shared" si="3"/>
        <v>7748391</v>
      </c>
      <c r="N21" s="11">
        <f t="shared" si="4"/>
        <v>6.7116256781569232</v>
      </c>
      <c r="O21" s="11">
        <f t="shared" si="5"/>
        <v>1.0819020361775755</v>
      </c>
      <c r="P21" s="68">
        <v>7664561</v>
      </c>
      <c r="Q21" s="11">
        <f t="shared" si="6"/>
        <v>5.6297236419793473</v>
      </c>
      <c r="R21" s="68">
        <v>436213</v>
      </c>
      <c r="S21" s="68">
        <f t="shared" si="7"/>
        <v>7228348</v>
      </c>
      <c r="T21" s="135"/>
      <c r="U21" s="5">
        <v>90</v>
      </c>
      <c r="V21" s="69">
        <f t="shared" si="0"/>
        <v>98.5</v>
      </c>
      <c r="W21" s="70">
        <v>83.73</v>
      </c>
      <c r="X21" s="137"/>
      <c r="Y21" s="70">
        <v>14.77</v>
      </c>
      <c r="Z21" s="137"/>
      <c r="AA21" s="87"/>
      <c r="AB21">
        <f t="shared" si="1"/>
        <v>3864579</v>
      </c>
      <c r="AC21">
        <v>3837349</v>
      </c>
      <c r="AD21">
        <v>226945</v>
      </c>
      <c r="AE21">
        <f t="shared" si="8"/>
        <v>3610404</v>
      </c>
      <c r="AF21" s="130"/>
      <c r="AG21" s="92"/>
      <c r="AH21" s="5">
        <v>94</v>
      </c>
      <c r="AI21" s="1">
        <v>84.36</v>
      </c>
      <c r="AJ21" s="130"/>
      <c r="AK21" s="1">
        <v>14.15</v>
      </c>
      <c r="AL21" s="130"/>
    </row>
    <row r="22" spans="1:38" x14ac:dyDescent="0.2">
      <c r="A22">
        <v>19</v>
      </c>
      <c r="B22" t="s">
        <v>24</v>
      </c>
      <c r="C22" s="9">
        <v>8.3000000000000007</v>
      </c>
      <c r="D22" s="25">
        <v>221</v>
      </c>
      <c r="E22" s="24">
        <v>4.4117647058823533</v>
      </c>
      <c r="F22" s="24">
        <f t="shared" si="2"/>
        <v>10.588235294117647</v>
      </c>
      <c r="G22" s="25">
        <v>18</v>
      </c>
      <c r="H22" s="45">
        <v>43685</v>
      </c>
      <c r="I22" s="20">
        <v>1862697</v>
      </c>
      <c r="J22" s="20">
        <v>1880273</v>
      </c>
      <c r="K22">
        <v>1767075</v>
      </c>
      <c r="L22">
        <v>1877128</v>
      </c>
      <c r="M22" s="68">
        <f t="shared" si="3"/>
        <v>7387173</v>
      </c>
      <c r="N22" s="11">
        <f t="shared" si="4"/>
        <v>6.9475697942907253</v>
      </c>
      <c r="O22" s="11">
        <f t="shared" si="5"/>
        <v>1.3867821966535778</v>
      </c>
      <c r="P22" s="68">
        <v>7284729</v>
      </c>
      <c r="Q22" s="11">
        <f t="shared" si="6"/>
        <v>5.5607875976371473</v>
      </c>
      <c r="R22" s="68">
        <v>410785</v>
      </c>
      <c r="S22" s="68">
        <f t="shared" si="7"/>
        <v>6873944</v>
      </c>
      <c r="T22" s="135"/>
      <c r="U22" s="5">
        <v>89</v>
      </c>
      <c r="V22" s="69">
        <f t="shared" si="0"/>
        <v>97.58</v>
      </c>
      <c r="W22" s="70">
        <v>82.95</v>
      </c>
      <c r="X22" s="137"/>
      <c r="Y22" s="70">
        <v>14.63</v>
      </c>
      <c r="Z22" s="137"/>
      <c r="AA22" s="87"/>
      <c r="AB22">
        <f t="shared" si="1"/>
        <v>3742970</v>
      </c>
      <c r="AC22">
        <v>3703860</v>
      </c>
      <c r="AD22">
        <v>217056</v>
      </c>
      <c r="AE22">
        <f t="shared" si="8"/>
        <v>3486804</v>
      </c>
      <c r="AF22" s="130"/>
      <c r="AG22" s="92"/>
      <c r="AH22" s="5">
        <v>93</v>
      </c>
      <c r="AI22" s="1">
        <v>83.49</v>
      </c>
      <c r="AJ22" s="130"/>
      <c r="AK22" s="1">
        <v>14.07</v>
      </c>
      <c r="AL22" s="130"/>
    </row>
    <row r="23" spans="1:38" x14ac:dyDescent="0.2">
      <c r="A23">
        <v>20</v>
      </c>
      <c r="B23" t="s">
        <v>24</v>
      </c>
      <c r="C23" s="9">
        <v>8</v>
      </c>
      <c r="D23" s="25">
        <v>226</v>
      </c>
      <c r="E23" s="24">
        <v>4.3141592920353986</v>
      </c>
      <c r="F23" s="24">
        <f t="shared" si="2"/>
        <v>10.685840707964601</v>
      </c>
      <c r="G23" s="25">
        <v>18</v>
      </c>
      <c r="H23" s="45">
        <v>43689</v>
      </c>
      <c r="I23" s="20">
        <v>1561388</v>
      </c>
      <c r="J23" s="20">
        <v>1568688</v>
      </c>
      <c r="K23">
        <v>1510601</v>
      </c>
      <c r="L23">
        <v>1576332</v>
      </c>
      <c r="M23" s="68">
        <f t="shared" si="3"/>
        <v>6217009</v>
      </c>
      <c r="N23" s="11">
        <f t="shared" si="4"/>
        <v>6.7319510073091413</v>
      </c>
      <c r="O23" s="11">
        <f t="shared" si="5"/>
        <v>0.98278770386209835</v>
      </c>
      <c r="P23" s="68">
        <v>6155909</v>
      </c>
      <c r="Q23" s="11">
        <f t="shared" si="6"/>
        <v>5.7491633034470437</v>
      </c>
      <c r="R23" s="68">
        <v>357426</v>
      </c>
      <c r="S23" s="68">
        <f t="shared" si="7"/>
        <v>5798483</v>
      </c>
      <c r="T23" s="135"/>
      <c r="U23" s="5">
        <v>89</v>
      </c>
      <c r="V23" s="69">
        <f t="shared" si="0"/>
        <v>98.17</v>
      </c>
      <c r="W23" s="70">
        <v>84</v>
      </c>
      <c r="X23" s="137"/>
      <c r="Y23" s="70">
        <v>14.17</v>
      </c>
      <c r="Z23" s="137"/>
      <c r="AA23" s="87"/>
      <c r="AB23">
        <f t="shared" si="1"/>
        <v>3130076</v>
      </c>
      <c r="AC23">
        <v>3109457</v>
      </c>
      <c r="AD23">
        <v>187555</v>
      </c>
      <c r="AE23">
        <f t="shared" si="8"/>
        <v>2921902</v>
      </c>
      <c r="AF23" s="130"/>
      <c r="AG23" s="92"/>
      <c r="AH23" s="5">
        <v>93</v>
      </c>
      <c r="AI23" s="1">
        <v>84.62</v>
      </c>
      <c r="AJ23" s="130"/>
      <c r="AK23" s="1">
        <v>13.56</v>
      </c>
      <c r="AL23" s="130"/>
    </row>
    <row r="24" spans="1:38" x14ac:dyDescent="0.2">
      <c r="A24">
        <v>21</v>
      </c>
      <c r="B24" t="s">
        <v>24</v>
      </c>
      <c r="C24" s="9">
        <v>6.8</v>
      </c>
      <c r="D24" s="25">
        <v>183</v>
      </c>
      <c r="E24" s="24">
        <v>5.3278688524590168</v>
      </c>
      <c r="F24" s="24">
        <f t="shared" si="2"/>
        <v>9.6721311475409841</v>
      </c>
      <c r="G24" s="25">
        <v>18</v>
      </c>
      <c r="H24" s="45">
        <v>43689</v>
      </c>
      <c r="I24" s="20">
        <v>1955421</v>
      </c>
      <c r="J24" s="20">
        <v>1992558</v>
      </c>
      <c r="K24">
        <v>1825063</v>
      </c>
      <c r="L24">
        <v>1972483</v>
      </c>
      <c r="M24" s="68">
        <f t="shared" si="3"/>
        <v>7745525</v>
      </c>
      <c r="N24" s="11">
        <f t="shared" si="4"/>
        <v>6.7121854231959741</v>
      </c>
      <c r="O24" s="11">
        <f t="shared" si="5"/>
        <v>2.5656362867591285</v>
      </c>
      <c r="P24" s="68">
        <v>7546803</v>
      </c>
      <c r="Q24" s="11">
        <f t="shared" si="6"/>
        <v>4.1465491364368461</v>
      </c>
      <c r="R24" s="68">
        <v>321172</v>
      </c>
      <c r="S24" s="68">
        <f t="shared" si="7"/>
        <v>7225631</v>
      </c>
      <c r="T24" s="135"/>
      <c r="U24" s="5">
        <v>84</v>
      </c>
      <c r="V24" s="69">
        <f t="shared" si="0"/>
        <v>98.089999999999989</v>
      </c>
      <c r="W24" s="70">
        <v>83.57</v>
      </c>
      <c r="X24" s="137"/>
      <c r="Y24" s="70">
        <v>14.52</v>
      </c>
      <c r="Z24" s="137"/>
      <c r="AA24" s="87"/>
      <c r="AB24">
        <f t="shared" si="1"/>
        <v>3947979</v>
      </c>
      <c r="AC24">
        <v>3863566</v>
      </c>
      <c r="AD24">
        <v>169516</v>
      </c>
      <c r="AE24">
        <f t="shared" si="8"/>
        <v>3694050</v>
      </c>
      <c r="AF24" s="130"/>
      <c r="AG24" s="92"/>
      <c r="AH24" s="5">
        <v>88</v>
      </c>
      <c r="AI24" s="1">
        <v>83.96</v>
      </c>
      <c r="AJ24" s="130"/>
      <c r="AK24" s="1">
        <v>13.94</v>
      </c>
      <c r="AL24" s="130"/>
    </row>
    <row r="25" spans="1:38" x14ac:dyDescent="0.2">
      <c r="A25">
        <v>22</v>
      </c>
      <c r="B25" t="s">
        <v>24</v>
      </c>
      <c r="C25" s="9">
        <v>7.1</v>
      </c>
      <c r="D25" s="25">
        <v>303</v>
      </c>
      <c r="E25" s="24">
        <v>3.217821782178218</v>
      </c>
      <c r="F25" s="24">
        <f t="shared" si="2"/>
        <v>11.782178217821782</v>
      </c>
      <c r="G25" s="25">
        <v>18</v>
      </c>
      <c r="H25" s="45">
        <v>43689</v>
      </c>
      <c r="I25" s="20">
        <v>1922293</v>
      </c>
      <c r="J25" s="20">
        <v>1948461</v>
      </c>
      <c r="K25">
        <v>1783876</v>
      </c>
      <c r="L25">
        <v>1934701</v>
      </c>
      <c r="M25" s="68">
        <f t="shared" si="3"/>
        <v>7589331</v>
      </c>
      <c r="N25" s="11">
        <f t="shared" si="4"/>
        <v>6.7807557741255451</v>
      </c>
      <c r="O25" s="11">
        <f t="shared" si="5"/>
        <v>1.3798185900707189</v>
      </c>
      <c r="P25" s="68">
        <v>7484612</v>
      </c>
      <c r="Q25" s="11">
        <f t="shared" si="6"/>
        <v>5.4009371840548264</v>
      </c>
      <c r="R25" s="68">
        <v>409895</v>
      </c>
      <c r="S25" s="68">
        <f t="shared" si="7"/>
        <v>7074717</v>
      </c>
      <c r="T25" s="135"/>
      <c r="U25" s="5">
        <v>88</v>
      </c>
      <c r="V25" s="69">
        <f t="shared" si="0"/>
        <v>98.199999999999989</v>
      </c>
      <c r="W25" s="70">
        <v>83.6</v>
      </c>
      <c r="X25" s="137"/>
      <c r="Y25" s="70">
        <v>14.6</v>
      </c>
      <c r="Z25" s="137"/>
      <c r="AA25" s="87"/>
      <c r="AB25">
        <f t="shared" si="1"/>
        <v>3870754</v>
      </c>
      <c r="AC25">
        <v>3832484</v>
      </c>
      <c r="AD25">
        <v>217983</v>
      </c>
      <c r="AE25">
        <f t="shared" si="8"/>
        <v>3614501</v>
      </c>
      <c r="AF25" s="130"/>
      <c r="AG25" s="92"/>
      <c r="AH25" s="5">
        <v>93</v>
      </c>
      <c r="AI25" s="1">
        <v>84.2</v>
      </c>
      <c r="AJ25" s="130"/>
      <c r="AK25" s="1">
        <v>13.93</v>
      </c>
      <c r="AL25" s="130"/>
    </row>
    <row r="26" spans="1:38" x14ac:dyDescent="0.2">
      <c r="A26">
        <v>23</v>
      </c>
      <c r="B26" t="s">
        <v>24</v>
      </c>
      <c r="C26" s="9">
        <v>7</v>
      </c>
      <c r="D26" s="25">
        <v>241</v>
      </c>
      <c r="E26" s="24">
        <v>4.0456431535269708</v>
      </c>
      <c r="F26" s="24">
        <f t="shared" si="2"/>
        <v>10.954356846473029</v>
      </c>
      <c r="G26" s="25">
        <v>18</v>
      </c>
      <c r="H26" s="45">
        <v>43699</v>
      </c>
      <c r="I26" s="20">
        <v>2112291</v>
      </c>
      <c r="J26" s="20">
        <v>2124730</v>
      </c>
      <c r="K26">
        <v>2011967</v>
      </c>
      <c r="L26">
        <v>2129429</v>
      </c>
      <c r="M26" s="68">
        <f t="shared" si="3"/>
        <v>8378417</v>
      </c>
      <c r="N26" s="11">
        <f t="shared" si="4"/>
        <v>6.3430359219408627</v>
      </c>
      <c r="O26" s="11">
        <f t="shared" si="5"/>
        <v>4.2513042738264284</v>
      </c>
      <c r="P26" s="68">
        <v>8022225</v>
      </c>
      <c r="Q26" s="11">
        <f t="shared" si="6"/>
        <v>2.0917316481144348</v>
      </c>
      <c r="R26" s="68">
        <v>175254</v>
      </c>
      <c r="S26" s="68">
        <f t="shared" si="7"/>
        <v>7846971</v>
      </c>
      <c r="T26" s="135"/>
      <c r="U26" s="5">
        <v>81</v>
      </c>
      <c r="V26" s="69">
        <f t="shared" si="0"/>
        <v>97.27000000000001</v>
      </c>
      <c r="W26" s="70">
        <v>79.760000000000005</v>
      </c>
      <c r="X26" s="137"/>
      <c r="Y26" s="70">
        <v>17.510000000000002</v>
      </c>
      <c r="Z26" s="137"/>
      <c r="AA26" s="87"/>
      <c r="AB26">
        <f t="shared" si="1"/>
        <v>4237021</v>
      </c>
      <c r="AC26">
        <v>4076284</v>
      </c>
      <c r="AD26">
        <v>92556</v>
      </c>
      <c r="AE26">
        <f t="shared" si="8"/>
        <v>3983728</v>
      </c>
      <c r="AF26" s="130"/>
      <c r="AG26" s="92"/>
      <c r="AH26" s="5">
        <v>85</v>
      </c>
      <c r="AI26" s="1">
        <v>80.099999999999994</v>
      </c>
      <c r="AJ26" s="130"/>
      <c r="AK26" s="1">
        <v>16.920000000000002</v>
      </c>
      <c r="AL26" s="130"/>
    </row>
    <row r="27" spans="1:38" x14ac:dyDescent="0.2">
      <c r="A27" s="2">
        <v>24</v>
      </c>
      <c r="B27" s="2" t="s">
        <v>24</v>
      </c>
      <c r="C27" s="10">
        <v>7.1</v>
      </c>
      <c r="D27" s="30">
        <v>320</v>
      </c>
      <c r="E27" s="27">
        <v>3.046875</v>
      </c>
      <c r="F27" s="27">
        <f t="shared" si="2"/>
        <v>11.953125</v>
      </c>
      <c r="G27" s="30">
        <v>18</v>
      </c>
      <c r="H27" s="78">
        <v>43699</v>
      </c>
      <c r="I27" s="21">
        <v>1898739</v>
      </c>
      <c r="J27" s="21">
        <v>1909098</v>
      </c>
      <c r="K27" s="2">
        <v>1830691</v>
      </c>
      <c r="L27" s="2">
        <v>1904593</v>
      </c>
      <c r="M27" s="2">
        <f t="shared" si="3"/>
        <v>7543121</v>
      </c>
      <c r="N27" s="10">
        <f t="shared" si="4"/>
        <v>6.7492089812691587</v>
      </c>
      <c r="O27" s="10">
        <f t="shared" si="5"/>
        <v>3.1200878257156419</v>
      </c>
      <c r="P27" s="2">
        <v>7307769</v>
      </c>
      <c r="Q27" s="10">
        <f t="shared" si="6"/>
        <v>3.6291211555535168</v>
      </c>
      <c r="R27" s="2">
        <v>273749</v>
      </c>
      <c r="S27" s="2">
        <f t="shared" si="7"/>
        <v>7034020</v>
      </c>
      <c r="T27" s="131"/>
      <c r="U27" s="2">
        <v>82</v>
      </c>
      <c r="V27" s="54">
        <f t="shared" si="0"/>
        <v>97.51</v>
      </c>
      <c r="W27" s="3">
        <v>81.75</v>
      </c>
      <c r="X27" s="138"/>
      <c r="Y27" s="3">
        <v>15.76</v>
      </c>
      <c r="Z27" s="138"/>
      <c r="AA27" s="88"/>
      <c r="AB27" s="2">
        <f t="shared" si="1"/>
        <v>3807837</v>
      </c>
      <c r="AC27" s="2">
        <v>3704980</v>
      </c>
      <c r="AD27" s="2">
        <v>143516</v>
      </c>
      <c r="AE27" s="2">
        <f t="shared" si="8"/>
        <v>3561464</v>
      </c>
      <c r="AF27" s="131"/>
      <c r="AG27" s="84"/>
      <c r="AH27" s="2">
        <v>87</v>
      </c>
      <c r="AI27" s="3">
        <v>82.12</v>
      </c>
      <c r="AJ27" s="131"/>
      <c r="AK27" s="3">
        <v>15.14</v>
      </c>
      <c r="AL27" s="131"/>
    </row>
    <row r="28" spans="1:38" x14ac:dyDescent="0.2">
      <c r="A28" s="68"/>
      <c r="B28" s="68">
        <f>STDEV(C16:C27)</f>
        <v>0.50893531171962492</v>
      </c>
      <c r="C28" s="11">
        <f>AVERAGE(C16:C27)</f>
        <v>7.3083333333333327</v>
      </c>
      <c r="D28" s="68">
        <f>STDEV(E16:E27)</f>
        <v>2.4706805172206758</v>
      </c>
      <c r="E28" s="11">
        <f>AVERAGE(E16:E27)</f>
        <v>5.7365782430959982</v>
      </c>
      <c r="F28" s="121"/>
      <c r="G28" s="119"/>
      <c r="H28" s="79"/>
      <c r="I28" s="150"/>
      <c r="J28" s="150"/>
      <c r="K28" s="68"/>
      <c r="L28" s="152">
        <f>STDEV(M16:M27)</f>
        <v>877449.30074291967</v>
      </c>
      <c r="M28" s="151">
        <f>AVERAGE(M16:M27)</f>
        <v>6974961.666666667</v>
      </c>
      <c r="N28" s="11"/>
      <c r="O28" s="11"/>
      <c r="P28" s="68"/>
      <c r="Q28" s="11"/>
      <c r="R28" s="152">
        <f>STDEV(S16:S27)</f>
        <v>792961.86738986766</v>
      </c>
      <c r="S28" s="151">
        <f>AVERAGE(S16:S27)</f>
        <v>6521999.333333333</v>
      </c>
      <c r="T28" s="153">
        <f>STDEV(U16:U27)</f>
        <v>3.3154825052206567</v>
      </c>
      <c r="U28" s="119">
        <f>AVERAGE(U16:U27)</f>
        <v>87.583333333333329</v>
      </c>
      <c r="V28" s="69">
        <f>STDEV(W16:W27)</f>
        <v>1.2548533054432354</v>
      </c>
      <c r="W28" s="11">
        <f>AVERAGE(W16:W27)</f>
        <v>82.867499999999993</v>
      </c>
      <c r="X28" s="121"/>
      <c r="Y28" s="70"/>
      <c r="Z28" s="121"/>
      <c r="AA28" s="124"/>
      <c r="AB28" s="68"/>
      <c r="AC28" s="68"/>
      <c r="AD28" s="68"/>
      <c r="AE28" s="68"/>
      <c r="AF28" s="119"/>
      <c r="AG28" s="119"/>
      <c r="AH28" s="68"/>
      <c r="AI28" s="70"/>
      <c r="AJ28" s="119"/>
      <c r="AK28" s="70"/>
      <c r="AL28" s="119"/>
    </row>
    <row r="29" spans="1:38" x14ac:dyDescent="0.2">
      <c r="A29">
        <v>37</v>
      </c>
      <c r="B29" t="s">
        <v>25</v>
      </c>
      <c r="C29" s="9">
        <v>7.8</v>
      </c>
      <c r="D29" s="25">
        <v>147</v>
      </c>
      <c r="E29" s="24">
        <v>6.6326530612244898</v>
      </c>
      <c r="F29" s="24">
        <f t="shared" si="2"/>
        <v>8.3673469387755102</v>
      </c>
      <c r="G29" s="25">
        <v>16</v>
      </c>
      <c r="H29" s="45">
        <v>43687</v>
      </c>
      <c r="I29" s="20">
        <v>1229654</v>
      </c>
      <c r="J29" s="20">
        <v>1250976</v>
      </c>
      <c r="K29">
        <v>1143401</v>
      </c>
      <c r="L29">
        <v>1244975</v>
      </c>
      <c r="M29" s="68">
        <f t="shared" si="3"/>
        <v>4869006</v>
      </c>
      <c r="N29" s="11">
        <f t="shared" si="4"/>
        <v>6.5042433712342929</v>
      </c>
      <c r="O29" s="11">
        <f t="shared" si="5"/>
        <v>1.8823349159972282</v>
      </c>
      <c r="P29" s="68">
        <v>4777355</v>
      </c>
      <c r="Q29" s="11">
        <f t="shared" si="6"/>
        <v>4.6219084552370644</v>
      </c>
      <c r="R29" s="68">
        <v>225041</v>
      </c>
      <c r="S29" s="68">
        <f t="shared" si="7"/>
        <v>4552314</v>
      </c>
      <c r="T29" s="135">
        <f>MEDIAN(S29:S40)</f>
        <v>6506907.5</v>
      </c>
      <c r="U29" s="5">
        <v>92</v>
      </c>
      <c r="V29" s="69">
        <f t="shared" si="0"/>
        <v>97.04</v>
      </c>
      <c r="W29" s="70">
        <v>81.62</v>
      </c>
      <c r="X29" s="137">
        <f>AVERAGE(W29:W40)</f>
        <v>82.397499999999994</v>
      </c>
      <c r="Y29" s="70">
        <v>15.42</v>
      </c>
      <c r="Z29" s="139">
        <f>AVERAGE(Y29:Y40)</f>
        <v>15.200000000000003</v>
      </c>
      <c r="AA29" s="87"/>
      <c r="AB29">
        <f t="shared" si="1"/>
        <v>2480630</v>
      </c>
      <c r="AC29">
        <v>2442961</v>
      </c>
      <c r="AD29">
        <v>121370</v>
      </c>
      <c r="AE29">
        <f t="shared" si="8"/>
        <v>2321591</v>
      </c>
      <c r="AF29" s="129">
        <f>AVERAGE(AE29:AE40)</f>
        <v>3282921.5</v>
      </c>
      <c r="AG29" s="83"/>
      <c r="AH29" s="5">
        <v>96</v>
      </c>
      <c r="AI29" s="1">
        <v>82.28</v>
      </c>
      <c r="AJ29" s="129"/>
      <c r="AK29" s="1">
        <v>14.9</v>
      </c>
      <c r="AL29" s="129"/>
    </row>
    <row r="30" spans="1:38" x14ac:dyDescent="0.2">
      <c r="A30">
        <v>38</v>
      </c>
      <c r="B30" t="s">
        <v>25</v>
      </c>
      <c r="C30" s="9">
        <v>6.8</v>
      </c>
      <c r="D30" s="25">
        <v>147</v>
      </c>
      <c r="E30" s="24">
        <v>6.6326530612244898</v>
      </c>
      <c r="F30" s="24">
        <f t="shared" si="2"/>
        <v>8.3673469387755102</v>
      </c>
      <c r="G30" s="25">
        <v>16</v>
      </c>
      <c r="H30" s="45">
        <v>43687</v>
      </c>
      <c r="I30" s="20">
        <v>1714163</v>
      </c>
      <c r="J30" s="20">
        <v>1719474</v>
      </c>
      <c r="K30">
        <v>1691478</v>
      </c>
      <c r="L30">
        <v>1771257</v>
      </c>
      <c r="M30" s="68">
        <f t="shared" si="3"/>
        <v>6896372</v>
      </c>
      <c r="N30" s="11">
        <f t="shared" si="4"/>
        <v>5.2249211614454669</v>
      </c>
      <c r="O30" s="11">
        <f t="shared" si="5"/>
        <v>1.4479787343258166</v>
      </c>
      <c r="P30" s="68">
        <v>6796514</v>
      </c>
      <c r="Q30" s="11">
        <f t="shared" si="6"/>
        <v>3.7769424271196508</v>
      </c>
      <c r="R30" s="68">
        <v>260472</v>
      </c>
      <c r="S30" s="68">
        <f t="shared" si="7"/>
        <v>6536042</v>
      </c>
      <c r="T30" s="135"/>
      <c r="U30" s="5">
        <v>89</v>
      </c>
      <c r="V30" s="69">
        <f t="shared" si="0"/>
        <v>98.210000000000008</v>
      </c>
      <c r="W30" s="70">
        <v>84.87</v>
      </c>
      <c r="X30" s="137"/>
      <c r="Y30" s="70">
        <v>13.34</v>
      </c>
      <c r="Z30" s="137"/>
      <c r="AA30" s="87"/>
      <c r="AB30">
        <f t="shared" si="1"/>
        <v>3433637</v>
      </c>
      <c r="AC30">
        <v>3396643</v>
      </c>
      <c r="AD30">
        <v>135525</v>
      </c>
      <c r="AE30">
        <f t="shared" si="8"/>
        <v>3261118</v>
      </c>
      <c r="AF30" s="130"/>
      <c r="AG30" s="92"/>
      <c r="AH30" s="5">
        <v>94</v>
      </c>
      <c r="AI30" s="1">
        <v>85.48</v>
      </c>
      <c r="AJ30" s="130"/>
      <c r="AK30" s="1">
        <v>12.74</v>
      </c>
      <c r="AL30" s="130"/>
    </row>
    <row r="31" spans="1:38" x14ac:dyDescent="0.2">
      <c r="A31">
        <v>39</v>
      </c>
      <c r="B31" t="s">
        <v>25</v>
      </c>
      <c r="C31" s="9">
        <v>7.4</v>
      </c>
      <c r="D31" s="25">
        <v>287</v>
      </c>
      <c r="E31" s="24">
        <v>3.3972125435540068</v>
      </c>
      <c r="F31" s="24">
        <f t="shared" si="2"/>
        <v>11.602787456445993</v>
      </c>
      <c r="G31" s="25">
        <v>22</v>
      </c>
      <c r="H31" s="45">
        <v>43677</v>
      </c>
      <c r="I31" s="20">
        <v>1781519</v>
      </c>
      <c r="J31" s="20">
        <v>1803496</v>
      </c>
      <c r="K31">
        <v>1718576</v>
      </c>
      <c r="L31">
        <v>1807864</v>
      </c>
      <c r="M31" s="68">
        <f t="shared" si="3"/>
        <v>7111455</v>
      </c>
      <c r="N31" s="11">
        <f t="shared" si="4"/>
        <v>8.9107222080432198</v>
      </c>
      <c r="O31" s="11">
        <f t="shared" si="5"/>
        <v>2.5515453588611612</v>
      </c>
      <c r="P31" s="68">
        <v>6930003</v>
      </c>
      <c r="Q31" s="11">
        <f t="shared" si="6"/>
        <v>6.3591768491820595</v>
      </c>
      <c r="R31" s="68">
        <v>452230</v>
      </c>
      <c r="S31" s="68">
        <f t="shared" si="7"/>
        <v>6477773</v>
      </c>
      <c r="T31" s="135"/>
      <c r="U31" s="5">
        <v>88</v>
      </c>
      <c r="V31" s="69">
        <f t="shared" si="0"/>
        <v>98.02</v>
      </c>
      <c r="W31" s="70">
        <v>82.89</v>
      </c>
      <c r="X31" s="137"/>
      <c r="Y31" s="70">
        <v>15.13</v>
      </c>
      <c r="Z31" s="137"/>
      <c r="AA31" s="87"/>
      <c r="AB31">
        <f t="shared" si="1"/>
        <v>3585015</v>
      </c>
      <c r="AC31">
        <v>3507861</v>
      </c>
      <c r="AD31">
        <v>237658</v>
      </c>
      <c r="AE31">
        <f t="shared" si="8"/>
        <v>3270203</v>
      </c>
      <c r="AF31" s="130"/>
      <c r="AG31" s="92"/>
      <c r="AH31" s="5">
        <v>93</v>
      </c>
      <c r="AI31" s="1">
        <v>83.54</v>
      </c>
      <c r="AJ31" s="130"/>
      <c r="AK31" s="1">
        <v>14.48</v>
      </c>
      <c r="AL31" s="130"/>
    </row>
    <row r="32" spans="1:38" x14ac:dyDescent="0.2">
      <c r="A32">
        <v>40</v>
      </c>
      <c r="B32" t="s">
        <v>25</v>
      </c>
      <c r="C32" s="9">
        <v>7.4</v>
      </c>
      <c r="D32" s="25">
        <v>219</v>
      </c>
      <c r="E32" s="24">
        <v>4.4520547945205475</v>
      </c>
      <c r="F32" s="24">
        <f t="shared" si="2"/>
        <v>10.547945205479452</v>
      </c>
      <c r="G32" s="25">
        <v>19</v>
      </c>
      <c r="H32" s="45">
        <v>43687</v>
      </c>
      <c r="I32" s="20">
        <v>1422938</v>
      </c>
      <c r="J32" s="20">
        <v>1436789</v>
      </c>
      <c r="K32">
        <v>1374804</v>
      </c>
      <c r="L32">
        <v>1454054</v>
      </c>
      <c r="M32" s="68">
        <f t="shared" si="3"/>
        <v>5688585</v>
      </c>
      <c r="N32" s="11">
        <f t="shared" si="4"/>
        <v>6.13398586819042</v>
      </c>
      <c r="O32" s="11">
        <f t="shared" si="5"/>
        <v>2.197172055968224</v>
      </c>
      <c r="P32" s="68">
        <v>5563597</v>
      </c>
      <c r="Q32" s="11">
        <f t="shared" si="6"/>
        <v>3.9368138122221961</v>
      </c>
      <c r="R32" s="68">
        <v>223949</v>
      </c>
      <c r="S32" s="68">
        <f t="shared" si="7"/>
        <v>5339648</v>
      </c>
      <c r="T32" s="135"/>
      <c r="U32" s="5">
        <v>84</v>
      </c>
      <c r="V32" s="69">
        <f t="shared" si="0"/>
        <v>98.350000000000009</v>
      </c>
      <c r="W32" s="70">
        <v>82.7</v>
      </c>
      <c r="X32" s="137"/>
      <c r="Y32" s="70">
        <v>15.65</v>
      </c>
      <c r="Z32" s="137"/>
      <c r="AA32" s="87"/>
      <c r="AB32">
        <f t="shared" si="1"/>
        <v>2859727</v>
      </c>
      <c r="AC32">
        <v>2808973</v>
      </c>
      <c r="AD32">
        <v>117317</v>
      </c>
      <c r="AE32">
        <f t="shared" si="8"/>
        <v>2691656</v>
      </c>
      <c r="AF32" s="130"/>
      <c r="AG32" s="92"/>
      <c r="AH32" s="5">
        <v>88</v>
      </c>
      <c r="AI32" s="1">
        <v>83.1</v>
      </c>
      <c r="AJ32" s="130"/>
      <c r="AK32" s="1">
        <v>15.12</v>
      </c>
      <c r="AL32" s="130"/>
    </row>
    <row r="33" spans="1:38" x14ac:dyDescent="0.2">
      <c r="A33">
        <v>41</v>
      </c>
      <c r="B33" t="s">
        <v>25</v>
      </c>
      <c r="C33" s="9">
        <v>7.3</v>
      </c>
      <c r="D33" s="25">
        <v>149</v>
      </c>
      <c r="E33" s="24">
        <v>6.5436241610738257</v>
      </c>
      <c r="F33" s="24">
        <f t="shared" si="2"/>
        <v>8.4563758389261743</v>
      </c>
      <c r="G33" s="25">
        <v>16</v>
      </c>
      <c r="H33" s="45">
        <v>43687</v>
      </c>
      <c r="I33" s="20">
        <v>1268548</v>
      </c>
      <c r="J33" s="20">
        <v>1279711</v>
      </c>
      <c r="K33">
        <v>1212413</v>
      </c>
      <c r="L33">
        <v>1303318</v>
      </c>
      <c r="M33" s="68">
        <f t="shared" si="3"/>
        <v>5063990</v>
      </c>
      <c r="N33" s="11">
        <f t="shared" si="4"/>
        <v>4.9726204040687287</v>
      </c>
      <c r="O33" s="11">
        <f t="shared" si="5"/>
        <v>1.052430988212852</v>
      </c>
      <c r="P33" s="68">
        <v>5010695</v>
      </c>
      <c r="Q33" s="11">
        <f t="shared" si="6"/>
        <v>3.9201894158558765</v>
      </c>
      <c r="R33" s="68">
        <v>198518</v>
      </c>
      <c r="S33" s="68">
        <f t="shared" si="7"/>
        <v>4812177</v>
      </c>
      <c r="T33" s="135"/>
      <c r="U33" s="5">
        <v>92</v>
      </c>
      <c r="V33" s="69">
        <f t="shared" si="0"/>
        <v>97.55</v>
      </c>
      <c r="W33" s="70">
        <v>81.83</v>
      </c>
      <c r="X33" s="137"/>
      <c r="Y33" s="70">
        <v>15.72</v>
      </c>
      <c r="Z33" s="137"/>
      <c r="AA33" s="87"/>
      <c r="AB33">
        <f t="shared" si="1"/>
        <v>2548259</v>
      </c>
      <c r="AC33">
        <v>2528846</v>
      </c>
      <c r="AD33">
        <v>104953</v>
      </c>
      <c r="AE33">
        <f t="shared" si="8"/>
        <v>2423893</v>
      </c>
      <c r="AF33" s="130"/>
      <c r="AG33" s="92"/>
      <c r="AH33" s="5">
        <v>96</v>
      </c>
      <c r="AI33" s="1">
        <v>82.47</v>
      </c>
      <c r="AJ33" s="130"/>
      <c r="AK33" s="1">
        <v>15.19</v>
      </c>
      <c r="AL33" s="130"/>
    </row>
    <row r="34" spans="1:38" x14ac:dyDescent="0.2">
      <c r="A34">
        <v>42</v>
      </c>
      <c r="B34" t="s">
        <v>25</v>
      </c>
      <c r="C34" s="9">
        <v>7.7</v>
      </c>
      <c r="D34" s="25">
        <v>150</v>
      </c>
      <c r="E34" s="24">
        <v>6.5</v>
      </c>
      <c r="F34" s="24">
        <f t="shared" si="2"/>
        <v>8.5</v>
      </c>
      <c r="G34" s="25">
        <v>17</v>
      </c>
      <c r="H34" s="45">
        <v>43685</v>
      </c>
      <c r="I34" s="20">
        <v>2186941</v>
      </c>
      <c r="J34" s="20">
        <v>2200357</v>
      </c>
      <c r="K34">
        <v>2082681</v>
      </c>
      <c r="L34">
        <v>2153226</v>
      </c>
      <c r="M34" s="68">
        <f t="shared" si="3"/>
        <v>8623205</v>
      </c>
      <c r="N34" s="11">
        <f t="shared" si="4"/>
        <v>6.3765734434006847</v>
      </c>
      <c r="O34" s="11">
        <f t="shared" si="5"/>
        <v>1.0636300540228372</v>
      </c>
      <c r="P34" s="68">
        <v>8531486</v>
      </c>
      <c r="Q34" s="11">
        <f t="shared" si="6"/>
        <v>5.312943389377847</v>
      </c>
      <c r="R34" s="68">
        <v>458146</v>
      </c>
      <c r="S34" s="68">
        <f t="shared" si="7"/>
        <v>8073340</v>
      </c>
      <c r="T34" s="135"/>
      <c r="U34" s="5">
        <v>82</v>
      </c>
      <c r="V34" s="69">
        <f t="shared" si="0"/>
        <v>98.210000000000008</v>
      </c>
      <c r="W34" s="70">
        <v>83.17</v>
      </c>
      <c r="X34" s="137"/>
      <c r="Y34" s="70">
        <v>15.04</v>
      </c>
      <c r="Z34" s="137"/>
      <c r="AA34" s="87"/>
      <c r="AB34">
        <f t="shared" si="1"/>
        <v>4387298</v>
      </c>
      <c r="AC34">
        <v>4360001</v>
      </c>
      <c r="AD34">
        <v>243003</v>
      </c>
      <c r="AE34">
        <f t="shared" si="8"/>
        <v>4116998</v>
      </c>
      <c r="AF34" s="130"/>
      <c r="AG34" s="92"/>
      <c r="AH34" s="5">
        <v>87</v>
      </c>
      <c r="AI34" s="1">
        <v>83.6</v>
      </c>
      <c r="AJ34" s="130"/>
      <c r="AK34" s="1">
        <v>14.32</v>
      </c>
      <c r="AL34" s="130"/>
    </row>
    <row r="35" spans="1:38" x14ac:dyDescent="0.2">
      <c r="A35">
        <v>43</v>
      </c>
      <c r="B35" t="s">
        <v>25</v>
      </c>
      <c r="C35" s="9" t="s">
        <v>32</v>
      </c>
      <c r="D35" s="25">
        <v>154</v>
      </c>
      <c r="E35" s="24">
        <v>6.3311688311688314</v>
      </c>
      <c r="F35" s="24">
        <f t="shared" si="2"/>
        <v>8.6688311688311686</v>
      </c>
      <c r="G35" s="25">
        <v>18</v>
      </c>
      <c r="H35" s="45">
        <v>43689</v>
      </c>
      <c r="I35" s="20">
        <v>1854250</v>
      </c>
      <c r="J35" s="20">
        <v>1864075</v>
      </c>
      <c r="K35">
        <v>1806766</v>
      </c>
      <c r="L35">
        <v>1885958</v>
      </c>
      <c r="M35" s="68">
        <f t="shared" si="3"/>
        <v>7411049</v>
      </c>
      <c r="N35" s="11">
        <f t="shared" si="4"/>
        <v>6.4649147509347191</v>
      </c>
      <c r="O35" s="11">
        <f t="shared" si="5"/>
        <v>3.9745520505936476</v>
      </c>
      <c r="P35" s="68">
        <v>7116493</v>
      </c>
      <c r="Q35" s="11">
        <f t="shared" si="6"/>
        <v>2.490362700341072</v>
      </c>
      <c r="R35" s="68">
        <v>184562</v>
      </c>
      <c r="S35" s="68">
        <f t="shared" si="7"/>
        <v>6931931</v>
      </c>
      <c r="T35" s="135"/>
      <c r="U35" s="5">
        <v>79</v>
      </c>
      <c r="V35" s="69">
        <f t="shared" si="0"/>
        <v>97.35</v>
      </c>
      <c r="W35" s="70">
        <v>81.2</v>
      </c>
      <c r="X35" s="137"/>
      <c r="Y35" s="70">
        <v>16.149999999999999</v>
      </c>
      <c r="Z35" s="137"/>
      <c r="AA35" s="87"/>
      <c r="AB35">
        <f t="shared" si="1"/>
        <v>3718325</v>
      </c>
      <c r="AC35">
        <v>3587913</v>
      </c>
      <c r="AD35">
        <v>96678</v>
      </c>
      <c r="AE35">
        <f t="shared" si="8"/>
        <v>3491235</v>
      </c>
      <c r="AF35" s="130"/>
      <c r="AG35" s="92"/>
      <c r="AH35" s="5">
        <v>83</v>
      </c>
      <c r="AI35" s="1">
        <v>81.400000000000006</v>
      </c>
      <c r="AJ35" s="130"/>
      <c r="AK35" s="1">
        <v>15.53</v>
      </c>
      <c r="AL35" s="130"/>
    </row>
    <row r="36" spans="1:38" x14ac:dyDescent="0.2">
      <c r="A36">
        <v>44</v>
      </c>
      <c r="B36" t="s">
        <v>25</v>
      </c>
      <c r="C36" s="9">
        <v>7.4</v>
      </c>
      <c r="D36" s="25">
        <v>231</v>
      </c>
      <c r="E36" s="24">
        <v>4.220779220779221</v>
      </c>
      <c r="F36" s="24">
        <f t="shared" si="2"/>
        <v>10.779220779220779</v>
      </c>
      <c r="G36" s="25">
        <v>18</v>
      </c>
      <c r="H36" s="45">
        <v>43689</v>
      </c>
      <c r="I36" s="20">
        <v>1999004</v>
      </c>
      <c r="J36" s="20">
        <v>2006608</v>
      </c>
      <c r="K36">
        <v>1958924</v>
      </c>
      <c r="L36">
        <v>2046150</v>
      </c>
      <c r="M36" s="68">
        <f t="shared" si="3"/>
        <v>8010686</v>
      </c>
      <c r="N36" s="11">
        <f t="shared" si="4"/>
        <v>7.8689265813190028</v>
      </c>
      <c r="O36" s="11">
        <f t="shared" si="5"/>
        <v>1.0115238570080016</v>
      </c>
      <c r="P36" s="68">
        <v>7929656</v>
      </c>
      <c r="Q36" s="11">
        <f t="shared" si="6"/>
        <v>6.8574027243110018</v>
      </c>
      <c r="R36" s="68">
        <v>549325</v>
      </c>
      <c r="S36" s="68">
        <f t="shared" si="7"/>
        <v>7380331</v>
      </c>
      <c r="T36" s="135"/>
      <c r="U36" s="5">
        <v>86</v>
      </c>
      <c r="V36" s="69">
        <f t="shared" si="0"/>
        <v>97.789999999999992</v>
      </c>
      <c r="W36" s="70">
        <v>83.61</v>
      </c>
      <c r="X36" s="137"/>
      <c r="Y36" s="70">
        <v>14.18</v>
      </c>
      <c r="Z36" s="137"/>
      <c r="AA36" s="87"/>
      <c r="AB36">
        <f t="shared" si="1"/>
        <v>4005612</v>
      </c>
      <c r="AC36">
        <v>3979342</v>
      </c>
      <c r="AD36">
        <v>283797</v>
      </c>
      <c r="AE36">
        <f t="shared" si="8"/>
        <v>3695545</v>
      </c>
      <c r="AF36" s="130"/>
      <c r="AG36" s="92"/>
      <c r="AH36" s="5">
        <v>90</v>
      </c>
      <c r="AI36" s="1">
        <v>84.14</v>
      </c>
      <c r="AJ36" s="130"/>
      <c r="AK36" s="1">
        <v>13.62</v>
      </c>
      <c r="AL36" s="130"/>
    </row>
    <row r="37" spans="1:38" x14ac:dyDescent="0.2">
      <c r="A37">
        <v>45</v>
      </c>
      <c r="B37" t="s">
        <v>25</v>
      </c>
      <c r="C37" s="9">
        <v>8.1</v>
      </c>
      <c r="D37" s="25">
        <v>189</v>
      </c>
      <c r="E37" s="24">
        <v>5.1587301587301591</v>
      </c>
      <c r="F37" s="24">
        <f t="shared" si="2"/>
        <v>9.8412698412698418</v>
      </c>
      <c r="G37" s="25">
        <v>18</v>
      </c>
      <c r="H37" s="45">
        <v>43689</v>
      </c>
      <c r="I37" s="20">
        <v>1959367</v>
      </c>
      <c r="J37" s="20">
        <v>1967848</v>
      </c>
      <c r="K37">
        <v>1882899</v>
      </c>
      <c r="L37">
        <v>1941286</v>
      </c>
      <c r="M37" s="68">
        <f t="shared" si="3"/>
        <v>7751400</v>
      </c>
      <c r="N37" s="11">
        <f t="shared" si="4"/>
        <v>7.0243310885775472</v>
      </c>
      <c r="O37" s="11">
        <f t="shared" si="5"/>
        <v>0.88910390381092452</v>
      </c>
      <c r="P37" s="68">
        <v>7682482</v>
      </c>
      <c r="Q37" s="11">
        <f t="shared" si="6"/>
        <v>6.1352271847666229</v>
      </c>
      <c r="R37" s="68">
        <v>475566</v>
      </c>
      <c r="S37" s="68">
        <f t="shared" si="7"/>
        <v>7206916</v>
      </c>
      <c r="T37" s="135"/>
      <c r="U37" s="5">
        <v>86</v>
      </c>
      <c r="V37" s="69">
        <f t="shared" si="0"/>
        <v>97.79</v>
      </c>
      <c r="W37" s="70">
        <v>83.01</v>
      </c>
      <c r="X37" s="137"/>
      <c r="Y37" s="70">
        <v>14.78</v>
      </c>
      <c r="Z37" s="137"/>
      <c r="AA37" s="87"/>
      <c r="AB37">
        <f t="shared" si="1"/>
        <v>3927215</v>
      </c>
      <c r="AC37">
        <v>3904901</v>
      </c>
      <c r="AD37">
        <v>249194</v>
      </c>
      <c r="AE37">
        <f t="shared" si="8"/>
        <v>3655707</v>
      </c>
      <c r="AF37" s="130"/>
      <c r="AG37" s="92"/>
      <c r="AH37" s="5">
        <v>90</v>
      </c>
      <c r="AI37" s="1">
        <v>83.57</v>
      </c>
      <c r="AJ37" s="130"/>
      <c r="AK37" s="1">
        <v>14.18</v>
      </c>
      <c r="AL37" s="130"/>
    </row>
    <row r="38" spans="1:38" x14ac:dyDescent="0.2">
      <c r="A38">
        <v>46</v>
      </c>
      <c r="B38" t="s">
        <v>25</v>
      </c>
      <c r="C38" s="9">
        <v>7.5</v>
      </c>
      <c r="D38" s="25">
        <v>294</v>
      </c>
      <c r="E38" s="24">
        <v>3.3163265306122449</v>
      </c>
      <c r="F38" s="24">
        <f t="shared" si="2"/>
        <v>11.683673469387756</v>
      </c>
      <c r="G38" s="25">
        <v>18</v>
      </c>
      <c r="H38" s="45">
        <v>43689</v>
      </c>
      <c r="I38" s="20">
        <v>1677160</v>
      </c>
      <c r="J38" s="20">
        <v>1693667</v>
      </c>
      <c r="K38">
        <v>1617230</v>
      </c>
      <c r="L38">
        <v>1709946</v>
      </c>
      <c r="M38" s="68">
        <f t="shared" si="3"/>
        <v>6698003</v>
      </c>
      <c r="N38" s="11">
        <f t="shared" si="4"/>
        <v>8.7223609783393652</v>
      </c>
      <c r="O38" s="11">
        <f t="shared" si="5"/>
        <v>3.2335160196255512</v>
      </c>
      <c r="P38" s="68">
        <v>6481422</v>
      </c>
      <c r="Q38" s="11">
        <f t="shared" si="6"/>
        <v>5.4888449587138135</v>
      </c>
      <c r="R38" s="68">
        <v>367643</v>
      </c>
      <c r="S38" s="68">
        <f t="shared" si="7"/>
        <v>6113779</v>
      </c>
      <c r="T38" s="135"/>
      <c r="U38" s="5">
        <v>87</v>
      </c>
      <c r="V38" s="69">
        <f t="shared" si="0"/>
        <v>96.100000000000009</v>
      </c>
      <c r="W38" s="70">
        <v>79.540000000000006</v>
      </c>
      <c r="X38" s="137"/>
      <c r="Y38" s="70">
        <v>16.559999999999999</v>
      </c>
      <c r="Z38" s="137"/>
      <c r="AA38" s="87"/>
      <c r="AB38">
        <f t="shared" si="1"/>
        <v>3370827</v>
      </c>
      <c r="AC38">
        <v>3275783</v>
      </c>
      <c r="AD38">
        <v>194194</v>
      </c>
      <c r="AE38">
        <f t="shared" si="8"/>
        <v>3081589</v>
      </c>
      <c r="AF38" s="130"/>
      <c r="AG38" s="92"/>
      <c r="AH38" s="5">
        <v>92</v>
      </c>
      <c r="AI38" s="1">
        <v>80.23</v>
      </c>
      <c r="AJ38" s="130"/>
      <c r="AK38" s="1">
        <v>16.03</v>
      </c>
      <c r="AL38" s="130"/>
    </row>
    <row r="39" spans="1:38" x14ac:dyDescent="0.2">
      <c r="A39">
        <v>47</v>
      </c>
      <c r="B39" t="s">
        <v>25</v>
      </c>
      <c r="C39" s="11">
        <v>7.7</v>
      </c>
      <c r="D39" s="31">
        <v>183</v>
      </c>
      <c r="E39" s="28">
        <v>5.3278688524590168</v>
      </c>
      <c r="F39" s="24">
        <f t="shared" si="2"/>
        <v>9.6721311475409841</v>
      </c>
      <c r="G39" s="31">
        <v>18</v>
      </c>
      <c r="H39" s="45">
        <v>43699</v>
      </c>
      <c r="I39" s="20">
        <v>2259298</v>
      </c>
      <c r="J39" s="20">
        <v>2268451</v>
      </c>
      <c r="K39">
        <v>2158558</v>
      </c>
      <c r="L39">
        <v>2257607</v>
      </c>
      <c r="M39" s="68">
        <f t="shared" si="3"/>
        <v>8943914</v>
      </c>
      <c r="N39" s="11">
        <f t="shared" si="4"/>
        <v>5.9994874727104932</v>
      </c>
      <c r="O39" s="11">
        <f t="shared" si="5"/>
        <v>2.6093609576299595</v>
      </c>
      <c r="P39" s="68">
        <v>8710535</v>
      </c>
      <c r="Q39" s="11">
        <f t="shared" si="6"/>
        <v>3.3901265150805342</v>
      </c>
      <c r="R39" s="68">
        <v>303210</v>
      </c>
      <c r="S39" s="68">
        <f t="shared" si="7"/>
        <v>8407325</v>
      </c>
      <c r="T39" s="135"/>
      <c r="U39" s="5">
        <v>84</v>
      </c>
      <c r="V39" s="69">
        <f t="shared" si="0"/>
        <v>97.669999999999987</v>
      </c>
      <c r="W39" s="70">
        <v>82.38</v>
      </c>
      <c r="X39" s="137"/>
      <c r="Y39" s="70">
        <v>15.29</v>
      </c>
      <c r="Z39" s="137"/>
      <c r="AA39" s="87"/>
      <c r="AB39">
        <f t="shared" si="1"/>
        <v>4527749</v>
      </c>
      <c r="AC39">
        <v>4432561</v>
      </c>
      <c r="AD39">
        <v>161518</v>
      </c>
      <c r="AE39">
        <f t="shared" si="8"/>
        <v>4271043</v>
      </c>
      <c r="AF39" s="130"/>
      <c r="AG39" s="92"/>
      <c r="AH39" s="5">
        <v>90</v>
      </c>
      <c r="AI39" s="1">
        <v>82.92</v>
      </c>
      <c r="AJ39" s="130"/>
      <c r="AK39" s="1">
        <v>14.49</v>
      </c>
      <c r="AL39" s="130"/>
    </row>
    <row r="40" spans="1:38" x14ac:dyDescent="0.2">
      <c r="A40" s="2">
        <v>48</v>
      </c>
      <c r="B40" s="2" t="s">
        <v>25</v>
      </c>
      <c r="C40" s="10">
        <v>6.9</v>
      </c>
      <c r="D40" s="30">
        <v>142</v>
      </c>
      <c r="E40" s="27">
        <v>6.8661971830985919</v>
      </c>
      <c r="F40" s="27">
        <f t="shared" si="2"/>
        <v>8.1338028169014081</v>
      </c>
      <c r="G40" s="30">
        <v>18</v>
      </c>
      <c r="H40" s="78">
        <v>43699</v>
      </c>
      <c r="I40" s="21">
        <v>1704054</v>
      </c>
      <c r="J40" s="21">
        <v>1720226</v>
      </c>
      <c r="K40" s="2">
        <v>1611136</v>
      </c>
      <c r="L40" s="2">
        <v>1681756</v>
      </c>
      <c r="M40" s="2">
        <f t="shared" si="3"/>
        <v>6717172</v>
      </c>
      <c r="N40" s="10">
        <f t="shared" si="4"/>
        <v>9.373364266986167</v>
      </c>
      <c r="O40" s="10">
        <f t="shared" si="5"/>
        <v>4.9545106184566956</v>
      </c>
      <c r="P40" s="2">
        <v>6384369</v>
      </c>
      <c r="Q40" s="10">
        <f t="shared" si="6"/>
        <v>4.4188536485294705</v>
      </c>
      <c r="R40" s="2">
        <v>296822</v>
      </c>
      <c r="S40" s="2">
        <f t="shared" si="7"/>
        <v>6087547</v>
      </c>
      <c r="T40" s="131"/>
      <c r="U40" s="2">
        <v>77</v>
      </c>
      <c r="V40" s="54">
        <f t="shared" si="0"/>
        <v>97.09</v>
      </c>
      <c r="W40" s="3">
        <v>81.95</v>
      </c>
      <c r="X40" s="138"/>
      <c r="Y40" s="3">
        <v>15.14</v>
      </c>
      <c r="Z40" s="138"/>
      <c r="AA40" s="88"/>
      <c r="AB40" s="2">
        <f t="shared" si="1"/>
        <v>3424280</v>
      </c>
      <c r="AC40" s="2">
        <v>3269897</v>
      </c>
      <c r="AD40" s="2">
        <v>155417</v>
      </c>
      <c r="AE40" s="2">
        <f t="shared" si="8"/>
        <v>3114480</v>
      </c>
      <c r="AF40" s="131"/>
      <c r="AG40" s="84"/>
      <c r="AH40" s="2">
        <v>80</v>
      </c>
      <c r="AI40" s="3">
        <v>81.95</v>
      </c>
      <c r="AJ40" s="131"/>
      <c r="AK40" s="3">
        <v>14.62</v>
      </c>
      <c r="AL40" s="131"/>
    </row>
    <row r="41" spans="1:38" x14ac:dyDescent="0.2">
      <c r="A41" s="68"/>
      <c r="B41" s="68">
        <f>STDEV(C29:C40)</f>
        <v>0.37779263191236628</v>
      </c>
      <c r="C41" s="11">
        <f>AVERAGE(C29:C40)</f>
        <v>7.4545454545454559</v>
      </c>
      <c r="D41" s="68">
        <f>STDEV(E29:E40)</f>
        <v>1.3229106613179149</v>
      </c>
      <c r="E41" s="11">
        <f>AVERAGE(E29:E40)</f>
        <v>5.4482723665371191</v>
      </c>
      <c r="F41" s="121"/>
      <c r="G41" s="119"/>
      <c r="H41" s="79"/>
      <c r="I41" s="150"/>
      <c r="J41" s="150"/>
      <c r="K41" s="68"/>
      <c r="L41" s="152">
        <f>STDEV(M29:M40)</f>
        <v>1292222.2547154343</v>
      </c>
      <c r="M41" s="151">
        <f>AVERAGE(M29:M40)</f>
        <v>6982069.75</v>
      </c>
      <c r="N41" s="11"/>
      <c r="O41" s="11"/>
      <c r="P41" s="68"/>
      <c r="Q41" s="11"/>
      <c r="R41" s="152">
        <f>STDEV(S29:S40)</f>
        <v>1201655.7066668188</v>
      </c>
      <c r="S41" s="151">
        <f>AVERAGE(S29:S40)</f>
        <v>6493260.25</v>
      </c>
      <c r="T41" s="153">
        <f>STDEV(U29:U40)</f>
        <v>4.6417081495344519</v>
      </c>
      <c r="U41" s="119">
        <f>AVERAGE(U29:U40)</f>
        <v>85.5</v>
      </c>
      <c r="V41" s="69">
        <f>STDEV(W29:W40)</f>
        <v>1.3353863928398464</v>
      </c>
      <c r="W41" s="11">
        <f>AVERAGE(W29:W40)</f>
        <v>82.397499999999994</v>
      </c>
      <c r="X41" s="121"/>
      <c r="Y41" s="70"/>
      <c r="Z41" s="121"/>
      <c r="AA41" s="124"/>
      <c r="AB41" s="68"/>
      <c r="AC41" s="68"/>
      <c r="AD41" s="68"/>
      <c r="AE41" s="68"/>
      <c r="AF41" s="119"/>
      <c r="AG41" s="119"/>
      <c r="AH41" s="68"/>
      <c r="AI41" s="70"/>
      <c r="AJ41" s="119"/>
      <c r="AK41" s="70"/>
      <c r="AL41" s="119"/>
    </row>
    <row r="42" spans="1:38" x14ac:dyDescent="0.2">
      <c r="A42">
        <v>49</v>
      </c>
      <c r="B42" t="s">
        <v>26</v>
      </c>
      <c r="C42" s="11">
        <v>8</v>
      </c>
      <c r="D42" s="31">
        <v>202</v>
      </c>
      <c r="E42" s="28">
        <v>4.826732673267327</v>
      </c>
      <c r="F42" s="24">
        <f t="shared" si="2"/>
        <v>10.173267326732674</v>
      </c>
      <c r="G42" s="31">
        <v>16</v>
      </c>
      <c r="H42" s="79">
        <v>43687</v>
      </c>
      <c r="I42" s="20">
        <v>1394918</v>
      </c>
      <c r="J42" s="20">
        <v>1415411</v>
      </c>
      <c r="K42">
        <v>1355397</v>
      </c>
      <c r="L42">
        <v>1447302</v>
      </c>
      <c r="M42" s="68">
        <f t="shared" si="3"/>
        <v>5613028</v>
      </c>
      <c r="N42" s="11">
        <f t="shared" si="4"/>
        <v>8.6888574224108623</v>
      </c>
      <c r="O42" s="11">
        <f t="shared" si="5"/>
        <v>3.7295021510671247</v>
      </c>
      <c r="P42" s="68">
        <v>5403690</v>
      </c>
      <c r="Q42" s="11">
        <f t="shared" si="6"/>
        <v>4.9593552713437381</v>
      </c>
      <c r="R42" s="68">
        <v>278370</v>
      </c>
      <c r="S42" s="68">
        <f t="shared" si="7"/>
        <v>5125320</v>
      </c>
      <c r="T42" s="135">
        <f>MEDIAN(S42:S52)</f>
        <v>6913623</v>
      </c>
      <c r="U42" s="5">
        <v>87</v>
      </c>
      <c r="V42" s="69">
        <f t="shared" si="0"/>
        <v>95.91</v>
      </c>
      <c r="W42" s="70">
        <v>79.2</v>
      </c>
      <c r="X42" s="135">
        <f>AVERAGE(W42:W52)</f>
        <v>81.178181818181827</v>
      </c>
      <c r="Y42" s="70">
        <v>16.71</v>
      </c>
      <c r="Z42" s="129">
        <f>AVERAGE(Y42:Y52)</f>
        <v>15.72909090909091</v>
      </c>
      <c r="AA42" s="89"/>
      <c r="AB42">
        <f t="shared" si="1"/>
        <v>2810329</v>
      </c>
      <c r="AC42">
        <v>2719720</v>
      </c>
      <c r="AD42">
        <v>146154</v>
      </c>
      <c r="AE42">
        <f t="shared" si="8"/>
        <v>2573566</v>
      </c>
      <c r="AF42" s="129">
        <f>AVERAGE(AE42:AE52)</f>
        <v>3379448.8181818184</v>
      </c>
      <c r="AG42" s="83"/>
      <c r="AH42" s="5">
        <v>92</v>
      </c>
      <c r="AI42" s="1">
        <v>79.89</v>
      </c>
      <c r="AJ42" s="129"/>
      <c r="AK42" s="1">
        <v>16.149999999999999</v>
      </c>
      <c r="AL42" s="129"/>
    </row>
    <row r="43" spans="1:38" x14ac:dyDescent="0.2">
      <c r="A43">
        <v>51</v>
      </c>
      <c r="B43" t="s">
        <v>26</v>
      </c>
      <c r="C43" s="11">
        <v>7.7</v>
      </c>
      <c r="D43" s="31">
        <v>186</v>
      </c>
      <c r="E43" s="28">
        <v>5.241935483870968</v>
      </c>
      <c r="F43" s="24">
        <f t="shared" si="2"/>
        <v>9.758064516129032</v>
      </c>
      <c r="G43" s="31">
        <v>22</v>
      </c>
      <c r="H43" s="79">
        <v>43677</v>
      </c>
      <c r="I43" s="20">
        <v>2041324</v>
      </c>
      <c r="J43" s="20">
        <v>2051596</v>
      </c>
      <c r="K43">
        <v>1966144</v>
      </c>
      <c r="L43">
        <v>2086644</v>
      </c>
      <c r="M43" s="68">
        <f t="shared" si="3"/>
        <v>8145708</v>
      </c>
      <c r="N43" s="11">
        <f t="shared" si="4"/>
        <v>9.3213751339969466</v>
      </c>
      <c r="O43" s="11">
        <f t="shared" si="5"/>
        <v>3.4423895381469602</v>
      </c>
      <c r="P43" s="68">
        <v>7865301</v>
      </c>
      <c r="Q43" s="11">
        <f t="shared" si="6"/>
        <v>5.8789855958499864</v>
      </c>
      <c r="R43" s="68">
        <v>478885</v>
      </c>
      <c r="S43" s="68">
        <f t="shared" si="7"/>
        <v>7386416</v>
      </c>
      <c r="T43" s="135"/>
      <c r="U43" s="5">
        <v>86</v>
      </c>
      <c r="V43" s="69">
        <f t="shared" si="0"/>
        <v>97.46</v>
      </c>
      <c r="W43" s="70">
        <v>82.16</v>
      </c>
      <c r="X43" s="135"/>
      <c r="Y43" s="70">
        <v>15.3</v>
      </c>
      <c r="Z43" s="135"/>
      <c r="AA43" s="89"/>
      <c r="AB43">
        <f t="shared" si="1"/>
        <v>4092920</v>
      </c>
      <c r="AC43">
        <v>3969765</v>
      </c>
      <c r="AD43">
        <v>250159</v>
      </c>
      <c r="AE43">
        <f t="shared" si="8"/>
        <v>3719606</v>
      </c>
      <c r="AF43" s="130"/>
      <c r="AG43" s="92"/>
      <c r="AH43" s="5">
        <v>91</v>
      </c>
      <c r="AI43" s="1">
        <v>82.7</v>
      </c>
      <c r="AJ43" s="130"/>
      <c r="AK43" s="1">
        <v>14.71</v>
      </c>
      <c r="AL43" s="130"/>
    </row>
    <row r="44" spans="1:38" x14ac:dyDescent="0.2">
      <c r="A44">
        <v>52</v>
      </c>
      <c r="B44" t="s">
        <v>26</v>
      </c>
      <c r="C44" s="11">
        <v>7.8</v>
      </c>
      <c r="D44" s="31">
        <v>340</v>
      </c>
      <c r="E44" s="28">
        <v>2.8676470588235294</v>
      </c>
      <c r="F44" s="24">
        <f t="shared" si="2"/>
        <v>12.132352941176471</v>
      </c>
      <c r="G44" s="31">
        <v>23</v>
      </c>
      <c r="H44" s="79">
        <v>43677</v>
      </c>
      <c r="I44" s="20">
        <v>1773906</v>
      </c>
      <c r="J44" s="20">
        <v>1780818</v>
      </c>
      <c r="K44">
        <v>1712841</v>
      </c>
      <c r="L44">
        <v>1810938</v>
      </c>
      <c r="M44" s="68">
        <f t="shared" si="3"/>
        <v>7078503</v>
      </c>
      <c r="N44" s="11">
        <f t="shared" si="4"/>
        <v>7.8592747647348595</v>
      </c>
      <c r="O44" s="11">
        <f t="shared" si="5"/>
        <v>2.4602094538915926</v>
      </c>
      <c r="P44" s="68">
        <v>6904357</v>
      </c>
      <c r="Q44" s="11">
        <f t="shared" si="6"/>
        <v>5.3990653108432669</v>
      </c>
      <c r="R44" s="68">
        <v>382173</v>
      </c>
      <c r="S44" s="68">
        <f t="shared" si="7"/>
        <v>6522184</v>
      </c>
      <c r="T44" s="135"/>
      <c r="U44" s="5">
        <v>89</v>
      </c>
      <c r="V44" s="69">
        <f t="shared" si="0"/>
        <v>96.52</v>
      </c>
      <c r="W44" s="70">
        <v>80.739999999999995</v>
      </c>
      <c r="X44" s="135"/>
      <c r="Y44" s="70">
        <v>15.78</v>
      </c>
      <c r="Z44" s="135"/>
      <c r="AA44" s="89"/>
      <c r="AB44">
        <f t="shared" si="1"/>
        <v>3554724</v>
      </c>
      <c r="AC44">
        <v>3479766</v>
      </c>
      <c r="AD44">
        <v>198703</v>
      </c>
      <c r="AE44">
        <f t="shared" si="8"/>
        <v>3281063</v>
      </c>
      <c r="AF44" s="130"/>
      <c r="AG44" s="92"/>
      <c r="AH44" s="5">
        <v>93</v>
      </c>
      <c r="AI44" s="1">
        <v>81.34</v>
      </c>
      <c r="AJ44" s="130"/>
      <c r="AK44" s="1">
        <v>15.32</v>
      </c>
      <c r="AL44" s="130"/>
    </row>
    <row r="45" spans="1:38" x14ac:dyDescent="0.2">
      <c r="A45">
        <v>53</v>
      </c>
      <c r="B45" t="s">
        <v>26</v>
      </c>
      <c r="C45" s="11">
        <v>8</v>
      </c>
      <c r="D45" s="31">
        <v>145</v>
      </c>
      <c r="E45" s="28">
        <v>6.7241379310344831</v>
      </c>
      <c r="F45" s="24">
        <f t="shared" si="2"/>
        <v>8.275862068965516</v>
      </c>
      <c r="G45" s="31">
        <v>18</v>
      </c>
      <c r="H45" s="79">
        <v>43687</v>
      </c>
      <c r="I45" s="20">
        <v>1657691</v>
      </c>
      <c r="J45" s="20">
        <v>1674546</v>
      </c>
      <c r="K45">
        <v>1581558</v>
      </c>
      <c r="L45">
        <v>1672315</v>
      </c>
      <c r="M45" s="68">
        <f t="shared" si="3"/>
        <v>6586110</v>
      </c>
      <c r="N45" s="11">
        <f t="shared" si="4"/>
        <v>5.3656103526968115</v>
      </c>
      <c r="O45" s="11">
        <f t="shared" si="5"/>
        <v>1.0701157435876412</v>
      </c>
      <c r="P45" s="68">
        <v>6515631</v>
      </c>
      <c r="Q45" s="11">
        <f t="shared" si="6"/>
        <v>4.2954946091091708</v>
      </c>
      <c r="R45" s="68">
        <v>282906</v>
      </c>
      <c r="S45" s="68">
        <f t="shared" si="7"/>
        <v>6232725</v>
      </c>
      <c r="T45" s="135"/>
      <c r="U45" s="5">
        <v>90</v>
      </c>
      <c r="V45" s="69">
        <f t="shared" si="0"/>
        <v>97.09</v>
      </c>
      <c r="W45" s="70">
        <v>80.37</v>
      </c>
      <c r="X45" s="135"/>
      <c r="Y45" s="70">
        <v>16.72</v>
      </c>
      <c r="Z45" s="135"/>
      <c r="AA45" s="89"/>
      <c r="AB45">
        <f t="shared" si="1"/>
        <v>3332237</v>
      </c>
      <c r="AC45">
        <v>3307538</v>
      </c>
      <c r="AD45">
        <v>149984</v>
      </c>
      <c r="AE45">
        <f t="shared" si="8"/>
        <v>3157554</v>
      </c>
      <c r="AF45" s="130"/>
      <c r="AG45" s="92"/>
      <c r="AH45" s="5">
        <v>95</v>
      </c>
      <c r="AI45" s="1">
        <v>81.05</v>
      </c>
      <c r="AJ45" s="130"/>
      <c r="AK45" s="1">
        <v>16.149999999999999</v>
      </c>
      <c r="AL45" s="130"/>
    </row>
    <row r="46" spans="1:38" x14ac:dyDescent="0.2">
      <c r="A46">
        <v>54</v>
      </c>
      <c r="B46" t="s">
        <v>26</v>
      </c>
      <c r="C46" s="11">
        <v>6.3</v>
      </c>
      <c r="D46" s="31">
        <v>426</v>
      </c>
      <c r="E46" s="28">
        <v>2.288732394366197</v>
      </c>
      <c r="F46" s="24">
        <f t="shared" si="2"/>
        <v>12.711267605633804</v>
      </c>
      <c r="G46" s="31">
        <v>19</v>
      </c>
      <c r="H46" s="79">
        <v>43687</v>
      </c>
      <c r="I46" s="20">
        <v>1202379</v>
      </c>
      <c r="J46" s="20">
        <v>1212703</v>
      </c>
      <c r="K46">
        <v>1170677</v>
      </c>
      <c r="L46">
        <v>1259947</v>
      </c>
      <c r="M46" s="68">
        <f t="shared" si="3"/>
        <v>4845706</v>
      </c>
      <c r="N46" s="11">
        <f t="shared" si="4"/>
        <v>5.5812919727280192</v>
      </c>
      <c r="O46" s="11">
        <f t="shared" si="5"/>
        <v>1.2561017940419827</v>
      </c>
      <c r="P46" s="68">
        <v>4784839</v>
      </c>
      <c r="Q46" s="11">
        <f t="shared" si="6"/>
        <v>4.3251901786860367</v>
      </c>
      <c r="R46" s="68">
        <v>209586</v>
      </c>
      <c r="S46" s="68">
        <f t="shared" si="7"/>
        <v>4575253</v>
      </c>
      <c r="T46" s="135"/>
      <c r="U46" s="5">
        <v>91</v>
      </c>
      <c r="V46" s="69">
        <f t="shared" si="0"/>
        <v>95.320000000000007</v>
      </c>
      <c r="W46" s="70">
        <v>78.95</v>
      </c>
      <c r="X46" s="135"/>
      <c r="Y46" s="70">
        <v>16.37</v>
      </c>
      <c r="Z46" s="135"/>
      <c r="AA46" s="89"/>
      <c r="AB46">
        <f t="shared" si="1"/>
        <v>2415082</v>
      </c>
      <c r="AC46">
        <v>2392806</v>
      </c>
      <c r="AD46">
        <v>110363</v>
      </c>
      <c r="AE46">
        <f t="shared" si="8"/>
        <v>2282443</v>
      </c>
      <c r="AF46" s="130"/>
      <c r="AG46" s="92"/>
      <c r="AH46" s="5">
        <v>96</v>
      </c>
      <c r="AI46" s="1">
        <v>79.819999999999993</v>
      </c>
      <c r="AJ46" s="130"/>
      <c r="AK46" s="1">
        <v>15.81</v>
      </c>
      <c r="AL46" s="130"/>
    </row>
    <row r="47" spans="1:38" x14ac:dyDescent="0.2">
      <c r="A47">
        <v>55</v>
      </c>
      <c r="B47" t="s">
        <v>26</v>
      </c>
      <c r="C47" s="11">
        <v>7.5</v>
      </c>
      <c r="D47" s="31">
        <v>134</v>
      </c>
      <c r="E47" s="28">
        <v>7.2761194029850742</v>
      </c>
      <c r="F47" s="24">
        <f t="shared" si="2"/>
        <v>7.7238805970149258</v>
      </c>
      <c r="G47" s="31">
        <v>20</v>
      </c>
      <c r="H47" s="79">
        <v>43685</v>
      </c>
      <c r="I47" s="20">
        <v>1950293</v>
      </c>
      <c r="J47" s="20">
        <v>1964887</v>
      </c>
      <c r="K47">
        <v>1869513</v>
      </c>
      <c r="L47">
        <v>1966076</v>
      </c>
      <c r="M47" s="68">
        <f t="shared" si="3"/>
        <v>7750769</v>
      </c>
      <c r="N47" s="11">
        <f t="shared" si="4"/>
        <v>5.4717151291697634</v>
      </c>
      <c r="O47" s="11">
        <f t="shared" si="5"/>
        <v>1.1277977707760352</v>
      </c>
      <c r="P47" s="68">
        <v>7663356</v>
      </c>
      <c r="Q47" s="11">
        <f t="shared" si="6"/>
        <v>4.3439173583937283</v>
      </c>
      <c r="R47" s="68">
        <v>336687</v>
      </c>
      <c r="S47" s="68">
        <f t="shared" si="7"/>
        <v>7326669</v>
      </c>
      <c r="T47" s="135"/>
      <c r="U47" s="5">
        <v>84</v>
      </c>
      <c r="V47" s="69">
        <f t="shared" si="0"/>
        <v>97.88</v>
      </c>
      <c r="W47" s="70">
        <v>83.03</v>
      </c>
      <c r="X47" s="135"/>
      <c r="Y47" s="70">
        <v>14.85</v>
      </c>
      <c r="Z47" s="135"/>
      <c r="AA47" s="89"/>
      <c r="AB47">
        <f t="shared" si="1"/>
        <v>3915180</v>
      </c>
      <c r="AC47">
        <v>3883834</v>
      </c>
      <c r="AD47">
        <v>175320</v>
      </c>
      <c r="AE47">
        <f t="shared" si="8"/>
        <v>3708514</v>
      </c>
      <c r="AF47" s="130"/>
      <c r="AG47" s="92"/>
      <c r="AH47" s="5">
        <v>87</v>
      </c>
      <c r="AI47" s="1">
        <v>83.42</v>
      </c>
      <c r="AJ47" s="130"/>
      <c r="AK47" s="1">
        <v>14.38</v>
      </c>
      <c r="AL47" s="130"/>
    </row>
    <row r="48" spans="1:38" x14ac:dyDescent="0.2">
      <c r="A48">
        <v>56</v>
      </c>
      <c r="B48" t="s">
        <v>26</v>
      </c>
      <c r="C48" s="11">
        <v>7.2</v>
      </c>
      <c r="D48" s="31">
        <v>200</v>
      </c>
      <c r="E48" s="28">
        <v>4.875</v>
      </c>
      <c r="F48" s="24">
        <f t="shared" si="2"/>
        <v>10.125</v>
      </c>
      <c r="G48" s="31">
        <v>18</v>
      </c>
      <c r="H48" s="45">
        <v>43689</v>
      </c>
      <c r="I48" s="20">
        <v>2188439</v>
      </c>
      <c r="J48" s="20">
        <v>2197972</v>
      </c>
      <c r="K48">
        <v>2094332</v>
      </c>
      <c r="L48">
        <v>2185271</v>
      </c>
      <c r="M48" s="68">
        <f t="shared" si="3"/>
        <v>8666014</v>
      </c>
      <c r="N48" s="11">
        <f t="shared" si="4"/>
        <v>10.724630724113762</v>
      </c>
      <c r="O48" s="11">
        <f t="shared" si="5"/>
        <v>1.7041744912943828</v>
      </c>
      <c r="P48" s="68">
        <v>8518330</v>
      </c>
      <c r="Q48" s="11">
        <f t="shared" si="6"/>
        <v>9.0204562328193791</v>
      </c>
      <c r="R48" s="68">
        <v>781714</v>
      </c>
      <c r="S48" s="68">
        <f t="shared" si="7"/>
        <v>7736616</v>
      </c>
      <c r="T48" s="135"/>
      <c r="U48" s="5">
        <v>82</v>
      </c>
      <c r="V48" s="69">
        <f t="shared" si="0"/>
        <v>96.289999999999992</v>
      </c>
      <c r="W48" s="70">
        <v>80.69</v>
      </c>
      <c r="X48" s="135"/>
      <c r="Y48" s="70">
        <v>15.6</v>
      </c>
      <c r="Z48" s="135"/>
      <c r="AA48" s="89"/>
      <c r="AB48">
        <f t="shared" si="1"/>
        <v>4386411</v>
      </c>
      <c r="AC48">
        <v>4328211</v>
      </c>
      <c r="AD48">
        <v>285960</v>
      </c>
      <c r="AE48">
        <f t="shared" si="8"/>
        <v>4042251</v>
      </c>
      <c r="AF48" s="130"/>
      <c r="AG48" s="92"/>
      <c r="AH48" s="5">
        <v>85</v>
      </c>
      <c r="AI48" s="1">
        <v>81.489999999999995</v>
      </c>
      <c r="AJ48" s="130"/>
      <c r="AK48" s="1">
        <v>14.77</v>
      </c>
      <c r="AL48" s="130"/>
    </row>
    <row r="49" spans="1:38" x14ac:dyDescent="0.2">
      <c r="A49">
        <v>57</v>
      </c>
      <c r="B49" t="s">
        <v>26</v>
      </c>
      <c r="C49" s="11">
        <v>7.2</v>
      </c>
      <c r="D49" s="31">
        <v>141</v>
      </c>
      <c r="E49" s="28">
        <v>6.9148936170212769</v>
      </c>
      <c r="F49" s="24">
        <f t="shared" si="2"/>
        <v>8.0851063829787222</v>
      </c>
      <c r="G49" s="31">
        <v>18</v>
      </c>
      <c r="H49" s="45">
        <v>43689</v>
      </c>
      <c r="I49" s="20">
        <v>1795435</v>
      </c>
      <c r="J49" s="20">
        <v>1813272</v>
      </c>
      <c r="K49">
        <v>1747763</v>
      </c>
      <c r="L49">
        <v>1813357</v>
      </c>
      <c r="M49" s="68">
        <f t="shared" si="3"/>
        <v>7169827</v>
      </c>
      <c r="N49" s="11">
        <f t="shared" si="4"/>
        <v>8.1370722055078879</v>
      </c>
      <c r="O49" s="11">
        <f t="shared" si="5"/>
        <v>1.3755840970779352</v>
      </c>
      <c r="P49" s="68">
        <v>7071200</v>
      </c>
      <c r="Q49" s="11">
        <f t="shared" si="6"/>
        <v>6.7614881084299521</v>
      </c>
      <c r="R49" s="68">
        <v>484787</v>
      </c>
      <c r="S49" s="68">
        <f t="shared" si="7"/>
        <v>6586413</v>
      </c>
      <c r="T49" s="135"/>
      <c r="U49" s="5">
        <v>85</v>
      </c>
      <c r="V49" s="69">
        <f t="shared" si="0"/>
        <v>97.84</v>
      </c>
      <c r="W49" s="70">
        <v>83.66</v>
      </c>
      <c r="X49" s="135"/>
      <c r="Y49" s="70">
        <v>14.18</v>
      </c>
      <c r="Z49" s="135"/>
      <c r="AA49" s="89"/>
      <c r="AB49">
        <f t="shared" si="1"/>
        <v>3608707</v>
      </c>
      <c r="AC49">
        <v>3572895</v>
      </c>
      <c r="AD49">
        <v>252439</v>
      </c>
      <c r="AE49">
        <f t="shared" si="8"/>
        <v>3320456</v>
      </c>
      <c r="AF49" s="130"/>
      <c r="AG49" s="92"/>
      <c r="AH49" s="5">
        <v>89</v>
      </c>
      <c r="AI49" s="1">
        <v>84.16</v>
      </c>
      <c r="AJ49" s="130"/>
      <c r="AK49" s="1">
        <v>13.55</v>
      </c>
      <c r="AL49" s="130"/>
    </row>
    <row r="50" spans="1:38" x14ac:dyDescent="0.2">
      <c r="A50">
        <v>58</v>
      </c>
      <c r="B50" t="s">
        <v>26</v>
      </c>
      <c r="C50" s="11">
        <v>7.2</v>
      </c>
      <c r="D50" s="31">
        <v>186</v>
      </c>
      <c r="E50" s="28">
        <v>5.241935483870968</v>
      </c>
      <c r="F50" s="24">
        <f t="shared" si="2"/>
        <v>9.758064516129032</v>
      </c>
      <c r="G50" s="31">
        <v>18</v>
      </c>
      <c r="H50" s="45">
        <v>43689</v>
      </c>
      <c r="I50" s="20">
        <v>1971793</v>
      </c>
      <c r="J50" s="20">
        <v>1982482</v>
      </c>
      <c r="K50">
        <v>1864073</v>
      </c>
      <c r="L50">
        <v>1956883</v>
      </c>
      <c r="M50" s="68">
        <f t="shared" si="3"/>
        <v>7775231</v>
      </c>
      <c r="N50" s="11">
        <f t="shared" si="4"/>
        <v>7.7774152304928306</v>
      </c>
      <c r="O50" s="11">
        <f t="shared" si="5"/>
        <v>1.9380774667659393</v>
      </c>
      <c r="P50" s="68">
        <v>7624541</v>
      </c>
      <c r="Q50" s="11">
        <f t="shared" si="6"/>
        <v>5.8393377637268911</v>
      </c>
      <c r="R50" s="68">
        <v>454022</v>
      </c>
      <c r="S50" s="68">
        <f t="shared" si="7"/>
        <v>7170519</v>
      </c>
      <c r="T50" s="135"/>
      <c r="U50" s="5">
        <v>87</v>
      </c>
      <c r="V50" s="69">
        <f t="shared" si="0"/>
        <v>96.8</v>
      </c>
      <c r="W50" s="70">
        <v>81.03</v>
      </c>
      <c r="X50" s="135"/>
      <c r="Y50" s="70">
        <v>15.77</v>
      </c>
      <c r="Z50" s="135"/>
      <c r="AA50" s="89"/>
      <c r="AB50">
        <f t="shared" si="1"/>
        <v>3954275</v>
      </c>
      <c r="AC50">
        <v>3888745</v>
      </c>
      <c r="AD50">
        <v>239301</v>
      </c>
      <c r="AE50">
        <f t="shared" si="8"/>
        <v>3649444</v>
      </c>
      <c r="AF50" s="130"/>
      <c r="AG50" s="92"/>
      <c r="AH50" s="5">
        <v>90</v>
      </c>
      <c r="AI50" s="1">
        <v>81.48</v>
      </c>
      <c r="AJ50" s="130"/>
      <c r="AK50" s="1">
        <v>15.34</v>
      </c>
      <c r="AL50" s="130"/>
    </row>
    <row r="51" spans="1:38" x14ac:dyDescent="0.2">
      <c r="A51">
        <v>59</v>
      </c>
      <c r="B51" t="s">
        <v>26</v>
      </c>
      <c r="C51" s="11">
        <v>6.1</v>
      </c>
      <c r="D51" s="31">
        <v>393</v>
      </c>
      <c r="E51" s="28">
        <v>2.4809160305343512</v>
      </c>
      <c r="F51" s="24">
        <f t="shared" si="2"/>
        <v>12.519083969465649</v>
      </c>
      <c r="G51" s="31">
        <v>18</v>
      </c>
      <c r="H51" s="45">
        <v>43699</v>
      </c>
      <c r="I51" s="20">
        <v>2099908</v>
      </c>
      <c r="J51" s="20">
        <v>2116195</v>
      </c>
      <c r="K51">
        <v>2023389</v>
      </c>
      <c r="L51">
        <v>2111336</v>
      </c>
      <c r="M51" s="68">
        <f t="shared" si="3"/>
        <v>8350828</v>
      </c>
      <c r="N51" s="11">
        <f t="shared" si="4"/>
        <v>6.6983178195024493</v>
      </c>
      <c r="O51" s="11">
        <f t="shared" si="5"/>
        <v>3.3204491818056843</v>
      </c>
      <c r="P51" s="68">
        <v>8073543</v>
      </c>
      <c r="Q51" s="11">
        <f t="shared" si="6"/>
        <v>3.377868637696765</v>
      </c>
      <c r="R51" s="68">
        <v>282080</v>
      </c>
      <c r="S51" s="68">
        <f t="shared" si="7"/>
        <v>7791463</v>
      </c>
      <c r="T51" s="135"/>
      <c r="U51" s="5">
        <v>81</v>
      </c>
      <c r="V51" s="69">
        <f t="shared" si="0"/>
        <v>97.39</v>
      </c>
      <c r="W51" s="70">
        <v>81.39</v>
      </c>
      <c r="X51" s="135"/>
      <c r="Y51" s="70">
        <v>16</v>
      </c>
      <c r="Z51" s="135"/>
      <c r="AA51" s="89"/>
      <c r="AB51">
        <f t="shared" si="1"/>
        <v>4216103</v>
      </c>
      <c r="AC51">
        <v>4096122</v>
      </c>
      <c r="AD51">
        <v>147647</v>
      </c>
      <c r="AE51">
        <f t="shared" si="8"/>
        <v>3948475</v>
      </c>
      <c r="AF51" s="130"/>
      <c r="AG51" s="92"/>
      <c r="AH51" s="5">
        <v>85</v>
      </c>
      <c r="AI51" s="1">
        <v>81.64</v>
      </c>
      <c r="AJ51" s="130"/>
      <c r="AK51" s="1">
        <v>15.43</v>
      </c>
      <c r="AL51" s="130"/>
    </row>
    <row r="52" spans="1:38" x14ac:dyDescent="0.2">
      <c r="A52" s="2">
        <v>60</v>
      </c>
      <c r="B52" s="2" t="s">
        <v>26</v>
      </c>
      <c r="C52" s="10">
        <v>6.7</v>
      </c>
      <c r="D52" s="30">
        <v>236</v>
      </c>
      <c r="E52" s="27">
        <v>4.1313559322033901</v>
      </c>
      <c r="F52" s="27">
        <f t="shared" si="2"/>
        <v>10.868644067796609</v>
      </c>
      <c r="G52" s="30">
        <v>18</v>
      </c>
      <c r="H52" s="78">
        <v>43699</v>
      </c>
      <c r="I52" s="21">
        <v>1846879</v>
      </c>
      <c r="J52" s="21">
        <v>1855097</v>
      </c>
      <c r="K52" s="2">
        <v>1784439</v>
      </c>
      <c r="L52" s="2">
        <v>1862180</v>
      </c>
      <c r="M52" s="68">
        <f t="shared" si="3"/>
        <v>7348595</v>
      </c>
      <c r="N52" s="11">
        <f t="shared" si="4"/>
        <v>5.9191178721918956</v>
      </c>
      <c r="O52" s="11">
        <f t="shared" si="5"/>
        <v>2.4679683667422139</v>
      </c>
      <c r="P52" s="68">
        <v>7167234</v>
      </c>
      <c r="Q52" s="11">
        <f t="shared" si="6"/>
        <v>3.4511495054496812</v>
      </c>
      <c r="R52" s="68">
        <v>253611</v>
      </c>
      <c r="S52" s="68">
        <f t="shared" si="7"/>
        <v>6913623</v>
      </c>
      <c r="T52" s="135"/>
      <c r="U52" s="5">
        <v>84</v>
      </c>
      <c r="V52" s="69">
        <f t="shared" si="0"/>
        <v>97.47999999999999</v>
      </c>
      <c r="W52" s="70">
        <v>81.739999999999995</v>
      </c>
      <c r="X52" s="135"/>
      <c r="Y52" s="70">
        <v>15.74</v>
      </c>
      <c r="Z52" s="131"/>
      <c r="AA52" s="90"/>
      <c r="AB52" s="2">
        <f t="shared" si="1"/>
        <v>3701976</v>
      </c>
      <c r="AC52" s="2">
        <v>3622457</v>
      </c>
      <c r="AD52" s="2">
        <v>131892</v>
      </c>
      <c r="AE52" s="2">
        <f t="shared" si="8"/>
        <v>3490565</v>
      </c>
      <c r="AF52" s="131"/>
      <c r="AG52" s="84"/>
      <c r="AH52" s="6">
        <v>88</v>
      </c>
      <c r="AI52" s="3">
        <v>82.11</v>
      </c>
      <c r="AJ52" s="131"/>
      <c r="AK52" s="3">
        <v>15.28</v>
      </c>
      <c r="AL52" s="131"/>
    </row>
    <row r="53" spans="1:38" x14ac:dyDescent="0.2">
      <c r="A53" s="2"/>
      <c r="B53" s="68">
        <f>STDEV(C42:C52)</f>
        <v>0.65017480167049913</v>
      </c>
      <c r="C53" s="11">
        <f>AVERAGE(C42:C52)</f>
        <v>7.245454545454546</v>
      </c>
      <c r="D53" s="68">
        <f>STDEV(E42:E52)</f>
        <v>1.7483836238915016</v>
      </c>
      <c r="E53" s="11">
        <f>AVERAGE(E42:E52)</f>
        <v>4.8063096370888694</v>
      </c>
      <c r="F53" s="122"/>
      <c r="G53" s="120"/>
      <c r="H53" s="78"/>
      <c r="I53" s="21"/>
      <c r="J53" s="21"/>
      <c r="K53" s="2"/>
      <c r="L53" s="152">
        <f>STDEV(M42:M52)</f>
        <v>1160881.2489295201</v>
      </c>
      <c r="M53" s="151">
        <f>AVERAGE(M42:M52)</f>
        <v>7211847.1818181816</v>
      </c>
      <c r="N53" s="11"/>
      <c r="O53" s="11"/>
      <c r="P53" s="68"/>
      <c r="Q53" s="11"/>
      <c r="R53" s="152">
        <f>STDEV(S42:S52)</f>
        <v>1031684.6811973487</v>
      </c>
      <c r="S53" s="151">
        <f>AVERAGE(S42:S52)</f>
        <v>6669745.5454545459</v>
      </c>
      <c r="T53" s="153">
        <f>STDEV(U42:U52)</f>
        <v>3.1937438845342623</v>
      </c>
      <c r="U53" s="119">
        <f>AVERAGE(U42:U52)</f>
        <v>86</v>
      </c>
      <c r="V53" s="69">
        <f>STDEV(W42:W52)</f>
        <v>1.4455643754729013</v>
      </c>
      <c r="W53" s="11">
        <f>AVERAGE(W42:W52)</f>
        <v>81.178181818181827</v>
      </c>
      <c r="X53" s="119"/>
      <c r="Y53" s="70"/>
      <c r="Z53" s="119"/>
      <c r="AA53" s="90"/>
      <c r="AB53" s="2"/>
      <c r="AC53" s="2"/>
      <c r="AD53" s="2"/>
      <c r="AE53" s="2"/>
      <c r="AF53" s="120"/>
      <c r="AG53" s="120"/>
      <c r="AH53" s="6"/>
      <c r="AI53" s="3"/>
      <c r="AJ53" s="120"/>
      <c r="AK53" s="3"/>
      <c r="AL53" s="119"/>
    </row>
    <row r="54" spans="1:38" x14ac:dyDescent="0.2">
      <c r="A54" s="16" t="s">
        <v>21</v>
      </c>
      <c r="B54" s="16"/>
      <c r="C54" s="60">
        <f>AVERAGE(C3:C52,C35)</f>
        <v>7.3963512677798393</v>
      </c>
      <c r="D54" s="60"/>
      <c r="E54" s="60"/>
      <c r="F54" s="60"/>
      <c r="G54" s="60"/>
      <c r="H54" s="66"/>
      <c r="I54" s="60"/>
      <c r="J54" s="60"/>
      <c r="K54" s="60"/>
      <c r="L54" s="60"/>
      <c r="M54" s="109">
        <f>AVERAGE(M3:M52)</f>
        <v>7102684.7183333328</v>
      </c>
      <c r="N54" s="110">
        <f>AVERAGE(N3:N52)</f>
        <v>6.979174959248807</v>
      </c>
      <c r="O54" s="110">
        <f>AVERAGE(O3:O52)</f>
        <v>2.0300184213355208</v>
      </c>
      <c r="P54" s="110"/>
      <c r="Q54" s="110">
        <f>AVERAGE(Q3:Q52)</f>
        <v>4.9491565379132885</v>
      </c>
      <c r="R54" s="110"/>
      <c r="S54" s="109">
        <f>AVERAGE(S3:S52)</f>
        <v>6604368.1200000001</v>
      </c>
      <c r="T54" s="110"/>
      <c r="U54" s="109">
        <f>AVERAGE(U3:U52)</f>
        <v>86.52</v>
      </c>
      <c r="V54" s="116"/>
      <c r="W54" s="116">
        <f>AVERAGE(W3:W52)</f>
        <v>81.99188333333332</v>
      </c>
      <c r="X54" s="116"/>
      <c r="Y54" s="116">
        <f>AVERAGE(Y3:Y52)</f>
        <v>15.519361702127657</v>
      </c>
      <c r="Z54" s="107"/>
      <c r="AA54" s="108"/>
      <c r="AB54" s="19"/>
      <c r="AC54" s="19"/>
      <c r="AD54" s="19"/>
      <c r="AE54" s="19"/>
      <c r="AF54" s="12"/>
      <c r="AG54" s="12"/>
      <c r="AH54" s="12">
        <f>AVERAGE(AH3:AH52)</f>
        <v>90.851063829787236</v>
      </c>
      <c r="AI54" s="13">
        <f>AVERAGE(AI3:AI52)</f>
        <v>82.525531914893605</v>
      </c>
      <c r="AJ54" s="13"/>
      <c r="AK54" s="13">
        <f>AVERAGE(AK3:AK52)</f>
        <v>14.925957446808507</v>
      </c>
      <c r="AL54" s="40"/>
    </row>
    <row r="55" spans="1:38" x14ac:dyDescent="0.2">
      <c r="A55" s="7" t="s">
        <v>7</v>
      </c>
      <c r="B55" s="35" t="s">
        <v>24</v>
      </c>
      <c r="C55" s="26">
        <v>7.2</v>
      </c>
      <c r="D55" s="39">
        <v>145</v>
      </c>
      <c r="E55" s="33">
        <v>6.7241379310344831</v>
      </c>
      <c r="F55" s="24">
        <f t="shared" si="2"/>
        <v>8.275862068965516</v>
      </c>
      <c r="G55" s="25">
        <v>16</v>
      </c>
      <c r="H55" s="45">
        <v>43687</v>
      </c>
      <c r="I55" s="20">
        <v>1582161</v>
      </c>
      <c r="J55" s="20">
        <v>1602353</v>
      </c>
      <c r="K55" s="7">
        <v>1477718</v>
      </c>
      <c r="L55" s="7">
        <v>1570258</v>
      </c>
      <c r="M55" s="68">
        <f t="shared" si="3"/>
        <v>6232490</v>
      </c>
      <c r="N55" s="11">
        <f t="shared" si="4"/>
        <v>6.4584620272154467</v>
      </c>
      <c r="O55" s="11">
        <f t="shared" si="5"/>
        <v>1.6494531078268877</v>
      </c>
      <c r="P55" s="68">
        <v>6129688</v>
      </c>
      <c r="Q55" s="11">
        <f t="shared" si="6"/>
        <v>4.8090089193885586</v>
      </c>
      <c r="R55" s="68">
        <v>299721</v>
      </c>
      <c r="S55" s="68">
        <f t="shared" si="7"/>
        <v>5829967</v>
      </c>
      <c r="T55" s="135">
        <f>MEDIAN(S55:S64)</f>
        <v>6984392</v>
      </c>
      <c r="U55" s="117">
        <v>90</v>
      </c>
      <c r="V55" s="118">
        <f t="shared" ref="V55:V64" si="9">W55+Y55</f>
        <v>93.49</v>
      </c>
      <c r="W55" s="85">
        <v>76.739999999999995</v>
      </c>
      <c r="X55" s="133">
        <f>AVERAGE(W55:W64)</f>
        <v>78.169000000000011</v>
      </c>
      <c r="Y55" s="85">
        <v>16.75</v>
      </c>
      <c r="Z55" s="132">
        <f>AVERAGE(Y55:Y64)</f>
        <v>16.899000000000001</v>
      </c>
      <c r="AA55" s="86"/>
      <c r="AB55">
        <v>3184514</v>
      </c>
      <c r="AC55">
        <v>3134776</v>
      </c>
      <c r="AD55">
        <v>157345</v>
      </c>
      <c r="AE55">
        <v>2977431</v>
      </c>
      <c r="AF55" s="129">
        <f>AVERAGE(AE55:AE64)</f>
        <v>3535310.2</v>
      </c>
      <c r="AG55" s="83"/>
      <c r="AH55" s="5">
        <v>91</v>
      </c>
      <c r="AI55" s="1">
        <v>77.16</v>
      </c>
      <c r="AJ55" s="132">
        <f>AVERAGE(AI55:AI64)</f>
        <v>78.465999999999994</v>
      </c>
      <c r="AK55" s="1">
        <v>16.559999999999999</v>
      </c>
      <c r="AL55" s="132">
        <f>AVERAGE(AK55:AK64)</f>
        <v>16.760000000000002</v>
      </c>
    </row>
    <row r="56" spans="1:38" x14ac:dyDescent="0.2">
      <c r="A56" s="7" t="s">
        <v>8</v>
      </c>
      <c r="B56" s="35" t="s">
        <v>24</v>
      </c>
      <c r="C56" s="9">
        <v>8</v>
      </c>
      <c r="D56" s="25">
        <v>176</v>
      </c>
      <c r="E56" s="24">
        <v>5.5397727272727275</v>
      </c>
      <c r="F56" s="24">
        <f t="shared" si="2"/>
        <v>9.4602272727272734</v>
      </c>
      <c r="G56" s="25">
        <v>22</v>
      </c>
      <c r="H56" s="45">
        <v>43677</v>
      </c>
      <c r="I56" s="20">
        <v>1925345</v>
      </c>
      <c r="J56" s="20">
        <v>1942331</v>
      </c>
      <c r="K56" s="7">
        <v>1851060</v>
      </c>
      <c r="L56" s="7">
        <v>1923797</v>
      </c>
      <c r="M56" s="68">
        <f t="shared" si="3"/>
        <v>7642533</v>
      </c>
      <c r="N56" s="11">
        <f t="shared" si="4"/>
        <v>9.7054602184903871</v>
      </c>
      <c r="O56" s="11">
        <f t="shared" si="5"/>
        <v>3.5033411043171157</v>
      </c>
      <c r="P56" s="68">
        <v>7374789</v>
      </c>
      <c r="Q56" s="11">
        <f t="shared" si="6"/>
        <v>6.2021191141732723</v>
      </c>
      <c r="R56" s="68">
        <v>473999</v>
      </c>
      <c r="S56" s="68">
        <f t="shared" si="7"/>
        <v>6900790</v>
      </c>
      <c r="T56" s="135"/>
      <c r="U56" s="117">
        <v>86</v>
      </c>
      <c r="V56" s="118">
        <f t="shared" si="9"/>
        <v>97.19</v>
      </c>
      <c r="W56" s="85">
        <v>81.38</v>
      </c>
      <c r="X56" s="133"/>
      <c r="Y56" s="85">
        <v>15.81</v>
      </c>
      <c r="Z56" s="133"/>
      <c r="AA56" s="86"/>
      <c r="AB56">
        <v>3867676</v>
      </c>
      <c r="AC56">
        <v>3732875</v>
      </c>
      <c r="AD56">
        <v>242754</v>
      </c>
      <c r="AE56">
        <v>3490121</v>
      </c>
      <c r="AF56" s="135"/>
      <c r="AG56" s="83"/>
      <c r="AH56" s="5">
        <v>87</v>
      </c>
      <c r="AI56" s="1">
        <v>81.56</v>
      </c>
      <c r="AJ56" s="133"/>
      <c r="AK56" s="1">
        <v>15.69</v>
      </c>
      <c r="AL56" s="133"/>
    </row>
    <row r="57" spans="1:38" x14ac:dyDescent="0.2">
      <c r="A57" s="7" t="s">
        <v>9</v>
      </c>
      <c r="B57" s="35" t="s">
        <v>24</v>
      </c>
      <c r="C57" s="9">
        <v>7.9</v>
      </c>
      <c r="D57" s="25">
        <v>185</v>
      </c>
      <c r="E57" s="24">
        <v>5.2702702702702702</v>
      </c>
      <c r="F57" s="24">
        <f t="shared" si="2"/>
        <v>9.7297297297297298</v>
      </c>
      <c r="G57" s="25">
        <v>20</v>
      </c>
      <c r="H57" s="45">
        <v>43677</v>
      </c>
      <c r="I57" s="20">
        <v>1425424</v>
      </c>
      <c r="J57" s="20">
        <v>1433153</v>
      </c>
      <c r="K57" s="7">
        <v>1367908</v>
      </c>
      <c r="L57" s="7">
        <v>1456671</v>
      </c>
      <c r="M57" s="68">
        <f t="shared" si="3"/>
        <v>5683156</v>
      </c>
      <c r="N57" s="11">
        <f t="shared" si="4"/>
        <v>7.5944774347211306</v>
      </c>
      <c r="O57" s="11">
        <f t="shared" si="5"/>
        <v>1.7666240377705626</v>
      </c>
      <c r="P57" s="68">
        <v>5582756</v>
      </c>
      <c r="Q57" s="11">
        <f t="shared" si="6"/>
        <v>5.8278533969505677</v>
      </c>
      <c r="R57" s="68">
        <v>331206</v>
      </c>
      <c r="S57" s="68">
        <f t="shared" si="7"/>
        <v>5251550</v>
      </c>
      <c r="T57" s="135"/>
      <c r="U57" s="117">
        <v>90</v>
      </c>
      <c r="V57" s="118">
        <f t="shared" si="9"/>
        <v>94.87</v>
      </c>
      <c r="W57" s="85">
        <v>78.59</v>
      </c>
      <c r="X57" s="133"/>
      <c r="Y57" s="85">
        <v>16.28</v>
      </c>
      <c r="Z57" s="133"/>
      <c r="AA57" s="86"/>
      <c r="AB57">
        <v>2858577</v>
      </c>
      <c r="AC57">
        <v>2809955</v>
      </c>
      <c r="AD57">
        <v>171030</v>
      </c>
      <c r="AE57">
        <v>2638925</v>
      </c>
      <c r="AF57" s="135"/>
      <c r="AG57" s="83"/>
      <c r="AH57" s="5">
        <v>91</v>
      </c>
      <c r="AI57" s="1">
        <v>78.959999999999994</v>
      </c>
      <c r="AJ57" s="133"/>
      <c r="AK57" s="1">
        <v>16.09</v>
      </c>
      <c r="AL57" s="133"/>
    </row>
    <row r="58" spans="1:38" x14ac:dyDescent="0.2">
      <c r="A58" s="7" t="s">
        <v>10</v>
      </c>
      <c r="B58" s="35" t="s">
        <v>24</v>
      </c>
      <c r="C58" s="9">
        <v>7.5</v>
      </c>
      <c r="D58" s="25">
        <v>275</v>
      </c>
      <c r="E58" s="24">
        <v>3.5454545454545454</v>
      </c>
      <c r="F58" s="24">
        <f t="shared" si="2"/>
        <v>11.454545454545455</v>
      </c>
      <c r="G58" s="25">
        <v>18</v>
      </c>
      <c r="H58" s="45">
        <v>43687</v>
      </c>
      <c r="I58" s="20">
        <v>1875322</v>
      </c>
      <c r="J58" s="20">
        <v>1880315</v>
      </c>
      <c r="K58" s="7">
        <v>1855270</v>
      </c>
      <c r="L58" s="7">
        <v>1951631</v>
      </c>
      <c r="M58" s="68">
        <f t="shared" si="3"/>
        <v>7562538</v>
      </c>
      <c r="N58" s="11">
        <f t="shared" si="4"/>
        <v>5.0181433799076451</v>
      </c>
      <c r="O58" s="11">
        <f t="shared" si="5"/>
        <v>0.85963204416295169</v>
      </c>
      <c r="P58" s="68">
        <v>7497528</v>
      </c>
      <c r="Q58" s="11">
        <f t="shared" si="6"/>
        <v>4.1585113357446932</v>
      </c>
      <c r="R58" s="68">
        <v>314489</v>
      </c>
      <c r="S58" s="68">
        <f t="shared" si="7"/>
        <v>7183039</v>
      </c>
      <c r="T58" s="135"/>
      <c r="U58" s="117">
        <v>91</v>
      </c>
      <c r="V58" s="118">
        <f t="shared" si="9"/>
        <v>92.66</v>
      </c>
      <c r="W58" s="85">
        <v>75.34</v>
      </c>
      <c r="X58" s="133"/>
      <c r="Y58" s="85">
        <v>17.32</v>
      </c>
      <c r="Z58" s="133"/>
      <c r="AA58" s="86"/>
      <c r="AB58">
        <v>3755637</v>
      </c>
      <c r="AC58">
        <v>3726139</v>
      </c>
      <c r="AD58">
        <v>159061</v>
      </c>
      <c r="AE58">
        <v>3567078</v>
      </c>
      <c r="AF58" s="135"/>
      <c r="AG58" s="83"/>
      <c r="AH58" s="5">
        <v>92</v>
      </c>
      <c r="AI58" s="1">
        <v>75.7</v>
      </c>
      <c r="AJ58" s="133"/>
      <c r="AK58" s="1">
        <v>17.23</v>
      </c>
      <c r="AL58" s="133"/>
    </row>
    <row r="59" spans="1:38" x14ac:dyDescent="0.2">
      <c r="A59" s="7" t="s">
        <v>11</v>
      </c>
      <c r="B59" s="35" t="s">
        <v>24</v>
      </c>
      <c r="C59" s="9">
        <v>7.7</v>
      </c>
      <c r="D59" s="25">
        <v>307</v>
      </c>
      <c r="E59" s="24">
        <v>3.1758957654723128</v>
      </c>
      <c r="F59" s="24">
        <f t="shared" si="2"/>
        <v>11.824104234527688</v>
      </c>
      <c r="G59" s="25">
        <v>20</v>
      </c>
      <c r="H59" s="45">
        <v>43685</v>
      </c>
      <c r="I59" s="20">
        <v>1841516</v>
      </c>
      <c r="J59" s="20">
        <v>1850328</v>
      </c>
      <c r="K59" s="7">
        <v>1768694</v>
      </c>
      <c r="L59" s="7">
        <v>1920648</v>
      </c>
      <c r="M59" s="68">
        <f t="shared" si="3"/>
        <v>7381186</v>
      </c>
      <c r="N59" s="11">
        <f t="shared" si="4"/>
        <v>5.303985023544997</v>
      </c>
      <c r="O59" s="11">
        <f t="shared" si="5"/>
        <v>1.1186413673900102</v>
      </c>
      <c r="P59" s="68">
        <v>7298617</v>
      </c>
      <c r="Q59" s="11">
        <f t="shared" si="6"/>
        <v>4.1853436561549868</v>
      </c>
      <c r="R59" s="68">
        <v>308928</v>
      </c>
      <c r="S59" s="68">
        <f t="shared" si="7"/>
        <v>6989689</v>
      </c>
      <c r="T59" s="135"/>
      <c r="U59" s="117">
        <v>89</v>
      </c>
      <c r="V59" s="118">
        <f t="shared" si="9"/>
        <v>92.580000000000013</v>
      </c>
      <c r="W59" s="85">
        <v>73.48</v>
      </c>
      <c r="X59" s="133"/>
      <c r="Y59" s="85">
        <v>19.100000000000001</v>
      </c>
      <c r="Z59" s="133"/>
      <c r="AA59" s="86"/>
      <c r="AB59">
        <v>3691844</v>
      </c>
      <c r="AC59">
        <v>3653176</v>
      </c>
      <c r="AD59">
        <v>158494</v>
      </c>
      <c r="AE59">
        <v>3494682</v>
      </c>
      <c r="AF59" s="135"/>
      <c r="AG59" s="83"/>
      <c r="AH59" s="5">
        <v>90</v>
      </c>
      <c r="AI59" s="1">
        <v>73.930000000000007</v>
      </c>
      <c r="AJ59" s="133"/>
      <c r="AK59" s="1">
        <v>18.96</v>
      </c>
      <c r="AL59" s="133"/>
    </row>
    <row r="60" spans="1:38" x14ac:dyDescent="0.2">
      <c r="A60" s="7" t="s">
        <v>12</v>
      </c>
      <c r="B60" s="35" t="s">
        <v>27</v>
      </c>
      <c r="C60" s="9">
        <v>8.1999999999999993</v>
      </c>
      <c r="D60" s="25">
        <v>155</v>
      </c>
      <c r="E60" s="24">
        <v>6.290322580645161</v>
      </c>
      <c r="F60" s="24">
        <f t="shared" si="2"/>
        <v>8.7096774193548399</v>
      </c>
      <c r="G60" s="25">
        <v>16</v>
      </c>
      <c r="H60" s="45">
        <v>43685</v>
      </c>
      <c r="I60" s="20">
        <v>2210638</v>
      </c>
      <c r="J60" s="20">
        <v>2219377</v>
      </c>
      <c r="K60" s="7">
        <v>2129986</v>
      </c>
      <c r="L60" s="7">
        <v>2207412</v>
      </c>
      <c r="M60" s="68">
        <f t="shared" si="3"/>
        <v>8767413</v>
      </c>
      <c r="N60" s="11">
        <f t="shared" si="4"/>
        <v>6.5538260830190156</v>
      </c>
      <c r="O60" s="11">
        <f t="shared" si="5"/>
        <v>1.1262501264626179</v>
      </c>
      <c r="P60" s="68">
        <v>8668670</v>
      </c>
      <c r="Q60" s="11">
        <f t="shared" si="6"/>
        <v>5.4275759565563977</v>
      </c>
      <c r="R60" s="68">
        <v>475858</v>
      </c>
      <c r="S60" s="68">
        <f t="shared" si="7"/>
        <v>8192812</v>
      </c>
      <c r="T60" s="135"/>
      <c r="U60" s="117">
        <v>85</v>
      </c>
      <c r="V60" s="118">
        <f t="shared" si="9"/>
        <v>96.01</v>
      </c>
      <c r="W60" s="85">
        <v>79.34</v>
      </c>
      <c r="X60" s="133"/>
      <c r="Y60" s="85">
        <v>16.670000000000002</v>
      </c>
      <c r="Z60" s="133"/>
      <c r="AA60" s="86"/>
      <c r="AB60">
        <v>4430015</v>
      </c>
      <c r="AC60">
        <v>4382521</v>
      </c>
      <c r="AD60">
        <v>243869</v>
      </c>
      <c r="AE60">
        <v>4138652</v>
      </c>
      <c r="AF60" s="135"/>
      <c r="AG60" s="83"/>
      <c r="AH60" s="5">
        <v>85</v>
      </c>
      <c r="AI60" s="1">
        <v>79.61</v>
      </c>
      <c r="AJ60" s="133"/>
      <c r="AK60" s="1">
        <v>16.5</v>
      </c>
      <c r="AL60" s="133"/>
    </row>
    <row r="61" spans="1:38" x14ac:dyDescent="0.2">
      <c r="A61" s="7" t="s">
        <v>13</v>
      </c>
      <c r="B61" s="35" t="s">
        <v>27</v>
      </c>
      <c r="C61" s="9">
        <v>8.1</v>
      </c>
      <c r="D61" s="25">
        <v>267</v>
      </c>
      <c r="E61" s="24">
        <v>3.6516853932584268</v>
      </c>
      <c r="F61" s="24">
        <f t="shared" si="2"/>
        <v>11.348314606741573</v>
      </c>
      <c r="G61" s="25">
        <v>18</v>
      </c>
      <c r="H61" s="45">
        <v>43689</v>
      </c>
      <c r="I61" s="20">
        <v>1869115</v>
      </c>
      <c r="J61" s="20">
        <v>1885841</v>
      </c>
      <c r="K61" s="7">
        <v>1807181</v>
      </c>
      <c r="L61" s="7">
        <v>1887243</v>
      </c>
      <c r="M61" s="68">
        <f t="shared" si="3"/>
        <v>7449380</v>
      </c>
      <c r="N61" s="11">
        <f t="shared" si="4"/>
        <v>6.3130757190531295</v>
      </c>
      <c r="O61" s="11">
        <f t="shared" si="5"/>
        <v>0.97021497091033082</v>
      </c>
      <c r="P61" s="68">
        <v>7377105</v>
      </c>
      <c r="Q61" s="11">
        <f t="shared" si="6"/>
        <v>5.3428607481427983</v>
      </c>
      <c r="R61" s="68">
        <v>398010</v>
      </c>
      <c r="S61" s="68">
        <f t="shared" si="7"/>
        <v>6979095</v>
      </c>
      <c r="T61" s="135"/>
      <c r="U61" s="117">
        <v>87</v>
      </c>
      <c r="V61" s="118">
        <f t="shared" si="9"/>
        <v>95.929999999999993</v>
      </c>
      <c r="W61" s="85">
        <v>78.819999999999993</v>
      </c>
      <c r="X61" s="133"/>
      <c r="Y61" s="85">
        <v>17.11</v>
      </c>
      <c r="Z61" s="133"/>
      <c r="AA61" s="86"/>
      <c r="AB61">
        <v>3754956</v>
      </c>
      <c r="AC61">
        <v>3720388</v>
      </c>
      <c r="AD61">
        <v>203861</v>
      </c>
      <c r="AE61">
        <v>3516527</v>
      </c>
      <c r="AF61" s="135"/>
      <c r="AG61" s="83"/>
      <c r="AH61" s="5">
        <v>87</v>
      </c>
      <c r="AI61" s="1">
        <v>79.08</v>
      </c>
      <c r="AJ61" s="133"/>
      <c r="AK61" s="1">
        <v>16.96</v>
      </c>
      <c r="AL61" s="133"/>
    </row>
    <row r="62" spans="1:38" x14ac:dyDescent="0.2">
      <c r="A62" s="7" t="s">
        <v>14</v>
      </c>
      <c r="B62" s="35" t="s">
        <v>27</v>
      </c>
      <c r="C62" s="9">
        <v>7.4</v>
      </c>
      <c r="D62" s="25">
        <v>184</v>
      </c>
      <c r="E62" s="24">
        <v>5.2989130434782608</v>
      </c>
      <c r="F62" s="24">
        <f t="shared" si="2"/>
        <v>9.7010869565217384</v>
      </c>
      <c r="G62" s="25">
        <v>18</v>
      </c>
      <c r="H62" s="45">
        <v>43689</v>
      </c>
      <c r="I62" s="20">
        <v>1584377</v>
      </c>
      <c r="J62" s="20">
        <v>1599016</v>
      </c>
      <c r="K62" s="7">
        <v>1523763</v>
      </c>
      <c r="L62" s="7">
        <v>1608326</v>
      </c>
      <c r="M62" s="68">
        <f t="shared" si="3"/>
        <v>6315482</v>
      </c>
      <c r="N62" s="11">
        <f t="shared" si="4"/>
        <v>7.7461071063142928</v>
      </c>
      <c r="O62" s="11">
        <f t="shared" si="5"/>
        <v>2.6086686653528584</v>
      </c>
      <c r="P62" s="68">
        <v>6150732</v>
      </c>
      <c r="Q62" s="11">
        <f t="shared" si="6"/>
        <v>5.137438440961434</v>
      </c>
      <c r="R62" s="68">
        <v>324454</v>
      </c>
      <c r="S62" s="68">
        <f t="shared" si="7"/>
        <v>5826278</v>
      </c>
      <c r="T62" s="135"/>
      <c r="U62" s="117">
        <v>86</v>
      </c>
      <c r="V62" s="118">
        <f t="shared" si="9"/>
        <v>97.039999999999992</v>
      </c>
      <c r="W62" s="85">
        <v>82.74</v>
      </c>
      <c r="X62" s="133"/>
      <c r="Y62" s="85">
        <v>14.3</v>
      </c>
      <c r="Z62" s="133"/>
      <c r="AA62" s="86"/>
      <c r="AB62">
        <v>3183393</v>
      </c>
      <c r="AC62">
        <v>3101638</v>
      </c>
      <c r="AD62">
        <v>166591</v>
      </c>
      <c r="AE62">
        <v>2935047</v>
      </c>
      <c r="AF62" s="135"/>
      <c r="AG62" s="83"/>
      <c r="AH62" s="5">
        <v>87</v>
      </c>
      <c r="AI62" s="1">
        <v>82.97</v>
      </c>
      <c r="AJ62" s="133"/>
      <c r="AK62" s="1">
        <v>14.15</v>
      </c>
      <c r="AL62" s="133"/>
    </row>
    <row r="63" spans="1:38" x14ac:dyDescent="0.2">
      <c r="A63" s="7" t="s">
        <v>15</v>
      </c>
      <c r="B63" s="35" t="s">
        <v>27</v>
      </c>
      <c r="C63" s="9">
        <v>7.9</v>
      </c>
      <c r="D63" s="25">
        <v>312</v>
      </c>
      <c r="E63" s="24">
        <v>3.125</v>
      </c>
      <c r="F63" s="24">
        <f t="shared" si="2"/>
        <v>11.875</v>
      </c>
      <c r="G63" s="25">
        <v>18</v>
      </c>
      <c r="H63" s="45">
        <v>43689</v>
      </c>
      <c r="I63" s="20">
        <v>2292192</v>
      </c>
      <c r="J63" s="20">
        <v>2301867</v>
      </c>
      <c r="K63" s="7">
        <v>2233389</v>
      </c>
      <c r="L63" s="7">
        <v>2333584</v>
      </c>
      <c r="M63" s="68">
        <f t="shared" si="3"/>
        <v>9161032</v>
      </c>
      <c r="N63" s="11">
        <f t="shared" si="4"/>
        <v>7.4002142990003748</v>
      </c>
      <c r="O63" s="11">
        <f t="shared" si="5"/>
        <v>2.299708155151079</v>
      </c>
      <c r="P63" s="68">
        <v>8950355</v>
      </c>
      <c r="Q63" s="11">
        <f t="shared" si="6"/>
        <v>5.1005061438492953</v>
      </c>
      <c r="R63" s="68">
        <v>467259</v>
      </c>
      <c r="S63" s="68">
        <f t="shared" si="7"/>
        <v>8483096</v>
      </c>
      <c r="T63" s="135"/>
      <c r="U63" s="117">
        <v>88</v>
      </c>
      <c r="V63" s="118">
        <f t="shared" si="9"/>
        <v>93.960000000000008</v>
      </c>
      <c r="W63" s="85">
        <v>74.39</v>
      </c>
      <c r="X63" s="133"/>
      <c r="Y63" s="85">
        <v>19.57</v>
      </c>
      <c r="Z63" s="133"/>
      <c r="AA63" s="86"/>
      <c r="AB63">
        <v>4594059</v>
      </c>
      <c r="AC63">
        <v>4489642</v>
      </c>
      <c r="AD63">
        <v>237791</v>
      </c>
      <c r="AE63">
        <v>4251851</v>
      </c>
      <c r="AF63" s="135"/>
      <c r="AG63" s="83"/>
      <c r="AH63" s="5">
        <v>88</v>
      </c>
      <c r="AI63" s="1">
        <v>74.66</v>
      </c>
      <c r="AJ63" s="133"/>
      <c r="AK63" s="1">
        <v>19.489999999999998</v>
      </c>
      <c r="AL63" s="133"/>
    </row>
    <row r="64" spans="1:38" x14ac:dyDescent="0.2">
      <c r="A64" s="8" t="s">
        <v>16</v>
      </c>
      <c r="B64" s="36" t="s">
        <v>27</v>
      </c>
      <c r="C64" s="21">
        <v>7.4</v>
      </c>
      <c r="D64" s="30">
        <v>283</v>
      </c>
      <c r="E64" s="27">
        <v>3.4452296819787986</v>
      </c>
      <c r="F64" s="27">
        <f t="shared" si="2"/>
        <v>11.554770318021202</v>
      </c>
      <c r="G64" s="30">
        <v>18</v>
      </c>
      <c r="H64" s="78">
        <v>43699</v>
      </c>
      <c r="I64" s="21">
        <v>2324741</v>
      </c>
      <c r="J64" s="21">
        <v>2346178</v>
      </c>
      <c r="K64" s="8">
        <v>2218189</v>
      </c>
      <c r="L64" s="8">
        <v>2350358</v>
      </c>
      <c r="M64" s="68">
        <f t="shared" si="3"/>
        <v>9239466</v>
      </c>
      <c r="N64" s="11">
        <f t="shared" si="4"/>
        <v>7.0140092511839969</v>
      </c>
      <c r="O64" s="11">
        <f t="shared" si="5"/>
        <v>3.5134606264041666</v>
      </c>
      <c r="P64" s="68">
        <v>8914841</v>
      </c>
      <c r="Q64" s="11">
        <f t="shared" si="6"/>
        <v>3.5005486247798303</v>
      </c>
      <c r="R64" s="68">
        <v>323432</v>
      </c>
      <c r="S64" s="68">
        <f t="shared" si="7"/>
        <v>8591409</v>
      </c>
      <c r="T64" s="135"/>
      <c r="U64" s="117">
        <v>82</v>
      </c>
      <c r="V64" s="118">
        <f t="shared" si="9"/>
        <v>96.95</v>
      </c>
      <c r="W64" s="85">
        <v>80.87</v>
      </c>
      <c r="X64" s="133"/>
      <c r="Y64" s="85">
        <v>16.079999999999998</v>
      </c>
      <c r="Z64" s="134"/>
      <c r="AA64" s="86"/>
      <c r="AB64" s="2">
        <v>4670919</v>
      </c>
      <c r="AC64" s="2">
        <v>4508130</v>
      </c>
      <c r="AD64" s="2">
        <v>165342</v>
      </c>
      <c r="AE64" s="2">
        <v>4342788</v>
      </c>
      <c r="AF64" s="131"/>
      <c r="AG64" s="84"/>
      <c r="AH64" s="6">
        <v>83</v>
      </c>
      <c r="AI64" s="3">
        <v>81.03</v>
      </c>
      <c r="AJ64" s="134"/>
      <c r="AK64" s="3">
        <v>15.97</v>
      </c>
      <c r="AL64" s="134"/>
    </row>
    <row r="65" spans="1:38" x14ac:dyDescent="0.2">
      <c r="A65" s="82" t="s">
        <v>21</v>
      </c>
      <c r="B65" s="82"/>
      <c r="C65" s="60">
        <f>AVERAGE(C55:C64)</f>
        <v>7.7300000000000013</v>
      </c>
      <c r="D65" s="60"/>
      <c r="E65" s="60"/>
      <c r="F65" s="60"/>
      <c r="G65" s="60"/>
      <c r="H65" s="66"/>
      <c r="I65" s="60"/>
      <c r="J65" s="60"/>
      <c r="K65" s="60"/>
      <c r="L65" s="60"/>
      <c r="M65" s="109">
        <f>AVERAGE(M55:M64)</f>
        <v>7543467.5999999996</v>
      </c>
      <c r="N65" s="110">
        <f>AVERAGE(N55:N64)</f>
        <v>6.9107760542450425</v>
      </c>
      <c r="O65" s="110">
        <f>AVERAGE(O55:O64)</f>
        <v>1.9415994205748581</v>
      </c>
      <c r="P65" s="110"/>
      <c r="Q65" s="110">
        <f>AVERAGE(Q55:Q64)</f>
        <v>4.969176633670183</v>
      </c>
      <c r="R65" s="110"/>
      <c r="S65" s="109">
        <f>AVERAGE(S55:S64)</f>
        <v>7022772.5</v>
      </c>
      <c r="T65" s="110"/>
      <c r="U65" s="116">
        <f>AVERAGE(U55:U64)</f>
        <v>87.4</v>
      </c>
      <c r="V65" s="116"/>
      <c r="W65" s="116">
        <f>AVERAGE(W55:W64)</f>
        <v>78.169000000000011</v>
      </c>
      <c r="X65" s="116"/>
      <c r="Y65" s="116">
        <f>AVERAGE(Y55:Y64)</f>
        <v>16.899000000000001</v>
      </c>
      <c r="Z65" s="81"/>
      <c r="AA65" s="80"/>
      <c r="AB65" s="18">
        <f>AVERAGE(AB55:AB64)</f>
        <v>3799159</v>
      </c>
      <c r="AC65" s="18"/>
      <c r="AD65" s="18"/>
      <c r="AE65" s="14">
        <f>AVERAGE(AE55:AE64)</f>
        <v>3535310.2</v>
      </c>
      <c r="AF65" s="14"/>
      <c r="AG65" s="14"/>
      <c r="AH65" s="14">
        <f>AVERAGE(AH55:AH64)</f>
        <v>88.1</v>
      </c>
      <c r="AI65" s="81">
        <f>AVERAGE(AI55:AI64)</f>
        <v>78.465999999999994</v>
      </c>
      <c r="AJ65" s="15"/>
      <c r="AK65" s="15">
        <f>AVERAGE(AK55:AK64)</f>
        <v>16.760000000000002</v>
      </c>
      <c r="AL65" s="15"/>
    </row>
    <row r="66" spans="1:38" x14ac:dyDescent="0.2">
      <c r="W66" s="1">
        <f>AVERAGE(W3:W52)</f>
        <v>81.99188333333332</v>
      </c>
    </row>
    <row r="67" spans="1:38" x14ac:dyDescent="0.2">
      <c r="C67" s="96">
        <f>MIN(C3:C52)</f>
        <v>5.9</v>
      </c>
    </row>
    <row r="68" spans="1:38" x14ac:dyDescent="0.2">
      <c r="C68" s="96">
        <f>MAX(C3:C52)</f>
        <v>8.3000000000000007</v>
      </c>
    </row>
  </sheetData>
  <mergeCells count="42">
    <mergeCell ref="T55:T64"/>
    <mergeCell ref="X55:X64"/>
    <mergeCell ref="Z55:Z64"/>
    <mergeCell ref="T29:T40"/>
    <mergeCell ref="X29:X40"/>
    <mergeCell ref="Z29:Z40"/>
    <mergeCell ref="T42:T52"/>
    <mergeCell ref="X42:X52"/>
    <mergeCell ref="Z42:Z52"/>
    <mergeCell ref="M2:Z2"/>
    <mergeCell ref="T3:T14"/>
    <mergeCell ref="X3:X14"/>
    <mergeCell ref="Z3:Z14"/>
    <mergeCell ref="T16:T27"/>
    <mergeCell ref="X16:X27"/>
    <mergeCell ref="Z16:Z27"/>
    <mergeCell ref="AB2:AL2"/>
    <mergeCell ref="AJ16:AJ27"/>
    <mergeCell ref="AJ29:AJ40"/>
    <mergeCell ref="AJ42:AJ52"/>
    <mergeCell ref="AJ55:AJ64"/>
    <mergeCell ref="AL3:AL14"/>
    <mergeCell ref="AL16:AL27"/>
    <mergeCell ref="AL29:AL40"/>
    <mergeCell ref="AL42:AL52"/>
    <mergeCell ref="AL55:AL64"/>
    <mergeCell ref="AF55:AF64"/>
    <mergeCell ref="AF42:AF52"/>
    <mergeCell ref="AF29:AF40"/>
    <mergeCell ref="AF16:AF27"/>
    <mergeCell ref="AF3:AF14"/>
    <mergeCell ref="AJ3:AJ14"/>
    <mergeCell ref="A1:A2"/>
    <mergeCell ref="B1:B2"/>
    <mergeCell ref="C1:C2"/>
    <mergeCell ref="I2:J2"/>
    <mergeCell ref="K2:L2"/>
    <mergeCell ref="G1:G2"/>
    <mergeCell ref="D1:D2"/>
    <mergeCell ref="E1:E2"/>
    <mergeCell ref="F1:F2"/>
    <mergeCell ref="H1:H2"/>
  </mergeCells>
  <pageMargins left="0.7" right="0.7" top="0.75" bottom="0.75" header="0.3" footer="0.3"/>
  <pageSetup scale="9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A0F-08E6-4B45-AAE9-9B3B811BD10E}">
  <sheetPr codeName="Sheet2">
    <pageSetUpPr fitToPage="1"/>
  </sheetPr>
  <dimension ref="A1:AI68"/>
  <sheetViews>
    <sheetView zoomScale="124" zoomScaleNormal="124" workbookViewId="0">
      <pane ySplit="2" topLeftCell="A31" activePane="bottomLeft" state="frozen"/>
      <selection pane="bottomLeft" activeCell="D53" sqref="D53:E53"/>
    </sheetView>
  </sheetViews>
  <sheetFormatPr baseColWidth="10" defaultRowHeight="16" x14ac:dyDescent="0.2"/>
  <cols>
    <col min="1" max="1" width="8.1640625" customWidth="1"/>
    <col min="3" max="3" width="8.1640625" customWidth="1"/>
    <col min="5" max="5" width="9" style="1" customWidth="1"/>
    <col min="6" max="6" width="9" customWidth="1"/>
    <col min="7" max="8" width="8.33203125" customWidth="1"/>
    <col min="14" max="14" width="7.6640625" customWidth="1"/>
    <col min="16" max="16" width="7.5" customWidth="1"/>
    <col min="17" max="17" width="10.5" customWidth="1"/>
    <col min="19" max="19" width="10.83203125" style="4"/>
    <col min="20" max="21" width="7.5" customWidth="1"/>
    <col min="22" max="22" width="9.83203125" style="1" customWidth="1"/>
    <col min="23" max="23" width="10.83203125" style="1"/>
    <col min="24" max="24" width="11.5" style="1" customWidth="1"/>
    <col min="25" max="25" width="9.5" style="1" customWidth="1"/>
    <col min="26" max="26" width="8.1640625" hidden="1" customWidth="1"/>
    <col min="27" max="27" width="6.1640625" hidden="1" customWidth="1"/>
    <col min="28" max="28" width="6.6640625" hidden="1" customWidth="1"/>
    <col min="29" max="29" width="6" hidden="1" customWidth="1"/>
    <col min="30" max="30" width="4.1640625" style="4" hidden="1" customWidth="1"/>
    <col min="31" max="31" width="6.83203125" hidden="1" customWidth="1"/>
    <col min="32" max="32" width="10.83203125" style="1" customWidth="1"/>
    <col min="33" max="35" width="10.83203125" style="1" hidden="1" customWidth="1"/>
  </cols>
  <sheetData>
    <row r="1" spans="1:35" ht="78" customHeight="1" x14ac:dyDescent="0.2">
      <c r="A1" s="125" t="s">
        <v>6</v>
      </c>
      <c r="B1" s="125" t="s">
        <v>22</v>
      </c>
      <c r="C1" s="125" t="s">
        <v>17</v>
      </c>
      <c r="D1" s="125" t="s">
        <v>31</v>
      </c>
      <c r="E1" s="127" t="s">
        <v>33</v>
      </c>
      <c r="F1" s="125" t="s">
        <v>34</v>
      </c>
      <c r="G1" s="125" t="s">
        <v>30</v>
      </c>
      <c r="H1" s="125" t="s">
        <v>36</v>
      </c>
      <c r="I1" s="41" t="s">
        <v>18</v>
      </c>
      <c r="J1" s="41" t="s">
        <v>19</v>
      </c>
      <c r="K1" s="50" t="s">
        <v>18</v>
      </c>
      <c r="L1" s="50" t="s">
        <v>19</v>
      </c>
      <c r="M1" s="52" t="s">
        <v>0</v>
      </c>
      <c r="N1" s="52" t="s">
        <v>39</v>
      </c>
      <c r="O1" s="52" t="s">
        <v>1</v>
      </c>
      <c r="P1" s="52" t="s">
        <v>40</v>
      </c>
      <c r="Q1" s="52" t="s">
        <v>35</v>
      </c>
      <c r="R1" s="52" t="s">
        <v>2</v>
      </c>
      <c r="S1" s="42" t="s">
        <v>21</v>
      </c>
      <c r="T1" s="52" t="s">
        <v>3</v>
      </c>
      <c r="U1" s="123"/>
      <c r="V1" s="53" t="s">
        <v>4</v>
      </c>
      <c r="W1" s="53" t="s">
        <v>21</v>
      </c>
      <c r="X1" s="53" t="s">
        <v>5</v>
      </c>
      <c r="Y1" s="67" t="s">
        <v>21</v>
      </c>
      <c r="Z1" s="41" t="s">
        <v>0</v>
      </c>
      <c r="AA1" s="41" t="s">
        <v>1</v>
      </c>
      <c r="AB1" s="41" t="s">
        <v>35</v>
      </c>
      <c r="AC1" s="41" t="s">
        <v>2</v>
      </c>
      <c r="AD1" s="42" t="s">
        <v>21</v>
      </c>
      <c r="AE1" s="41" t="s">
        <v>3</v>
      </c>
      <c r="AF1" s="43" t="s">
        <v>4</v>
      </c>
      <c r="AG1" s="43" t="s">
        <v>21</v>
      </c>
      <c r="AH1" s="43" t="s">
        <v>5</v>
      </c>
      <c r="AI1" s="43" t="s">
        <v>21</v>
      </c>
    </row>
    <row r="2" spans="1:35" ht="26" customHeight="1" x14ac:dyDescent="0.2">
      <c r="A2" s="126"/>
      <c r="B2" s="126"/>
      <c r="C2" s="126"/>
      <c r="D2" s="126"/>
      <c r="E2" s="128"/>
      <c r="F2" s="126"/>
      <c r="G2" s="126"/>
      <c r="H2" s="126"/>
      <c r="I2" s="126" t="s">
        <v>28</v>
      </c>
      <c r="J2" s="126"/>
      <c r="K2" s="126" t="s">
        <v>29</v>
      </c>
      <c r="L2" s="126"/>
      <c r="M2" s="126" t="s">
        <v>41</v>
      </c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41"/>
      <c r="Z2" s="126" t="s">
        <v>28</v>
      </c>
      <c r="AA2" s="126"/>
      <c r="AB2" s="126"/>
      <c r="AC2" s="126"/>
      <c r="AD2" s="126"/>
      <c r="AE2" s="126"/>
      <c r="AF2" s="126"/>
      <c r="AG2" s="126"/>
      <c r="AH2" s="126"/>
      <c r="AI2" s="126"/>
    </row>
    <row r="3" spans="1:35" x14ac:dyDescent="0.2">
      <c r="A3">
        <v>1</v>
      </c>
      <c r="B3" t="s">
        <v>23</v>
      </c>
      <c r="C3" s="9">
        <v>5.2</v>
      </c>
      <c r="D3" s="25">
        <v>158</v>
      </c>
      <c r="E3" s="24">
        <v>6.1708860759493671</v>
      </c>
      <c r="F3" s="24">
        <v>8.8291139240506329</v>
      </c>
      <c r="G3" s="25">
        <v>23</v>
      </c>
      <c r="H3" s="45">
        <v>43687</v>
      </c>
      <c r="I3" s="20">
        <v>1294841</v>
      </c>
      <c r="J3" s="20">
        <v>1319093</v>
      </c>
      <c r="K3">
        <v>1199567</v>
      </c>
      <c r="L3">
        <v>1301630</v>
      </c>
      <c r="M3" s="68">
        <f>SUM(I3:L3)</f>
        <v>5115131</v>
      </c>
      <c r="N3" s="69">
        <f>(M3-O3)*100/M3</f>
        <v>3.1144265904431383</v>
      </c>
      <c r="O3" s="68">
        <v>4955824</v>
      </c>
      <c r="P3" s="69">
        <f>Q3*100/M3</f>
        <v>16.102285552413026</v>
      </c>
      <c r="Q3" s="68">
        <v>823653</v>
      </c>
      <c r="R3" s="68">
        <f>O3-Q3</f>
        <v>4132171</v>
      </c>
      <c r="S3" s="129">
        <f>AVERAGE(R3:R14)</f>
        <v>5322866.666666667</v>
      </c>
      <c r="T3" s="68">
        <v>84</v>
      </c>
      <c r="U3" s="68"/>
      <c r="V3" s="70">
        <v>84.49</v>
      </c>
      <c r="W3" s="139">
        <f>AVERAGE(V3:V14)</f>
        <v>83.381666666666675</v>
      </c>
      <c r="X3" s="70">
        <v>14.1</v>
      </c>
      <c r="Y3" s="142">
        <f>AVERAGE(X3:X14)</f>
        <v>15.015833333333335</v>
      </c>
      <c r="Z3">
        <v>2613934</v>
      </c>
      <c r="AA3">
        <v>2535442</v>
      </c>
      <c r="AB3">
        <v>430255</v>
      </c>
      <c r="AC3">
        <v>2105187</v>
      </c>
      <c r="AD3" s="129">
        <f>AVERAGE(AC3:AC14)</f>
        <v>2688440.75</v>
      </c>
      <c r="AE3">
        <v>85</v>
      </c>
      <c r="AF3" s="1">
        <v>84.58</v>
      </c>
      <c r="AG3" s="139">
        <f>AVERAGE(AF3:AF14)</f>
        <v>83.533333333333331</v>
      </c>
      <c r="AH3" s="1">
        <v>14.01</v>
      </c>
      <c r="AI3" s="139">
        <f>AVERAGE(AH3:AH14)</f>
        <v>14.88</v>
      </c>
    </row>
    <row r="4" spans="1:35" x14ac:dyDescent="0.2">
      <c r="A4">
        <v>2</v>
      </c>
      <c r="B4" t="s">
        <v>23</v>
      </c>
      <c r="C4" s="9">
        <v>6.8</v>
      </c>
      <c r="D4" s="25">
        <v>98</v>
      </c>
      <c r="E4" s="24">
        <v>9.9489795918367339</v>
      </c>
      <c r="F4" s="24">
        <v>5.0510204081632661</v>
      </c>
      <c r="G4" s="25">
        <v>19</v>
      </c>
      <c r="H4" s="45">
        <v>43687</v>
      </c>
      <c r="I4" s="20">
        <v>1392647</v>
      </c>
      <c r="J4" s="20">
        <v>1413754</v>
      </c>
      <c r="K4">
        <v>1299042</v>
      </c>
      <c r="L4">
        <v>1408671</v>
      </c>
      <c r="M4" s="68">
        <f t="shared" ref="M4:M64" si="0">SUM(I4:L4)</f>
        <v>5514114</v>
      </c>
      <c r="N4" s="69">
        <f t="shared" ref="N4:N64" si="1">(M4-O4)*100/M4</f>
        <v>1.5208064251119944</v>
      </c>
      <c r="O4" s="68">
        <v>5430255</v>
      </c>
      <c r="P4" s="69">
        <f t="shared" ref="P4:P64" si="2">Q4*100/M4</f>
        <v>9.3843725392692274</v>
      </c>
      <c r="Q4" s="68">
        <v>517465</v>
      </c>
      <c r="R4" s="68">
        <f t="shared" ref="R4:R64" si="3">O4-Q4</f>
        <v>4912790</v>
      </c>
      <c r="S4" s="135"/>
      <c r="T4" s="68">
        <v>89</v>
      </c>
      <c r="U4" s="68"/>
      <c r="V4" s="70">
        <v>86</v>
      </c>
      <c r="W4" s="137"/>
      <c r="X4" s="70">
        <v>12.65</v>
      </c>
      <c r="Y4" s="143"/>
      <c r="Z4">
        <v>2806401</v>
      </c>
      <c r="AA4">
        <v>2765338</v>
      </c>
      <c r="AB4">
        <v>271939</v>
      </c>
      <c r="AC4">
        <v>2493399</v>
      </c>
      <c r="AD4" s="130"/>
      <c r="AE4">
        <v>90</v>
      </c>
      <c r="AF4" s="1">
        <v>86.13</v>
      </c>
      <c r="AG4" s="140"/>
      <c r="AH4" s="1">
        <v>12.55</v>
      </c>
      <c r="AI4" s="140"/>
    </row>
    <row r="5" spans="1:35" x14ac:dyDescent="0.2">
      <c r="A5">
        <v>3</v>
      </c>
      <c r="B5" t="s">
        <v>23</v>
      </c>
      <c r="C5" s="9">
        <v>7.5</v>
      </c>
      <c r="D5" s="25">
        <v>124</v>
      </c>
      <c r="E5" s="24">
        <v>7.862903225806452</v>
      </c>
      <c r="F5" s="24">
        <v>7.137096774193548</v>
      </c>
      <c r="G5" s="25">
        <v>22</v>
      </c>
      <c r="H5" s="45">
        <v>43679</v>
      </c>
      <c r="I5" s="20">
        <v>1628892</v>
      </c>
      <c r="J5" s="20">
        <v>1635785</v>
      </c>
      <c r="K5">
        <v>1534126</v>
      </c>
      <c r="L5">
        <v>1607761</v>
      </c>
      <c r="M5" s="68">
        <f t="shared" si="0"/>
        <v>6406564</v>
      </c>
      <c r="N5" s="69">
        <f t="shared" si="1"/>
        <v>3.2106758006319769</v>
      </c>
      <c r="O5" s="68">
        <v>6200870</v>
      </c>
      <c r="P5" s="69">
        <f t="shared" si="2"/>
        <v>5.8379499525798852</v>
      </c>
      <c r="Q5" s="68">
        <v>374012</v>
      </c>
      <c r="R5" s="68">
        <f t="shared" si="3"/>
        <v>5826858</v>
      </c>
      <c r="S5" s="135"/>
      <c r="T5" s="68">
        <v>84</v>
      </c>
      <c r="U5" s="68"/>
      <c r="V5" s="70">
        <v>81.44</v>
      </c>
      <c r="W5" s="137"/>
      <c r="X5" s="70">
        <v>17.18</v>
      </c>
      <c r="Y5" s="143"/>
      <c r="Z5">
        <v>3264677</v>
      </c>
      <c r="AA5">
        <v>3163264</v>
      </c>
      <c r="AB5">
        <v>193604</v>
      </c>
      <c r="AC5">
        <v>2969660</v>
      </c>
      <c r="AD5" s="130"/>
      <c r="AE5">
        <v>85</v>
      </c>
      <c r="AF5" s="1">
        <v>81.59</v>
      </c>
      <c r="AG5" s="140"/>
      <c r="AH5" s="1">
        <v>17.04</v>
      </c>
      <c r="AI5" s="140"/>
    </row>
    <row r="6" spans="1:35" x14ac:dyDescent="0.2">
      <c r="A6">
        <v>4</v>
      </c>
      <c r="B6" t="s">
        <v>23</v>
      </c>
      <c r="C6" s="9">
        <v>6.5</v>
      </c>
      <c r="D6" s="25">
        <v>164</v>
      </c>
      <c r="E6" s="24">
        <v>5.9451219512195124</v>
      </c>
      <c r="F6" s="24">
        <v>9.0548780487804876</v>
      </c>
      <c r="G6" s="25">
        <v>23</v>
      </c>
      <c r="H6" s="45">
        <v>43679</v>
      </c>
      <c r="I6" s="20">
        <v>1413591</v>
      </c>
      <c r="J6" s="20">
        <v>1427087</v>
      </c>
      <c r="K6">
        <v>1365777</v>
      </c>
      <c r="L6">
        <v>1439969</v>
      </c>
      <c r="M6" s="68">
        <f t="shared" si="0"/>
        <v>5646424</v>
      </c>
      <c r="N6" s="69">
        <f t="shared" si="1"/>
        <v>2.9074685145855148</v>
      </c>
      <c r="O6" s="68">
        <v>5482256</v>
      </c>
      <c r="P6" s="69">
        <f t="shared" si="2"/>
        <v>7.4220426946329212</v>
      </c>
      <c r="Q6" s="68">
        <v>419080</v>
      </c>
      <c r="R6" s="68">
        <f t="shared" si="3"/>
        <v>5063176</v>
      </c>
      <c r="S6" s="135"/>
      <c r="T6" s="68">
        <v>85</v>
      </c>
      <c r="U6" s="68"/>
      <c r="V6" s="70">
        <v>85.58</v>
      </c>
      <c r="W6" s="137"/>
      <c r="X6" s="70">
        <v>13.09</v>
      </c>
      <c r="Y6" s="143"/>
      <c r="Z6">
        <v>2840678</v>
      </c>
      <c r="AA6">
        <v>2760159</v>
      </c>
      <c r="AB6">
        <v>213780</v>
      </c>
      <c r="AC6">
        <v>2546379</v>
      </c>
      <c r="AD6" s="130"/>
      <c r="AE6">
        <v>87</v>
      </c>
      <c r="AF6" s="1">
        <v>85.78</v>
      </c>
      <c r="AG6" s="140"/>
      <c r="AH6" s="1">
        <v>12.9</v>
      </c>
      <c r="AI6" s="140"/>
    </row>
    <row r="7" spans="1:35" x14ac:dyDescent="0.2">
      <c r="A7">
        <v>5</v>
      </c>
      <c r="B7" t="s">
        <v>23</v>
      </c>
      <c r="C7" s="9">
        <v>7.6</v>
      </c>
      <c r="D7" s="25">
        <v>195</v>
      </c>
      <c r="E7" s="24">
        <v>5</v>
      </c>
      <c r="F7" s="24">
        <v>10</v>
      </c>
      <c r="G7" s="25">
        <v>20</v>
      </c>
      <c r="H7" s="45">
        <v>43687</v>
      </c>
      <c r="I7" s="20">
        <v>1106708</v>
      </c>
      <c r="J7" s="20">
        <v>1119493</v>
      </c>
      <c r="K7">
        <v>1060500</v>
      </c>
      <c r="L7">
        <v>1139882</v>
      </c>
      <c r="M7" s="68">
        <f t="shared" si="0"/>
        <v>4426583</v>
      </c>
      <c r="N7" s="69">
        <f t="shared" si="1"/>
        <v>4.7515883018572111</v>
      </c>
      <c r="O7" s="68">
        <v>4216250</v>
      </c>
      <c r="P7" s="69">
        <f t="shared" si="2"/>
        <v>9.5927716706091353</v>
      </c>
      <c r="Q7" s="68">
        <v>424632</v>
      </c>
      <c r="R7" s="68">
        <f t="shared" si="3"/>
        <v>3791618</v>
      </c>
      <c r="S7" s="135"/>
      <c r="T7" s="68">
        <v>83</v>
      </c>
      <c r="U7" s="68"/>
      <c r="V7" s="70">
        <v>82.73</v>
      </c>
      <c r="W7" s="137"/>
      <c r="X7" s="70">
        <v>15.7</v>
      </c>
      <c r="Y7" s="143"/>
      <c r="Z7">
        <v>2226201</v>
      </c>
      <c r="AA7">
        <v>2123769</v>
      </c>
      <c r="AB7">
        <v>217644</v>
      </c>
      <c r="AC7">
        <v>1906125</v>
      </c>
      <c r="AD7" s="130"/>
      <c r="AE7">
        <v>84</v>
      </c>
      <c r="AF7" s="1">
        <v>82.87</v>
      </c>
      <c r="AG7" s="140"/>
      <c r="AH7" s="1">
        <v>15.56</v>
      </c>
      <c r="AI7" s="140"/>
    </row>
    <row r="8" spans="1:35" x14ac:dyDescent="0.2">
      <c r="A8">
        <v>6</v>
      </c>
      <c r="B8" t="s">
        <v>23</v>
      </c>
      <c r="C8" s="9">
        <v>7.5</v>
      </c>
      <c r="D8" s="25">
        <v>112</v>
      </c>
      <c r="E8" s="24">
        <v>8.7053571428571423</v>
      </c>
      <c r="F8" s="24">
        <v>6.2946428571428577</v>
      </c>
      <c r="G8" s="25">
        <v>20</v>
      </c>
      <c r="H8" s="45">
        <v>43685</v>
      </c>
      <c r="I8" s="20">
        <v>1657036</v>
      </c>
      <c r="J8" s="20">
        <v>1672200</v>
      </c>
      <c r="K8">
        <v>1588688</v>
      </c>
      <c r="L8">
        <v>1664149</v>
      </c>
      <c r="M8" s="68">
        <f t="shared" si="0"/>
        <v>6582073</v>
      </c>
      <c r="N8" s="69">
        <f t="shared" si="1"/>
        <v>3.1230282617649485</v>
      </c>
      <c r="O8" s="68">
        <v>6376513</v>
      </c>
      <c r="P8" s="69">
        <f t="shared" si="2"/>
        <v>5.4352937136977975</v>
      </c>
      <c r="Q8" s="68">
        <v>357755</v>
      </c>
      <c r="R8" s="68">
        <f t="shared" si="3"/>
        <v>6018758</v>
      </c>
      <c r="S8" s="135"/>
      <c r="T8" s="68">
        <v>80</v>
      </c>
      <c r="U8" s="68"/>
      <c r="V8" s="70">
        <v>81.349999999999994</v>
      </c>
      <c r="W8" s="137"/>
      <c r="X8" s="70">
        <v>16.91</v>
      </c>
      <c r="Y8" s="143"/>
      <c r="Z8">
        <v>3329236</v>
      </c>
      <c r="AA8">
        <v>3227383</v>
      </c>
      <c r="AB8">
        <v>182536</v>
      </c>
      <c r="AC8">
        <v>3044847</v>
      </c>
      <c r="AD8" s="130"/>
      <c r="AE8">
        <v>81</v>
      </c>
      <c r="AF8" s="1">
        <v>81.47</v>
      </c>
      <c r="AG8" s="140"/>
      <c r="AH8" s="1">
        <v>16.79</v>
      </c>
      <c r="AI8" s="140"/>
    </row>
    <row r="9" spans="1:35" x14ac:dyDescent="0.2">
      <c r="A9">
        <v>7</v>
      </c>
      <c r="B9" t="s">
        <v>23</v>
      </c>
      <c r="C9" s="9">
        <v>6.3</v>
      </c>
      <c r="D9" s="25">
        <v>128</v>
      </c>
      <c r="E9" s="24">
        <v>7.6171875</v>
      </c>
      <c r="F9" s="24">
        <v>7.3828125</v>
      </c>
      <c r="G9" s="25">
        <v>21</v>
      </c>
      <c r="H9" s="45">
        <v>43685</v>
      </c>
      <c r="I9" s="20">
        <v>1462181</v>
      </c>
      <c r="J9" s="20">
        <v>1480340</v>
      </c>
      <c r="K9">
        <v>1421275</v>
      </c>
      <c r="L9">
        <v>1509183</v>
      </c>
      <c r="M9" s="68">
        <f t="shared" si="0"/>
        <v>5872979</v>
      </c>
      <c r="N9" s="69">
        <f t="shared" si="1"/>
        <v>3.0431915387403907</v>
      </c>
      <c r="O9" s="68">
        <v>5694253</v>
      </c>
      <c r="P9" s="69">
        <f t="shared" si="2"/>
        <v>8.4405716417511449</v>
      </c>
      <c r="Q9" s="68">
        <v>495713</v>
      </c>
      <c r="R9" s="68">
        <f t="shared" si="3"/>
        <v>5198540</v>
      </c>
      <c r="S9" s="135"/>
      <c r="T9" s="68">
        <v>85</v>
      </c>
      <c r="U9" s="68"/>
      <c r="V9" s="70">
        <v>82.69</v>
      </c>
      <c r="W9" s="137"/>
      <c r="X9" s="70">
        <v>15.95</v>
      </c>
      <c r="Y9" s="143"/>
      <c r="Z9">
        <v>2942521</v>
      </c>
      <c r="AA9">
        <v>2855716</v>
      </c>
      <c r="AB9">
        <v>252668</v>
      </c>
      <c r="AC9">
        <v>2603048</v>
      </c>
      <c r="AD9" s="130"/>
      <c r="AE9">
        <v>85</v>
      </c>
      <c r="AF9" s="1">
        <v>82.88</v>
      </c>
      <c r="AG9" s="140"/>
      <c r="AH9" s="1">
        <v>15.78</v>
      </c>
      <c r="AI9" s="140"/>
    </row>
    <row r="10" spans="1:35" x14ac:dyDescent="0.2">
      <c r="A10">
        <v>8</v>
      </c>
      <c r="B10" t="s">
        <v>23</v>
      </c>
      <c r="C10" s="9">
        <v>8.3000000000000007</v>
      </c>
      <c r="D10" s="25">
        <v>151</v>
      </c>
      <c r="E10" s="24">
        <v>6.4569536423841063</v>
      </c>
      <c r="F10" s="24">
        <v>8.5430463576158928</v>
      </c>
      <c r="G10" s="25">
        <v>18</v>
      </c>
      <c r="H10" s="44">
        <v>43689</v>
      </c>
      <c r="I10" s="20">
        <v>2076922</v>
      </c>
      <c r="J10" s="20">
        <v>2091057</v>
      </c>
      <c r="K10">
        <v>1998393</v>
      </c>
      <c r="L10">
        <v>2082270</v>
      </c>
      <c r="M10" s="68">
        <f t="shared" si="0"/>
        <v>8248642</v>
      </c>
      <c r="N10" s="69">
        <f t="shared" si="1"/>
        <v>2.5635492484702329</v>
      </c>
      <c r="O10" s="68">
        <v>8037184</v>
      </c>
      <c r="P10" s="69">
        <f t="shared" si="2"/>
        <v>6.4582873156575351</v>
      </c>
      <c r="Q10" s="68">
        <v>532721</v>
      </c>
      <c r="R10" s="68">
        <f t="shared" si="3"/>
        <v>7504463</v>
      </c>
      <c r="S10" s="135"/>
      <c r="T10" s="68">
        <v>83</v>
      </c>
      <c r="U10" s="68"/>
      <c r="V10" s="70">
        <v>83.85</v>
      </c>
      <c r="W10" s="137"/>
      <c r="X10" s="70">
        <v>14.65</v>
      </c>
      <c r="Y10" s="143"/>
      <c r="Z10">
        <v>4167979</v>
      </c>
      <c r="AA10">
        <v>4063015</v>
      </c>
      <c r="AB10">
        <v>272518</v>
      </c>
      <c r="AC10">
        <v>3790497</v>
      </c>
      <c r="AD10" s="130"/>
      <c r="AE10">
        <v>84</v>
      </c>
      <c r="AF10" s="1">
        <v>83.99</v>
      </c>
      <c r="AG10" s="140"/>
      <c r="AH10" s="1">
        <v>14.52</v>
      </c>
      <c r="AI10" s="140"/>
    </row>
    <row r="11" spans="1:35" x14ac:dyDescent="0.2">
      <c r="A11">
        <v>9</v>
      </c>
      <c r="B11" t="s">
        <v>23</v>
      </c>
      <c r="C11" s="9">
        <v>7.1</v>
      </c>
      <c r="D11" s="25">
        <v>222</v>
      </c>
      <c r="E11" s="24">
        <v>4.3918918918918921</v>
      </c>
      <c r="F11" s="24">
        <v>10.608108108108109</v>
      </c>
      <c r="G11" s="25">
        <v>18</v>
      </c>
      <c r="H11" s="44">
        <v>43689</v>
      </c>
      <c r="I11" s="20">
        <v>1132059</v>
      </c>
      <c r="J11" s="20">
        <v>1142291</v>
      </c>
      <c r="K11">
        <v>1079686</v>
      </c>
      <c r="L11">
        <v>1129566</v>
      </c>
      <c r="M11" s="68">
        <f t="shared" si="0"/>
        <v>4483602</v>
      </c>
      <c r="N11" s="69">
        <f t="shared" si="1"/>
        <v>2.5251572284961958</v>
      </c>
      <c r="O11" s="68">
        <v>4370384</v>
      </c>
      <c r="P11" s="69">
        <f t="shared" si="2"/>
        <v>6.8728892528819463</v>
      </c>
      <c r="Q11" s="68">
        <v>308153</v>
      </c>
      <c r="R11" s="68">
        <f t="shared" si="3"/>
        <v>4062231</v>
      </c>
      <c r="S11" s="135"/>
      <c r="T11" s="68">
        <v>84</v>
      </c>
      <c r="U11" s="68"/>
      <c r="V11" s="70">
        <v>82.7</v>
      </c>
      <c r="W11" s="137"/>
      <c r="X11" s="70">
        <v>15.91</v>
      </c>
      <c r="Y11" s="143"/>
      <c r="Z11">
        <v>2274350</v>
      </c>
      <c r="AA11">
        <v>2218942</v>
      </c>
      <c r="AB11">
        <v>158195</v>
      </c>
      <c r="AC11">
        <v>2060747</v>
      </c>
      <c r="AD11" s="130"/>
      <c r="AE11">
        <v>85</v>
      </c>
      <c r="AF11" s="1">
        <v>82.84</v>
      </c>
      <c r="AG11" s="140"/>
      <c r="AH11" s="1">
        <v>15.79</v>
      </c>
      <c r="AI11" s="140"/>
    </row>
    <row r="12" spans="1:35" x14ac:dyDescent="0.2">
      <c r="A12">
        <v>10</v>
      </c>
      <c r="B12" t="s">
        <v>23</v>
      </c>
      <c r="C12" s="9">
        <v>6.8</v>
      </c>
      <c r="D12" s="25">
        <v>106</v>
      </c>
      <c r="E12" s="24">
        <v>9.1981132075471699</v>
      </c>
      <c r="F12" s="24">
        <v>5.8018867924528301</v>
      </c>
      <c r="G12" s="25">
        <v>18</v>
      </c>
      <c r="H12" s="44">
        <v>43689</v>
      </c>
      <c r="I12" s="20">
        <v>1157759</v>
      </c>
      <c r="J12" s="20">
        <v>1167486</v>
      </c>
      <c r="K12">
        <v>1106985</v>
      </c>
      <c r="L12">
        <v>1180333</v>
      </c>
      <c r="M12" s="68">
        <f t="shared" si="0"/>
        <v>4612563</v>
      </c>
      <c r="N12" s="69">
        <f t="shared" si="1"/>
        <v>2.1319817203580742</v>
      </c>
      <c r="O12" s="68">
        <v>4514224</v>
      </c>
      <c r="P12" s="69">
        <f t="shared" si="2"/>
        <v>8.1303821758098476</v>
      </c>
      <c r="Q12" s="68">
        <v>375019</v>
      </c>
      <c r="R12" s="68">
        <f t="shared" si="3"/>
        <v>4139205</v>
      </c>
      <c r="S12" s="135"/>
      <c r="T12" s="68">
        <v>85</v>
      </c>
      <c r="U12" s="68"/>
      <c r="V12" s="70">
        <v>85.41</v>
      </c>
      <c r="W12" s="137"/>
      <c r="X12" s="70">
        <v>13.06</v>
      </c>
      <c r="Y12" s="143"/>
      <c r="Z12">
        <v>2325245</v>
      </c>
      <c r="AA12">
        <v>2276956</v>
      </c>
      <c r="AB12">
        <v>191370</v>
      </c>
      <c r="AC12">
        <v>2085586</v>
      </c>
      <c r="AD12" s="130"/>
      <c r="AE12">
        <v>85</v>
      </c>
      <c r="AF12" s="1">
        <v>85.59</v>
      </c>
      <c r="AG12" s="140"/>
      <c r="AH12" s="1">
        <v>12.9</v>
      </c>
      <c r="AI12" s="140"/>
    </row>
    <row r="13" spans="1:35" x14ac:dyDescent="0.2">
      <c r="A13">
        <v>11</v>
      </c>
      <c r="B13" t="s">
        <v>23</v>
      </c>
      <c r="C13" s="9">
        <v>6.8</v>
      </c>
      <c r="D13" s="25">
        <v>123</v>
      </c>
      <c r="E13" s="24">
        <v>7.9268292682926829</v>
      </c>
      <c r="F13" s="24">
        <v>7.0731707317073171</v>
      </c>
      <c r="G13" s="25">
        <v>18</v>
      </c>
      <c r="H13" s="44">
        <v>43699</v>
      </c>
      <c r="I13" s="20">
        <v>1898431</v>
      </c>
      <c r="J13" s="20">
        <v>1914764</v>
      </c>
      <c r="K13">
        <v>1821888</v>
      </c>
      <c r="L13">
        <v>1929591</v>
      </c>
      <c r="M13" s="68">
        <f t="shared" si="0"/>
        <v>7564674</v>
      </c>
      <c r="N13" s="69">
        <f t="shared" si="1"/>
        <v>2.9210247526859718</v>
      </c>
      <c r="O13" s="68">
        <v>7343708</v>
      </c>
      <c r="P13" s="69">
        <f t="shared" si="2"/>
        <v>4.2683266985464279</v>
      </c>
      <c r="Q13" s="68">
        <v>322885</v>
      </c>
      <c r="R13" s="68">
        <f t="shared" si="3"/>
        <v>7020823</v>
      </c>
      <c r="S13" s="135"/>
      <c r="T13" s="68">
        <v>83</v>
      </c>
      <c r="U13" s="68"/>
      <c r="V13" s="70">
        <v>82.49</v>
      </c>
      <c r="W13" s="137"/>
      <c r="X13" s="70">
        <v>15.18</v>
      </c>
      <c r="Y13" s="143"/>
      <c r="Z13">
        <v>3813195</v>
      </c>
      <c r="AA13">
        <v>3703537</v>
      </c>
      <c r="AB13">
        <v>165161</v>
      </c>
      <c r="AC13">
        <v>3538376</v>
      </c>
      <c r="AD13" s="130"/>
      <c r="AE13">
        <v>84</v>
      </c>
      <c r="AF13" s="1">
        <v>82.65</v>
      </c>
      <c r="AG13" s="140"/>
      <c r="AH13" s="1">
        <v>15.04</v>
      </c>
      <c r="AI13" s="140"/>
    </row>
    <row r="14" spans="1:35" x14ac:dyDescent="0.2">
      <c r="A14" s="2">
        <v>12</v>
      </c>
      <c r="B14" s="2" t="s">
        <v>23</v>
      </c>
      <c r="C14" s="10">
        <v>8</v>
      </c>
      <c r="D14" s="30">
        <v>138</v>
      </c>
      <c r="E14" s="27">
        <v>7.0652173913043477</v>
      </c>
      <c r="F14" s="27">
        <v>7.9347826086956523</v>
      </c>
      <c r="G14" s="30">
        <v>18</v>
      </c>
      <c r="H14" s="46">
        <v>43699</v>
      </c>
      <c r="I14" s="21">
        <v>1684738</v>
      </c>
      <c r="J14" s="21">
        <v>1700047</v>
      </c>
      <c r="K14" s="2">
        <v>1628185</v>
      </c>
      <c r="L14" s="2">
        <v>1720516</v>
      </c>
      <c r="M14" s="2">
        <f t="shared" si="0"/>
        <v>6733486</v>
      </c>
      <c r="N14" s="54">
        <f t="shared" si="1"/>
        <v>3.692173712100983</v>
      </c>
      <c r="O14" s="2">
        <v>6484874</v>
      </c>
      <c r="P14" s="54">
        <f t="shared" si="2"/>
        <v>4.1747617801536974</v>
      </c>
      <c r="Q14" s="2">
        <v>281107</v>
      </c>
      <c r="R14" s="2">
        <f t="shared" si="3"/>
        <v>6203767</v>
      </c>
      <c r="S14" s="131"/>
      <c r="T14" s="2">
        <v>83</v>
      </c>
      <c r="U14" s="2"/>
      <c r="V14" s="3">
        <v>81.849999999999994</v>
      </c>
      <c r="W14" s="138"/>
      <c r="X14" s="3">
        <v>15.81</v>
      </c>
      <c r="Y14" s="144"/>
      <c r="Z14" s="2">
        <v>3384785</v>
      </c>
      <c r="AA14" s="2">
        <v>3261098</v>
      </c>
      <c r="AB14" s="2">
        <v>143660</v>
      </c>
      <c r="AC14" s="2">
        <v>3117438</v>
      </c>
      <c r="AD14" s="131"/>
      <c r="AE14" s="2">
        <v>84</v>
      </c>
      <c r="AF14" s="3">
        <v>82.03</v>
      </c>
      <c r="AG14" s="138"/>
      <c r="AH14" s="3">
        <v>15.68</v>
      </c>
      <c r="AI14" s="138"/>
    </row>
    <row r="15" spans="1:35" x14ac:dyDescent="0.2">
      <c r="A15" s="68"/>
      <c r="B15" s="68">
        <f>STDEV(C3:C14)</f>
        <v>0.83375746782353521</v>
      </c>
      <c r="C15" s="11">
        <f>AVERAGE(C3:C14)</f>
        <v>7.0333333333333341</v>
      </c>
      <c r="D15" s="68">
        <f>STDEV(E3:E14)</f>
        <v>1.6756475915157856</v>
      </c>
      <c r="E15" s="11">
        <f>AVERAGE(E3:E14)</f>
        <v>7.1907867407574502</v>
      </c>
      <c r="F15" s="121"/>
      <c r="G15" s="119"/>
      <c r="H15" s="47"/>
      <c r="I15" s="150"/>
      <c r="J15" s="150"/>
      <c r="K15" s="68"/>
      <c r="L15" s="152">
        <f>STDEV(M3:M14)</f>
        <v>1219336.209381412</v>
      </c>
      <c r="M15" s="151">
        <f>AVERAGE(M3:M14)</f>
        <v>5933902.916666667</v>
      </c>
      <c r="N15" s="69"/>
      <c r="O15" s="68"/>
      <c r="P15" s="69"/>
      <c r="Q15" s="152">
        <f>STDEV(R3:R14)</f>
        <v>1212078.259947415</v>
      </c>
      <c r="R15" s="151">
        <f>AVERAGE(R3:R14)</f>
        <v>5322866.666666667</v>
      </c>
      <c r="S15" s="153">
        <f>STDEV(T3:T14)</f>
        <v>2.088931871468374</v>
      </c>
      <c r="T15" s="119">
        <f>AVERAGE(T3:T14)</f>
        <v>84</v>
      </c>
      <c r="U15" s="69">
        <f>STDEV(V3:V14)</f>
        <v>1.6419712838444216</v>
      </c>
      <c r="V15" s="11">
        <f>AVERAGE(V3:V14)</f>
        <v>83.381666666666675</v>
      </c>
      <c r="W15" s="121"/>
      <c r="X15" s="70"/>
      <c r="Y15" s="124"/>
      <c r="Z15" s="68"/>
      <c r="AA15" s="68"/>
      <c r="AB15" s="68"/>
      <c r="AC15" s="68"/>
      <c r="AD15" s="119"/>
      <c r="AE15" s="68"/>
      <c r="AF15" s="70"/>
      <c r="AG15" s="121"/>
      <c r="AH15" s="70"/>
      <c r="AI15" s="121"/>
    </row>
    <row r="16" spans="1:35" x14ac:dyDescent="0.2">
      <c r="A16">
        <v>13</v>
      </c>
      <c r="B16" t="s">
        <v>24</v>
      </c>
      <c r="C16" s="9">
        <v>6.2</v>
      </c>
      <c r="D16" s="25">
        <v>127</v>
      </c>
      <c r="E16" s="24">
        <v>7.6771653543307083</v>
      </c>
      <c r="F16" s="24">
        <v>7.3228346456692917</v>
      </c>
      <c r="G16" s="25">
        <v>20</v>
      </c>
      <c r="H16" s="44">
        <v>43687</v>
      </c>
      <c r="I16" s="20">
        <v>1372244</v>
      </c>
      <c r="J16" s="20">
        <v>1379249</v>
      </c>
      <c r="K16">
        <v>1300008</v>
      </c>
      <c r="L16">
        <v>1358222</v>
      </c>
      <c r="M16" s="68">
        <f t="shared" si="0"/>
        <v>5409723</v>
      </c>
      <c r="N16" s="69">
        <f t="shared" si="1"/>
        <v>1.2787530895759358</v>
      </c>
      <c r="O16" s="68">
        <v>5340546</v>
      </c>
      <c r="P16" s="69">
        <f t="shared" si="2"/>
        <v>8.0440532722285418</v>
      </c>
      <c r="Q16" s="68">
        <v>435161</v>
      </c>
      <c r="R16" s="68">
        <f t="shared" si="3"/>
        <v>4905385</v>
      </c>
      <c r="S16" s="129">
        <f>AVERAGE(R16:R27)</f>
        <v>5215503.5</v>
      </c>
      <c r="T16" s="5">
        <v>86</v>
      </c>
      <c r="U16" s="5"/>
      <c r="V16" s="70">
        <v>83.44</v>
      </c>
      <c r="W16" s="139">
        <f>AVERAGE(V16:V27)</f>
        <v>83.075000000000003</v>
      </c>
      <c r="X16" s="70">
        <v>15.34</v>
      </c>
      <c r="Y16" s="142">
        <f>AVERAGE(X16:X27)</f>
        <v>15.3825</v>
      </c>
      <c r="Z16">
        <v>2751493</v>
      </c>
      <c r="AA16">
        <v>2718194</v>
      </c>
      <c r="AB16">
        <v>223743</v>
      </c>
      <c r="AC16">
        <v>2494451</v>
      </c>
      <c r="AD16" s="129">
        <f>AVERAGE(AC16:AC27)</f>
        <v>2628292.25</v>
      </c>
      <c r="AE16" s="5">
        <v>87</v>
      </c>
      <c r="AF16" s="1">
        <v>83.57</v>
      </c>
      <c r="AG16" s="139">
        <f>AVERAGE(AF16:AF27)</f>
        <v>83.231666666666669</v>
      </c>
      <c r="AH16" s="1">
        <v>15.24</v>
      </c>
      <c r="AI16" s="139">
        <f>AVERAGE(AH16:AH27)</f>
        <v>15.243333333333338</v>
      </c>
    </row>
    <row r="17" spans="1:35" x14ac:dyDescent="0.2">
      <c r="A17">
        <v>14</v>
      </c>
      <c r="B17" t="s">
        <v>24</v>
      </c>
      <c r="C17" s="9">
        <v>7.2</v>
      </c>
      <c r="D17" s="25">
        <v>95</v>
      </c>
      <c r="E17" s="24">
        <v>10.263157894736842</v>
      </c>
      <c r="F17" s="24">
        <v>4.7368421052631575</v>
      </c>
      <c r="G17" s="25">
        <v>19</v>
      </c>
      <c r="H17" s="44">
        <v>43687</v>
      </c>
      <c r="I17" s="20">
        <v>1265945</v>
      </c>
      <c r="J17" s="20">
        <v>1284466</v>
      </c>
      <c r="K17">
        <v>1203975</v>
      </c>
      <c r="L17">
        <v>1307712</v>
      </c>
      <c r="M17" s="68">
        <f t="shared" si="0"/>
        <v>5062098</v>
      </c>
      <c r="N17" s="69">
        <f t="shared" si="1"/>
        <v>1.8326393523001727</v>
      </c>
      <c r="O17" s="68">
        <v>4969328</v>
      </c>
      <c r="P17" s="69">
        <f t="shared" si="2"/>
        <v>8.2279521257786783</v>
      </c>
      <c r="Q17" s="68">
        <v>416507</v>
      </c>
      <c r="R17" s="68">
        <f t="shared" si="3"/>
        <v>4552821</v>
      </c>
      <c r="S17" s="135"/>
      <c r="T17" s="5">
        <v>89</v>
      </c>
      <c r="U17" s="5"/>
      <c r="V17" s="70">
        <v>80.47</v>
      </c>
      <c r="W17" s="137"/>
      <c r="X17" s="70">
        <v>18.440000000000001</v>
      </c>
      <c r="Y17" s="143"/>
      <c r="Z17">
        <v>2550411</v>
      </c>
      <c r="AA17">
        <v>2505453</v>
      </c>
      <c r="AB17">
        <v>214607</v>
      </c>
      <c r="AC17">
        <v>2290846</v>
      </c>
      <c r="AD17" s="130"/>
      <c r="AE17" s="5">
        <v>90</v>
      </c>
      <c r="AF17" s="1">
        <v>80.650000000000006</v>
      </c>
      <c r="AG17" s="140"/>
      <c r="AH17" s="1">
        <v>18.28</v>
      </c>
      <c r="AI17" s="140"/>
    </row>
    <row r="18" spans="1:35" x14ac:dyDescent="0.2">
      <c r="A18">
        <v>15</v>
      </c>
      <c r="B18" t="s">
        <v>24</v>
      </c>
      <c r="C18" s="9">
        <v>7.1</v>
      </c>
      <c r="D18" s="25">
        <v>134</v>
      </c>
      <c r="E18" s="24">
        <v>7.2761194029850742</v>
      </c>
      <c r="F18" s="24">
        <v>7.7238805970149258</v>
      </c>
      <c r="G18" s="25">
        <v>23</v>
      </c>
      <c r="H18" s="44">
        <v>43677</v>
      </c>
      <c r="I18" s="20">
        <v>1652706</v>
      </c>
      <c r="J18" s="20">
        <v>1671858</v>
      </c>
      <c r="K18">
        <v>1575602</v>
      </c>
      <c r="L18">
        <v>1679114</v>
      </c>
      <c r="M18" s="68">
        <f t="shared" si="0"/>
        <v>6579280</v>
      </c>
      <c r="N18" s="69">
        <f t="shared" si="1"/>
        <v>4.2266630999136687</v>
      </c>
      <c r="O18" s="68">
        <v>6301196</v>
      </c>
      <c r="P18" s="69">
        <f t="shared" si="2"/>
        <v>7.4769427657737628</v>
      </c>
      <c r="Q18" s="68">
        <v>491929</v>
      </c>
      <c r="R18" s="68">
        <f t="shared" si="3"/>
        <v>5809267</v>
      </c>
      <c r="S18" s="135"/>
      <c r="T18" s="5">
        <v>84</v>
      </c>
      <c r="U18" s="5"/>
      <c r="V18" s="70">
        <v>83.93</v>
      </c>
      <c r="W18" s="137"/>
      <c r="X18" s="70">
        <v>14.56</v>
      </c>
      <c r="Y18" s="143"/>
      <c r="Z18">
        <v>3324564</v>
      </c>
      <c r="AA18">
        <v>3187468</v>
      </c>
      <c r="AB18">
        <v>254017</v>
      </c>
      <c r="AC18">
        <v>2933451</v>
      </c>
      <c r="AD18" s="130"/>
      <c r="AE18" s="5">
        <v>85</v>
      </c>
      <c r="AF18" s="1">
        <v>84.1</v>
      </c>
      <c r="AG18" s="140"/>
      <c r="AH18" s="1">
        <v>14.41</v>
      </c>
      <c r="AI18" s="140"/>
    </row>
    <row r="19" spans="1:35" x14ac:dyDescent="0.2">
      <c r="A19">
        <v>16</v>
      </c>
      <c r="B19" t="s">
        <v>24</v>
      </c>
      <c r="C19" s="9">
        <v>6.8</v>
      </c>
      <c r="D19" s="25">
        <v>166</v>
      </c>
      <c r="E19" s="24">
        <v>5.8734939759036147</v>
      </c>
      <c r="F19" s="24">
        <v>9.1265060240963862</v>
      </c>
      <c r="G19" s="25">
        <v>20</v>
      </c>
      <c r="H19" s="44">
        <v>43687</v>
      </c>
      <c r="I19" s="20">
        <v>672006</v>
      </c>
      <c r="J19" s="20">
        <v>683226</v>
      </c>
      <c r="K19">
        <v>645612</v>
      </c>
      <c r="L19">
        <v>697377</v>
      </c>
      <c r="M19" s="68">
        <f t="shared" si="0"/>
        <v>2698221</v>
      </c>
      <c r="N19" s="69">
        <f t="shared" si="1"/>
        <v>6.3289849126517064</v>
      </c>
      <c r="O19" s="68">
        <v>2527451</v>
      </c>
      <c r="P19" s="69">
        <f t="shared" si="2"/>
        <v>10.080345531370485</v>
      </c>
      <c r="Q19" s="68">
        <v>271990</v>
      </c>
      <c r="R19" s="68">
        <f t="shared" si="3"/>
        <v>2255461</v>
      </c>
      <c r="S19" s="135"/>
      <c r="T19" s="5">
        <v>83</v>
      </c>
      <c r="U19" s="5"/>
      <c r="V19" s="70">
        <v>84.6</v>
      </c>
      <c r="W19" s="137"/>
      <c r="X19" s="70">
        <v>13.99</v>
      </c>
      <c r="Y19" s="143"/>
      <c r="Z19">
        <v>1355232</v>
      </c>
      <c r="AA19">
        <v>1270837</v>
      </c>
      <c r="AB19">
        <v>140154</v>
      </c>
      <c r="AC19">
        <v>1130683</v>
      </c>
      <c r="AD19" s="130"/>
      <c r="AE19" s="5">
        <v>84</v>
      </c>
      <c r="AF19" s="1">
        <v>84.79</v>
      </c>
      <c r="AG19" s="140"/>
      <c r="AH19" s="1">
        <v>13.81</v>
      </c>
      <c r="AI19" s="140"/>
    </row>
    <row r="20" spans="1:35" x14ac:dyDescent="0.2">
      <c r="A20">
        <v>17</v>
      </c>
      <c r="B20" t="s">
        <v>24</v>
      </c>
      <c r="C20" s="9">
        <v>7</v>
      </c>
      <c r="D20" s="25">
        <v>144</v>
      </c>
      <c r="E20" s="24">
        <v>6.770833333333333</v>
      </c>
      <c r="F20" s="24">
        <v>8.2291666666666679</v>
      </c>
      <c r="G20" s="25">
        <v>22</v>
      </c>
      <c r="H20" s="44">
        <v>43687</v>
      </c>
      <c r="I20" s="20">
        <v>1237387</v>
      </c>
      <c r="J20" s="20">
        <v>1255460</v>
      </c>
      <c r="K20">
        <v>1179728</v>
      </c>
      <c r="L20">
        <v>1264313</v>
      </c>
      <c r="M20" s="68">
        <f t="shared" si="0"/>
        <v>4936888</v>
      </c>
      <c r="N20" s="69">
        <f t="shared" si="1"/>
        <v>4.9972168702226991</v>
      </c>
      <c r="O20" s="68">
        <v>4690181</v>
      </c>
      <c r="P20" s="69">
        <f t="shared" si="2"/>
        <v>11.266024264678478</v>
      </c>
      <c r="Q20" s="68">
        <v>556191</v>
      </c>
      <c r="R20" s="68">
        <f t="shared" si="3"/>
        <v>4133990</v>
      </c>
      <c r="S20" s="135"/>
      <c r="T20" s="5">
        <v>82</v>
      </c>
      <c r="U20" s="5"/>
      <c r="V20" s="70">
        <v>86.11</v>
      </c>
      <c r="W20" s="137"/>
      <c r="X20" s="70">
        <v>12.43</v>
      </c>
      <c r="Y20" s="143"/>
      <c r="Z20">
        <v>2492847</v>
      </c>
      <c r="AA20">
        <v>2371324</v>
      </c>
      <c r="AB20">
        <v>286918</v>
      </c>
      <c r="AC20">
        <v>2084406</v>
      </c>
      <c r="AD20" s="130"/>
      <c r="AE20" s="5">
        <v>83</v>
      </c>
      <c r="AF20" s="1">
        <v>86.29</v>
      </c>
      <c r="AG20" s="140"/>
      <c r="AH20" s="1">
        <v>12.26</v>
      </c>
      <c r="AI20" s="140"/>
    </row>
    <row r="21" spans="1:35" x14ac:dyDescent="0.2">
      <c r="A21">
        <v>18</v>
      </c>
      <c r="B21" t="s">
        <v>24</v>
      </c>
      <c r="C21" s="9">
        <v>5.5</v>
      </c>
      <c r="D21" s="25">
        <v>149</v>
      </c>
      <c r="E21" s="24">
        <v>6.5436241610738257</v>
      </c>
      <c r="F21" s="24">
        <v>8.4563758389261743</v>
      </c>
      <c r="G21" s="25">
        <v>21</v>
      </c>
      <c r="H21" s="44">
        <v>43685</v>
      </c>
      <c r="I21" s="20">
        <v>1176681</v>
      </c>
      <c r="J21" s="20">
        <v>1192526</v>
      </c>
      <c r="K21">
        <v>1125065</v>
      </c>
      <c r="L21">
        <v>1200682</v>
      </c>
      <c r="M21" s="68">
        <f t="shared" si="0"/>
        <v>4694954</v>
      </c>
      <c r="N21" s="69">
        <f t="shared" si="1"/>
        <v>2.5879912774438258</v>
      </c>
      <c r="O21" s="68">
        <v>4573449</v>
      </c>
      <c r="P21" s="69">
        <f t="shared" si="2"/>
        <v>5.7100665949016749</v>
      </c>
      <c r="Q21" s="68">
        <v>268085</v>
      </c>
      <c r="R21" s="68">
        <f t="shared" si="3"/>
        <v>4305364</v>
      </c>
      <c r="S21" s="135"/>
      <c r="T21" s="5">
        <v>85</v>
      </c>
      <c r="U21" s="5"/>
      <c r="V21" s="70">
        <v>83.6</v>
      </c>
      <c r="W21" s="137"/>
      <c r="X21" s="70">
        <v>15.08</v>
      </c>
      <c r="Y21" s="143"/>
      <c r="Z21">
        <v>2369207</v>
      </c>
      <c r="AA21">
        <v>2309525</v>
      </c>
      <c r="AB21">
        <v>138383</v>
      </c>
      <c r="AC21">
        <v>2171142</v>
      </c>
      <c r="AD21" s="130"/>
      <c r="AE21" s="5">
        <v>86</v>
      </c>
      <c r="AF21" s="1">
        <v>83.72</v>
      </c>
      <c r="AG21" s="140"/>
      <c r="AH21" s="1">
        <v>14.98</v>
      </c>
      <c r="AI21" s="140"/>
    </row>
    <row r="22" spans="1:35" x14ac:dyDescent="0.2">
      <c r="A22">
        <v>19</v>
      </c>
      <c r="B22" t="s">
        <v>24</v>
      </c>
      <c r="C22" s="9">
        <v>7.5</v>
      </c>
      <c r="D22" s="25">
        <v>157</v>
      </c>
      <c r="E22" s="24">
        <v>6.2101910828025479</v>
      </c>
      <c r="F22" s="24">
        <v>8.7898089171974512</v>
      </c>
      <c r="G22" s="25">
        <v>21</v>
      </c>
      <c r="H22" s="44">
        <v>43685</v>
      </c>
      <c r="I22" s="20">
        <v>1568955</v>
      </c>
      <c r="J22" s="20">
        <v>1586992</v>
      </c>
      <c r="K22">
        <v>1495564</v>
      </c>
      <c r="L22">
        <v>1589890</v>
      </c>
      <c r="M22" s="68">
        <f t="shared" si="0"/>
        <v>6241401</v>
      </c>
      <c r="N22" s="69">
        <f t="shared" si="1"/>
        <v>2.1318610997755152</v>
      </c>
      <c r="O22" s="68">
        <v>6108343</v>
      </c>
      <c r="P22" s="69">
        <f t="shared" si="2"/>
        <v>6.4804200210818053</v>
      </c>
      <c r="Q22" s="68">
        <v>404469</v>
      </c>
      <c r="R22" s="68">
        <f t="shared" si="3"/>
        <v>5703874</v>
      </c>
      <c r="S22" s="135"/>
      <c r="T22" s="5">
        <v>87</v>
      </c>
      <c r="U22" s="5"/>
      <c r="V22" s="70">
        <v>84.18</v>
      </c>
      <c r="W22" s="137"/>
      <c r="X22" s="70">
        <v>14.48</v>
      </c>
      <c r="Y22" s="143"/>
      <c r="Z22">
        <v>3155947</v>
      </c>
      <c r="AA22">
        <v>3091112</v>
      </c>
      <c r="AB22">
        <v>208015</v>
      </c>
      <c r="AC22">
        <v>2883097</v>
      </c>
      <c r="AD22" s="130"/>
      <c r="AE22" s="5">
        <v>88</v>
      </c>
      <c r="AF22" s="1">
        <v>84.32</v>
      </c>
      <c r="AG22" s="140"/>
      <c r="AH22" s="1">
        <v>14.34</v>
      </c>
      <c r="AI22" s="140"/>
    </row>
    <row r="23" spans="1:35" x14ac:dyDescent="0.2">
      <c r="A23">
        <v>20</v>
      </c>
      <c r="B23" t="s">
        <v>24</v>
      </c>
      <c r="C23" s="9">
        <v>7.3</v>
      </c>
      <c r="D23" s="25">
        <v>154</v>
      </c>
      <c r="E23" s="24">
        <v>6.3311688311688314</v>
      </c>
      <c r="F23" s="24">
        <v>8.6688311688311686</v>
      </c>
      <c r="G23" s="25">
        <v>18</v>
      </c>
      <c r="H23" s="44">
        <v>43689</v>
      </c>
      <c r="I23" s="20">
        <v>1434869</v>
      </c>
      <c r="J23" s="20">
        <v>1445885</v>
      </c>
      <c r="K23">
        <v>1392278</v>
      </c>
      <c r="L23">
        <v>1481668</v>
      </c>
      <c r="M23" s="68">
        <f t="shared" si="0"/>
        <v>5754700</v>
      </c>
      <c r="N23" s="69">
        <f t="shared" si="1"/>
        <v>2.9828661789493807</v>
      </c>
      <c r="O23" s="68">
        <v>5583045</v>
      </c>
      <c r="P23" s="69">
        <f t="shared" si="2"/>
        <v>8.0402453646584533</v>
      </c>
      <c r="Q23" s="68">
        <v>462692</v>
      </c>
      <c r="R23" s="68">
        <f t="shared" si="3"/>
        <v>5120353</v>
      </c>
      <c r="S23" s="135"/>
      <c r="T23" s="5">
        <v>83</v>
      </c>
      <c r="U23" s="5"/>
      <c r="V23" s="70">
        <v>84.21</v>
      </c>
      <c r="W23" s="137"/>
      <c r="X23" s="70">
        <v>14.36</v>
      </c>
      <c r="Y23" s="143"/>
      <c r="Z23">
        <v>2880754</v>
      </c>
      <c r="AA23">
        <v>2796870</v>
      </c>
      <c r="AB23">
        <v>234776</v>
      </c>
      <c r="AC23">
        <v>2562094</v>
      </c>
      <c r="AD23" s="130"/>
      <c r="AE23" s="5">
        <v>84</v>
      </c>
      <c r="AF23" s="1">
        <v>84.37</v>
      </c>
      <c r="AG23" s="140"/>
      <c r="AH23" s="1">
        <v>14.21</v>
      </c>
      <c r="AI23" s="140"/>
    </row>
    <row r="24" spans="1:35" x14ac:dyDescent="0.2">
      <c r="A24">
        <v>21</v>
      </c>
      <c r="B24" t="s">
        <v>24</v>
      </c>
      <c r="C24" s="9">
        <v>5.6</v>
      </c>
      <c r="D24" s="25">
        <v>123</v>
      </c>
      <c r="E24" s="24">
        <v>7.9268292682926829</v>
      </c>
      <c r="F24" s="24">
        <v>7.0731707317073171</v>
      </c>
      <c r="G24" s="25">
        <v>18</v>
      </c>
      <c r="H24" s="44">
        <v>43689</v>
      </c>
      <c r="I24" s="20">
        <v>1644755</v>
      </c>
      <c r="J24" s="20">
        <v>1667445</v>
      </c>
      <c r="K24">
        <v>1599378</v>
      </c>
      <c r="L24">
        <v>1679025</v>
      </c>
      <c r="M24" s="68">
        <f t="shared" si="0"/>
        <v>6590603</v>
      </c>
      <c r="N24" s="69">
        <f t="shared" si="1"/>
        <v>3.8477814548987399</v>
      </c>
      <c r="O24" s="68">
        <v>6337011</v>
      </c>
      <c r="P24" s="69">
        <f t="shared" si="2"/>
        <v>7.608317478688976</v>
      </c>
      <c r="Q24" s="68">
        <v>501434</v>
      </c>
      <c r="R24" s="68">
        <f t="shared" si="3"/>
        <v>5835577</v>
      </c>
      <c r="S24" s="135"/>
      <c r="T24" s="5">
        <v>80</v>
      </c>
      <c r="U24" s="5"/>
      <c r="V24" s="70">
        <v>81.39</v>
      </c>
      <c r="W24" s="137"/>
      <c r="X24" s="70">
        <v>16.96</v>
      </c>
      <c r="Y24" s="143"/>
      <c r="Z24">
        <v>3312200</v>
      </c>
      <c r="AA24">
        <v>3186486</v>
      </c>
      <c r="AB24">
        <v>255259</v>
      </c>
      <c r="AC24">
        <v>2931227</v>
      </c>
      <c r="AD24" s="130"/>
      <c r="AE24" s="5">
        <v>81</v>
      </c>
      <c r="AF24" s="1">
        <v>81.510000000000005</v>
      </c>
      <c r="AG24" s="140"/>
      <c r="AH24" s="1">
        <v>16.84</v>
      </c>
      <c r="AI24" s="140"/>
    </row>
    <row r="25" spans="1:35" x14ac:dyDescent="0.2">
      <c r="A25">
        <v>22</v>
      </c>
      <c r="B25" t="s">
        <v>24</v>
      </c>
      <c r="C25" s="9">
        <v>5.3</v>
      </c>
      <c r="D25" s="25">
        <v>180</v>
      </c>
      <c r="E25" s="24">
        <v>5.416666666666667</v>
      </c>
      <c r="F25" s="24">
        <v>9.5833333333333321</v>
      </c>
      <c r="G25" s="25">
        <v>18</v>
      </c>
      <c r="H25" s="44">
        <v>43689</v>
      </c>
      <c r="I25" s="20">
        <v>1447295</v>
      </c>
      <c r="J25" s="20">
        <v>1455909</v>
      </c>
      <c r="K25">
        <v>1397866</v>
      </c>
      <c r="L25">
        <v>1457466</v>
      </c>
      <c r="M25" s="68">
        <f t="shared" si="0"/>
        <v>5758536</v>
      </c>
      <c r="N25" s="69">
        <f t="shared" si="1"/>
        <v>2.5646101717519869</v>
      </c>
      <c r="O25" s="68">
        <v>5610852</v>
      </c>
      <c r="P25" s="69">
        <f t="shared" si="2"/>
        <v>6.9197622451261918</v>
      </c>
      <c r="Q25" s="68">
        <v>398477</v>
      </c>
      <c r="R25" s="68">
        <f t="shared" si="3"/>
        <v>5212375</v>
      </c>
      <c r="S25" s="135"/>
      <c r="T25" s="5">
        <v>81</v>
      </c>
      <c r="U25" s="5"/>
      <c r="V25" s="70">
        <v>81.22</v>
      </c>
      <c r="W25" s="137"/>
      <c r="X25" s="70">
        <v>17.23</v>
      </c>
      <c r="Y25" s="143"/>
      <c r="Z25">
        <v>2903204</v>
      </c>
      <c r="AA25">
        <v>2830295</v>
      </c>
      <c r="AB25">
        <v>203437</v>
      </c>
      <c r="AC25">
        <v>2626858</v>
      </c>
      <c r="AD25" s="130"/>
      <c r="AE25" s="5">
        <v>82</v>
      </c>
      <c r="AF25" s="1">
        <v>81.39</v>
      </c>
      <c r="AG25" s="140"/>
      <c r="AH25" s="1">
        <v>17.079999999999998</v>
      </c>
      <c r="AI25" s="140"/>
    </row>
    <row r="26" spans="1:35" x14ac:dyDescent="0.2">
      <c r="A26">
        <v>23</v>
      </c>
      <c r="B26" t="s">
        <v>24</v>
      </c>
      <c r="C26" s="9">
        <v>7.1</v>
      </c>
      <c r="D26" s="25">
        <v>138</v>
      </c>
      <c r="E26" s="24">
        <v>7.0652173913043477</v>
      </c>
      <c r="F26" s="24">
        <v>7.9347826086956523</v>
      </c>
      <c r="G26" s="25">
        <v>18</v>
      </c>
      <c r="H26" s="44">
        <v>43699</v>
      </c>
      <c r="I26" s="20">
        <v>2114082</v>
      </c>
      <c r="J26" s="20">
        <v>2122634</v>
      </c>
      <c r="K26">
        <v>2050428</v>
      </c>
      <c r="L26">
        <v>2117119</v>
      </c>
      <c r="M26" s="68">
        <f t="shared" si="0"/>
        <v>8404263</v>
      </c>
      <c r="N26" s="69">
        <f t="shared" si="1"/>
        <v>2.9769415830989581</v>
      </c>
      <c r="O26" s="68">
        <v>8154073</v>
      </c>
      <c r="P26" s="69">
        <f t="shared" si="2"/>
        <v>3.7930512169835713</v>
      </c>
      <c r="Q26" s="68">
        <v>318778</v>
      </c>
      <c r="R26" s="68">
        <f t="shared" si="3"/>
        <v>7835295</v>
      </c>
      <c r="S26" s="135"/>
      <c r="T26" s="5">
        <v>83</v>
      </c>
      <c r="U26" s="5"/>
      <c r="V26" s="70">
        <v>81.53</v>
      </c>
      <c r="W26" s="137"/>
      <c r="X26" s="70">
        <v>16.260000000000002</v>
      </c>
      <c r="Y26" s="143"/>
      <c r="Z26">
        <v>4236716</v>
      </c>
      <c r="AA26">
        <v>4112206</v>
      </c>
      <c r="AB26">
        <v>163125</v>
      </c>
      <c r="AC26">
        <v>3949081</v>
      </c>
      <c r="AD26" s="130"/>
      <c r="AE26" s="5">
        <v>84</v>
      </c>
      <c r="AF26" s="1">
        <v>81.7</v>
      </c>
      <c r="AG26" s="140"/>
      <c r="AH26" s="1">
        <v>16.12</v>
      </c>
      <c r="AI26" s="140"/>
    </row>
    <row r="27" spans="1:35" x14ac:dyDescent="0.2">
      <c r="A27" s="2">
        <v>24</v>
      </c>
      <c r="B27" s="2" t="s">
        <v>24</v>
      </c>
      <c r="C27" s="10">
        <v>5.2</v>
      </c>
      <c r="D27" s="30">
        <v>183</v>
      </c>
      <c r="E27" s="27">
        <v>5.3278688524590168</v>
      </c>
      <c r="F27" s="27">
        <v>9.6721311475409841</v>
      </c>
      <c r="G27" s="30">
        <v>18</v>
      </c>
      <c r="H27" s="46">
        <v>43699</v>
      </c>
      <c r="I27" s="21">
        <v>1864957</v>
      </c>
      <c r="J27" s="21">
        <v>1877160</v>
      </c>
      <c r="K27" s="2">
        <v>1798264</v>
      </c>
      <c r="L27" s="2">
        <v>1890988</v>
      </c>
      <c r="M27" s="2">
        <f t="shared" si="0"/>
        <v>7431369</v>
      </c>
      <c r="N27" s="54">
        <f t="shared" si="1"/>
        <v>2.8994926775941283</v>
      </c>
      <c r="O27" s="2">
        <v>7215897</v>
      </c>
      <c r="P27" s="54">
        <f t="shared" si="2"/>
        <v>4.0317874135976828</v>
      </c>
      <c r="Q27" s="2">
        <v>299617</v>
      </c>
      <c r="R27" s="2">
        <f t="shared" si="3"/>
        <v>6916280</v>
      </c>
      <c r="S27" s="131"/>
      <c r="T27" s="2">
        <v>81</v>
      </c>
      <c r="U27" s="2"/>
      <c r="V27" s="3">
        <v>82.22</v>
      </c>
      <c r="W27" s="138"/>
      <c r="X27" s="3">
        <v>15.46</v>
      </c>
      <c r="Y27" s="144"/>
      <c r="Z27" s="2">
        <v>3742117</v>
      </c>
      <c r="AA27" s="2">
        <v>3634873</v>
      </c>
      <c r="AB27" s="2">
        <v>152702</v>
      </c>
      <c r="AC27" s="2">
        <v>3482171</v>
      </c>
      <c r="AD27" s="131"/>
      <c r="AE27" s="2">
        <v>82</v>
      </c>
      <c r="AF27" s="3">
        <v>82.37</v>
      </c>
      <c r="AG27" s="138"/>
      <c r="AH27" s="3">
        <v>15.35</v>
      </c>
      <c r="AI27" s="138"/>
    </row>
    <row r="28" spans="1:35" x14ac:dyDescent="0.2">
      <c r="A28" s="68"/>
      <c r="B28" s="68">
        <f>STDEV(C16:C27)</f>
        <v>0.86427408671653749</v>
      </c>
      <c r="C28" s="11">
        <f>AVERAGE(C16:C27)</f>
        <v>6.4833333333333334</v>
      </c>
      <c r="D28" s="68">
        <f>STDEV(E16:E27)</f>
        <v>1.3418266372195802</v>
      </c>
      <c r="E28" s="11">
        <f>AVERAGE(E16:E27)</f>
        <v>6.8901946845881241</v>
      </c>
      <c r="F28" s="121"/>
      <c r="G28" s="119"/>
      <c r="H28" s="47"/>
      <c r="I28" s="150"/>
      <c r="J28" s="150"/>
      <c r="K28" s="68"/>
      <c r="L28" s="152">
        <f>STDEV(M16:M27)</f>
        <v>1450965.3385318306</v>
      </c>
      <c r="M28" s="151">
        <f>AVERAGE(M16:M27)</f>
        <v>5796836.333333333</v>
      </c>
      <c r="N28" s="69"/>
      <c r="O28" s="68"/>
      <c r="P28" s="69"/>
      <c r="Q28" s="152">
        <f>STDEV(R16:R27)</f>
        <v>1415362.5342835472</v>
      </c>
      <c r="R28" s="151">
        <f>AVERAGE(R16:R27)</f>
        <v>5215503.5</v>
      </c>
      <c r="S28" s="153">
        <f>STDEV(T16:T27)</f>
        <v>2.6742316936860862</v>
      </c>
      <c r="T28" s="119">
        <f>AVERAGE(T16:T27)</f>
        <v>83.666666666666671</v>
      </c>
      <c r="U28" s="69">
        <f>STDEV(V16:V27)</f>
        <v>1.688740789625647</v>
      </c>
      <c r="V28" s="11">
        <f>AVERAGE(V16:V27)</f>
        <v>83.075000000000003</v>
      </c>
      <c r="W28" s="121"/>
      <c r="X28" s="70"/>
      <c r="Y28" s="124"/>
      <c r="Z28" s="68"/>
      <c r="AA28" s="68"/>
      <c r="AB28" s="68"/>
      <c r="AC28" s="68"/>
      <c r="AD28" s="119"/>
      <c r="AE28" s="68"/>
      <c r="AF28" s="70"/>
      <c r="AG28" s="121"/>
      <c r="AH28" s="70"/>
      <c r="AI28" s="121"/>
    </row>
    <row r="29" spans="1:35" x14ac:dyDescent="0.2">
      <c r="A29">
        <v>37</v>
      </c>
      <c r="B29" t="s">
        <v>25</v>
      </c>
      <c r="C29" s="9">
        <v>6.9</v>
      </c>
      <c r="D29" s="25">
        <v>195</v>
      </c>
      <c r="E29" s="24">
        <v>5</v>
      </c>
      <c r="F29" s="24">
        <v>10</v>
      </c>
      <c r="G29" s="25">
        <v>22</v>
      </c>
      <c r="H29" s="44">
        <v>43687</v>
      </c>
      <c r="I29" s="20">
        <v>1655481</v>
      </c>
      <c r="J29" s="20">
        <v>1668100</v>
      </c>
      <c r="K29">
        <v>1570798</v>
      </c>
      <c r="L29">
        <v>1651729</v>
      </c>
      <c r="M29" s="68">
        <f t="shared" si="0"/>
        <v>6546108</v>
      </c>
      <c r="N29" s="69">
        <f t="shared" si="1"/>
        <v>1.2873450911595103</v>
      </c>
      <c r="O29" s="68">
        <v>6461837</v>
      </c>
      <c r="P29" s="69">
        <f t="shared" si="2"/>
        <v>7.2176169412420323</v>
      </c>
      <c r="Q29" s="68">
        <v>472473</v>
      </c>
      <c r="R29" s="68">
        <f t="shared" si="3"/>
        <v>5989364</v>
      </c>
      <c r="S29" s="129">
        <f>AVERAGE(R29:R40)</f>
        <v>5338496.5</v>
      </c>
      <c r="T29" s="5">
        <v>83</v>
      </c>
      <c r="U29" s="5"/>
      <c r="V29" s="70">
        <v>82.82</v>
      </c>
      <c r="W29" s="139">
        <f>AVERAGE(V29:V40)</f>
        <v>83.170833333333334</v>
      </c>
      <c r="X29" s="70">
        <v>15.89</v>
      </c>
      <c r="Y29" s="142">
        <f>AVERAGE(X29:X40)</f>
        <v>15.247499999999997</v>
      </c>
      <c r="Z29">
        <v>3323581</v>
      </c>
      <c r="AA29">
        <v>3282680</v>
      </c>
      <c r="AB29">
        <v>242395</v>
      </c>
      <c r="AC29">
        <v>3040285</v>
      </c>
      <c r="AD29" s="129">
        <f>AVERAGE(AC29:AC40)</f>
        <v>2693605</v>
      </c>
      <c r="AE29" s="5">
        <v>84</v>
      </c>
      <c r="AF29" s="1">
        <v>82.98</v>
      </c>
      <c r="AG29" s="139">
        <f>AVERAGE(AF29:AF40)</f>
        <v>83.318333333333342</v>
      </c>
      <c r="AH29" s="1">
        <v>15.75</v>
      </c>
      <c r="AI29" s="139">
        <f>AVERAGE(AH29:AH40)</f>
        <v>15.113333333333337</v>
      </c>
    </row>
    <row r="30" spans="1:35" x14ac:dyDescent="0.2">
      <c r="A30">
        <v>38</v>
      </c>
      <c r="B30" t="s">
        <v>25</v>
      </c>
      <c r="C30" s="9">
        <v>7.4</v>
      </c>
      <c r="D30" s="25">
        <v>165</v>
      </c>
      <c r="E30" s="24">
        <v>5.9090909090909092</v>
      </c>
      <c r="F30" s="24">
        <v>9.0909090909090899</v>
      </c>
      <c r="G30" s="25">
        <v>20</v>
      </c>
      <c r="H30" s="44">
        <v>43687</v>
      </c>
      <c r="I30" s="20">
        <v>1099347</v>
      </c>
      <c r="J30" s="20">
        <v>1106021</v>
      </c>
      <c r="K30">
        <v>1046392</v>
      </c>
      <c r="L30">
        <v>1115754</v>
      </c>
      <c r="M30" s="68">
        <f t="shared" si="0"/>
        <v>4367514</v>
      </c>
      <c r="N30" s="69">
        <f t="shared" si="1"/>
        <v>1.7919576216584538</v>
      </c>
      <c r="O30" s="68">
        <v>4289250</v>
      </c>
      <c r="P30" s="69">
        <f t="shared" si="2"/>
        <v>9.2051679742755255</v>
      </c>
      <c r="Q30" s="68">
        <v>402037</v>
      </c>
      <c r="R30" s="68">
        <f t="shared" si="3"/>
        <v>3887213</v>
      </c>
      <c r="S30" s="135"/>
      <c r="T30" s="5">
        <v>89</v>
      </c>
      <c r="U30" s="5"/>
      <c r="V30" s="70">
        <v>80.75</v>
      </c>
      <c r="W30" s="137"/>
      <c r="X30" s="70">
        <v>18.239999999999998</v>
      </c>
      <c r="Y30" s="143"/>
      <c r="Z30">
        <v>2205368</v>
      </c>
      <c r="AA30">
        <v>2167327</v>
      </c>
      <c r="AB30">
        <v>207241</v>
      </c>
      <c r="AC30">
        <v>1960086</v>
      </c>
      <c r="AD30" s="130"/>
      <c r="AE30" s="5">
        <v>90</v>
      </c>
      <c r="AF30" s="1">
        <v>80.900000000000006</v>
      </c>
      <c r="AG30" s="140"/>
      <c r="AH30" s="1">
        <v>18.11</v>
      </c>
      <c r="AI30" s="140"/>
    </row>
    <row r="31" spans="1:35" x14ac:dyDescent="0.2">
      <c r="A31">
        <v>39</v>
      </c>
      <c r="B31" t="s">
        <v>25</v>
      </c>
      <c r="C31" s="9">
        <v>7.7</v>
      </c>
      <c r="D31" s="25">
        <v>127</v>
      </c>
      <c r="E31" s="24">
        <v>7.6771653543307083</v>
      </c>
      <c r="F31" s="24">
        <v>7.3228346456692917</v>
      </c>
      <c r="G31" s="25">
        <v>23</v>
      </c>
      <c r="H31" s="44">
        <v>43677</v>
      </c>
      <c r="I31" s="20">
        <v>1774347</v>
      </c>
      <c r="J31" s="20">
        <v>1800069</v>
      </c>
      <c r="K31">
        <v>1718905</v>
      </c>
      <c r="L31">
        <v>1820719</v>
      </c>
      <c r="M31" s="68">
        <f t="shared" si="0"/>
        <v>7114040</v>
      </c>
      <c r="N31" s="69">
        <f t="shared" si="1"/>
        <v>3.9955074753585866</v>
      </c>
      <c r="O31" s="68">
        <v>6829798</v>
      </c>
      <c r="P31" s="69">
        <f t="shared" si="2"/>
        <v>6.8461942862283598</v>
      </c>
      <c r="Q31" s="68">
        <v>487041</v>
      </c>
      <c r="R31" s="68">
        <f t="shared" si="3"/>
        <v>6342757</v>
      </c>
      <c r="S31" s="135"/>
      <c r="T31" s="5">
        <v>85</v>
      </c>
      <c r="U31" s="5"/>
      <c r="V31" s="70">
        <v>83</v>
      </c>
      <c r="W31" s="137"/>
      <c r="X31" s="70">
        <v>15.57</v>
      </c>
      <c r="Y31" s="143"/>
      <c r="Z31">
        <v>3574416</v>
      </c>
      <c r="AA31">
        <v>3433074</v>
      </c>
      <c r="AB31">
        <v>249057</v>
      </c>
      <c r="AC31">
        <v>3184017</v>
      </c>
      <c r="AD31" s="130"/>
      <c r="AE31" s="5">
        <v>86</v>
      </c>
      <c r="AF31" s="1">
        <v>83.15</v>
      </c>
      <c r="AG31" s="140"/>
      <c r="AH31" s="1">
        <v>15.42</v>
      </c>
      <c r="AI31" s="140"/>
    </row>
    <row r="32" spans="1:35" x14ac:dyDescent="0.2">
      <c r="A32">
        <v>40</v>
      </c>
      <c r="B32" t="s">
        <v>25</v>
      </c>
      <c r="C32" s="9">
        <v>6.5</v>
      </c>
      <c r="D32" s="25">
        <v>208</v>
      </c>
      <c r="E32" s="24">
        <v>4.6875</v>
      </c>
      <c r="F32" s="24">
        <v>10.3125</v>
      </c>
      <c r="G32" s="25">
        <v>21</v>
      </c>
      <c r="H32" s="44">
        <v>43687</v>
      </c>
      <c r="I32" s="20">
        <v>1482201</v>
      </c>
      <c r="J32" s="20">
        <v>1495699</v>
      </c>
      <c r="K32">
        <v>1443015</v>
      </c>
      <c r="L32">
        <v>1525659</v>
      </c>
      <c r="M32" s="68">
        <f t="shared" si="0"/>
        <v>5946574</v>
      </c>
      <c r="N32" s="69">
        <f t="shared" si="1"/>
        <v>3.7425415037297105</v>
      </c>
      <c r="O32" s="68">
        <v>5724021</v>
      </c>
      <c r="P32" s="69">
        <f t="shared" si="2"/>
        <v>7.6922106745833823</v>
      </c>
      <c r="Q32" s="68">
        <v>457423</v>
      </c>
      <c r="R32" s="68">
        <f t="shared" si="3"/>
        <v>5266598</v>
      </c>
      <c r="S32" s="135"/>
      <c r="T32" s="5">
        <v>84</v>
      </c>
      <c r="U32" s="5"/>
      <c r="V32" s="70">
        <v>83.68</v>
      </c>
      <c r="W32" s="137"/>
      <c r="X32" s="70">
        <v>14.67</v>
      </c>
      <c r="Y32" s="143"/>
      <c r="Z32">
        <v>2977900</v>
      </c>
      <c r="AA32">
        <v>2868924</v>
      </c>
      <c r="AB32">
        <v>233100</v>
      </c>
      <c r="AC32">
        <v>2635824</v>
      </c>
      <c r="AD32" s="130"/>
      <c r="AE32" s="5">
        <v>85</v>
      </c>
      <c r="AF32" s="1">
        <v>83.9</v>
      </c>
      <c r="AG32" s="140"/>
      <c r="AH32" s="1">
        <v>14.46</v>
      </c>
      <c r="AI32" s="140"/>
    </row>
    <row r="33" spans="1:35" x14ac:dyDescent="0.2">
      <c r="A33">
        <v>41</v>
      </c>
      <c r="B33" t="s">
        <v>25</v>
      </c>
      <c r="C33" s="9">
        <v>6.5</v>
      </c>
      <c r="D33" s="25">
        <v>155</v>
      </c>
      <c r="E33" s="24">
        <v>6.290322580645161</v>
      </c>
      <c r="F33" s="24">
        <v>8.7096774193548399</v>
      </c>
      <c r="G33" s="25">
        <v>22</v>
      </c>
      <c r="H33" s="44">
        <v>43687</v>
      </c>
      <c r="I33" s="20">
        <v>1005839</v>
      </c>
      <c r="J33" s="20">
        <v>1019565</v>
      </c>
      <c r="K33">
        <v>964142</v>
      </c>
      <c r="L33">
        <v>1036597</v>
      </c>
      <c r="M33" s="68">
        <f t="shared" si="0"/>
        <v>4026143</v>
      </c>
      <c r="N33" s="69">
        <f t="shared" si="1"/>
        <v>3.8780291708466392</v>
      </c>
      <c r="O33" s="68">
        <v>3870008</v>
      </c>
      <c r="P33" s="69">
        <f t="shared" si="2"/>
        <v>11.525298530131693</v>
      </c>
      <c r="Q33" s="68">
        <v>464025</v>
      </c>
      <c r="R33" s="68">
        <f t="shared" si="3"/>
        <v>3405983</v>
      </c>
      <c r="S33" s="135"/>
      <c r="T33" s="5">
        <v>85</v>
      </c>
      <c r="U33" s="5"/>
      <c r="V33" s="70">
        <v>85.34</v>
      </c>
      <c r="W33" s="137"/>
      <c r="X33" s="70">
        <v>13.22</v>
      </c>
      <c r="Y33" s="143"/>
      <c r="Z33">
        <v>2025404</v>
      </c>
      <c r="AA33">
        <v>1948781</v>
      </c>
      <c r="AB33">
        <v>237627</v>
      </c>
      <c r="AC33">
        <v>1711154</v>
      </c>
      <c r="AD33" s="130"/>
      <c r="AE33" s="5">
        <v>86</v>
      </c>
      <c r="AF33" s="1">
        <v>85.48</v>
      </c>
      <c r="AG33" s="140"/>
      <c r="AH33" s="1">
        <v>13.09</v>
      </c>
      <c r="AI33" s="140"/>
    </row>
    <row r="34" spans="1:35" x14ac:dyDescent="0.2">
      <c r="A34">
        <v>42</v>
      </c>
      <c r="B34" t="s">
        <v>25</v>
      </c>
      <c r="C34" s="9">
        <v>7.7</v>
      </c>
      <c r="D34" s="25">
        <v>153</v>
      </c>
      <c r="E34" s="24">
        <v>6.3725490196078427</v>
      </c>
      <c r="F34" s="24">
        <v>8.6274509803921582</v>
      </c>
      <c r="G34" s="25">
        <v>20</v>
      </c>
      <c r="H34" s="44">
        <v>43685</v>
      </c>
      <c r="I34" s="20">
        <v>1327154</v>
      </c>
      <c r="J34" s="20">
        <v>1341720</v>
      </c>
      <c r="K34">
        <v>1289079</v>
      </c>
      <c r="L34">
        <v>1365736</v>
      </c>
      <c r="M34" s="68">
        <f t="shared" si="0"/>
        <v>5323689</v>
      </c>
      <c r="N34" s="69">
        <f t="shared" si="1"/>
        <v>1.8095534881921165</v>
      </c>
      <c r="O34" s="68">
        <v>5227354</v>
      </c>
      <c r="P34" s="69">
        <f t="shared" si="2"/>
        <v>5.9539165417063247</v>
      </c>
      <c r="Q34" s="68">
        <v>316968</v>
      </c>
      <c r="R34" s="68">
        <f t="shared" si="3"/>
        <v>4910386</v>
      </c>
      <c r="S34" s="135"/>
      <c r="T34" s="5">
        <v>87</v>
      </c>
      <c r="U34" s="5"/>
      <c r="V34" s="70">
        <v>83.35</v>
      </c>
      <c r="W34" s="137"/>
      <c r="X34" s="70">
        <v>15.46</v>
      </c>
      <c r="Y34" s="143"/>
      <c r="Z34">
        <v>2668874</v>
      </c>
      <c r="AA34">
        <v>2622629</v>
      </c>
      <c r="AB34">
        <v>161233</v>
      </c>
      <c r="AC34">
        <v>2461396</v>
      </c>
      <c r="AD34" s="130"/>
      <c r="AE34" s="5">
        <v>88</v>
      </c>
      <c r="AF34" s="1">
        <v>83.49</v>
      </c>
      <c r="AG34" s="140"/>
      <c r="AH34" s="1">
        <v>15.33</v>
      </c>
      <c r="AI34" s="140"/>
    </row>
    <row r="35" spans="1:35" x14ac:dyDescent="0.2">
      <c r="A35">
        <v>43</v>
      </c>
      <c r="B35" t="s">
        <v>25</v>
      </c>
      <c r="C35" s="9">
        <v>6.5</v>
      </c>
      <c r="D35" s="25">
        <v>145</v>
      </c>
      <c r="E35" s="24">
        <v>6.7241379310344831</v>
      </c>
      <c r="F35" s="24">
        <v>8.275862068965516</v>
      </c>
      <c r="G35" s="25">
        <v>18</v>
      </c>
      <c r="H35" s="44">
        <v>43689</v>
      </c>
      <c r="I35" s="20">
        <v>1325192</v>
      </c>
      <c r="J35" s="20">
        <v>1334030</v>
      </c>
      <c r="K35">
        <v>1276423</v>
      </c>
      <c r="L35">
        <v>1338451</v>
      </c>
      <c r="M35" s="68">
        <f t="shared" si="0"/>
        <v>5274096</v>
      </c>
      <c r="N35" s="69">
        <f t="shared" si="1"/>
        <v>3.8195550479172167</v>
      </c>
      <c r="O35" s="68">
        <v>5072649</v>
      </c>
      <c r="P35" s="69">
        <f t="shared" si="2"/>
        <v>9.7720064253665466</v>
      </c>
      <c r="Q35" s="68">
        <v>515385</v>
      </c>
      <c r="R35" s="68">
        <f t="shared" si="3"/>
        <v>4557264</v>
      </c>
      <c r="S35" s="135"/>
      <c r="T35" s="5">
        <v>83</v>
      </c>
      <c r="U35" s="5"/>
      <c r="V35" s="70">
        <v>84.82</v>
      </c>
      <c r="W35" s="137"/>
      <c r="X35" s="70">
        <v>13.69</v>
      </c>
      <c r="Y35" s="143"/>
      <c r="Z35">
        <v>2659222</v>
      </c>
      <c r="AA35">
        <v>2560057</v>
      </c>
      <c r="AB35">
        <v>263677</v>
      </c>
      <c r="AC35">
        <v>2296380</v>
      </c>
      <c r="AD35" s="130"/>
      <c r="AE35" s="5">
        <v>84</v>
      </c>
      <c r="AF35" s="1">
        <v>84.96</v>
      </c>
      <c r="AG35" s="140"/>
      <c r="AH35" s="1">
        <v>13.56</v>
      </c>
      <c r="AI35" s="140"/>
    </row>
    <row r="36" spans="1:35" x14ac:dyDescent="0.2">
      <c r="A36">
        <v>44</v>
      </c>
      <c r="B36" t="s">
        <v>25</v>
      </c>
      <c r="C36" s="9">
        <v>7.4</v>
      </c>
      <c r="D36" s="25">
        <v>141</v>
      </c>
      <c r="E36" s="24">
        <v>6.9148936170212769</v>
      </c>
      <c r="F36" s="24">
        <v>8.0851063829787222</v>
      </c>
      <c r="G36" s="25">
        <v>18</v>
      </c>
      <c r="H36" s="44">
        <v>43689</v>
      </c>
      <c r="I36" s="20">
        <v>1317222</v>
      </c>
      <c r="J36" s="20">
        <v>1328356</v>
      </c>
      <c r="K36">
        <v>1268369</v>
      </c>
      <c r="L36">
        <v>1353535</v>
      </c>
      <c r="M36" s="68">
        <f t="shared" si="0"/>
        <v>5267482</v>
      </c>
      <c r="N36" s="69">
        <f t="shared" si="1"/>
        <v>2.7193828094713943</v>
      </c>
      <c r="O36" s="68">
        <v>5124239</v>
      </c>
      <c r="P36" s="69">
        <f t="shared" si="2"/>
        <v>7.7961538359314755</v>
      </c>
      <c r="Q36" s="68">
        <v>410661</v>
      </c>
      <c r="R36" s="68">
        <f t="shared" si="3"/>
        <v>4713578</v>
      </c>
      <c r="S36" s="135"/>
      <c r="T36" s="5">
        <v>83</v>
      </c>
      <c r="U36" s="5"/>
      <c r="V36" s="70">
        <v>81.67</v>
      </c>
      <c r="W36" s="137"/>
      <c r="X36" s="70">
        <v>16.86</v>
      </c>
      <c r="Y36" s="143"/>
      <c r="Z36">
        <v>2645578</v>
      </c>
      <c r="AA36">
        <v>2575442</v>
      </c>
      <c r="AB36">
        <v>209268</v>
      </c>
      <c r="AC36">
        <v>2366174</v>
      </c>
      <c r="AD36" s="130"/>
      <c r="AE36" s="5">
        <v>84</v>
      </c>
      <c r="AF36" s="1">
        <v>81.760000000000005</v>
      </c>
      <c r="AG36" s="140"/>
      <c r="AH36" s="1">
        <v>16.78</v>
      </c>
      <c r="AI36" s="140"/>
    </row>
    <row r="37" spans="1:35" x14ac:dyDescent="0.2">
      <c r="A37">
        <v>45</v>
      </c>
      <c r="B37" t="s">
        <v>25</v>
      </c>
      <c r="C37" s="9">
        <v>7.4</v>
      </c>
      <c r="D37" s="25">
        <v>129</v>
      </c>
      <c r="E37" s="24">
        <v>7.558139534883721</v>
      </c>
      <c r="F37" s="24">
        <v>7.441860465116279</v>
      </c>
      <c r="G37" s="25">
        <v>18</v>
      </c>
      <c r="H37" s="44">
        <v>43689</v>
      </c>
      <c r="I37" s="20">
        <v>1577949</v>
      </c>
      <c r="J37" s="20">
        <v>1590723</v>
      </c>
      <c r="K37">
        <v>1504755</v>
      </c>
      <c r="L37">
        <v>1567833</v>
      </c>
      <c r="M37" s="68">
        <f t="shared" si="0"/>
        <v>6241260</v>
      </c>
      <c r="N37" s="69">
        <f t="shared" si="1"/>
        <v>2.3106071530428149</v>
      </c>
      <c r="O37" s="68">
        <v>6097049</v>
      </c>
      <c r="P37" s="69">
        <f t="shared" si="2"/>
        <v>7.8138388722789953</v>
      </c>
      <c r="Q37" s="68">
        <v>487682</v>
      </c>
      <c r="R37" s="68">
        <f t="shared" si="3"/>
        <v>5609367</v>
      </c>
      <c r="S37" s="135"/>
      <c r="T37" s="5">
        <v>86</v>
      </c>
      <c r="U37" s="5"/>
      <c r="V37" s="70">
        <v>83.64</v>
      </c>
      <c r="W37" s="137"/>
      <c r="X37" s="70">
        <v>14.59</v>
      </c>
      <c r="Y37" s="143"/>
      <c r="Z37">
        <v>3168672</v>
      </c>
      <c r="AA37">
        <v>3095894</v>
      </c>
      <c r="AB37">
        <v>251376</v>
      </c>
      <c r="AC37">
        <v>2844518</v>
      </c>
      <c r="AD37" s="130"/>
      <c r="AE37" s="5">
        <v>86</v>
      </c>
      <c r="AF37" s="1">
        <v>83.76</v>
      </c>
      <c r="AG37" s="140"/>
      <c r="AH37" s="1">
        <v>14.46</v>
      </c>
      <c r="AI37" s="140"/>
    </row>
    <row r="38" spans="1:35" x14ac:dyDescent="0.2">
      <c r="A38">
        <v>46</v>
      </c>
      <c r="B38" t="s">
        <v>25</v>
      </c>
      <c r="C38" s="9">
        <v>7.1</v>
      </c>
      <c r="D38" s="25">
        <v>134</v>
      </c>
      <c r="E38" s="24">
        <v>7.2761194029850742</v>
      </c>
      <c r="F38" s="24">
        <v>7.7238805970149258</v>
      </c>
      <c r="G38" s="25">
        <v>18</v>
      </c>
      <c r="H38" s="44">
        <v>43689</v>
      </c>
      <c r="I38" s="20">
        <v>1517541</v>
      </c>
      <c r="J38" s="20">
        <v>1538706</v>
      </c>
      <c r="K38">
        <v>1393887</v>
      </c>
      <c r="L38">
        <v>1506838</v>
      </c>
      <c r="M38" s="68">
        <f t="shared" si="0"/>
        <v>5956972</v>
      </c>
      <c r="N38" s="69">
        <f t="shared" si="1"/>
        <v>2.7512132002634897</v>
      </c>
      <c r="O38" s="68">
        <v>5793083</v>
      </c>
      <c r="P38" s="69">
        <f t="shared" si="2"/>
        <v>6.742637031028516</v>
      </c>
      <c r="Q38" s="68">
        <v>401657</v>
      </c>
      <c r="R38" s="68">
        <f t="shared" si="3"/>
        <v>5391426</v>
      </c>
      <c r="S38" s="135"/>
      <c r="T38" s="5">
        <v>86</v>
      </c>
      <c r="U38" s="5"/>
      <c r="V38" s="70">
        <v>84.98</v>
      </c>
      <c r="W38" s="137"/>
      <c r="X38" s="70">
        <v>13.72</v>
      </c>
      <c r="Y38" s="143"/>
      <c r="Z38">
        <v>3056247</v>
      </c>
      <c r="AA38">
        <v>2974772</v>
      </c>
      <c r="AB38">
        <v>210361</v>
      </c>
      <c r="AC38">
        <v>2764411</v>
      </c>
      <c r="AD38" s="130"/>
      <c r="AE38" s="5">
        <v>87</v>
      </c>
      <c r="AF38" s="1">
        <v>85.14</v>
      </c>
      <c r="AG38" s="140"/>
      <c r="AH38" s="1">
        <v>13.58</v>
      </c>
      <c r="AI38" s="140"/>
    </row>
    <row r="39" spans="1:35" x14ac:dyDescent="0.2">
      <c r="A39">
        <v>47</v>
      </c>
      <c r="B39" t="s">
        <v>25</v>
      </c>
      <c r="C39" s="11">
        <v>7.1</v>
      </c>
      <c r="D39" s="31">
        <v>151</v>
      </c>
      <c r="E39" s="28">
        <v>6.4569536423841063</v>
      </c>
      <c r="F39" s="24">
        <v>8.5430463576158928</v>
      </c>
      <c r="G39" s="25">
        <v>18</v>
      </c>
      <c r="H39" s="44">
        <v>43699</v>
      </c>
      <c r="I39" s="20">
        <v>1927765</v>
      </c>
      <c r="J39" s="20">
        <v>1936410</v>
      </c>
      <c r="K39">
        <v>1865632</v>
      </c>
      <c r="L39">
        <v>1944036</v>
      </c>
      <c r="M39" s="68">
        <f t="shared" si="0"/>
        <v>7673843</v>
      </c>
      <c r="N39" s="69">
        <f t="shared" si="1"/>
        <v>2.6481777122622914</v>
      </c>
      <c r="O39" s="68">
        <v>7470626</v>
      </c>
      <c r="P39" s="69">
        <f t="shared" si="2"/>
        <v>3.6828874398394649</v>
      </c>
      <c r="Q39" s="68">
        <v>282619</v>
      </c>
      <c r="R39" s="68">
        <f t="shared" si="3"/>
        <v>7188007</v>
      </c>
      <c r="S39" s="135"/>
      <c r="T39" s="5">
        <v>83</v>
      </c>
      <c r="U39" s="5"/>
      <c r="V39" s="70">
        <v>82.27</v>
      </c>
      <c r="W39" s="137"/>
      <c r="X39" s="70">
        <v>15.45</v>
      </c>
      <c r="Y39" s="143"/>
      <c r="Z39">
        <v>3864175</v>
      </c>
      <c r="AA39">
        <v>3763016</v>
      </c>
      <c r="AB39">
        <v>143954</v>
      </c>
      <c r="AC39">
        <v>3619062</v>
      </c>
      <c r="AD39" s="130"/>
      <c r="AE39" s="5">
        <v>84</v>
      </c>
      <c r="AF39" s="1">
        <v>82.46</v>
      </c>
      <c r="AG39" s="140"/>
      <c r="AH39" s="1">
        <v>15.3</v>
      </c>
      <c r="AI39" s="140"/>
    </row>
    <row r="40" spans="1:35" x14ac:dyDescent="0.2">
      <c r="A40" s="2">
        <v>48</v>
      </c>
      <c r="B40" s="2" t="s">
        <v>25</v>
      </c>
      <c r="C40" s="10">
        <v>7.1</v>
      </c>
      <c r="D40" s="30">
        <v>161</v>
      </c>
      <c r="E40" s="27">
        <v>6.0559006211180124</v>
      </c>
      <c r="F40" s="27">
        <v>8.9440993788819867</v>
      </c>
      <c r="G40" s="30">
        <v>18</v>
      </c>
      <c r="H40" s="46">
        <v>43699</v>
      </c>
      <c r="I40" s="21">
        <v>1879371</v>
      </c>
      <c r="J40" s="21">
        <v>1897876</v>
      </c>
      <c r="K40" s="2">
        <v>1793168</v>
      </c>
      <c r="L40" s="2">
        <v>1888825</v>
      </c>
      <c r="M40" s="2">
        <f t="shared" si="0"/>
        <v>7459240</v>
      </c>
      <c r="N40" s="54">
        <f t="shared" si="1"/>
        <v>4.0447418235637951</v>
      </c>
      <c r="O40" s="2">
        <v>7157533</v>
      </c>
      <c r="P40" s="54">
        <f t="shared" si="2"/>
        <v>4.7929547782347797</v>
      </c>
      <c r="Q40" s="2">
        <v>357518</v>
      </c>
      <c r="R40" s="2">
        <f t="shared" si="3"/>
        <v>6800015</v>
      </c>
      <c r="S40" s="131"/>
      <c r="T40" s="2">
        <v>76</v>
      </c>
      <c r="U40" s="2"/>
      <c r="V40" s="3">
        <v>81.73</v>
      </c>
      <c r="W40" s="138"/>
      <c r="X40" s="3">
        <v>15.61</v>
      </c>
      <c r="Y40" s="144"/>
      <c r="Z40" s="2">
        <v>3777247</v>
      </c>
      <c r="AA40" s="2">
        <v>3622844</v>
      </c>
      <c r="AB40" s="2">
        <v>182891</v>
      </c>
      <c r="AC40" s="2">
        <v>3439953</v>
      </c>
      <c r="AD40" s="131"/>
      <c r="AE40" s="2">
        <v>76</v>
      </c>
      <c r="AF40" s="3">
        <v>81.84</v>
      </c>
      <c r="AG40" s="138"/>
      <c r="AH40" s="3">
        <v>15.52</v>
      </c>
      <c r="AI40" s="138"/>
    </row>
    <row r="41" spans="1:35" x14ac:dyDescent="0.2">
      <c r="A41" s="68"/>
      <c r="B41" s="68">
        <f>STDEV(C29:C40)</f>
        <v>0.43788403058620928</v>
      </c>
      <c r="C41" s="11">
        <f>AVERAGE(C29:C40)</f>
        <v>7.1083333333333316</v>
      </c>
      <c r="D41" s="68">
        <f>STDEV(E29:E40)</f>
        <v>0.92328599200027983</v>
      </c>
      <c r="E41" s="11">
        <f>AVERAGE(E29:E40)</f>
        <v>6.4102310510917748</v>
      </c>
      <c r="F41" s="121"/>
      <c r="G41" s="119"/>
      <c r="H41" s="47"/>
      <c r="I41" s="150"/>
      <c r="J41" s="150"/>
      <c r="K41" s="68"/>
      <c r="L41" s="152">
        <f>STDEV(M29:M40)</f>
        <v>1150559.6057144201</v>
      </c>
      <c r="M41" s="151">
        <f>AVERAGE(M29:M40)</f>
        <v>5933080.083333333</v>
      </c>
      <c r="N41" s="69"/>
      <c r="O41" s="68"/>
      <c r="P41" s="69"/>
      <c r="Q41" s="152">
        <f>STDEV(R29:R40)</f>
        <v>1131981.0872125109</v>
      </c>
      <c r="R41" s="151">
        <f>AVERAGE(R29:R40)</f>
        <v>5338496.5</v>
      </c>
      <c r="S41" s="153">
        <f>STDEV(T29:T40)</f>
        <v>3.1861442452461488</v>
      </c>
      <c r="T41" s="119">
        <f>AVERAGE(T29:T40)</f>
        <v>84.166666666666671</v>
      </c>
      <c r="U41" s="69">
        <f>STDEV(V29:V40)</f>
        <v>1.4258105084689925</v>
      </c>
      <c r="V41" s="11">
        <f>AVERAGE(V29:V40)</f>
        <v>83.170833333333334</v>
      </c>
      <c r="W41" s="121"/>
      <c r="X41" s="70"/>
      <c r="Y41" s="124"/>
      <c r="Z41" s="68"/>
      <c r="AA41" s="68"/>
      <c r="AB41" s="68"/>
      <c r="AC41" s="68"/>
      <c r="AD41" s="119"/>
      <c r="AE41" s="68"/>
      <c r="AF41" s="70"/>
      <c r="AG41" s="121"/>
      <c r="AH41" s="70"/>
      <c r="AI41" s="121"/>
    </row>
    <row r="42" spans="1:35" x14ac:dyDescent="0.2">
      <c r="A42">
        <v>49</v>
      </c>
      <c r="B42" t="s">
        <v>26</v>
      </c>
      <c r="C42" s="11">
        <v>7.3</v>
      </c>
      <c r="D42" s="31">
        <v>152</v>
      </c>
      <c r="E42" s="28">
        <v>6.4144736842105265</v>
      </c>
      <c r="F42" s="24">
        <v>8.5855263157894726</v>
      </c>
      <c r="G42" s="31">
        <v>19</v>
      </c>
      <c r="H42" s="47">
        <v>43687</v>
      </c>
      <c r="I42" s="20">
        <v>1409695</v>
      </c>
      <c r="J42" s="20">
        <v>1416756</v>
      </c>
      <c r="K42">
        <v>1373200</v>
      </c>
      <c r="L42">
        <v>1445104</v>
      </c>
      <c r="M42" s="68">
        <f t="shared" si="0"/>
        <v>5644755</v>
      </c>
      <c r="N42" s="69">
        <f t="shared" si="1"/>
        <v>1.6172535389047</v>
      </c>
      <c r="O42" s="68">
        <v>5553465</v>
      </c>
      <c r="P42" s="69">
        <f t="shared" si="2"/>
        <v>9.6556537883397944</v>
      </c>
      <c r="Q42" s="68">
        <v>545038</v>
      </c>
      <c r="R42" s="68">
        <f t="shared" si="3"/>
        <v>5008427</v>
      </c>
      <c r="S42" s="129">
        <f>AVERAGE(R42:R52)</f>
        <v>5570074.3636363633</v>
      </c>
      <c r="T42" s="5">
        <v>87</v>
      </c>
      <c r="U42" s="5"/>
      <c r="V42" s="70">
        <v>84.04</v>
      </c>
      <c r="W42" s="139">
        <f>AVERAGE(V42:V52)</f>
        <v>83.49818181818182</v>
      </c>
      <c r="X42" s="70">
        <v>14.59</v>
      </c>
      <c r="Y42" s="142">
        <f>AVERAGE(X42:X52)</f>
        <v>14.92</v>
      </c>
      <c r="Z42">
        <v>2826451</v>
      </c>
      <c r="AA42">
        <v>2783033</v>
      </c>
      <c r="AB42">
        <v>277307</v>
      </c>
      <c r="AC42">
        <v>2505726</v>
      </c>
      <c r="AD42" s="129">
        <f>AVERAGE(AC42:AC52)</f>
        <v>2801734.7272727271</v>
      </c>
      <c r="AE42" s="5">
        <v>88</v>
      </c>
      <c r="AF42" s="1">
        <v>84.21</v>
      </c>
      <c r="AG42" s="139">
        <f>AVERAGE(AF42:AF52)</f>
        <v>83.665454545454537</v>
      </c>
      <c r="AH42" s="1">
        <v>14.43</v>
      </c>
      <c r="AI42" s="139">
        <f>AVERAGE(AH42:AH52)</f>
        <v>14.77</v>
      </c>
    </row>
    <row r="43" spans="1:35" x14ac:dyDescent="0.2">
      <c r="A43">
        <v>51</v>
      </c>
      <c r="B43" t="s">
        <v>26</v>
      </c>
      <c r="C43" s="11">
        <v>7.3</v>
      </c>
      <c r="D43" s="31">
        <v>127</v>
      </c>
      <c r="E43" s="28">
        <v>7.6771653543307083</v>
      </c>
      <c r="F43" s="24">
        <v>7.3228346456692917</v>
      </c>
      <c r="G43" s="31">
        <v>23</v>
      </c>
      <c r="H43" s="47">
        <v>43677</v>
      </c>
      <c r="I43" s="20">
        <v>1936530</v>
      </c>
      <c r="J43" s="20">
        <v>1953244</v>
      </c>
      <c r="K43">
        <v>1867127</v>
      </c>
      <c r="L43">
        <v>1962624</v>
      </c>
      <c r="M43" s="68">
        <f t="shared" si="0"/>
        <v>7719525</v>
      </c>
      <c r="N43" s="69">
        <f t="shared" si="1"/>
        <v>2.6445927696328466</v>
      </c>
      <c r="O43" s="68">
        <v>7515375</v>
      </c>
      <c r="P43" s="69">
        <f t="shared" si="2"/>
        <v>7.9183628526366583</v>
      </c>
      <c r="Q43" s="68">
        <v>611260</v>
      </c>
      <c r="R43" s="68">
        <f t="shared" si="3"/>
        <v>6904115</v>
      </c>
      <c r="S43" s="135"/>
      <c r="T43" s="5">
        <v>86</v>
      </c>
      <c r="U43" s="5"/>
      <c r="V43" s="70">
        <v>84.26</v>
      </c>
      <c r="W43" s="137"/>
      <c r="X43" s="70">
        <v>14.38</v>
      </c>
      <c r="Y43" s="143"/>
      <c r="Z43">
        <v>3889774</v>
      </c>
      <c r="AA43">
        <v>3789000</v>
      </c>
      <c r="AB43">
        <v>311871</v>
      </c>
      <c r="AC43">
        <v>3477129</v>
      </c>
      <c r="AD43" s="130"/>
      <c r="AE43" s="5">
        <v>86</v>
      </c>
      <c r="AF43" s="1">
        <v>84.44</v>
      </c>
      <c r="AG43" s="140"/>
      <c r="AH43" s="1">
        <v>14.21</v>
      </c>
      <c r="AI43" s="140"/>
    </row>
    <row r="44" spans="1:35" x14ac:dyDescent="0.2">
      <c r="A44">
        <v>52</v>
      </c>
      <c r="B44" t="s">
        <v>26</v>
      </c>
      <c r="C44" s="11">
        <v>8.1999999999999993</v>
      </c>
      <c r="D44" s="31">
        <v>131</v>
      </c>
      <c r="E44" s="28">
        <v>7.4427480916030531</v>
      </c>
      <c r="F44" s="24">
        <v>7.5572519083969469</v>
      </c>
      <c r="G44" s="31">
        <v>23</v>
      </c>
      <c r="H44" s="47">
        <v>43677</v>
      </c>
      <c r="I44" s="20">
        <v>1453868</v>
      </c>
      <c r="J44" s="20">
        <v>1466289</v>
      </c>
      <c r="K44">
        <v>1396454</v>
      </c>
      <c r="L44">
        <v>1434494</v>
      </c>
      <c r="M44" s="68">
        <f t="shared" si="0"/>
        <v>5751105</v>
      </c>
      <c r="N44" s="69">
        <f t="shared" si="1"/>
        <v>1.4126154886756546</v>
      </c>
      <c r="O44" s="68">
        <v>5669864</v>
      </c>
      <c r="P44" s="69">
        <f t="shared" si="2"/>
        <v>7.1118680670931935</v>
      </c>
      <c r="Q44" s="68">
        <v>409011</v>
      </c>
      <c r="R44" s="68">
        <f t="shared" si="3"/>
        <v>5260853</v>
      </c>
      <c r="S44" s="135"/>
      <c r="T44" s="5">
        <v>87</v>
      </c>
      <c r="U44" s="5"/>
      <c r="V44" s="70">
        <v>84.04</v>
      </c>
      <c r="W44" s="137"/>
      <c r="X44" s="70">
        <v>14.57</v>
      </c>
      <c r="Y44" s="143"/>
      <c r="Z44">
        <v>2920157</v>
      </c>
      <c r="AA44">
        <v>2880284</v>
      </c>
      <c r="AB44">
        <v>210542</v>
      </c>
      <c r="AC44">
        <v>2669742</v>
      </c>
      <c r="AD44" s="130"/>
      <c r="AE44" s="5">
        <v>88</v>
      </c>
      <c r="AF44" s="1">
        <v>84.2</v>
      </c>
      <c r="AG44" s="140"/>
      <c r="AH44" s="1">
        <v>14.41</v>
      </c>
      <c r="AI44" s="140"/>
    </row>
    <row r="45" spans="1:35" x14ac:dyDescent="0.2">
      <c r="A45">
        <v>53</v>
      </c>
      <c r="B45" t="s">
        <v>26</v>
      </c>
      <c r="C45" s="11">
        <v>7.2</v>
      </c>
      <c r="D45" s="31">
        <v>153</v>
      </c>
      <c r="E45" s="28">
        <v>6.3725490196078427</v>
      </c>
      <c r="F45" s="24">
        <v>8.6274509803921582</v>
      </c>
      <c r="G45" s="31">
        <v>21</v>
      </c>
      <c r="H45" s="47">
        <v>43687</v>
      </c>
      <c r="I45" s="20">
        <v>962532</v>
      </c>
      <c r="J45" s="20">
        <v>978862</v>
      </c>
      <c r="K45">
        <v>926509</v>
      </c>
      <c r="L45">
        <v>1010328</v>
      </c>
      <c r="M45" s="68">
        <f t="shared" si="0"/>
        <v>3878231</v>
      </c>
      <c r="N45" s="69">
        <f t="shared" si="1"/>
        <v>4.7221271760243262</v>
      </c>
      <c r="O45" s="68">
        <v>3695096</v>
      </c>
      <c r="P45" s="69">
        <f t="shared" si="2"/>
        <v>9.1368719398096712</v>
      </c>
      <c r="Q45" s="68">
        <v>354349</v>
      </c>
      <c r="R45" s="68">
        <f t="shared" si="3"/>
        <v>3340747</v>
      </c>
      <c r="S45" s="135"/>
      <c r="T45" s="5">
        <v>85</v>
      </c>
      <c r="U45" s="5"/>
      <c r="V45" s="70">
        <v>82.83</v>
      </c>
      <c r="W45" s="137"/>
      <c r="X45" s="70">
        <v>15.94</v>
      </c>
      <c r="Y45" s="143"/>
      <c r="Z45">
        <v>1941394</v>
      </c>
      <c r="AA45">
        <v>1851588</v>
      </c>
      <c r="AB45">
        <v>180871</v>
      </c>
      <c r="AC45">
        <v>1670717</v>
      </c>
      <c r="AD45" s="130"/>
      <c r="AE45" s="5">
        <v>86</v>
      </c>
      <c r="AF45" s="1">
        <v>83.05</v>
      </c>
      <c r="AG45" s="140"/>
      <c r="AH45" s="1">
        <v>15.73</v>
      </c>
      <c r="AI45" s="140"/>
    </row>
    <row r="46" spans="1:35" x14ac:dyDescent="0.2">
      <c r="A46">
        <v>54</v>
      </c>
      <c r="B46" t="s">
        <v>26</v>
      </c>
      <c r="C46" s="11">
        <v>7.1</v>
      </c>
      <c r="D46" s="31">
        <v>93</v>
      </c>
      <c r="E46" s="28">
        <v>10.483870967741936</v>
      </c>
      <c r="F46" s="24">
        <v>4.5161290322580641</v>
      </c>
      <c r="G46" s="31">
        <v>19</v>
      </c>
      <c r="H46" s="47">
        <v>43687</v>
      </c>
      <c r="I46" s="20">
        <v>1296933</v>
      </c>
      <c r="J46" s="20">
        <v>1305729</v>
      </c>
      <c r="K46">
        <v>1251007</v>
      </c>
      <c r="L46">
        <v>1317493</v>
      </c>
      <c r="M46" s="68">
        <f t="shared" si="0"/>
        <v>5171162</v>
      </c>
      <c r="N46" s="69">
        <f t="shared" si="1"/>
        <v>1.2171345627926566</v>
      </c>
      <c r="O46" s="68">
        <v>5108222</v>
      </c>
      <c r="P46" s="69">
        <f t="shared" si="2"/>
        <v>6.7458532530986268</v>
      </c>
      <c r="Q46" s="68">
        <v>348839</v>
      </c>
      <c r="R46" s="68">
        <f t="shared" si="3"/>
        <v>4759383</v>
      </c>
      <c r="S46" s="135"/>
      <c r="T46" s="5">
        <v>89</v>
      </c>
      <c r="U46" s="5"/>
      <c r="V46" s="70">
        <v>84.17</v>
      </c>
      <c r="W46" s="137"/>
      <c r="X46" s="70">
        <v>14.57</v>
      </c>
      <c r="Y46" s="143"/>
      <c r="Z46">
        <v>2602662</v>
      </c>
      <c r="AA46">
        <v>2572906</v>
      </c>
      <c r="AB46">
        <v>178579</v>
      </c>
      <c r="AC46">
        <v>2394327</v>
      </c>
      <c r="AD46" s="130"/>
      <c r="AE46" s="5">
        <v>90</v>
      </c>
      <c r="AF46" s="1">
        <v>84.37</v>
      </c>
      <c r="AG46" s="140"/>
      <c r="AH46" s="1">
        <v>14.39</v>
      </c>
      <c r="AI46" s="140"/>
    </row>
    <row r="47" spans="1:35" x14ac:dyDescent="0.2">
      <c r="A47">
        <v>55</v>
      </c>
      <c r="B47" t="s">
        <v>26</v>
      </c>
      <c r="C47" s="11">
        <v>7.1</v>
      </c>
      <c r="D47" s="31">
        <v>155</v>
      </c>
      <c r="E47" s="28">
        <v>6.290322580645161</v>
      </c>
      <c r="F47" s="24">
        <v>8.7096774193548399</v>
      </c>
      <c r="G47" s="31">
        <v>21</v>
      </c>
      <c r="H47" s="47">
        <v>43685</v>
      </c>
      <c r="I47" s="20">
        <v>1544361</v>
      </c>
      <c r="J47" s="20">
        <v>1553450</v>
      </c>
      <c r="K47">
        <v>1477889</v>
      </c>
      <c r="L47">
        <v>1556175</v>
      </c>
      <c r="M47" s="68">
        <f t="shared" si="0"/>
        <v>6131875</v>
      </c>
      <c r="N47" s="69">
        <f t="shared" si="1"/>
        <v>1.5076628274385893</v>
      </c>
      <c r="O47" s="68">
        <v>6039427</v>
      </c>
      <c r="P47" s="69">
        <f t="shared" si="2"/>
        <v>7.4623830394455206</v>
      </c>
      <c r="Q47" s="68">
        <v>457584</v>
      </c>
      <c r="R47" s="68">
        <f t="shared" si="3"/>
        <v>5581843</v>
      </c>
      <c r="S47" s="135"/>
      <c r="T47" s="5">
        <v>84</v>
      </c>
      <c r="U47" s="5"/>
      <c r="V47" s="70">
        <v>86.39</v>
      </c>
      <c r="W47" s="137"/>
      <c r="X47" s="70">
        <v>12.11</v>
      </c>
      <c r="Y47" s="143"/>
      <c r="Z47">
        <v>3097811</v>
      </c>
      <c r="AA47">
        <v>3052853</v>
      </c>
      <c r="AB47">
        <v>233120</v>
      </c>
      <c r="AC47">
        <v>2819733</v>
      </c>
      <c r="AD47" s="130"/>
      <c r="AE47" s="5">
        <v>85</v>
      </c>
      <c r="AF47" s="1">
        <v>86.53</v>
      </c>
      <c r="AG47" s="140"/>
      <c r="AH47" s="1">
        <v>11.98</v>
      </c>
      <c r="AI47" s="140"/>
    </row>
    <row r="48" spans="1:35" x14ac:dyDescent="0.2">
      <c r="A48">
        <v>56</v>
      </c>
      <c r="B48" t="s">
        <v>26</v>
      </c>
      <c r="C48" s="11">
        <v>7.1</v>
      </c>
      <c r="D48" s="31">
        <v>129</v>
      </c>
      <c r="E48" s="28">
        <v>7.558139534883721</v>
      </c>
      <c r="F48" s="24">
        <v>7.441860465116279</v>
      </c>
      <c r="G48" s="25">
        <v>18</v>
      </c>
      <c r="H48" s="44">
        <v>43689</v>
      </c>
      <c r="I48" s="20">
        <v>1673105</v>
      </c>
      <c r="J48" s="20">
        <v>1681292</v>
      </c>
      <c r="K48">
        <v>1634004</v>
      </c>
      <c r="L48">
        <v>1747248</v>
      </c>
      <c r="M48" s="68">
        <f t="shared" si="0"/>
        <v>6735649</v>
      </c>
      <c r="N48" s="69">
        <f t="shared" si="1"/>
        <v>3.0003790280639624</v>
      </c>
      <c r="O48" s="68">
        <v>6533554</v>
      </c>
      <c r="P48" s="69">
        <f t="shared" si="2"/>
        <v>6.4682556944401348</v>
      </c>
      <c r="Q48" s="68">
        <v>435679</v>
      </c>
      <c r="R48" s="68">
        <f t="shared" si="3"/>
        <v>6097875</v>
      </c>
      <c r="S48" s="135"/>
      <c r="T48" s="5">
        <v>86</v>
      </c>
      <c r="U48" s="5"/>
      <c r="V48" s="70">
        <v>83.49</v>
      </c>
      <c r="W48" s="137"/>
      <c r="X48" s="70">
        <v>15.28</v>
      </c>
      <c r="Y48" s="143"/>
      <c r="Z48">
        <v>3354397</v>
      </c>
      <c r="AA48">
        <v>3254969</v>
      </c>
      <c r="AB48">
        <v>221551</v>
      </c>
      <c r="AC48">
        <v>3033418</v>
      </c>
      <c r="AD48" s="130"/>
      <c r="AE48" s="5">
        <v>87</v>
      </c>
      <c r="AF48" s="1">
        <v>83.65</v>
      </c>
      <c r="AG48" s="140"/>
      <c r="AH48" s="1">
        <v>15.14</v>
      </c>
      <c r="AI48" s="140"/>
    </row>
    <row r="49" spans="1:35" x14ac:dyDescent="0.2">
      <c r="A49">
        <v>57</v>
      </c>
      <c r="B49" t="s">
        <v>26</v>
      </c>
      <c r="C49" s="11">
        <v>6.7</v>
      </c>
      <c r="D49" s="31">
        <v>147</v>
      </c>
      <c r="E49" s="28">
        <v>6.6326530612244898</v>
      </c>
      <c r="F49" s="24">
        <v>8.3673469387755102</v>
      </c>
      <c r="G49" s="25">
        <v>18</v>
      </c>
      <c r="H49" s="44">
        <v>43689</v>
      </c>
      <c r="I49" s="20">
        <v>1449285</v>
      </c>
      <c r="J49" s="20">
        <v>1462116</v>
      </c>
      <c r="K49">
        <v>1391480</v>
      </c>
      <c r="L49">
        <v>1474129</v>
      </c>
      <c r="M49" s="68">
        <f t="shared" si="0"/>
        <v>5777010</v>
      </c>
      <c r="N49" s="69">
        <f t="shared" si="1"/>
        <v>2.9728008087228512</v>
      </c>
      <c r="O49" s="68">
        <v>5605271</v>
      </c>
      <c r="P49" s="69">
        <f t="shared" si="2"/>
        <v>7.038537236390451</v>
      </c>
      <c r="Q49" s="68">
        <v>406617</v>
      </c>
      <c r="R49" s="68">
        <f t="shared" si="3"/>
        <v>5198654</v>
      </c>
      <c r="S49" s="135"/>
      <c r="T49" s="5">
        <v>83</v>
      </c>
      <c r="U49" s="5"/>
      <c r="V49" s="70">
        <v>81.22</v>
      </c>
      <c r="W49" s="137"/>
      <c r="X49" s="70">
        <v>17.21</v>
      </c>
      <c r="Y49" s="143"/>
      <c r="Z49">
        <v>2911401</v>
      </c>
      <c r="AA49">
        <v>2826379</v>
      </c>
      <c r="AB49">
        <v>208114</v>
      </c>
      <c r="AC49">
        <v>2618265</v>
      </c>
      <c r="AD49" s="130"/>
      <c r="AE49" s="5">
        <v>84</v>
      </c>
      <c r="AF49" s="1">
        <v>81.36</v>
      </c>
      <c r="AG49" s="140"/>
      <c r="AH49" s="1">
        <v>17.09</v>
      </c>
      <c r="AI49" s="140"/>
    </row>
    <row r="50" spans="1:35" x14ac:dyDescent="0.2">
      <c r="A50">
        <v>58</v>
      </c>
      <c r="B50" t="s">
        <v>26</v>
      </c>
      <c r="C50" s="11">
        <v>7.1</v>
      </c>
      <c r="D50" s="31">
        <v>146</v>
      </c>
      <c r="E50" s="28">
        <v>6.6780821917808222</v>
      </c>
      <c r="F50" s="24">
        <v>8.3219178082191778</v>
      </c>
      <c r="G50" s="25">
        <v>18</v>
      </c>
      <c r="H50" s="44">
        <v>43689</v>
      </c>
      <c r="I50" s="20">
        <v>1518236</v>
      </c>
      <c r="J50" s="20">
        <v>1527007</v>
      </c>
      <c r="K50">
        <v>1456702</v>
      </c>
      <c r="L50">
        <v>1531644</v>
      </c>
      <c r="M50" s="68">
        <f t="shared" si="0"/>
        <v>6033589</v>
      </c>
      <c r="N50" s="69">
        <f t="shared" si="1"/>
        <v>2.7515132369805104</v>
      </c>
      <c r="O50" s="68">
        <v>5867574</v>
      </c>
      <c r="P50" s="69">
        <f t="shared" si="2"/>
        <v>8.2087957930180533</v>
      </c>
      <c r="Q50" s="68">
        <v>495285</v>
      </c>
      <c r="R50" s="68">
        <f t="shared" si="3"/>
        <v>5372289</v>
      </c>
      <c r="S50" s="135"/>
      <c r="T50" s="5">
        <v>83</v>
      </c>
      <c r="U50" s="5"/>
      <c r="V50" s="70">
        <v>84.07</v>
      </c>
      <c r="W50" s="137"/>
      <c r="X50" s="70">
        <v>14.09</v>
      </c>
      <c r="Y50" s="143"/>
      <c r="Z50">
        <v>3045243</v>
      </c>
      <c r="AA50">
        <v>2962832</v>
      </c>
      <c r="AB50">
        <v>253467</v>
      </c>
      <c r="AC50">
        <v>2709365</v>
      </c>
      <c r="AD50" s="130"/>
      <c r="AE50" s="5">
        <v>84</v>
      </c>
      <c r="AF50" s="1">
        <v>84.19</v>
      </c>
      <c r="AG50" s="140"/>
      <c r="AH50" s="1">
        <v>13.98</v>
      </c>
      <c r="AI50" s="140"/>
    </row>
    <row r="51" spans="1:35" x14ac:dyDescent="0.2">
      <c r="A51">
        <v>59</v>
      </c>
      <c r="B51" t="s">
        <v>26</v>
      </c>
      <c r="C51" s="11">
        <v>8.4</v>
      </c>
      <c r="D51" s="31">
        <v>145</v>
      </c>
      <c r="E51" s="28">
        <v>6.7241379310344831</v>
      </c>
      <c r="F51" s="24">
        <v>8.275862068965516</v>
      </c>
      <c r="G51" s="25">
        <v>18</v>
      </c>
      <c r="H51" s="44">
        <v>43699</v>
      </c>
      <c r="I51" s="20">
        <v>1788863</v>
      </c>
      <c r="J51" s="20">
        <v>1795436</v>
      </c>
      <c r="K51">
        <v>1731969</v>
      </c>
      <c r="L51">
        <v>1814132</v>
      </c>
      <c r="M51" s="68">
        <f t="shared" si="0"/>
        <v>7130400</v>
      </c>
      <c r="N51" s="69">
        <f t="shared" si="1"/>
        <v>3.519550095366319</v>
      </c>
      <c r="O51" s="68">
        <v>6879442</v>
      </c>
      <c r="P51" s="69">
        <f t="shared" si="2"/>
        <v>3.6076517446426566</v>
      </c>
      <c r="Q51" s="68">
        <v>257240</v>
      </c>
      <c r="R51" s="68">
        <f t="shared" si="3"/>
        <v>6622202</v>
      </c>
      <c r="S51" s="135"/>
      <c r="T51" s="5">
        <v>79</v>
      </c>
      <c r="U51" s="5"/>
      <c r="V51" s="70">
        <v>81.61</v>
      </c>
      <c r="W51" s="137"/>
      <c r="X51" s="70">
        <v>16.07</v>
      </c>
      <c r="Y51" s="143"/>
      <c r="Z51">
        <v>3584299</v>
      </c>
      <c r="AA51">
        <v>3459059</v>
      </c>
      <c r="AB51">
        <v>130549</v>
      </c>
      <c r="AC51">
        <v>3328510</v>
      </c>
      <c r="AD51" s="130"/>
      <c r="AE51" s="5">
        <v>80</v>
      </c>
      <c r="AF51" s="1">
        <v>81.77</v>
      </c>
      <c r="AG51" s="140"/>
      <c r="AH51" s="1">
        <v>15.94</v>
      </c>
      <c r="AI51" s="140"/>
    </row>
    <row r="52" spans="1:35" x14ac:dyDescent="0.2">
      <c r="A52" s="2">
        <v>60</v>
      </c>
      <c r="B52" s="2" t="s">
        <v>26</v>
      </c>
      <c r="C52" s="10">
        <v>7.3</v>
      </c>
      <c r="D52" s="30">
        <v>147</v>
      </c>
      <c r="E52" s="27">
        <v>6.6326530612244898</v>
      </c>
      <c r="F52" s="27">
        <v>8.3673469387755102</v>
      </c>
      <c r="G52" s="30">
        <v>18</v>
      </c>
      <c r="H52" s="46">
        <v>43699</v>
      </c>
      <c r="I52" s="21">
        <v>1913494</v>
      </c>
      <c r="J52" s="21">
        <v>1929926</v>
      </c>
      <c r="K52" s="2">
        <v>1843580</v>
      </c>
      <c r="L52" s="2">
        <v>1934616</v>
      </c>
      <c r="M52" s="2">
        <f t="shared" si="0"/>
        <v>7621616</v>
      </c>
      <c r="N52" s="54">
        <f t="shared" si="1"/>
        <v>2.6468533707287274</v>
      </c>
      <c r="O52" s="2">
        <v>7419883</v>
      </c>
      <c r="P52" s="54">
        <f t="shared" si="2"/>
        <v>3.8765138521804299</v>
      </c>
      <c r="Q52" s="2">
        <v>295453</v>
      </c>
      <c r="R52" s="2">
        <f t="shared" si="3"/>
        <v>7124430</v>
      </c>
      <c r="S52" s="131"/>
      <c r="T52" s="6">
        <v>84</v>
      </c>
      <c r="U52" s="6"/>
      <c r="V52" s="3">
        <v>82.36</v>
      </c>
      <c r="W52" s="138"/>
      <c r="X52" s="3">
        <v>15.31</v>
      </c>
      <c r="Y52" s="144"/>
      <c r="Z52" s="2">
        <v>3843420</v>
      </c>
      <c r="AA52" s="2">
        <v>3743237</v>
      </c>
      <c r="AB52" s="2">
        <v>151087</v>
      </c>
      <c r="AC52" s="2">
        <v>3592150</v>
      </c>
      <c r="AD52" s="131"/>
      <c r="AE52" s="6">
        <v>85</v>
      </c>
      <c r="AF52" s="3">
        <v>82.55</v>
      </c>
      <c r="AG52" s="138"/>
      <c r="AH52" s="3">
        <v>15.17</v>
      </c>
      <c r="AI52" s="138"/>
    </row>
    <row r="53" spans="1:35" x14ac:dyDescent="0.2">
      <c r="A53" s="2"/>
      <c r="B53" s="68">
        <f>STDEV(C42:C52)</f>
        <v>0.50271987500721793</v>
      </c>
      <c r="C53" s="11">
        <f>AVERAGE(C42:C52)</f>
        <v>7.3454545454545448</v>
      </c>
      <c r="D53" s="68">
        <f>STDEV(E42:E52)</f>
        <v>1.2026104209977677</v>
      </c>
      <c r="E53" s="11">
        <f>AVERAGE(E42:E52)</f>
        <v>7.1733450434806567</v>
      </c>
      <c r="F53" s="122"/>
      <c r="G53" s="120"/>
      <c r="H53" s="46"/>
      <c r="I53" s="21"/>
      <c r="J53" s="21"/>
      <c r="K53" s="2"/>
      <c r="L53" s="152">
        <f>STDEV(M42:M52)</f>
        <v>1123361.250219926</v>
      </c>
      <c r="M53" s="151">
        <f>AVERAGE(M42:M52)</f>
        <v>6144992.4545454541</v>
      </c>
      <c r="N53" s="54"/>
      <c r="O53" s="2"/>
      <c r="P53" s="54"/>
      <c r="Q53" s="152">
        <f>STDEV(R42:R52)</f>
        <v>1086122.8830222923</v>
      </c>
      <c r="R53" s="151">
        <f>AVERAGE(R42:R52)</f>
        <v>5570074.3636363633</v>
      </c>
      <c r="S53" s="153">
        <f>STDEV(T42:T52)</f>
        <v>2.6764970322487494</v>
      </c>
      <c r="T53" s="119">
        <f>AVERAGE(T42:T52)</f>
        <v>84.818181818181813</v>
      </c>
      <c r="U53" s="69">
        <f>STDEV(V41:V52)</f>
        <v>1.3785364740896866</v>
      </c>
      <c r="V53" s="11">
        <f>AVERAGE(V41:V52)</f>
        <v>83.470902777777781</v>
      </c>
      <c r="W53" s="122"/>
      <c r="X53" s="3"/>
      <c r="Y53" s="124"/>
      <c r="Z53" s="2"/>
      <c r="AA53" s="2"/>
      <c r="AB53" s="2"/>
      <c r="AC53" s="2"/>
      <c r="AD53" s="120"/>
      <c r="AE53" s="6"/>
      <c r="AF53" s="3"/>
      <c r="AG53" s="122"/>
      <c r="AH53" s="3"/>
      <c r="AI53" s="121"/>
    </row>
    <row r="54" spans="1:35" x14ac:dyDescent="0.2">
      <c r="A54" s="16" t="s">
        <v>21</v>
      </c>
      <c r="B54" s="16"/>
      <c r="C54" s="60">
        <f>AVERAGE(C3:C52)</f>
        <v>6.9785000000000013</v>
      </c>
      <c r="D54" s="61"/>
      <c r="E54" s="62"/>
      <c r="F54" s="61"/>
      <c r="G54" s="61"/>
      <c r="H54" s="61"/>
      <c r="I54" s="63"/>
      <c r="J54" s="63"/>
      <c r="K54" s="64"/>
      <c r="L54" s="64"/>
      <c r="M54" s="65">
        <f>AVERAGE(M3:M52)</f>
        <v>5944491.3666666672</v>
      </c>
      <c r="N54" s="66">
        <f>AVERAGE(N3:N52)</f>
        <v>2.9142972098770334</v>
      </c>
      <c r="O54" s="64"/>
      <c r="P54" s="66">
        <f>AVERAGE(P3:P52)</f>
        <v>7.3632028484002801</v>
      </c>
      <c r="Q54" s="65"/>
      <c r="R54" s="65">
        <f>AVERAGE(R3:R52)</f>
        <v>5353401.6933333334</v>
      </c>
      <c r="S54" s="12"/>
      <c r="T54" s="65">
        <f>AVERAGE(T3:T52)</f>
        <v>84.136666666666656</v>
      </c>
      <c r="U54" s="65"/>
      <c r="V54" s="66">
        <f>AVERAGE(V3:V52)</f>
        <v>83.272750000000002</v>
      </c>
      <c r="W54" s="13"/>
      <c r="X54" s="66">
        <f>AVERAGE(X3:X52)</f>
        <v>15.146170212765965</v>
      </c>
      <c r="Y54" s="71"/>
      <c r="Z54" s="19"/>
      <c r="AA54" s="19"/>
      <c r="AB54" s="19"/>
      <c r="AC54" s="19"/>
      <c r="AD54" s="12"/>
      <c r="AE54" s="12"/>
      <c r="AF54" s="13"/>
      <c r="AG54" s="13"/>
      <c r="AH54" s="13"/>
      <c r="AI54" s="40"/>
    </row>
    <row r="55" spans="1:35" x14ac:dyDescent="0.2">
      <c r="A55" s="7" t="s">
        <v>7</v>
      </c>
      <c r="B55" s="35" t="s">
        <v>24</v>
      </c>
      <c r="C55" s="26">
        <v>7.7</v>
      </c>
      <c r="D55" s="39">
        <v>164</v>
      </c>
      <c r="E55" s="33">
        <v>5.9451219512195124</v>
      </c>
      <c r="F55" s="24">
        <v>9.0548780487804876</v>
      </c>
      <c r="G55" s="25">
        <v>20</v>
      </c>
      <c r="H55" s="44">
        <v>43687</v>
      </c>
      <c r="I55" s="20">
        <v>1109874</v>
      </c>
      <c r="J55" s="20">
        <v>1121060</v>
      </c>
      <c r="K55" s="7">
        <v>1052524</v>
      </c>
      <c r="L55" s="7">
        <v>1134597</v>
      </c>
      <c r="M55" s="68">
        <f t="shared" si="0"/>
        <v>4418055</v>
      </c>
      <c r="N55" s="69">
        <f t="shared" si="1"/>
        <v>2.3718582045719212</v>
      </c>
      <c r="O55" s="68">
        <v>4313265</v>
      </c>
      <c r="P55" s="69">
        <f t="shared" si="2"/>
        <v>9.7461665823535473</v>
      </c>
      <c r="Q55" s="68">
        <v>430591</v>
      </c>
      <c r="R55" s="68">
        <f t="shared" si="3"/>
        <v>3882674</v>
      </c>
      <c r="S55" s="129">
        <f>AVERAGE(R55:R64)</f>
        <v>5459648.5</v>
      </c>
      <c r="T55" s="5">
        <v>88</v>
      </c>
      <c r="U55" s="5"/>
      <c r="V55" s="70">
        <v>82.44</v>
      </c>
      <c r="W55" s="139">
        <f>AVERAGE(V55:V64)</f>
        <v>81.789000000000016</v>
      </c>
      <c r="X55" s="70">
        <v>16.29</v>
      </c>
      <c r="Y55" s="142">
        <f>AVERAGE(X55:X64)</f>
        <v>16.874000000000002</v>
      </c>
      <c r="AD55" s="129" t="e">
        <f>AVERAGE(AC55:AC64)</f>
        <v>#DIV/0!</v>
      </c>
      <c r="AE55" s="5"/>
      <c r="AG55" s="132" t="e">
        <f>AVERAGE(AF55:AF64)</f>
        <v>#DIV/0!</v>
      </c>
      <c r="AI55" s="132" t="e">
        <f>AVERAGE(AH55:AH64)</f>
        <v>#DIV/0!</v>
      </c>
    </row>
    <row r="56" spans="1:35" x14ac:dyDescent="0.2">
      <c r="A56" s="7" t="s">
        <v>8</v>
      </c>
      <c r="B56" s="35" t="s">
        <v>24</v>
      </c>
      <c r="C56" s="9">
        <v>7</v>
      </c>
      <c r="D56" s="25">
        <v>180</v>
      </c>
      <c r="E56" s="24">
        <v>5.416666666666667</v>
      </c>
      <c r="F56" s="24">
        <v>9.5833333333333321</v>
      </c>
      <c r="G56" s="25">
        <v>22</v>
      </c>
      <c r="H56" s="44">
        <v>43677</v>
      </c>
      <c r="I56" s="20">
        <v>1718465</v>
      </c>
      <c r="J56" s="20">
        <v>1744834</v>
      </c>
      <c r="K56" s="7">
        <v>1615749</v>
      </c>
      <c r="L56" s="7">
        <v>1763354</v>
      </c>
      <c r="M56" s="68">
        <f t="shared" si="0"/>
        <v>6842402</v>
      </c>
      <c r="N56" s="69">
        <f t="shared" si="1"/>
        <v>4.3013696067550544</v>
      </c>
      <c r="O56" s="68">
        <v>6548085</v>
      </c>
      <c r="P56" s="69">
        <f t="shared" si="2"/>
        <v>5.1317359020998765</v>
      </c>
      <c r="Q56" s="68">
        <v>351134</v>
      </c>
      <c r="R56" s="68">
        <f t="shared" si="3"/>
        <v>6196951</v>
      </c>
      <c r="S56" s="135"/>
      <c r="T56" s="5">
        <v>84</v>
      </c>
      <c r="U56" s="5"/>
      <c r="V56" s="70">
        <v>79.55</v>
      </c>
      <c r="W56" s="137"/>
      <c r="X56" s="70">
        <v>19.05</v>
      </c>
      <c r="Y56" s="143"/>
      <c r="AD56" s="135"/>
      <c r="AE56" s="5"/>
      <c r="AG56" s="133"/>
      <c r="AI56" s="133"/>
    </row>
    <row r="57" spans="1:35" x14ac:dyDescent="0.2">
      <c r="A57" s="7" t="s">
        <v>9</v>
      </c>
      <c r="B57" s="35" t="s">
        <v>24</v>
      </c>
      <c r="C57" s="9">
        <v>7.4</v>
      </c>
      <c r="D57" s="25">
        <v>157</v>
      </c>
      <c r="E57" s="24">
        <v>6.2101910828025479</v>
      </c>
      <c r="F57" s="24">
        <v>8.7898089171974512</v>
      </c>
      <c r="G57" s="25">
        <v>22</v>
      </c>
      <c r="H57" s="44">
        <v>43677</v>
      </c>
      <c r="I57" s="20">
        <v>1674253</v>
      </c>
      <c r="J57" s="20">
        <v>1695058</v>
      </c>
      <c r="K57" s="7">
        <v>1573671</v>
      </c>
      <c r="L57" s="7">
        <v>1707940</v>
      </c>
      <c r="M57" s="68">
        <f t="shared" si="0"/>
        <v>6650922</v>
      </c>
      <c r="N57" s="69">
        <f t="shared" si="1"/>
        <v>1.9167568045452945</v>
      </c>
      <c r="O57" s="68">
        <v>6523440</v>
      </c>
      <c r="P57" s="69">
        <f t="shared" si="2"/>
        <v>5.2959424272303899</v>
      </c>
      <c r="Q57" s="68">
        <v>352229</v>
      </c>
      <c r="R57" s="68">
        <f t="shared" si="3"/>
        <v>6171211</v>
      </c>
      <c r="S57" s="135"/>
      <c r="T57" s="5">
        <v>88</v>
      </c>
      <c r="U57" s="5"/>
      <c r="V57" s="70">
        <v>82.57</v>
      </c>
      <c r="W57" s="137"/>
      <c r="X57" s="70">
        <v>16.329999999999998</v>
      </c>
      <c r="Y57" s="143"/>
      <c r="AD57" s="135"/>
      <c r="AE57" s="5"/>
      <c r="AG57" s="133"/>
      <c r="AI57" s="133"/>
    </row>
    <row r="58" spans="1:35" x14ac:dyDescent="0.2">
      <c r="A58" s="7" t="s">
        <v>10</v>
      </c>
      <c r="B58" s="35" t="s">
        <v>24</v>
      </c>
      <c r="C58" s="9">
        <v>7.7</v>
      </c>
      <c r="D58" s="25">
        <v>162</v>
      </c>
      <c r="E58" s="24">
        <v>6.0185185185185182</v>
      </c>
      <c r="F58" s="24">
        <v>8.981481481481481</v>
      </c>
      <c r="G58" s="25">
        <v>19</v>
      </c>
      <c r="H58" s="44">
        <v>43687</v>
      </c>
      <c r="I58" s="20">
        <v>1215083</v>
      </c>
      <c r="J58" s="20">
        <v>1230461</v>
      </c>
      <c r="K58" s="7">
        <v>1168690</v>
      </c>
      <c r="L58" s="7">
        <v>1252077</v>
      </c>
      <c r="M58" s="68">
        <f t="shared" si="0"/>
        <v>4866311</v>
      </c>
      <c r="N58" s="69">
        <f t="shared" si="1"/>
        <v>2.891738731864856</v>
      </c>
      <c r="O58" s="68">
        <v>4725590</v>
      </c>
      <c r="P58" s="69">
        <f t="shared" si="2"/>
        <v>8.3971410787350003</v>
      </c>
      <c r="Q58" s="68">
        <v>408631</v>
      </c>
      <c r="R58" s="68">
        <f t="shared" si="3"/>
        <v>4316959</v>
      </c>
      <c r="S58" s="135"/>
      <c r="T58" s="5">
        <v>87</v>
      </c>
      <c r="U58" s="5"/>
      <c r="V58" s="70">
        <v>82.74</v>
      </c>
      <c r="W58" s="137"/>
      <c r="X58" s="70">
        <v>16.11</v>
      </c>
      <c r="Y58" s="143"/>
      <c r="AD58" s="135"/>
      <c r="AE58" s="5"/>
      <c r="AG58" s="133"/>
      <c r="AI58" s="133"/>
    </row>
    <row r="59" spans="1:35" x14ac:dyDescent="0.2">
      <c r="A59" s="7" t="s">
        <v>11</v>
      </c>
      <c r="B59" s="35" t="s">
        <v>24</v>
      </c>
      <c r="C59" s="9">
        <v>7.5</v>
      </c>
      <c r="D59" s="25">
        <v>165</v>
      </c>
      <c r="E59" s="24">
        <v>5.9090909090909092</v>
      </c>
      <c r="F59" s="24">
        <v>9.0909090909090899</v>
      </c>
      <c r="G59" s="25">
        <v>21</v>
      </c>
      <c r="H59" s="44">
        <v>43685</v>
      </c>
      <c r="I59" s="20">
        <v>1345471</v>
      </c>
      <c r="J59" s="20">
        <v>1361378</v>
      </c>
      <c r="K59" s="7">
        <v>1320028</v>
      </c>
      <c r="L59" s="7">
        <v>1400027</v>
      </c>
      <c r="M59" s="68">
        <f t="shared" si="0"/>
        <v>5426904</v>
      </c>
      <c r="N59" s="69">
        <f t="shared" si="1"/>
        <v>2.7247027034198505</v>
      </c>
      <c r="O59" s="68">
        <v>5279037</v>
      </c>
      <c r="P59" s="69">
        <f t="shared" si="2"/>
        <v>4.6890086870893608</v>
      </c>
      <c r="Q59" s="68">
        <v>254468</v>
      </c>
      <c r="R59" s="68">
        <f t="shared" si="3"/>
        <v>5024569</v>
      </c>
      <c r="S59" s="135"/>
      <c r="T59" s="5">
        <v>86</v>
      </c>
      <c r="U59" s="5"/>
      <c r="V59" s="70">
        <v>83.18</v>
      </c>
      <c r="W59" s="137"/>
      <c r="X59" s="70">
        <v>15.63</v>
      </c>
      <c r="Y59" s="143"/>
      <c r="AD59" s="135"/>
      <c r="AE59" s="5"/>
      <c r="AG59" s="133"/>
      <c r="AI59" s="133"/>
    </row>
    <row r="60" spans="1:35" x14ac:dyDescent="0.2">
      <c r="A60" s="7" t="s">
        <v>12</v>
      </c>
      <c r="B60" s="35" t="s">
        <v>27</v>
      </c>
      <c r="C60" s="9">
        <v>7.6</v>
      </c>
      <c r="D60" s="25">
        <v>158</v>
      </c>
      <c r="E60" s="24">
        <v>6.1708860759493671</v>
      </c>
      <c r="F60" s="24">
        <v>8.8291139240506329</v>
      </c>
      <c r="G60" s="25">
        <v>20</v>
      </c>
      <c r="H60" s="44">
        <v>43685</v>
      </c>
      <c r="I60" s="20">
        <v>1540604</v>
      </c>
      <c r="J60" s="20">
        <v>1551078</v>
      </c>
      <c r="K60" s="7">
        <v>1490786</v>
      </c>
      <c r="L60" s="7">
        <v>1578353</v>
      </c>
      <c r="M60" s="68">
        <f t="shared" si="0"/>
        <v>6160821</v>
      </c>
      <c r="N60" s="69">
        <f t="shared" si="1"/>
        <v>1.8470427886153484</v>
      </c>
      <c r="O60" s="68">
        <v>6047028</v>
      </c>
      <c r="P60" s="69">
        <f t="shared" si="2"/>
        <v>5.5490818512662514</v>
      </c>
      <c r="Q60" s="68">
        <v>341869</v>
      </c>
      <c r="R60" s="68">
        <f t="shared" si="3"/>
        <v>5705159</v>
      </c>
      <c r="S60" s="135"/>
      <c r="T60" s="5">
        <v>87</v>
      </c>
      <c r="U60" s="5"/>
      <c r="V60" s="70">
        <v>82.15</v>
      </c>
      <c r="W60" s="137"/>
      <c r="X60" s="70">
        <v>16.71</v>
      </c>
      <c r="Y60" s="143"/>
      <c r="AD60" s="135"/>
      <c r="AE60" s="5"/>
      <c r="AG60" s="133"/>
      <c r="AI60" s="133"/>
    </row>
    <row r="61" spans="1:35" x14ac:dyDescent="0.2">
      <c r="A61" s="7" t="s">
        <v>13</v>
      </c>
      <c r="B61" s="35" t="s">
        <v>27</v>
      </c>
      <c r="C61" s="9">
        <v>7.8</v>
      </c>
      <c r="D61" s="25">
        <v>138</v>
      </c>
      <c r="E61" s="24">
        <v>7.0652173913043477</v>
      </c>
      <c r="F61" s="24">
        <v>7.9347826086956523</v>
      </c>
      <c r="G61" s="25">
        <v>18</v>
      </c>
      <c r="H61" s="44">
        <v>43689</v>
      </c>
      <c r="I61" s="20">
        <v>1450170</v>
      </c>
      <c r="J61" s="20">
        <v>1464593</v>
      </c>
      <c r="K61" s="7">
        <v>1402169</v>
      </c>
      <c r="L61" s="7">
        <v>1469624</v>
      </c>
      <c r="M61" s="68">
        <f t="shared" si="0"/>
        <v>5786556</v>
      </c>
      <c r="N61" s="69">
        <f t="shared" si="1"/>
        <v>2.369665134148879</v>
      </c>
      <c r="O61" s="68">
        <v>5649434</v>
      </c>
      <c r="P61" s="69">
        <f t="shared" si="2"/>
        <v>6.6032368821800045</v>
      </c>
      <c r="Q61" s="68">
        <v>382100</v>
      </c>
      <c r="R61" s="68">
        <f t="shared" si="3"/>
        <v>5267334</v>
      </c>
      <c r="S61" s="135"/>
      <c r="T61" s="5">
        <v>84</v>
      </c>
      <c r="U61" s="5"/>
      <c r="V61" s="70">
        <v>81.75</v>
      </c>
      <c r="W61" s="137"/>
      <c r="X61" s="70">
        <v>16.87</v>
      </c>
      <c r="Y61" s="143"/>
      <c r="AD61" s="135"/>
      <c r="AE61" s="5"/>
      <c r="AG61" s="133"/>
      <c r="AI61" s="133"/>
    </row>
    <row r="62" spans="1:35" x14ac:dyDescent="0.2">
      <c r="A62" s="7" t="s">
        <v>14</v>
      </c>
      <c r="B62" s="35" t="s">
        <v>27</v>
      </c>
      <c r="C62" s="9">
        <v>7.3</v>
      </c>
      <c r="D62" s="25">
        <v>165</v>
      </c>
      <c r="E62" s="24">
        <v>5.9090909090909092</v>
      </c>
      <c r="F62" s="24">
        <v>9.0909090909090899</v>
      </c>
      <c r="G62" s="25">
        <v>18</v>
      </c>
      <c r="H62" s="44">
        <v>43689</v>
      </c>
      <c r="I62" s="20">
        <v>1664939</v>
      </c>
      <c r="J62" s="20">
        <v>1680014</v>
      </c>
      <c r="K62" s="7">
        <v>1596667</v>
      </c>
      <c r="L62" s="7">
        <v>1675819</v>
      </c>
      <c r="M62" s="68">
        <f t="shared" si="0"/>
        <v>6617439</v>
      </c>
      <c r="N62" s="69">
        <f t="shared" si="1"/>
        <v>2.2640480705602273</v>
      </c>
      <c r="O62" s="68">
        <v>6467617</v>
      </c>
      <c r="P62" s="69">
        <f t="shared" si="2"/>
        <v>5.7199167230706625</v>
      </c>
      <c r="Q62" s="68">
        <v>378512</v>
      </c>
      <c r="R62" s="68">
        <f t="shared" si="3"/>
        <v>6089105</v>
      </c>
      <c r="S62" s="135"/>
      <c r="T62" s="5">
        <v>87</v>
      </c>
      <c r="U62" s="5"/>
      <c r="V62" s="70">
        <v>81.400000000000006</v>
      </c>
      <c r="W62" s="137"/>
      <c r="X62" s="70">
        <v>17.39</v>
      </c>
      <c r="Y62" s="143"/>
      <c r="AD62" s="135"/>
      <c r="AE62" s="5"/>
      <c r="AG62" s="133"/>
      <c r="AI62" s="133"/>
    </row>
    <row r="63" spans="1:35" x14ac:dyDescent="0.2">
      <c r="A63" s="7" t="s">
        <v>15</v>
      </c>
      <c r="B63" s="35" t="s">
        <v>27</v>
      </c>
      <c r="C63" s="9">
        <v>7.5</v>
      </c>
      <c r="D63" s="25">
        <v>170</v>
      </c>
      <c r="E63" s="24">
        <v>5.7352941176470589</v>
      </c>
      <c r="F63" s="24">
        <v>9.264705882352942</v>
      </c>
      <c r="G63" s="25">
        <v>18</v>
      </c>
      <c r="H63" s="44">
        <v>43689</v>
      </c>
      <c r="I63" s="20">
        <v>1536329</v>
      </c>
      <c r="J63" s="20">
        <v>1544346</v>
      </c>
      <c r="K63" s="7">
        <v>1473214</v>
      </c>
      <c r="L63" s="7">
        <v>1547712</v>
      </c>
      <c r="M63" s="68">
        <f t="shared" si="0"/>
        <v>6101601</v>
      </c>
      <c r="N63" s="69">
        <f t="shared" si="1"/>
        <v>1.921020401039006</v>
      </c>
      <c r="O63" s="68">
        <v>5984388</v>
      </c>
      <c r="P63" s="69">
        <f t="shared" si="2"/>
        <v>6.4843636940534131</v>
      </c>
      <c r="Q63" s="68">
        <v>395650</v>
      </c>
      <c r="R63" s="68">
        <f t="shared" si="3"/>
        <v>5588738</v>
      </c>
      <c r="S63" s="135"/>
      <c r="T63" s="5">
        <v>85</v>
      </c>
      <c r="U63" s="5"/>
      <c r="V63" s="70">
        <v>81.93</v>
      </c>
      <c r="W63" s="137"/>
      <c r="X63" s="70">
        <v>16.649999999999999</v>
      </c>
      <c r="Y63" s="143"/>
      <c r="AD63" s="135"/>
      <c r="AE63" s="5"/>
      <c r="AG63" s="133"/>
      <c r="AI63" s="133"/>
    </row>
    <row r="64" spans="1:35" x14ac:dyDescent="0.2">
      <c r="A64" s="8" t="s">
        <v>16</v>
      </c>
      <c r="B64" s="36" t="s">
        <v>27</v>
      </c>
      <c r="C64" s="21">
        <v>7.9</v>
      </c>
      <c r="D64" s="30">
        <v>150</v>
      </c>
      <c r="E64" s="27">
        <v>6.5</v>
      </c>
      <c r="F64" s="27">
        <v>8.5</v>
      </c>
      <c r="G64" s="30">
        <v>18</v>
      </c>
      <c r="H64" s="46">
        <v>43699</v>
      </c>
      <c r="I64" s="21">
        <v>1718432</v>
      </c>
      <c r="J64" s="21">
        <v>1728990</v>
      </c>
      <c r="K64" s="8">
        <v>1654135</v>
      </c>
      <c r="L64" s="8">
        <v>1701920</v>
      </c>
      <c r="M64" s="2">
        <f t="shared" si="0"/>
        <v>6803477</v>
      </c>
      <c r="N64" s="54">
        <f t="shared" si="1"/>
        <v>3.3428054508011122</v>
      </c>
      <c r="O64" s="2">
        <v>6576050</v>
      </c>
      <c r="P64" s="54">
        <f t="shared" si="2"/>
        <v>3.2669324817295626</v>
      </c>
      <c r="Q64" s="2">
        <v>222265</v>
      </c>
      <c r="R64" s="2">
        <f t="shared" si="3"/>
        <v>6353785</v>
      </c>
      <c r="S64" s="131"/>
      <c r="T64" s="6">
        <v>78</v>
      </c>
      <c r="U64" s="6"/>
      <c r="V64" s="3">
        <v>80.180000000000007</v>
      </c>
      <c r="W64" s="138"/>
      <c r="X64" s="3">
        <v>17.71</v>
      </c>
      <c r="Y64" s="144"/>
      <c r="Z64" s="2"/>
      <c r="AA64" s="2"/>
      <c r="AB64" s="2"/>
      <c r="AC64" s="2"/>
      <c r="AD64" s="131"/>
      <c r="AE64" s="6"/>
      <c r="AF64" s="3"/>
      <c r="AG64" s="134"/>
      <c r="AH64" s="3"/>
      <c r="AI64" s="134"/>
    </row>
    <row r="65" spans="1:35" x14ac:dyDescent="0.2">
      <c r="A65" s="17" t="s">
        <v>21</v>
      </c>
      <c r="B65" s="17"/>
      <c r="C65" s="55">
        <f>AVERAGE(C55:C64)</f>
        <v>7.5400000000000009</v>
      </c>
      <c r="D65" s="56"/>
      <c r="E65" s="57"/>
      <c r="F65" s="56"/>
      <c r="G65" s="58"/>
      <c r="H65" s="58"/>
      <c r="I65" s="59"/>
      <c r="J65" s="59"/>
      <c r="K65" s="56"/>
      <c r="L65" s="56"/>
      <c r="M65" s="72">
        <f>AVERAGE(M55:M64)</f>
        <v>5967448.7999999998</v>
      </c>
      <c r="N65" s="73">
        <f>AVERAGE(N55:N64)</f>
        <v>2.5951007896321547</v>
      </c>
      <c r="O65" s="74"/>
      <c r="P65" s="73">
        <f>AVERAGE(P55:P64)</f>
        <v>6.0883526309808067</v>
      </c>
      <c r="Q65" s="72">
        <f>AVERAGE(Q55:Q64)</f>
        <v>351744.9</v>
      </c>
      <c r="R65" s="72">
        <f>AVERAGE(R55:R64)</f>
        <v>5459648.5</v>
      </c>
      <c r="S65" s="75"/>
      <c r="T65" s="72">
        <f>AVERAGE(T55:T64)</f>
        <v>85.4</v>
      </c>
      <c r="U65" s="72"/>
      <c r="V65" s="73">
        <f>AVERAGE(V55:V64)</f>
        <v>81.789000000000016</v>
      </c>
      <c r="W65" s="40"/>
      <c r="X65" s="73">
        <f>AVERAGE(X55:X64)</f>
        <v>16.874000000000002</v>
      </c>
      <c r="Y65" s="71"/>
      <c r="Z65" s="18" t="e">
        <f>AVERAGE(Z55:Z64)</f>
        <v>#DIV/0!</v>
      </c>
      <c r="AA65" s="18"/>
      <c r="AB65" s="18"/>
      <c r="AC65" s="14" t="e">
        <f>AVERAGE(AC55:AC64)</f>
        <v>#DIV/0!</v>
      </c>
      <c r="AD65" s="14"/>
      <c r="AE65" s="14"/>
      <c r="AF65" s="15"/>
      <c r="AG65" s="15"/>
      <c r="AH65" s="15"/>
      <c r="AI65" s="15"/>
    </row>
    <row r="66" spans="1:35" x14ac:dyDescent="0.2">
      <c r="V66" s="1">
        <f>AVERAGE(V3:V52)</f>
        <v>83.272750000000002</v>
      </c>
    </row>
    <row r="67" spans="1:35" x14ac:dyDescent="0.2">
      <c r="C67" s="96">
        <f>MIN(C3:C52)</f>
        <v>5.2</v>
      </c>
    </row>
    <row r="68" spans="1:35" x14ac:dyDescent="0.2">
      <c r="C68" s="96">
        <f>MAX(C3:C52)</f>
        <v>8.4</v>
      </c>
    </row>
  </sheetData>
  <mergeCells count="42">
    <mergeCell ref="S42:S52"/>
    <mergeCell ref="W42:W52"/>
    <mergeCell ref="Y42:Y52"/>
    <mergeCell ref="S55:S64"/>
    <mergeCell ref="W55:W64"/>
    <mergeCell ref="Y55:Y64"/>
    <mergeCell ref="S16:S27"/>
    <mergeCell ref="W16:W27"/>
    <mergeCell ref="Y16:Y27"/>
    <mergeCell ref="S29:S40"/>
    <mergeCell ref="W29:W40"/>
    <mergeCell ref="Y29:Y40"/>
    <mergeCell ref="AD42:AD52"/>
    <mergeCell ref="AG42:AG52"/>
    <mergeCell ref="AI42:AI52"/>
    <mergeCell ref="AD55:AD64"/>
    <mergeCell ref="AG55:AG64"/>
    <mergeCell ref="AI55:AI64"/>
    <mergeCell ref="AD16:AD27"/>
    <mergeCell ref="AG16:AG27"/>
    <mergeCell ref="AI16:AI27"/>
    <mergeCell ref="AD29:AD40"/>
    <mergeCell ref="AG29:AG40"/>
    <mergeCell ref="AI29:AI40"/>
    <mergeCell ref="G1:G2"/>
    <mergeCell ref="I2:J2"/>
    <mergeCell ref="K2:L2"/>
    <mergeCell ref="Z2:AI2"/>
    <mergeCell ref="AD3:AD14"/>
    <mergeCell ref="AG3:AG14"/>
    <mergeCell ref="AI3:AI14"/>
    <mergeCell ref="H1:H2"/>
    <mergeCell ref="M2:Y2"/>
    <mergeCell ref="S3:S14"/>
    <mergeCell ref="W3:W14"/>
    <mergeCell ref="Y3:Y14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scale="47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1C21-67D1-5849-A3FA-102B4A07E482}">
  <sheetPr codeName="Sheet3">
    <pageSetUpPr fitToPage="1"/>
  </sheetPr>
  <dimension ref="A1:AJ67"/>
  <sheetViews>
    <sheetView topLeftCell="A17" zoomScaleNormal="100" workbookViewId="0">
      <selection activeCell="D52" sqref="D52:E52"/>
    </sheetView>
  </sheetViews>
  <sheetFormatPr baseColWidth="10" defaultRowHeight="16" x14ac:dyDescent="0.2"/>
  <cols>
    <col min="1" max="1" width="10" customWidth="1"/>
    <col min="3" max="3" width="8.1640625" customWidth="1"/>
    <col min="5" max="5" width="9" style="1" customWidth="1"/>
    <col min="6" max="6" width="9" customWidth="1"/>
    <col min="7" max="8" width="8.33203125" customWidth="1"/>
    <col min="14" max="15" width="9.33203125" style="96" customWidth="1"/>
    <col min="17" max="17" width="9" style="96" customWidth="1"/>
    <col min="18" max="18" width="9" customWidth="1"/>
    <col min="20" max="20" width="10.83203125" style="4"/>
    <col min="21" max="22" width="8.83203125" customWidth="1"/>
    <col min="23" max="26" width="10.83203125" style="1"/>
    <col min="27" max="28" width="0" hidden="1" customWidth="1"/>
    <col min="29" max="29" width="9" hidden="1" customWidth="1"/>
    <col min="30" max="30" width="0" hidden="1" customWidth="1"/>
    <col min="31" max="31" width="0" style="4" hidden="1" customWidth="1"/>
    <col min="32" max="32" width="8.83203125" hidden="1" customWidth="1"/>
    <col min="33" max="33" width="10.83203125" style="1"/>
    <col min="34" max="36" width="0" style="1" hidden="1" customWidth="1"/>
  </cols>
  <sheetData>
    <row r="1" spans="1:36" ht="78" customHeight="1" x14ac:dyDescent="0.2">
      <c r="A1" s="125" t="s">
        <v>37</v>
      </c>
      <c r="B1" s="125" t="s">
        <v>22</v>
      </c>
      <c r="C1" s="125" t="s">
        <v>17</v>
      </c>
      <c r="D1" s="125" t="s">
        <v>31</v>
      </c>
      <c r="E1" s="127" t="s">
        <v>33</v>
      </c>
      <c r="F1" s="125" t="s">
        <v>34</v>
      </c>
      <c r="G1" s="125" t="s">
        <v>30</v>
      </c>
      <c r="H1" s="125" t="s">
        <v>36</v>
      </c>
      <c r="I1" s="41" t="s">
        <v>18</v>
      </c>
      <c r="J1" s="41" t="s">
        <v>19</v>
      </c>
      <c r="K1" s="76" t="s">
        <v>18</v>
      </c>
      <c r="L1" s="100" t="s">
        <v>19</v>
      </c>
      <c r="M1" s="76" t="s">
        <v>0</v>
      </c>
      <c r="N1" s="95" t="s">
        <v>43</v>
      </c>
      <c r="O1" s="95" t="s">
        <v>39</v>
      </c>
      <c r="P1" s="76" t="s">
        <v>1</v>
      </c>
      <c r="Q1" s="95" t="s">
        <v>40</v>
      </c>
      <c r="R1" s="76" t="s">
        <v>35</v>
      </c>
      <c r="S1" s="76" t="s">
        <v>2</v>
      </c>
      <c r="T1" s="42" t="s">
        <v>21</v>
      </c>
      <c r="U1" s="76" t="s">
        <v>3</v>
      </c>
      <c r="V1" s="123"/>
      <c r="W1" s="77" t="s">
        <v>4</v>
      </c>
      <c r="X1" s="77" t="s">
        <v>21</v>
      </c>
      <c r="Y1" s="77" t="s">
        <v>5</v>
      </c>
      <c r="Z1" s="67" t="s">
        <v>21</v>
      </c>
      <c r="AA1" s="41" t="s">
        <v>0</v>
      </c>
      <c r="AB1" s="41" t="s">
        <v>1</v>
      </c>
      <c r="AC1" s="41" t="s">
        <v>35</v>
      </c>
      <c r="AD1" s="41" t="s">
        <v>2</v>
      </c>
      <c r="AE1" s="42" t="s">
        <v>21</v>
      </c>
      <c r="AF1" s="41" t="s">
        <v>3</v>
      </c>
      <c r="AG1" s="43" t="s">
        <v>4</v>
      </c>
      <c r="AH1" s="43" t="s">
        <v>21</v>
      </c>
      <c r="AI1" s="43" t="s">
        <v>5</v>
      </c>
      <c r="AJ1" s="43" t="s">
        <v>21</v>
      </c>
    </row>
    <row r="2" spans="1:36" ht="26" customHeight="1" x14ac:dyDescent="0.2">
      <c r="A2" s="126"/>
      <c r="B2" s="126"/>
      <c r="C2" s="126"/>
      <c r="D2" s="126"/>
      <c r="E2" s="128"/>
      <c r="F2" s="126"/>
      <c r="G2" s="126"/>
      <c r="H2" s="126"/>
      <c r="I2" s="126" t="s">
        <v>28</v>
      </c>
      <c r="J2" s="126"/>
      <c r="K2" s="126" t="s">
        <v>29</v>
      </c>
      <c r="L2" s="141"/>
      <c r="M2" s="145" t="s">
        <v>38</v>
      </c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6"/>
      <c r="AA2" s="126" t="s">
        <v>28</v>
      </c>
      <c r="AB2" s="126"/>
      <c r="AC2" s="126"/>
      <c r="AD2" s="126"/>
      <c r="AE2" s="126"/>
      <c r="AF2" s="126"/>
      <c r="AG2" s="126"/>
      <c r="AH2" s="126"/>
      <c r="AI2" s="126"/>
      <c r="AJ2" s="126"/>
    </row>
    <row r="3" spans="1:36" x14ac:dyDescent="0.2">
      <c r="A3">
        <v>1</v>
      </c>
      <c r="B3" t="s">
        <v>23</v>
      </c>
      <c r="C3" s="9">
        <v>6.9</v>
      </c>
      <c r="D3" s="25">
        <v>136</v>
      </c>
      <c r="E3" s="24">
        <v>7.1691176470588234</v>
      </c>
      <c r="F3" s="24">
        <v>7.8308823529411766</v>
      </c>
      <c r="G3" s="25">
        <v>20</v>
      </c>
      <c r="H3" s="45">
        <v>43687</v>
      </c>
      <c r="I3" s="20">
        <v>1692517</v>
      </c>
      <c r="J3" s="20">
        <v>1700855</v>
      </c>
      <c r="K3" s="68">
        <v>1644205</v>
      </c>
      <c r="L3" s="101">
        <v>1723887</v>
      </c>
      <c r="M3" s="68">
        <f>SUM(I3:L3)</f>
        <v>6761464</v>
      </c>
      <c r="N3" s="69">
        <f>(M3-S3)*100/M3</f>
        <v>12.881352322514768</v>
      </c>
      <c r="O3" s="69">
        <f>(M3-P3)*100/M3</f>
        <v>1.5134148462522317</v>
      </c>
      <c r="P3" s="68">
        <v>6659135</v>
      </c>
      <c r="Q3" s="69">
        <f>R3*100/M3</f>
        <v>11.367937476262536</v>
      </c>
      <c r="R3" s="68">
        <v>768639</v>
      </c>
      <c r="S3" s="68">
        <f>P3-R3</f>
        <v>5890496</v>
      </c>
      <c r="T3" s="129">
        <f>AVERAGE(S3:S14)</f>
        <v>5563288.333333333</v>
      </c>
      <c r="U3" s="68">
        <v>88</v>
      </c>
      <c r="V3" s="68"/>
      <c r="W3" s="70">
        <v>87.18</v>
      </c>
      <c r="X3" s="139">
        <f>AVERAGE(W3:W14)</f>
        <v>84.524999999999991</v>
      </c>
      <c r="Y3" s="70">
        <v>10.02</v>
      </c>
      <c r="Z3" s="142">
        <f>AVERAGE(Y3:Y14)</f>
        <v>12.433333333333335</v>
      </c>
      <c r="AA3">
        <v>3393372</v>
      </c>
      <c r="AB3">
        <v>3344192</v>
      </c>
      <c r="AC3">
        <v>391210</v>
      </c>
      <c r="AD3">
        <v>2952982</v>
      </c>
      <c r="AE3" s="129">
        <f>AVERAGE(AD3:AD14)</f>
        <v>2805590.6666666665</v>
      </c>
      <c r="AF3">
        <v>89</v>
      </c>
      <c r="AG3" s="1">
        <v>87.32</v>
      </c>
      <c r="AH3" s="139">
        <f>AVERAGE(AG3:AG14)</f>
        <v>84.642499999999998</v>
      </c>
      <c r="AI3" s="1">
        <v>9.8800000000000008</v>
      </c>
      <c r="AJ3" s="139">
        <f>AVERAGE(AI3:AI14)</f>
        <v>12.308333333333332</v>
      </c>
    </row>
    <row r="4" spans="1:36" x14ac:dyDescent="0.2">
      <c r="A4">
        <v>2</v>
      </c>
      <c r="B4" t="s">
        <v>23</v>
      </c>
      <c r="C4" s="9">
        <v>7.3</v>
      </c>
      <c r="D4" s="25">
        <v>88</v>
      </c>
      <c r="E4" s="24">
        <v>11.079545454545455</v>
      </c>
      <c r="F4" s="24">
        <v>3.920454545454545</v>
      </c>
      <c r="G4" s="25">
        <v>20</v>
      </c>
      <c r="H4" s="45">
        <v>43687</v>
      </c>
      <c r="I4" s="20">
        <v>1020209</v>
      </c>
      <c r="J4" s="20">
        <v>1027530</v>
      </c>
      <c r="K4" s="68">
        <v>990916</v>
      </c>
      <c r="L4" s="101">
        <v>1042657</v>
      </c>
      <c r="M4" s="68">
        <f t="shared" ref="M4:M63" si="0">SUM(I4:L4)</f>
        <v>4081312</v>
      </c>
      <c r="N4" s="69">
        <f t="shared" ref="N4:N63" si="1">(M4-S4)*100/M4</f>
        <v>14.186589998510282</v>
      </c>
      <c r="O4" s="69">
        <f t="shared" ref="O4:O63" si="2">(M4-P4)*100/M4</f>
        <v>2.7006266612305061</v>
      </c>
      <c r="P4" s="68">
        <v>3971091</v>
      </c>
      <c r="Q4" s="69">
        <f t="shared" ref="Q4:Q63" si="3">R4*100/M4</f>
        <v>11.485963337279777</v>
      </c>
      <c r="R4" s="68">
        <v>468778</v>
      </c>
      <c r="S4" s="68">
        <f t="shared" ref="S4:S63" si="4">P4-R4</f>
        <v>3502313</v>
      </c>
      <c r="T4" s="135"/>
      <c r="U4" s="68">
        <v>85</v>
      </c>
      <c r="V4" s="68"/>
      <c r="W4" s="70">
        <v>85.76</v>
      </c>
      <c r="X4" s="137"/>
      <c r="Y4" s="70">
        <v>11.34</v>
      </c>
      <c r="Z4" s="143"/>
      <c r="AA4">
        <v>2047739</v>
      </c>
      <c r="AB4">
        <v>1993581</v>
      </c>
      <c r="AC4">
        <v>236261</v>
      </c>
      <c r="AD4">
        <v>1757320</v>
      </c>
      <c r="AE4" s="130"/>
      <c r="AF4">
        <v>86</v>
      </c>
      <c r="AG4" s="1">
        <v>85.89</v>
      </c>
      <c r="AH4" s="140"/>
      <c r="AI4" s="1">
        <v>11.18</v>
      </c>
      <c r="AJ4" s="140"/>
    </row>
    <row r="5" spans="1:36" x14ac:dyDescent="0.2">
      <c r="A5">
        <v>3</v>
      </c>
      <c r="B5" t="s">
        <v>23</v>
      </c>
      <c r="C5" s="9">
        <v>7.1</v>
      </c>
      <c r="D5" s="25">
        <v>88</v>
      </c>
      <c r="E5" s="24">
        <v>11.079545454545455</v>
      </c>
      <c r="F5" s="24">
        <v>3.920454545454545</v>
      </c>
      <c r="G5" s="25">
        <v>23</v>
      </c>
      <c r="H5" s="45">
        <v>43679</v>
      </c>
      <c r="I5" s="20">
        <v>1186868</v>
      </c>
      <c r="J5" s="20">
        <v>1200579</v>
      </c>
      <c r="K5" s="68">
        <v>1155126</v>
      </c>
      <c r="L5" s="101">
        <v>1203733</v>
      </c>
      <c r="M5" s="68">
        <f t="shared" si="0"/>
        <v>4746306</v>
      </c>
      <c r="N5" s="69">
        <f t="shared" si="1"/>
        <v>9.1008249362767586</v>
      </c>
      <c r="O5" s="69">
        <f t="shared" si="2"/>
        <v>3.7021843935051808</v>
      </c>
      <c r="P5" s="68">
        <v>4570589</v>
      </c>
      <c r="Q5" s="69">
        <f t="shared" si="3"/>
        <v>5.3986405427715782</v>
      </c>
      <c r="R5" s="68">
        <v>256236</v>
      </c>
      <c r="S5" s="68">
        <f t="shared" si="4"/>
        <v>4314353</v>
      </c>
      <c r="T5" s="135"/>
      <c r="U5" s="68">
        <v>84</v>
      </c>
      <c r="V5" s="68"/>
      <c r="W5" s="70">
        <v>83.83</v>
      </c>
      <c r="X5" s="137"/>
      <c r="Y5" s="70">
        <v>12.46</v>
      </c>
      <c r="Z5" s="143"/>
      <c r="AA5">
        <v>2387447</v>
      </c>
      <c r="AB5">
        <v>2299562</v>
      </c>
      <c r="AC5">
        <v>130254</v>
      </c>
      <c r="AD5">
        <v>2169308</v>
      </c>
      <c r="AE5" s="130"/>
      <c r="AF5">
        <v>85</v>
      </c>
      <c r="AG5" s="1">
        <v>83.94</v>
      </c>
      <c r="AH5" s="140"/>
      <c r="AI5" s="1">
        <v>12.3</v>
      </c>
      <c r="AJ5" s="140"/>
    </row>
    <row r="6" spans="1:36" x14ac:dyDescent="0.2">
      <c r="A6">
        <v>4</v>
      </c>
      <c r="B6" t="s">
        <v>23</v>
      </c>
      <c r="C6" s="9">
        <v>7.6</v>
      </c>
      <c r="D6" s="25">
        <v>150</v>
      </c>
      <c r="E6" s="24">
        <v>2.17</v>
      </c>
      <c r="F6" s="24">
        <v>2.83</v>
      </c>
      <c r="G6" s="25">
        <v>18</v>
      </c>
      <c r="H6" s="45">
        <v>43679</v>
      </c>
      <c r="I6" s="20">
        <v>2332584</v>
      </c>
      <c r="J6" s="20">
        <v>2349482</v>
      </c>
      <c r="K6" s="68">
        <v>2210926</v>
      </c>
      <c r="L6" s="101">
        <v>2291667</v>
      </c>
      <c r="M6" s="68">
        <f t="shared" si="0"/>
        <v>9184659</v>
      </c>
      <c r="N6" s="69">
        <f t="shared" si="1"/>
        <v>8.4620343553309922</v>
      </c>
      <c r="O6" s="69">
        <f t="shared" si="2"/>
        <v>4.7522286891652703</v>
      </c>
      <c r="P6" s="68">
        <v>8748183</v>
      </c>
      <c r="Q6" s="69">
        <f t="shared" si="3"/>
        <v>3.7098056661657228</v>
      </c>
      <c r="R6" s="68">
        <v>340733</v>
      </c>
      <c r="S6" s="68">
        <f t="shared" si="4"/>
        <v>8407450</v>
      </c>
      <c r="T6" s="135"/>
      <c r="U6" s="5">
        <v>78</v>
      </c>
      <c r="V6" s="5"/>
      <c r="W6" s="70">
        <v>82.04</v>
      </c>
      <c r="X6" s="137"/>
      <c r="Y6" s="70">
        <v>14.84</v>
      </c>
      <c r="Z6" s="143"/>
      <c r="AA6">
        <v>4682066</v>
      </c>
      <c r="AB6">
        <v>4460254</v>
      </c>
      <c r="AC6">
        <v>175288</v>
      </c>
      <c r="AD6">
        <v>4284966</v>
      </c>
      <c r="AE6" s="130"/>
      <c r="AF6">
        <v>79</v>
      </c>
      <c r="AG6" s="1">
        <v>82.17</v>
      </c>
      <c r="AH6" s="140"/>
      <c r="AI6" s="1">
        <v>14.72</v>
      </c>
      <c r="AJ6" s="140"/>
    </row>
    <row r="7" spans="1:36" x14ac:dyDescent="0.2">
      <c r="A7">
        <v>5</v>
      </c>
      <c r="B7" t="s">
        <v>23</v>
      </c>
      <c r="C7" s="9">
        <v>8</v>
      </c>
      <c r="D7" s="25">
        <v>231</v>
      </c>
      <c r="E7" s="24">
        <v>4.220779220779221</v>
      </c>
      <c r="F7" s="24">
        <v>10.779220779220779</v>
      </c>
      <c r="G7" s="25">
        <v>21</v>
      </c>
      <c r="H7" s="45">
        <v>43687</v>
      </c>
      <c r="I7" s="20">
        <v>1197829</v>
      </c>
      <c r="J7" s="20">
        <v>1208745</v>
      </c>
      <c r="K7" s="68">
        <v>1176634</v>
      </c>
      <c r="L7" s="101">
        <v>1259099</v>
      </c>
      <c r="M7" s="68">
        <f t="shared" si="0"/>
        <v>4842307</v>
      </c>
      <c r="N7" s="69">
        <f t="shared" si="1"/>
        <v>11.263742674720953</v>
      </c>
      <c r="O7" s="69">
        <f t="shared" si="2"/>
        <v>2.8913491028140101</v>
      </c>
      <c r="P7" s="68">
        <v>4702299</v>
      </c>
      <c r="Q7" s="69">
        <f t="shared" si="3"/>
        <v>8.3723935719069438</v>
      </c>
      <c r="R7" s="68">
        <v>405417</v>
      </c>
      <c r="S7" s="68">
        <f t="shared" si="4"/>
        <v>4296882</v>
      </c>
      <c r="T7" s="135"/>
      <c r="U7" s="5">
        <v>86</v>
      </c>
      <c r="V7" s="5"/>
      <c r="W7" s="70">
        <v>86.61</v>
      </c>
      <c r="X7" s="137"/>
      <c r="Y7" s="70">
        <v>11.4</v>
      </c>
      <c r="Z7" s="143"/>
      <c r="AA7">
        <v>2406574</v>
      </c>
      <c r="AB7">
        <v>2338566</v>
      </c>
      <c r="AC7">
        <v>205908</v>
      </c>
      <c r="AD7">
        <v>2132658</v>
      </c>
      <c r="AE7" s="130"/>
      <c r="AF7">
        <v>87</v>
      </c>
      <c r="AG7" s="1">
        <v>86.78</v>
      </c>
      <c r="AH7" s="140"/>
      <c r="AI7" s="1">
        <v>11.23</v>
      </c>
      <c r="AJ7" s="140"/>
    </row>
    <row r="8" spans="1:36" x14ac:dyDescent="0.2">
      <c r="A8">
        <v>6</v>
      </c>
      <c r="B8" t="s">
        <v>23</v>
      </c>
      <c r="C8" s="9">
        <v>7.2</v>
      </c>
      <c r="D8" s="25">
        <v>140</v>
      </c>
      <c r="E8" s="24">
        <v>6.9642857142857144</v>
      </c>
      <c r="F8" s="24">
        <v>8.0357142857142847</v>
      </c>
      <c r="G8" s="25">
        <v>20</v>
      </c>
      <c r="H8" s="45">
        <v>43685</v>
      </c>
      <c r="I8" s="20">
        <v>1727009</v>
      </c>
      <c r="J8" s="20">
        <v>1747908</v>
      </c>
      <c r="K8" s="68">
        <v>1652072</v>
      </c>
      <c r="L8" s="101">
        <v>1772989</v>
      </c>
      <c r="M8" s="68">
        <f t="shared" si="0"/>
        <v>6899978</v>
      </c>
      <c r="N8" s="69">
        <f t="shared" si="1"/>
        <v>5.9296855729105227</v>
      </c>
      <c r="O8" s="69">
        <f t="shared" si="2"/>
        <v>1.1661486456913341</v>
      </c>
      <c r="P8" s="68">
        <v>6819514</v>
      </c>
      <c r="Q8" s="69">
        <f t="shared" si="3"/>
        <v>4.7635369272191879</v>
      </c>
      <c r="R8" s="68">
        <v>328683</v>
      </c>
      <c r="S8" s="68">
        <f t="shared" si="4"/>
        <v>6490831</v>
      </c>
      <c r="T8" s="135"/>
      <c r="U8" s="5">
        <v>88</v>
      </c>
      <c r="V8" s="5"/>
      <c r="W8" s="70">
        <v>86.04</v>
      </c>
      <c r="X8" s="137"/>
      <c r="Y8" s="70">
        <v>11.07</v>
      </c>
      <c r="Z8" s="143"/>
      <c r="AA8">
        <v>3474917</v>
      </c>
      <c r="AB8">
        <v>3436119</v>
      </c>
      <c r="AC8">
        <v>168754</v>
      </c>
      <c r="AD8">
        <v>3267365</v>
      </c>
      <c r="AE8" s="130"/>
      <c r="AF8">
        <v>89</v>
      </c>
      <c r="AG8" s="1">
        <v>86.17</v>
      </c>
      <c r="AH8" s="140"/>
      <c r="AI8" s="1">
        <v>10.94</v>
      </c>
      <c r="AJ8" s="140"/>
    </row>
    <row r="9" spans="1:36" x14ac:dyDescent="0.2">
      <c r="A9">
        <v>7</v>
      </c>
      <c r="B9" t="s">
        <v>23</v>
      </c>
      <c r="C9" s="9">
        <v>8.5</v>
      </c>
      <c r="D9" s="25">
        <v>172</v>
      </c>
      <c r="E9" s="24">
        <v>5.6686046511627906</v>
      </c>
      <c r="F9" s="24">
        <v>9.3313953488372086</v>
      </c>
      <c r="G9" s="25">
        <v>20</v>
      </c>
      <c r="H9" s="45">
        <v>43685</v>
      </c>
      <c r="I9" s="20">
        <v>1270229</v>
      </c>
      <c r="J9" s="20">
        <v>1281124</v>
      </c>
      <c r="K9" s="68">
        <v>1204028</v>
      </c>
      <c r="L9" s="101">
        <v>1281947</v>
      </c>
      <c r="M9" s="68">
        <f t="shared" si="0"/>
        <v>5037328</v>
      </c>
      <c r="N9" s="69">
        <f t="shared" si="1"/>
        <v>7.3390694431651067</v>
      </c>
      <c r="O9" s="69">
        <f t="shared" si="2"/>
        <v>2.1906455168295573</v>
      </c>
      <c r="P9" s="68">
        <v>4926978</v>
      </c>
      <c r="Q9" s="69">
        <f t="shared" si="3"/>
        <v>5.1484239263355489</v>
      </c>
      <c r="R9" s="68">
        <v>259343</v>
      </c>
      <c r="S9" s="68">
        <f t="shared" si="4"/>
        <v>4667635</v>
      </c>
      <c r="T9" s="135"/>
      <c r="U9" s="5">
        <v>87</v>
      </c>
      <c r="V9" s="5"/>
      <c r="W9" s="70">
        <v>86.01</v>
      </c>
      <c r="X9" s="137"/>
      <c r="Y9" s="70">
        <v>11.83</v>
      </c>
      <c r="Z9" s="143"/>
      <c r="AA9">
        <v>2551353</v>
      </c>
      <c r="AB9">
        <v>2497009</v>
      </c>
      <c r="AC9">
        <v>134194</v>
      </c>
      <c r="AD9">
        <v>2362815</v>
      </c>
      <c r="AE9" s="130"/>
      <c r="AF9">
        <v>87</v>
      </c>
      <c r="AG9" s="1">
        <v>86.16</v>
      </c>
      <c r="AH9" s="140"/>
      <c r="AI9" s="1">
        <v>11.7</v>
      </c>
      <c r="AJ9" s="140"/>
    </row>
    <row r="10" spans="1:36" x14ac:dyDescent="0.2">
      <c r="A10">
        <v>8</v>
      </c>
      <c r="B10" t="s">
        <v>23</v>
      </c>
      <c r="C10" s="9">
        <v>8.3000000000000007</v>
      </c>
      <c r="D10" s="25">
        <v>111</v>
      </c>
      <c r="E10" s="24">
        <v>8.7837837837837842</v>
      </c>
      <c r="F10" s="24">
        <v>6.2162162162162158</v>
      </c>
      <c r="G10" s="25">
        <v>18</v>
      </c>
      <c r="H10" s="44">
        <v>43689</v>
      </c>
      <c r="I10" s="20">
        <v>1206422</v>
      </c>
      <c r="J10" s="20">
        <v>1217995</v>
      </c>
      <c r="K10" s="68">
        <v>1160687</v>
      </c>
      <c r="L10" s="101">
        <v>1212486</v>
      </c>
      <c r="M10" s="68">
        <f t="shared" si="0"/>
        <v>4797590</v>
      </c>
      <c r="N10" s="69">
        <f t="shared" si="1"/>
        <v>9.2642972825939687</v>
      </c>
      <c r="O10" s="69">
        <f t="shared" si="2"/>
        <v>2.5709366577802606</v>
      </c>
      <c r="P10" s="68">
        <v>4674247</v>
      </c>
      <c r="Q10" s="69">
        <f t="shared" si="3"/>
        <v>6.6933606248137085</v>
      </c>
      <c r="R10" s="68">
        <v>321120</v>
      </c>
      <c r="S10" s="68">
        <f t="shared" si="4"/>
        <v>4353127</v>
      </c>
      <c r="T10" s="135"/>
      <c r="U10" s="5">
        <v>84</v>
      </c>
      <c r="V10" s="5"/>
      <c r="W10" s="70">
        <v>84.16</v>
      </c>
      <c r="X10" s="137"/>
      <c r="Y10" s="70">
        <v>11.39</v>
      </c>
      <c r="Z10" s="143"/>
      <c r="AA10">
        <v>2424417</v>
      </c>
      <c r="AB10">
        <v>2362824</v>
      </c>
      <c r="AC10">
        <v>164662</v>
      </c>
      <c r="AD10">
        <v>2198162</v>
      </c>
      <c r="AE10" s="130"/>
      <c r="AF10">
        <v>85</v>
      </c>
      <c r="AG10" s="1">
        <v>84.22</v>
      </c>
      <c r="AH10" s="140"/>
      <c r="AI10" s="1">
        <v>11.3</v>
      </c>
      <c r="AJ10" s="140"/>
    </row>
    <row r="11" spans="1:36" x14ac:dyDescent="0.2">
      <c r="A11">
        <v>9</v>
      </c>
      <c r="B11" t="s">
        <v>23</v>
      </c>
      <c r="C11" s="9">
        <v>7.4</v>
      </c>
      <c r="D11" s="25">
        <v>86.4</v>
      </c>
      <c r="E11" s="24">
        <v>11.284722222222221</v>
      </c>
      <c r="F11" s="24">
        <v>3.7152777777777786</v>
      </c>
      <c r="G11" s="25">
        <v>18</v>
      </c>
      <c r="H11" s="44">
        <v>43689</v>
      </c>
      <c r="I11" s="20">
        <v>1123418</v>
      </c>
      <c r="J11" s="20">
        <v>1131993</v>
      </c>
      <c r="K11" s="68">
        <v>1092217</v>
      </c>
      <c r="L11" s="101">
        <v>1138699</v>
      </c>
      <c r="M11" s="68">
        <f t="shared" si="0"/>
        <v>4486327</v>
      </c>
      <c r="N11" s="69">
        <f t="shared" si="1"/>
        <v>9.8065745096155492</v>
      </c>
      <c r="O11" s="69">
        <f t="shared" si="2"/>
        <v>2.5319375961671988</v>
      </c>
      <c r="P11" s="68">
        <v>4372736</v>
      </c>
      <c r="Q11" s="69">
        <f t="shared" si="3"/>
        <v>7.2746369134483508</v>
      </c>
      <c r="R11" s="68">
        <v>326364</v>
      </c>
      <c r="S11" s="68">
        <f t="shared" si="4"/>
        <v>4046372</v>
      </c>
      <c r="T11" s="135"/>
      <c r="U11" s="5">
        <v>83</v>
      </c>
      <c r="V11" s="5"/>
      <c r="W11" s="70">
        <v>84.6</v>
      </c>
      <c r="X11" s="137"/>
      <c r="Y11" s="70">
        <v>11.4</v>
      </c>
      <c r="Z11" s="143"/>
      <c r="AA11">
        <v>2255411</v>
      </c>
      <c r="AB11">
        <v>2199409</v>
      </c>
      <c r="AC11">
        <v>166643</v>
      </c>
      <c r="AD11">
        <v>2032766</v>
      </c>
      <c r="AE11" s="130"/>
      <c r="AF11">
        <v>84</v>
      </c>
      <c r="AG11" s="1">
        <v>84.64</v>
      </c>
      <c r="AH11" s="140"/>
      <c r="AI11" s="1">
        <v>11.31</v>
      </c>
      <c r="AJ11" s="140"/>
    </row>
    <row r="12" spans="1:36" x14ac:dyDescent="0.2">
      <c r="A12">
        <v>10</v>
      </c>
      <c r="B12" t="s">
        <v>23</v>
      </c>
      <c r="C12" s="9">
        <v>7.8</v>
      </c>
      <c r="D12" s="25">
        <v>141</v>
      </c>
      <c r="E12" s="24">
        <v>6.9148936170212769</v>
      </c>
      <c r="F12" s="24">
        <v>8.0851063829787222</v>
      </c>
      <c r="G12" s="25">
        <v>18</v>
      </c>
      <c r="H12" s="44">
        <v>43689</v>
      </c>
      <c r="I12" s="20">
        <v>1585754</v>
      </c>
      <c r="J12" s="20">
        <v>1591763</v>
      </c>
      <c r="K12" s="68">
        <v>1529551</v>
      </c>
      <c r="L12" s="101">
        <v>1591168</v>
      </c>
      <c r="M12" s="68">
        <f t="shared" si="0"/>
        <v>6298236</v>
      </c>
      <c r="N12" s="69">
        <f t="shared" si="1"/>
        <v>8.4579555291354591</v>
      </c>
      <c r="O12" s="69">
        <f t="shared" si="2"/>
        <v>2.1680991312488134</v>
      </c>
      <c r="P12" s="68">
        <v>6161684</v>
      </c>
      <c r="Q12" s="69">
        <f t="shared" si="3"/>
        <v>6.2898563978866466</v>
      </c>
      <c r="R12" s="68">
        <v>396150</v>
      </c>
      <c r="S12" s="68">
        <f t="shared" si="4"/>
        <v>5765534</v>
      </c>
      <c r="T12" s="135"/>
      <c r="U12" s="5">
        <v>83</v>
      </c>
      <c r="V12" s="5"/>
      <c r="W12" s="70">
        <v>84.32</v>
      </c>
      <c r="X12" s="137"/>
      <c r="Y12" s="70">
        <v>12.87</v>
      </c>
      <c r="Z12" s="143"/>
      <c r="AA12">
        <v>3177517</v>
      </c>
      <c r="AB12">
        <v>3110050</v>
      </c>
      <c r="AC12">
        <v>200797</v>
      </c>
      <c r="AD12">
        <v>2909253</v>
      </c>
      <c r="AE12" s="130"/>
      <c r="AF12">
        <v>83</v>
      </c>
      <c r="AG12" s="1">
        <v>84.42</v>
      </c>
      <c r="AH12" s="140"/>
      <c r="AI12" s="1">
        <v>12.76</v>
      </c>
      <c r="AJ12" s="140"/>
    </row>
    <row r="13" spans="1:36" x14ac:dyDescent="0.2">
      <c r="A13">
        <v>11</v>
      </c>
      <c r="B13" t="s">
        <v>23</v>
      </c>
      <c r="C13" s="9">
        <v>7</v>
      </c>
      <c r="D13" s="25">
        <v>72</v>
      </c>
      <c r="E13" s="24">
        <v>13.541666666666666</v>
      </c>
      <c r="F13" s="24">
        <v>1.4583333333333339</v>
      </c>
      <c r="G13" s="25">
        <v>18</v>
      </c>
      <c r="H13" s="44">
        <v>43699</v>
      </c>
      <c r="I13" s="20">
        <v>2362440</v>
      </c>
      <c r="J13" s="20">
        <v>2391146</v>
      </c>
      <c r="K13" s="68">
        <v>2245048</v>
      </c>
      <c r="L13" s="101">
        <v>2381486</v>
      </c>
      <c r="M13" s="68">
        <f t="shared" si="0"/>
        <v>9380120</v>
      </c>
      <c r="N13" s="69">
        <f t="shared" si="1"/>
        <v>6.4914414740962805</v>
      </c>
      <c r="O13" s="69">
        <f t="shared" si="2"/>
        <v>3.0324558747649282</v>
      </c>
      <c r="P13" s="68">
        <v>9095672</v>
      </c>
      <c r="Q13" s="69">
        <f t="shared" si="3"/>
        <v>3.4589855993313519</v>
      </c>
      <c r="R13" s="68">
        <v>324457</v>
      </c>
      <c r="S13" s="68">
        <f t="shared" si="4"/>
        <v>8771215</v>
      </c>
      <c r="T13" s="135"/>
      <c r="U13" s="5">
        <v>80</v>
      </c>
      <c r="V13" s="5"/>
      <c r="W13" s="70">
        <v>81.8</v>
      </c>
      <c r="X13" s="137"/>
      <c r="Y13" s="70">
        <v>15.4</v>
      </c>
      <c r="Z13" s="143"/>
      <c r="AA13">
        <v>4753586</v>
      </c>
      <c r="AB13">
        <v>4610644</v>
      </c>
      <c r="AC13">
        <v>165862</v>
      </c>
      <c r="AD13">
        <v>4444782</v>
      </c>
      <c r="AE13" s="130"/>
      <c r="AF13">
        <v>81</v>
      </c>
      <c r="AG13" s="1">
        <v>81.96</v>
      </c>
      <c r="AH13" s="140"/>
      <c r="AI13" s="1">
        <v>15.28</v>
      </c>
      <c r="AJ13" s="140"/>
    </row>
    <row r="14" spans="1:36" x14ac:dyDescent="0.2">
      <c r="A14" s="2">
        <v>12</v>
      </c>
      <c r="B14" s="2" t="s">
        <v>23</v>
      </c>
      <c r="C14" s="10">
        <v>8</v>
      </c>
      <c r="D14" s="30">
        <v>163</v>
      </c>
      <c r="E14" s="27">
        <v>5.9815950920245395</v>
      </c>
      <c r="F14" s="27">
        <v>9.0184049079754605</v>
      </c>
      <c r="G14" s="30">
        <v>18</v>
      </c>
      <c r="H14" s="46">
        <v>43699</v>
      </c>
      <c r="I14" s="21">
        <v>1679266</v>
      </c>
      <c r="J14" s="21">
        <v>1693505</v>
      </c>
      <c r="K14" s="2">
        <v>1621734</v>
      </c>
      <c r="L14" s="102">
        <v>1689597</v>
      </c>
      <c r="M14" s="2">
        <f t="shared" si="0"/>
        <v>6684102</v>
      </c>
      <c r="N14" s="54">
        <f t="shared" si="1"/>
        <v>6.4458920584994068</v>
      </c>
      <c r="O14" s="54">
        <f t="shared" si="2"/>
        <v>3.1311610744420117</v>
      </c>
      <c r="P14" s="2">
        <v>6474812</v>
      </c>
      <c r="Q14" s="54">
        <f t="shared" si="3"/>
        <v>3.3147309840573946</v>
      </c>
      <c r="R14" s="2">
        <v>221560</v>
      </c>
      <c r="S14" s="2">
        <f t="shared" si="4"/>
        <v>6253252</v>
      </c>
      <c r="T14" s="131"/>
      <c r="U14" s="2">
        <v>79</v>
      </c>
      <c r="V14" s="2"/>
      <c r="W14" s="3">
        <v>81.95</v>
      </c>
      <c r="X14" s="138"/>
      <c r="Y14" s="3">
        <v>15.18</v>
      </c>
      <c r="Z14" s="144"/>
      <c r="AA14" s="2">
        <v>3372771</v>
      </c>
      <c r="AB14" s="2">
        <v>3267667</v>
      </c>
      <c r="AC14" s="2">
        <v>112956</v>
      </c>
      <c r="AD14" s="2">
        <v>3154711</v>
      </c>
      <c r="AE14" s="131"/>
      <c r="AF14" s="2">
        <v>79</v>
      </c>
      <c r="AG14" s="3">
        <v>82.04</v>
      </c>
      <c r="AH14" s="138"/>
      <c r="AI14" s="3">
        <v>15.1</v>
      </c>
      <c r="AJ14" s="138"/>
    </row>
    <row r="15" spans="1:36" x14ac:dyDescent="0.2">
      <c r="A15" s="68"/>
      <c r="B15" s="68">
        <f>STDEV(C3:C14)</f>
        <v>0.52649498544332762</v>
      </c>
      <c r="C15" s="11">
        <f>AVERAGE(C3:C14)</f>
        <v>7.5916666666666677</v>
      </c>
      <c r="D15" s="68">
        <f>STDEV(E3:E14)</f>
        <v>3.3261185002947902</v>
      </c>
      <c r="E15" s="11">
        <f>AVERAGE(E3:E14)</f>
        <v>7.9048782936746624</v>
      </c>
      <c r="F15" s="121"/>
      <c r="G15" s="119"/>
      <c r="H15" s="47"/>
      <c r="I15" s="150"/>
      <c r="J15" s="150"/>
      <c r="K15" s="68"/>
      <c r="L15" s="152">
        <f>STDEV(M3:M14)</f>
        <v>1774853.2575522696</v>
      </c>
      <c r="M15" s="151">
        <f>AVERAGE(M3:M14)</f>
        <v>6099977.416666667</v>
      </c>
      <c r="N15" s="69"/>
      <c r="O15" s="69"/>
      <c r="P15" s="68"/>
      <c r="Q15" s="69"/>
      <c r="R15" s="152">
        <f>STDEV(S3:S14)</f>
        <v>1701426.3217710415</v>
      </c>
      <c r="S15" s="151">
        <f>AVERAGE(S3:S14)</f>
        <v>5563288.333333333</v>
      </c>
      <c r="T15" s="153">
        <f>STDEV(U3:U14)</f>
        <v>3.3608710992024888</v>
      </c>
      <c r="U15" s="119">
        <f>AVERAGE(U3:U14)</f>
        <v>83.75</v>
      </c>
      <c r="V15" s="69">
        <f>STDEV(W3:W14)</f>
        <v>1.8663844483629075</v>
      </c>
      <c r="W15" s="11">
        <f>AVERAGE(W3:W14)</f>
        <v>84.524999999999991</v>
      </c>
      <c r="X15" s="121"/>
      <c r="Y15" s="70"/>
      <c r="Z15" s="124"/>
      <c r="AA15" s="68"/>
      <c r="AB15" s="68"/>
      <c r="AC15" s="68"/>
      <c r="AD15" s="68"/>
      <c r="AE15" s="119"/>
      <c r="AF15" s="68"/>
      <c r="AG15" s="70"/>
      <c r="AH15" s="121"/>
      <c r="AI15" s="70"/>
      <c r="AJ15" s="121"/>
    </row>
    <row r="16" spans="1:36" x14ac:dyDescent="0.2">
      <c r="A16">
        <v>13</v>
      </c>
      <c r="B16" t="s">
        <v>24</v>
      </c>
      <c r="C16" s="9">
        <v>8.6999999999999993</v>
      </c>
      <c r="D16" s="25">
        <v>160</v>
      </c>
      <c r="E16" s="24">
        <v>6.09375</v>
      </c>
      <c r="F16" s="24">
        <v>8.90625</v>
      </c>
      <c r="G16" s="25">
        <v>20</v>
      </c>
      <c r="H16" s="44">
        <v>43687</v>
      </c>
      <c r="I16" s="20">
        <v>1329145</v>
      </c>
      <c r="J16" s="20">
        <v>1341947</v>
      </c>
      <c r="K16" s="68">
        <v>1262687</v>
      </c>
      <c r="L16" s="101">
        <v>1342820</v>
      </c>
      <c r="M16" s="68">
        <f t="shared" si="0"/>
        <v>5276599</v>
      </c>
      <c r="N16" s="69">
        <f t="shared" si="1"/>
        <v>10.734774425723842</v>
      </c>
      <c r="O16" s="69">
        <f t="shared" si="2"/>
        <v>2.2636361034825652</v>
      </c>
      <c r="P16" s="68">
        <v>5157156</v>
      </c>
      <c r="Q16" s="69">
        <f t="shared" si="3"/>
        <v>8.4711383222412771</v>
      </c>
      <c r="R16" s="68">
        <v>446988</v>
      </c>
      <c r="S16" s="68">
        <f t="shared" si="4"/>
        <v>4710168</v>
      </c>
      <c r="T16" s="129">
        <f>AVERAGE(S16:S27)</f>
        <v>5332108.416666667</v>
      </c>
      <c r="U16" s="5">
        <v>84</v>
      </c>
      <c r="V16" s="5"/>
      <c r="W16" s="70">
        <v>85.49</v>
      </c>
      <c r="X16" s="139">
        <f>AVERAGE(W16:W27)</f>
        <v>84.620833333333337</v>
      </c>
      <c r="Y16" s="70">
        <v>11.37</v>
      </c>
      <c r="Z16" s="142">
        <f>AVERAGE(Y16:Y27)</f>
        <v>12.493333333333334</v>
      </c>
      <c r="AA16">
        <v>2671092</v>
      </c>
      <c r="AB16">
        <v>2612275</v>
      </c>
      <c r="AC16">
        <v>231666</v>
      </c>
      <c r="AD16">
        <v>2380609</v>
      </c>
      <c r="AE16" s="129">
        <f>AVERAGE(AD16:AD27)</f>
        <v>2699584.4166666665</v>
      </c>
      <c r="AF16" s="5">
        <v>85</v>
      </c>
      <c r="AG16" s="1">
        <v>85.62</v>
      </c>
      <c r="AH16" s="139">
        <f>AVERAGE(AG16:AG27)</f>
        <v>84.739166666666677</v>
      </c>
      <c r="AI16" s="1">
        <v>11.24</v>
      </c>
      <c r="AJ16" s="139">
        <f>AVERAGE(AI16:AI27)</f>
        <v>12.3775</v>
      </c>
    </row>
    <row r="17" spans="1:36" x14ac:dyDescent="0.2">
      <c r="A17">
        <v>14</v>
      </c>
      <c r="B17" t="s">
        <v>24</v>
      </c>
      <c r="C17" s="9">
        <v>7</v>
      </c>
      <c r="D17" s="25">
        <v>155</v>
      </c>
      <c r="E17" s="24">
        <v>6.290322580645161</v>
      </c>
      <c r="F17" s="24">
        <v>8.7096774193548399</v>
      </c>
      <c r="G17" s="25">
        <v>20</v>
      </c>
      <c r="H17" s="44">
        <v>43687</v>
      </c>
      <c r="I17" s="20">
        <v>982476</v>
      </c>
      <c r="J17" s="20">
        <v>994277</v>
      </c>
      <c r="K17" s="68">
        <v>840627</v>
      </c>
      <c r="L17" s="101">
        <v>908061</v>
      </c>
      <c r="M17" s="68">
        <f t="shared" si="0"/>
        <v>3725441</v>
      </c>
      <c r="N17" s="69">
        <f t="shared" si="1"/>
        <v>10.530028525481949</v>
      </c>
      <c r="O17" s="69">
        <f t="shared" si="2"/>
        <v>1.7758434504800908</v>
      </c>
      <c r="P17" s="68">
        <v>3659283</v>
      </c>
      <c r="Q17" s="69">
        <f t="shared" si="3"/>
        <v>8.7541850750018586</v>
      </c>
      <c r="R17" s="68">
        <v>326132</v>
      </c>
      <c r="S17" s="68">
        <f t="shared" si="4"/>
        <v>3333151</v>
      </c>
      <c r="T17" s="135"/>
      <c r="U17" s="5">
        <v>89</v>
      </c>
      <c r="V17" s="5"/>
      <c r="W17" s="70">
        <v>86.21</v>
      </c>
      <c r="X17" s="137"/>
      <c r="Y17" s="70">
        <v>11.8</v>
      </c>
      <c r="Z17" s="143"/>
      <c r="AA17">
        <v>1976753</v>
      </c>
      <c r="AB17">
        <v>1944357</v>
      </c>
      <c r="AC17">
        <v>177525</v>
      </c>
      <c r="AD17">
        <v>1766832</v>
      </c>
      <c r="AE17" s="130"/>
      <c r="AF17" s="5">
        <v>90</v>
      </c>
      <c r="AG17" s="1">
        <v>86.34</v>
      </c>
      <c r="AH17" s="140"/>
      <c r="AI17" s="1">
        <v>11.67</v>
      </c>
      <c r="AJ17" s="140"/>
    </row>
    <row r="18" spans="1:36" x14ac:dyDescent="0.2">
      <c r="A18">
        <v>15</v>
      </c>
      <c r="B18" t="s">
        <v>24</v>
      </c>
      <c r="C18" s="9">
        <v>8.4</v>
      </c>
      <c r="D18" s="25">
        <v>119</v>
      </c>
      <c r="E18" s="24">
        <v>8.1932773109243691</v>
      </c>
      <c r="F18" s="24">
        <v>6.8067226890756309</v>
      </c>
      <c r="G18" s="25">
        <v>20</v>
      </c>
      <c r="H18" s="44">
        <v>43677</v>
      </c>
      <c r="I18" s="20">
        <v>1898960</v>
      </c>
      <c r="J18" s="20">
        <v>1916204</v>
      </c>
      <c r="K18" s="68">
        <v>1813540</v>
      </c>
      <c r="L18" s="101">
        <v>1890809</v>
      </c>
      <c r="M18" s="68">
        <f t="shared" si="0"/>
        <v>7519513</v>
      </c>
      <c r="N18" s="69">
        <f t="shared" si="1"/>
        <v>7.8454548851767392</v>
      </c>
      <c r="O18" s="69">
        <f t="shared" si="2"/>
        <v>2.7122900113345105</v>
      </c>
      <c r="P18" s="68">
        <v>7315562</v>
      </c>
      <c r="Q18" s="69">
        <f t="shared" si="3"/>
        <v>5.1331648738422286</v>
      </c>
      <c r="R18" s="68">
        <v>385989</v>
      </c>
      <c r="S18" s="68">
        <f t="shared" si="4"/>
        <v>6929573</v>
      </c>
      <c r="T18" s="135"/>
      <c r="U18" s="5">
        <v>84</v>
      </c>
      <c r="V18" s="5"/>
      <c r="W18" s="70">
        <v>85</v>
      </c>
      <c r="X18" s="137"/>
      <c r="Y18" s="70">
        <v>11.87</v>
      </c>
      <c r="Z18" s="143"/>
      <c r="AA18">
        <v>3815164</v>
      </c>
      <c r="AB18">
        <v>3714101</v>
      </c>
      <c r="AC18">
        <v>197849</v>
      </c>
      <c r="AD18">
        <v>3516252</v>
      </c>
      <c r="AE18" s="130"/>
      <c r="AF18" s="5">
        <v>84</v>
      </c>
      <c r="AG18" s="1">
        <v>85.08</v>
      </c>
      <c r="AH18" s="140"/>
      <c r="AI18" s="1">
        <v>11.78</v>
      </c>
      <c r="AJ18" s="140"/>
    </row>
    <row r="19" spans="1:36" x14ac:dyDescent="0.2">
      <c r="A19">
        <v>16</v>
      </c>
      <c r="B19" t="s">
        <v>24</v>
      </c>
      <c r="C19" s="9">
        <v>8.9</v>
      </c>
      <c r="D19" s="25">
        <v>256</v>
      </c>
      <c r="E19" s="24">
        <v>3.80859375</v>
      </c>
      <c r="F19" s="24">
        <v>11.19140625</v>
      </c>
      <c r="G19" s="25">
        <v>20</v>
      </c>
      <c r="H19" s="44">
        <v>43687</v>
      </c>
      <c r="I19" s="20">
        <v>1127839</v>
      </c>
      <c r="J19" s="20">
        <v>1141056</v>
      </c>
      <c r="K19" s="68">
        <v>1086109</v>
      </c>
      <c r="L19" s="101">
        <v>1154673</v>
      </c>
      <c r="M19" s="68">
        <f t="shared" si="0"/>
        <v>4509677</v>
      </c>
      <c r="N19" s="69">
        <f t="shared" si="1"/>
        <v>10.31062756822717</v>
      </c>
      <c r="O19" s="69">
        <f t="shared" si="2"/>
        <v>2.5004673283696373</v>
      </c>
      <c r="P19" s="68">
        <v>4396914</v>
      </c>
      <c r="Q19" s="69">
        <f t="shared" si="3"/>
        <v>7.8101602398575327</v>
      </c>
      <c r="R19" s="68">
        <v>352213</v>
      </c>
      <c r="S19" s="68">
        <f t="shared" si="4"/>
        <v>4044701</v>
      </c>
      <c r="T19" s="135"/>
      <c r="U19" s="5">
        <v>87</v>
      </c>
      <c r="V19" s="5"/>
      <c r="W19" s="70">
        <v>86.53</v>
      </c>
      <c r="X19" s="137"/>
      <c r="Y19" s="70">
        <v>11.03</v>
      </c>
      <c r="Z19" s="143"/>
      <c r="AA19">
        <v>2268895</v>
      </c>
      <c r="AB19">
        <v>2213679</v>
      </c>
      <c r="AC19">
        <v>180915</v>
      </c>
      <c r="AD19">
        <v>2032764</v>
      </c>
      <c r="AE19" s="130"/>
      <c r="AF19" s="5">
        <v>88</v>
      </c>
      <c r="AG19" s="1">
        <v>86.67</v>
      </c>
      <c r="AH19" s="140"/>
      <c r="AI19" s="1">
        <v>10.88</v>
      </c>
      <c r="AJ19" s="140"/>
    </row>
    <row r="20" spans="1:36" x14ac:dyDescent="0.2">
      <c r="A20">
        <v>17</v>
      </c>
      <c r="B20" t="s">
        <v>24</v>
      </c>
      <c r="C20" s="9">
        <v>8.5</v>
      </c>
      <c r="D20" s="25">
        <v>131</v>
      </c>
      <c r="E20" s="24">
        <v>7.4427480916030531</v>
      </c>
      <c r="F20" s="24">
        <v>7.5572519083969469</v>
      </c>
      <c r="G20" s="25">
        <v>20</v>
      </c>
      <c r="H20" s="44">
        <v>43687</v>
      </c>
      <c r="I20" s="20">
        <v>1359023</v>
      </c>
      <c r="J20" s="20">
        <v>1371539</v>
      </c>
      <c r="K20" s="68">
        <v>1305085</v>
      </c>
      <c r="L20" s="101">
        <v>1369307</v>
      </c>
      <c r="M20" s="68">
        <f t="shared" si="0"/>
        <v>5404954</v>
      </c>
      <c r="N20" s="69">
        <f t="shared" si="1"/>
        <v>11.12775427875982</v>
      </c>
      <c r="O20" s="69">
        <f t="shared" si="2"/>
        <v>2.4122499469930734</v>
      </c>
      <c r="P20" s="68">
        <v>5274573</v>
      </c>
      <c r="Q20" s="69">
        <f t="shared" si="3"/>
        <v>8.7155043317667467</v>
      </c>
      <c r="R20" s="68">
        <v>471069</v>
      </c>
      <c r="S20" s="68">
        <f t="shared" si="4"/>
        <v>4803504</v>
      </c>
      <c r="T20" s="135"/>
      <c r="U20" s="5">
        <v>85</v>
      </c>
      <c r="V20" s="5"/>
      <c r="W20" s="70">
        <v>84.89</v>
      </c>
      <c r="X20" s="137"/>
      <c r="Y20" s="70">
        <v>10.92</v>
      </c>
      <c r="Z20" s="143"/>
      <c r="AA20">
        <v>2730562</v>
      </c>
      <c r="AB20">
        <v>2666852</v>
      </c>
      <c r="AC20">
        <v>241537</v>
      </c>
      <c r="AD20">
        <v>2425315</v>
      </c>
      <c r="AE20" s="130"/>
      <c r="AF20" s="5">
        <v>86</v>
      </c>
      <c r="AG20" s="1">
        <v>84.96</v>
      </c>
      <c r="AH20" s="140"/>
      <c r="AI20" s="1">
        <v>10.82</v>
      </c>
      <c r="AJ20" s="140"/>
    </row>
    <row r="21" spans="1:36" x14ac:dyDescent="0.2">
      <c r="A21">
        <v>18</v>
      </c>
      <c r="B21" t="s">
        <v>24</v>
      </c>
      <c r="C21" s="9">
        <v>8.5</v>
      </c>
      <c r="D21" s="25">
        <v>185</v>
      </c>
      <c r="E21" s="24">
        <v>5.2702702702702702</v>
      </c>
      <c r="F21" s="24">
        <v>9.7297297297297298</v>
      </c>
      <c r="G21" s="25">
        <v>21</v>
      </c>
      <c r="H21" s="44">
        <v>43685</v>
      </c>
      <c r="I21" s="20">
        <v>1340291</v>
      </c>
      <c r="J21" s="20">
        <v>1360963</v>
      </c>
      <c r="K21" s="68">
        <v>1285092</v>
      </c>
      <c r="L21" s="101">
        <v>1381166</v>
      </c>
      <c r="M21" s="68">
        <f t="shared" si="0"/>
        <v>5367512</v>
      </c>
      <c r="N21" s="69">
        <f t="shared" si="1"/>
        <v>9.1799142694045219</v>
      </c>
      <c r="O21" s="69">
        <f t="shared" si="2"/>
        <v>2.8548422434826417</v>
      </c>
      <c r="P21" s="68">
        <v>5214278</v>
      </c>
      <c r="Q21" s="69">
        <f t="shared" si="3"/>
        <v>6.3250720259218793</v>
      </c>
      <c r="R21" s="68">
        <v>339499</v>
      </c>
      <c r="S21" s="68">
        <f t="shared" si="4"/>
        <v>4874779</v>
      </c>
      <c r="T21" s="135"/>
      <c r="U21" s="5">
        <v>85</v>
      </c>
      <c r="V21" s="5"/>
      <c r="W21" s="70">
        <v>84.39</v>
      </c>
      <c r="X21" s="137"/>
      <c r="Y21" s="70">
        <v>12.85</v>
      </c>
      <c r="Z21" s="143"/>
      <c r="AA21">
        <v>2701254</v>
      </c>
      <c r="AB21">
        <v>2625388</v>
      </c>
      <c r="AC21">
        <v>175362</v>
      </c>
      <c r="AD21">
        <v>2450026</v>
      </c>
      <c r="AE21" s="130"/>
      <c r="AF21" s="5">
        <v>86</v>
      </c>
      <c r="AG21" s="1">
        <v>84.54</v>
      </c>
      <c r="AH21" s="140"/>
      <c r="AI21" s="1">
        <v>12.71</v>
      </c>
      <c r="AJ21" s="140"/>
    </row>
    <row r="22" spans="1:36" x14ac:dyDescent="0.2">
      <c r="A22">
        <v>19</v>
      </c>
      <c r="B22" t="s">
        <v>24</v>
      </c>
      <c r="C22" s="9">
        <v>7.2</v>
      </c>
      <c r="D22" s="25">
        <v>182</v>
      </c>
      <c r="E22" s="24">
        <v>5.3571428571428568</v>
      </c>
      <c r="F22" s="24">
        <v>9.6428571428571423</v>
      </c>
      <c r="G22" s="25">
        <v>20</v>
      </c>
      <c r="H22" s="44">
        <v>43685</v>
      </c>
      <c r="I22" s="20">
        <v>1662484</v>
      </c>
      <c r="J22" s="20">
        <v>1678138</v>
      </c>
      <c r="K22" s="68">
        <v>1604561</v>
      </c>
      <c r="L22" s="101">
        <v>1668224</v>
      </c>
      <c r="M22" s="68">
        <f t="shared" si="0"/>
        <v>6613407</v>
      </c>
      <c r="N22" s="69">
        <f t="shared" si="1"/>
        <v>8.4064234969963287</v>
      </c>
      <c r="O22" s="69">
        <f t="shared" si="2"/>
        <v>2.1241547662195899</v>
      </c>
      <c r="P22" s="68">
        <v>6472928</v>
      </c>
      <c r="Q22" s="69">
        <f t="shared" si="3"/>
        <v>6.2822687307767389</v>
      </c>
      <c r="R22" s="68">
        <v>415472</v>
      </c>
      <c r="S22" s="68">
        <f t="shared" si="4"/>
        <v>6057456</v>
      </c>
      <c r="T22" s="135"/>
      <c r="U22" s="5">
        <v>83</v>
      </c>
      <c r="V22" s="5"/>
      <c r="W22" s="70">
        <v>84.23</v>
      </c>
      <c r="X22" s="137"/>
      <c r="Y22" s="70">
        <v>12.91</v>
      </c>
      <c r="Z22" s="143"/>
      <c r="AA22">
        <v>3340622</v>
      </c>
      <c r="AB22">
        <v>3271131</v>
      </c>
      <c r="AC22">
        <v>212159</v>
      </c>
      <c r="AD22">
        <v>3058972</v>
      </c>
      <c r="AE22" s="130"/>
      <c r="AF22" s="5">
        <v>84</v>
      </c>
      <c r="AG22" s="1">
        <v>84.34</v>
      </c>
      <c r="AH22" s="140"/>
      <c r="AI22" s="1">
        <v>12.81</v>
      </c>
      <c r="AJ22" s="140"/>
    </row>
    <row r="23" spans="1:36" x14ac:dyDescent="0.2">
      <c r="A23">
        <v>20</v>
      </c>
      <c r="B23" t="s">
        <v>24</v>
      </c>
      <c r="C23" s="9">
        <v>6.6</v>
      </c>
      <c r="D23" s="25">
        <v>182</v>
      </c>
      <c r="E23" s="24">
        <v>5.3571428571428568</v>
      </c>
      <c r="F23" s="24">
        <v>9.6428571428571423</v>
      </c>
      <c r="G23" s="25">
        <v>18</v>
      </c>
      <c r="H23" s="44">
        <v>43689</v>
      </c>
      <c r="I23" s="20">
        <v>1490584</v>
      </c>
      <c r="J23" s="20">
        <v>1501607</v>
      </c>
      <c r="K23" s="68">
        <v>1439657</v>
      </c>
      <c r="L23" s="101">
        <v>1515325</v>
      </c>
      <c r="M23" s="68">
        <f t="shared" si="0"/>
        <v>5947173</v>
      </c>
      <c r="N23" s="69">
        <f t="shared" si="1"/>
        <v>10.627351852720611</v>
      </c>
      <c r="O23" s="69">
        <f t="shared" si="2"/>
        <v>2.2326238029396488</v>
      </c>
      <c r="P23" s="68">
        <v>5814395</v>
      </c>
      <c r="Q23" s="69">
        <f t="shared" si="3"/>
        <v>8.394728049780964</v>
      </c>
      <c r="R23" s="68">
        <v>499249</v>
      </c>
      <c r="S23" s="68">
        <f t="shared" si="4"/>
        <v>5315146</v>
      </c>
      <c r="T23" s="135"/>
      <c r="U23" s="5">
        <v>85</v>
      </c>
      <c r="V23" s="5"/>
      <c r="W23" s="70">
        <v>85.47</v>
      </c>
      <c r="X23" s="137"/>
      <c r="Y23" s="70">
        <v>12.09</v>
      </c>
      <c r="Z23" s="143"/>
      <c r="AA23">
        <v>2992191</v>
      </c>
      <c r="AB23">
        <v>2926700</v>
      </c>
      <c r="AC23">
        <v>252935</v>
      </c>
      <c r="AD23">
        <v>2673765</v>
      </c>
      <c r="AE23" s="130"/>
      <c r="AF23" s="5">
        <v>85</v>
      </c>
      <c r="AG23" s="1">
        <v>85.59</v>
      </c>
      <c r="AH23" s="140"/>
      <c r="AI23" s="1">
        <v>11.98</v>
      </c>
      <c r="AJ23" s="140"/>
    </row>
    <row r="24" spans="1:36" x14ac:dyDescent="0.2">
      <c r="A24">
        <v>21</v>
      </c>
      <c r="B24" t="s">
        <v>24</v>
      </c>
      <c r="C24" s="9">
        <v>8.3000000000000007</v>
      </c>
      <c r="D24" s="25">
        <v>201</v>
      </c>
      <c r="E24" s="24">
        <v>4.8507462686567164</v>
      </c>
      <c r="F24" s="24">
        <v>10.149253731343283</v>
      </c>
      <c r="G24" s="25">
        <v>18</v>
      </c>
      <c r="H24" s="44">
        <v>43689</v>
      </c>
      <c r="I24" s="20">
        <v>1466576</v>
      </c>
      <c r="J24" s="20">
        <v>1483376</v>
      </c>
      <c r="K24" s="68">
        <v>1396458</v>
      </c>
      <c r="L24" s="101">
        <v>1473039</v>
      </c>
      <c r="M24" s="68">
        <f t="shared" si="0"/>
        <v>5819449</v>
      </c>
      <c r="N24" s="69">
        <f t="shared" si="1"/>
        <v>7.4993697856962056</v>
      </c>
      <c r="O24" s="69">
        <f t="shared" si="2"/>
        <v>1.7655623410395038</v>
      </c>
      <c r="P24" s="68">
        <v>5716703</v>
      </c>
      <c r="Q24" s="69">
        <f t="shared" si="3"/>
        <v>5.7338074446567022</v>
      </c>
      <c r="R24" s="68">
        <v>333676</v>
      </c>
      <c r="S24" s="68">
        <f t="shared" si="4"/>
        <v>5383027</v>
      </c>
      <c r="T24" s="135"/>
      <c r="U24" s="5">
        <v>82</v>
      </c>
      <c r="V24" s="5"/>
      <c r="W24" s="70">
        <v>84.47</v>
      </c>
      <c r="X24" s="137"/>
      <c r="Y24" s="70">
        <v>12.11</v>
      </c>
      <c r="Z24" s="143"/>
      <c r="AA24">
        <v>2949952</v>
      </c>
      <c r="AB24">
        <v>2899241</v>
      </c>
      <c r="AC24">
        <v>170929</v>
      </c>
      <c r="AD24">
        <v>2728312</v>
      </c>
      <c r="AE24" s="130"/>
      <c r="AF24" s="5">
        <v>83</v>
      </c>
      <c r="AG24" s="1">
        <v>84.54</v>
      </c>
      <c r="AH24" s="140"/>
      <c r="AI24" s="1">
        <v>12.03</v>
      </c>
      <c r="AJ24" s="140"/>
    </row>
    <row r="25" spans="1:36" x14ac:dyDescent="0.2">
      <c r="A25">
        <v>22</v>
      </c>
      <c r="B25" t="s">
        <v>24</v>
      </c>
      <c r="C25" s="9">
        <v>6.8</v>
      </c>
      <c r="D25" s="25">
        <v>216</v>
      </c>
      <c r="E25" s="24">
        <v>4.5138888888888893</v>
      </c>
      <c r="F25" s="24">
        <v>10.486111111111111</v>
      </c>
      <c r="G25" s="25">
        <v>18</v>
      </c>
      <c r="H25" s="44">
        <v>43689</v>
      </c>
      <c r="I25" s="20">
        <v>1324360</v>
      </c>
      <c r="J25" s="20">
        <v>1340517</v>
      </c>
      <c r="K25" s="68">
        <v>1255737</v>
      </c>
      <c r="L25" s="101">
        <v>1339277</v>
      </c>
      <c r="M25" s="68">
        <f t="shared" si="0"/>
        <v>5259891</v>
      </c>
      <c r="N25" s="69">
        <f t="shared" si="1"/>
        <v>10.267056864866591</v>
      </c>
      <c r="O25" s="69">
        <f t="shared" si="2"/>
        <v>2.6158146623190479</v>
      </c>
      <c r="P25" s="68">
        <v>5122302</v>
      </c>
      <c r="Q25" s="69">
        <f t="shared" si="3"/>
        <v>7.6512422025475431</v>
      </c>
      <c r="R25" s="68">
        <v>402447</v>
      </c>
      <c r="S25" s="68">
        <f t="shared" si="4"/>
        <v>4719855</v>
      </c>
      <c r="T25" s="135"/>
      <c r="U25" s="5">
        <v>83</v>
      </c>
      <c r="V25" s="5"/>
      <c r="W25" s="70">
        <v>85.04</v>
      </c>
      <c r="X25" s="137"/>
      <c r="Y25" s="70">
        <v>12.59</v>
      </c>
      <c r="Z25" s="143"/>
      <c r="AA25">
        <v>2664877</v>
      </c>
      <c r="AB25">
        <v>2596423</v>
      </c>
      <c r="AC25">
        <v>206883</v>
      </c>
      <c r="AD25">
        <v>2389540</v>
      </c>
      <c r="AE25" s="130"/>
      <c r="AF25" s="5">
        <v>84</v>
      </c>
      <c r="AG25" s="1">
        <v>85.16</v>
      </c>
      <c r="AH25" s="140"/>
      <c r="AI25" s="1">
        <v>12.47</v>
      </c>
      <c r="AJ25" s="140"/>
    </row>
    <row r="26" spans="1:36" x14ac:dyDescent="0.2">
      <c r="A26">
        <v>23</v>
      </c>
      <c r="B26" t="s">
        <v>24</v>
      </c>
      <c r="C26" s="9">
        <v>8.6</v>
      </c>
      <c r="D26" s="25">
        <v>164</v>
      </c>
      <c r="E26" s="24">
        <v>5.9451219512195124</v>
      </c>
      <c r="F26" s="24">
        <v>9.0548780487804876</v>
      </c>
      <c r="G26" s="25">
        <v>18</v>
      </c>
      <c r="H26" s="44">
        <v>43699</v>
      </c>
      <c r="I26" s="20">
        <v>1794512</v>
      </c>
      <c r="J26" s="20">
        <v>1819058</v>
      </c>
      <c r="K26" s="68">
        <v>1714623</v>
      </c>
      <c r="L26" s="101">
        <v>1827513</v>
      </c>
      <c r="M26" s="68">
        <f t="shared" si="0"/>
        <v>7155706</v>
      </c>
      <c r="N26" s="69">
        <f t="shared" si="1"/>
        <v>7.3080559765870765</v>
      </c>
      <c r="O26" s="69">
        <f t="shared" si="2"/>
        <v>3.5477282045964436</v>
      </c>
      <c r="P26" s="68">
        <v>6901841</v>
      </c>
      <c r="Q26" s="69">
        <f t="shared" si="3"/>
        <v>3.7603277719906325</v>
      </c>
      <c r="R26" s="68">
        <v>269078</v>
      </c>
      <c r="S26" s="68">
        <f t="shared" si="4"/>
        <v>6632763</v>
      </c>
      <c r="T26" s="135"/>
      <c r="U26" s="5">
        <v>82</v>
      </c>
      <c r="V26" s="5"/>
      <c r="W26" s="70">
        <v>81.64</v>
      </c>
      <c r="X26" s="137"/>
      <c r="Y26" s="70">
        <v>15.22</v>
      </c>
      <c r="Z26" s="143"/>
      <c r="AA26">
        <v>3613570</v>
      </c>
      <c r="AB26">
        <v>3486606</v>
      </c>
      <c r="AC26">
        <v>137653</v>
      </c>
      <c r="AD26">
        <v>3348953</v>
      </c>
      <c r="AE26" s="130"/>
      <c r="AF26" s="5">
        <v>82</v>
      </c>
      <c r="AG26" s="1">
        <v>81.819999999999993</v>
      </c>
      <c r="AH26" s="140"/>
      <c r="AI26" s="1">
        <v>15.1</v>
      </c>
      <c r="AJ26" s="140"/>
    </row>
    <row r="27" spans="1:36" x14ac:dyDescent="0.2">
      <c r="A27" s="2">
        <v>24</v>
      </c>
      <c r="B27" s="2" t="s">
        <v>24</v>
      </c>
      <c r="C27" s="10">
        <v>8.8000000000000007</v>
      </c>
      <c r="D27" s="30">
        <v>168</v>
      </c>
      <c r="E27" s="27">
        <v>5.8035714285714288</v>
      </c>
      <c r="F27" s="27">
        <v>9.1964285714285712</v>
      </c>
      <c r="G27" s="30">
        <v>18</v>
      </c>
      <c r="H27" s="46">
        <v>43699</v>
      </c>
      <c r="I27" s="21">
        <v>1939051</v>
      </c>
      <c r="J27" s="21">
        <v>1951714</v>
      </c>
      <c r="K27" s="2">
        <v>1881069</v>
      </c>
      <c r="L27" s="102">
        <v>1939946</v>
      </c>
      <c r="M27" s="2">
        <f t="shared" si="0"/>
        <v>7711780</v>
      </c>
      <c r="N27" s="54">
        <f t="shared" si="1"/>
        <v>6.8804089328274403</v>
      </c>
      <c r="O27" s="54">
        <f t="shared" si="2"/>
        <v>3.3730863691650956</v>
      </c>
      <c r="P27" s="2">
        <v>7451655</v>
      </c>
      <c r="Q27" s="54">
        <f t="shared" si="3"/>
        <v>3.5073225636623451</v>
      </c>
      <c r="R27" s="2">
        <v>270477</v>
      </c>
      <c r="S27" s="2">
        <f t="shared" si="4"/>
        <v>7181178</v>
      </c>
      <c r="T27" s="131"/>
      <c r="U27" s="2">
        <v>80</v>
      </c>
      <c r="V27" s="2"/>
      <c r="W27" s="3">
        <v>82.09</v>
      </c>
      <c r="X27" s="138"/>
      <c r="Y27" s="3">
        <v>15.16</v>
      </c>
      <c r="Z27" s="144"/>
      <c r="AA27" s="2">
        <v>3890765</v>
      </c>
      <c r="AB27" s="2">
        <v>3760907</v>
      </c>
      <c r="AC27" s="2">
        <v>137234</v>
      </c>
      <c r="AD27" s="2">
        <v>3623673</v>
      </c>
      <c r="AE27" s="131"/>
      <c r="AF27" s="2">
        <v>81</v>
      </c>
      <c r="AG27" s="3">
        <v>82.21</v>
      </c>
      <c r="AH27" s="138"/>
      <c r="AI27" s="3">
        <v>15.04</v>
      </c>
      <c r="AJ27" s="138"/>
    </row>
    <row r="28" spans="1:36" x14ac:dyDescent="0.2">
      <c r="A28" s="68"/>
      <c r="B28" s="68">
        <f>STDEV(C16:C27)</f>
        <v>0.85718885157982916</v>
      </c>
      <c r="C28" s="11">
        <f>AVERAGE(C16:C27)</f>
        <v>8.0250000000000004</v>
      </c>
      <c r="D28" s="68">
        <f>STDEV(E16:E27)</f>
        <v>1.2034082718439261</v>
      </c>
      <c r="E28" s="11">
        <f>AVERAGE(E16:E27)</f>
        <v>5.7438813545887584</v>
      </c>
      <c r="F28" s="121"/>
      <c r="G28" s="119"/>
      <c r="H28" s="47"/>
      <c r="I28" s="150"/>
      <c r="J28" s="150"/>
      <c r="K28" s="68"/>
      <c r="L28" s="152">
        <f>STDEV(M16:M27)</f>
        <v>1204861.3194082847</v>
      </c>
      <c r="M28" s="151">
        <f>AVERAGE(M16:M27)</f>
        <v>5859258.5</v>
      </c>
      <c r="N28" s="69"/>
      <c r="O28" s="69"/>
      <c r="P28" s="68"/>
      <c r="Q28" s="69"/>
      <c r="R28" s="152">
        <f>STDEV(S16:S27)</f>
        <v>1171446.2261907069</v>
      </c>
      <c r="S28" s="151">
        <f>AVERAGE(S16:S27)</f>
        <v>5332108.416666667</v>
      </c>
      <c r="T28" s="153">
        <f>STDEV(U16:U27)</f>
        <v>2.3915887961137821</v>
      </c>
      <c r="U28" s="119">
        <f>AVERAGE(U16:U27)</f>
        <v>84.083333333333329</v>
      </c>
      <c r="V28" s="69">
        <f>STDEV(W16:W27)</f>
        <v>1.4634359217163191</v>
      </c>
      <c r="W28" s="11">
        <f>AVERAGE(W16:W27)</f>
        <v>84.620833333333337</v>
      </c>
      <c r="X28" s="121"/>
      <c r="Y28" s="70"/>
      <c r="Z28" s="124"/>
      <c r="AA28" s="68"/>
      <c r="AB28" s="68"/>
      <c r="AC28" s="68"/>
      <c r="AD28" s="68"/>
      <c r="AE28" s="119"/>
      <c r="AF28" s="68"/>
      <c r="AG28" s="70"/>
      <c r="AH28" s="121"/>
      <c r="AI28" s="70"/>
      <c r="AJ28" s="121"/>
    </row>
    <row r="29" spans="1:36" x14ac:dyDescent="0.2">
      <c r="A29">
        <v>37</v>
      </c>
      <c r="B29" t="s">
        <v>25</v>
      </c>
      <c r="C29" s="9">
        <v>8.9</v>
      </c>
      <c r="D29" s="25">
        <v>150</v>
      </c>
      <c r="E29" s="24">
        <v>6.5</v>
      </c>
      <c r="F29" s="24">
        <v>8.5</v>
      </c>
      <c r="G29" s="25">
        <v>21</v>
      </c>
      <c r="H29" s="44">
        <v>43687</v>
      </c>
      <c r="I29" s="20">
        <v>1248421</v>
      </c>
      <c r="J29" s="20">
        <v>1259792</v>
      </c>
      <c r="K29" s="68">
        <v>1223001</v>
      </c>
      <c r="L29" s="101">
        <v>1304495</v>
      </c>
      <c r="M29" s="68">
        <f t="shared" si="0"/>
        <v>5035709</v>
      </c>
      <c r="N29" s="69">
        <f t="shared" si="1"/>
        <v>14.370667566374467</v>
      </c>
      <c r="O29" s="69">
        <f t="shared" si="2"/>
        <v>2.6504510089840378</v>
      </c>
      <c r="P29" s="68">
        <v>4902240</v>
      </c>
      <c r="Q29" s="69">
        <f t="shared" si="3"/>
        <v>11.72021655739043</v>
      </c>
      <c r="R29" s="68">
        <v>590196</v>
      </c>
      <c r="S29" s="68">
        <f t="shared" si="4"/>
        <v>4312044</v>
      </c>
      <c r="T29" s="129">
        <f>AVERAGE(S29:S39)</f>
        <v>5284715.7272727275</v>
      </c>
      <c r="U29" s="5">
        <v>87</v>
      </c>
      <c r="V29" s="5"/>
      <c r="W29" s="70">
        <v>85.2</v>
      </c>
      <c r="X29" s="139">
        <f>AVERAGE(W29:W39)</f>
        <v>84.707272727272724</v>
      </c>
      <c r="Y29" s="70">
        <v>11.95</v>
      </c>
      <c r="Z29" s="142">
        <f>AVERAGE(Y29:Y39)</f>
        <v>12.255454545454546</v>
      </c>
      <c r="AA29">
        <v>2508213</v>
      </c>
      <c r="AB29">
        <v>2443528</v>
      </c>
      <c r="AC29">
        <v>299595</v>
      </c>
      <c r="AD29">
        <v>2143933</v>
      </c>
      <c r="AE29" s="129">
        <f>AVERAGE(AD29:AD39)</f>
        <v>2655175</v>
      </c>
      <c r="AF29" s="5">
        <v>88</v>
      </c>
      <c r="AG29" s="1">
        <v>85.38</v>
      </c>
      <c r="AH29" s="139">
        <f>AVERAGE(AG29:AG39)</f>
        <v>84.815454545454557</v>
      </c>
      <c r="AI29" s="1">
        <v>11.75</v>
      </c>
      <c r="AJ29" s="139">
        <f>AVERAGE(AI29:AI39)</f>
        <v>12.130909090909091</v>
      </c>
    </row>
    <row r="30" spans="1:36" x14ac:dyDescent="0.2">
      <c r="A30">
        <v>38</v>
      </c>
      <c r="B30" t="s">
        <v>25</v>
      </c>
      <c r="C30" s="9">
        <v>8.5</v>
      </c>
      <c r="D30" s="25">
        <v>153</v>
      </c>
      <c r="E30" s="24">
        <v>6.3725490196078427</v>
      </c>
      <c r="F30" s="24">
        <v>8.6274509803921582</v>
      </c>
      <c r="G30" s="25"/>
      <c r="H30" s="44">
        <v>43687</v>
      </c>
      <c r="I30" s="20">
        <v>1374979</v>
      </c>
      <c r="J30" s="20">
        <v>1385629</v>
      </c>
      <c r="K30" s="68">
        <v>1331910</v>
      </c>
      <c r="L30" s="101">
        <v>1400425</v>
      </c>
      <c r="M30" s="68">
        <f t="shared" si="0"/>
        <v>5492943</v>
      </c>
      <c r="N30" s="69">
        <f t="shared" si="1"/>
        <v>10.916370331896763</v>
      </c>
      <c r="O30" s="69">
        <f t="shared" si="2"/>
        <v>1.3858144896096682</v>
      </c>
      <c r="P30" s="68">
        <v>5416821</v>
      </c>
      <c r="Q30" s="69">
        <f t="shared" si="3"/>
        <v>9.5305558422870948</v>
      </c>
      <c r="R30" s="68">
        <v>523508</v>
      </c>
      <c r="S30" s="68">
        <f t="shared" si="4"/>
        <v>4893313</v>
      </c>
      <c r="T30" s="135"/>
      <c r="U30" s="5">
        <v>90</v>
      </c>
      <c r="V30" s="5"/>
      <c r="W30" s="70">
        <v>86.64</v>
      </c>
      <c r="X30" s="137"/>
      <c r="Y30" s="70">
        <v>11.13</v>
      </c>
      <c r="Z30" s="143"/>
      <c r="AA30">
        <v>2760608</v>
      </c>
      <c r="AB30">
        <v>2723955</v>
      </c>
      <c r="AC30">
        <v>268849</v>
      </c>
      <c r="AD30">
        <v>2455106</v>
      </c>
      <c r="AE30" s="130"/>
      <c r="AF30" s="5">
        <v>91</v>
      </c>
      <c r="AG30" s="1">
        <v>86.8</v>
      </c>
      <c r="AH30" s="140"/>
      <c r="AI30" s="1">
        <v>10.95</v>
      </c>
      <c r="AJ30" s="140"/>
    </row>
    <row r="31" spans="1:36" x14ac:dyDescent="0.2">
      <c r="A31">
        <v>39</v>
      </c>
      <c r="B31" t="s">
        <v>25</v>
      </c>
      <c r="C31" s="9">
        <v>8.6999999999999993</v>
      </c>
      <c r="D31" s="25">
        <v>150</v>
      </c>
      <c r="E31" s="24">
        <v>6.5</v>
      </c>
      <c r="F31" s="24">
        <v>8.5</v>
      </c>
      <c r="G31" s="25">
        <v>22</v>
      </c>
      <c r="H31" s="44">
        <v>43677</v>
      </c>
      <c r="I31" s="20">
        <v>1658504</v>
      </c>
      <c r="J31" s="20">
        <v>1673848</v>
      </c>
      <c r="K31" s="68">
        <v>1616223</v>
      </c>
      <c r="L31" s="101">
        <v>1708820</v>
      </c>
      <c r="M31" s="68">
        <f t="shared" si="0"/>
        <v>6657395</v>
      </c>
      <c r="N31" s="69">
        <f t="shared" si="1"/>
        <v>8.4578127030167209</v>
      </c>
      <c r="O31" s="69">
        <f t="shared" si="2"/>
        <v>3.0862972679253673</v>
      </c>
      <c r="P31" s="68">
        <v>6451928</v>
      </c>
      <c r="Q31" s="69">
        <f t="shared" si="3"/>
        <v>5.3715154350913537</v>
      </c>
      <c r="R31" s="68">
        <v>357603</v>
      </c>
      <c r="S31" s="68">
        <f t="shared" si="4"/>
        <v>6094325</v>
      </c>
      <c r="T31" s="135"/>
      <c r="U31" s="5">
        <v>84</v>
      </c>
      <c r="V31" s="5"/>
      <c r="W31" s="70">
        <v>84.29</v>
      </c>
      <c r="X31" s="137"/>
      <c r="Y31" s="70">
        <v>12.55</v>
      </c>
      <c r="Z31" s="143"/>
      <c r="AA31">
        <v>3332352</v>
      </c>
      <c r="AB31">
        <v>3231433</v>
      </c>
      <c r="AC31">
        <v>180871</v>
      </c>
      <c r="AD31">
        <v>3050562</v>
      </c>
      <c r="AE31" s="130"/>
      <c r="AF31" s="5">
        <v>85</v>
      </c>
      <c r="AG31" s="1">
        <v>84.36</v>
      </c>
      <c r="AH31" s="140"/>
      <c r="AI31" s="1">
        <v>12.44</v>
      </c>
      <c r="AJ31" s="140"/>
    </row>
    <row r="32" spans="1:36" x14ac:dyDescent="0.2">
      <c r="A32">
        <v>40</v>
      </c>
      <c r="B32" t="s">
        <v>25</v>
      </c>
      <c r="C32" s="9">
        <v>8.4</v>
      </c>
      <c r="D32" s="25">
        <v>129</v>
      </c>
      <c r="E32" s="24">
        <v>7.558139534883721</v>
      </c>
      <c r="F32" s="24">
        <v>7.441860465116279</v>
      </c>
      <c r="G32" s="25">
        <v>21</v>
      </c>
      <c r="H32" s="44">
        <v>43687</v>
      </c>
      <c r="I32" s="20">
        <v>1408292</v>
      </c>
      <c r="J32" s="20">
        <v>1418143</v>
      </c>
      <c r="K32" s="68">
        <v>1374545</v>
      </c>
      <c r="L32" s="101">
        <v>1446381</v>
      </c>
      <c r="M32" s="68">
        <f t="shared" si="0"/>
        <v>5647361</v>
      </c>
      <c r="N32" s="69">
        <f t="shared" si="1"/>
        <v>10.893141061816307</v>
      </c>
      <c r="O32" s="69">
        <f t="shared" si="2"/>
        <v>2.4643545896924244</v>
      </c>
      <c r="P32" s="68">
        <v>5508190</v>
      </c>
      <c r="Q32" s="69">
        <f t="shared" si="3"/>
        <v>8.4287864721238819</v>
      </c>
      <c r="R32" s="68">
        <v>476004</v>
      </c>
      <c r="S32" s="68">
        <f t="shared" si="4"/>
        <v>5032186</v>
      </c>
      <c r="T32" s="135"/>
      <c r="U32" s="5">
        <v>87</v>
      </c>
      <c r="V32" s="5"/>
      <c r="W32" s="70">
        <v>85.93</v>
      </c>
      <c r="X32" s="137"/>
      <c r="Y32" s="70">
        <v>11.2</v>
      </c>
      <c r="Z32" s="143"/>
      <c r="AA32">
        <v>2826435</v>
      </c>
      <c r="AB32">
        <v>2758602</v>
      </c>
      <c r="AC32">
        <v>241939</v>
      </c>
      <c r="AD32">
        <v>2516663</v>
      </c>
      <c r="AE32" s="130"/>
      <c r="AF32" s="5">
        <v>87</v>
      </c>
      <c r="AG32" s="1">
        <v>86.04</v>
      </c>
      <c r="AH32" s="140"/>
      <c r="AI32" s="1">
        <v>11.08</v>
      </c>
      <c r="AJ32" s="140"/>
    </row>
    <row r="33" spans="1:36" x14ac:dyDescent="0.2">
      <c r="A33">
        <v>41</v>
      </c>
      <c r="B33" t="s">
        <v>25</v>
      </c>
      <c r="C33" s="9">
        <v>8.6999999999999993</v>
      </c>
      <c r="D33" s="25">
        <v>137</v>
      </c>
      <c r="E33" s="24">
        <v>7.1167883211678831</v>
      </c>
      <c r="F33" s="24">
        <v>7.8832116788321169</v>
      </c>
      <c r="G33" s="25">
        <v>20</v>
      </c>
      <c r="H33" s="44">
        <v>43687</v>
      </c>
      <c r="I33" s="20">
        <v>844306</v>
      </c>
      <c r="J33" s="20">
        <v>849845</v>
      </c>
      <c r="K33" s="68">
        <v>823875</v>
      </c>
      <c r="L33" s="101">
        <v>857427</v>
      </c>
      <c r="M33" s="68">
        <f t="shared" si="0"/>
        <v>3375453</v>
      </c>
      <c r="N33" s="69">
        <f t="shared" si="1"/>
        <v>11.02225390192072</v>
      </c>
      <c r="O33" s="69">
        <f t="shared" si="2"/>
        <v>1.759793426245307</v>
      </c>
      <c r="P33" s="68">
        <v>3316052</v>
      </c>
      <c r="Q33" s="69">
        <f t="shared" si="3"/>
        <v>9.2624604756754128</v>
      </c>
      <c r="R33" s="68">
        <v>312650</v>
      </c>
      <c r="S33" s="68">
        <f t="shared" si="4"/>
        <v>3003402</v>
      </c>
      <c r="T33" s="135"/>
      <c r="U33" s="5">
        <v>89</v>
      </c>
      <c r="V33" s="5"/>
      <c r="W33" s="70">
        <v>85.9</v>
      </c>
      <c r="X33" s="137"/>
      <c r="Y33" s="70">
        <v>11.83</v>
      </c>
      <c r="Z33" s="143"/>
      <c r="AA33">
        <v>1694151</v>
      </c>
      <c r="AB33">
        <v>1665281</v>
      </c>
      <c r="AC33">
        <v>158935</v>
      </c>
      <c r="AD33">
        <v>1506346</v>
      </c>
      <c r="AE33" s="130"/>
      <c r="AF33" s="5">
        <v>89</v>
      </c>
      <c r="AG33" s="1">
        <v>86.06</v>
      </c>
      <c r="AH33" s="140"/>
      <c r="AI33" s="1">
        <v>11.66</v>
      </c>
      <c r="AJ33" s="140"/>
    </row>
    <row r="34" spans="1:36" x14ac:dyDescent="0.2">
      <c r="A34">
        <v>42</v>
      </c>
      <c r="B34" t="s">
        <v>25</v>
      </c>
      <c r="C34" s="9">
        <v>8.6</v>
      </c>
      <c r="D34" s="25">
        <v>151</v>
      </c>
      <c r="E34" s="24">
        <v>6.4569536423841063</v>
      </c>
      <c r="F34" s="24">
        <v>8.5430463576158928</v>
      </c>
      <c r="G34" s="25">
        <v>20</v>
      </c>
      <c r="H34" s="44">
        <v>43685</v>
      </c>
      <c r="I34" s="20">
        <v>1685963</v>
      </c>
      <c r="J34" s="20">
        <v>1696809</v>
      </c>
      <c r="K34" s="68">
        <v>1655124</v>
      </c>
      <c r="L34" s="101">
        <v>1721346</v>
      </c>
      <c r="M34" s="68">
        <f t="shared" si="0"/>
        <v>6759242</v>
      </c>
      <c r="N34" s="69">
        <f t="shared" si="1"/>
        <v>7.4255367687678593</v>
      </c>
      <c r="O34" s="69">
        <f t="shared" si="2"/>
        <v>1.5424214727035961</v>
      </c>
      <c r="P34" s="68">
        <v>6654986</v>
      </c>
      <c r="Q34" s="69">
        <f t="shared" si="3"/>
        <v>5.883115296064263</v>
      </c>
      <c r="R34" s="68">
        <v>397654</v>
      </c>
      <c r="S34" s="68">
        <f t="shared" si="4"/>
        <v>6257332</v>
      </c>
      <c r="T34" s="135"/>
      <c r="U34" s="5">
        <v>86</v>
      </c>
      <c r="V34" s="5"/>
      <c r="W34" s="70">
        <v>84.99</v>
      </c>
      <c r="X34" s="137"/>
      <c r="Y34" s="70">
        <v>11.98</v>
      </c>
      <c r="Z34" s="143"/>
      <c r="AA34">
        <v>3382772</v>
      </c>
      <c r="AB34">
        <v>3332403</v>
      </c>
      <c r="AC34">
        <v>201351</v>
      </c>
      <c r="AD34">
        <v>3131052</v>
      </c>
      <c r="AE34" s="130"/>
      <c r="AF34" s="5">
        <v>87</v>
      </c>
      <c r="AG34" s="1">
        <v>85.08</v>
      </c>
      <c r="AH34" s="140"/>
      <c r="AI34" s="1">
        <v>11.88</v>
      </c>
      <c r="AJ34" s="140"/>
    </row>
    <row r="35" spans="1:36" x14ac:dyDescent="0.2">
      <c r="A35">
        <v>43</v>
      </c>
      <c r="B35" t="s">
        <v>25</v>
      </c>
      <c r="C35" s="9">
        <v>8.3000000000000007</v>
      </c>
      <c r="D35" s="25">
        <v>188</v>
      </c>
      <c r="E35" s="24">
        <v>5.1861702127659575</v>
      </c>
      <c r="F35" s="24">
        <v>9.8138297872340416</v>
      </c>
      <c r="G35" s="25">
        <v>18</v>
      </c>
      <c r="H35" s="44">
        <v>43689</v>
      </c>
      <c r="I35" s="20">
        <v>1026178</v>
      </c>
      <c r="J35" s="20">
        <v>1039290</v>
      </c>
      <c r="K35" s="68">
        <v>979456</v>
      </c>
      <c r="L35" s="101">
        <v>1045328</v>
      </c>
      <c r="M35" s="68">
        <f t="shared" si="0"/>
        <v>4090252</v>
      </c>
      <c r="N35" s="69">
        <f t="shared" si="1"/>
        <v>9.8171946373964243</v>
      </c>
      <c r="O35" s="69">
        <f t="shared" si="2"/>
        <v>2.3007628869810466</v>
      </c>
      <c r="P35" s="68">
        <v>3996145</v>
      </c>
      <c r="Q35" s="69">
        <f t="shared" si="3"/>
        <v>7.5164317504153777</v>
      </c>
      <c r="R35" s="68">
        <v>307441</v>
      </c>
      <c r="S35" s="68">
        <f t="shared" si="4"/>
        <v>3688704</v>
      </c>
      <c r="T35" s="135"/>
      <c r="U35" s="5">
        <v>86</v>
      </c>
      <c r="V35" s="5"/>
      <c r="W35" s="70">
        <v>85.39</v>
      </c>
      <c r="X35" s="137"/>
      <c r="Y35" s="70">
        <v>11.18</v>
      </c>
      <c r="Z35" s="143"/>
      <c r="AA35">
        <v>2065468</v>
      </c>
      <c r="AB35">
        <v>2019694</v>
      </c>
      <c r="AC35">
        <v>157750</v>
      </c>
      <c r="AD35">
        <v>1861944</v>
      </c>
      <c r="AE35" s="130"/>
      <c r="AF35" s="5">
        <v>86</v>
      </c>
      <c r="AG35" s="1">
        <v>85.44</v>
      </c>
      <c r="AH35" s="140"/>
      <c r="AI35" s="1">
        <v>11.1</v>
      </c>
      <c r="AJ35" s="140"/>
    </row>
    <row r="36" spans="1:36" x14ac:dyDescent="0.2">
      <c r="A36">
        <v>44</v>
      </c>
      <c r="B36" t="s">
        <v>25</v>
      </c>
      <c r="C36" s="9">
        <v>8.1</v>
      </c>
      <c r="D36" s="25">
        <v>235</v>
      </c>
      <c r="E36" s="24">
        <v>4.1489361702127656</v>
      </c>
      <c r="F36" s="24">
        <v>10.851063829787234</v>
      </c>
      <c r="G36" s="25">
        <v>18</v>
      </c>
      <c r="H36" s="44">
        <v>43689</v>
      </c>
      <c r="I36" s="20">
        <v>1533064</v>
      </c>
      <c r="J36" s="20">
        <v>1546650</v>
      </c>
      <c r="K36" s="68">
        <v>1481162</v>
      </c>
      <c r="L36" s="101">
        <v>1560706</v>
      </c>
      <c r="M36" s="68">
        <f t="shared" si="0"/>
        <v>6121582</v>
      </c>
      <c r="N36" s="69">
        <f t="shared" si="1"/>
        <v>9.703504747628962</v>
      </c>
      <c r="O36" s="69">
        <f t="shared" si="2"/>
        <v>2.2817304415753967</v>
      </c>
      <c r="P36" s="68">
        <v>5981904</v>
      </c>
      <c r="Q36" s="69">
        <f t="shared" si="3"/>
        <v>7.4217743060535657</v>
      </c>
      <c r="R36" s="68">
        <v>454330</v>
      </c>
      <c r="S36" s="68">
        <f t="shared" si="4"/>
        <v>5527574</v>
      </c>
      <c r="T36" s="135"/>
      <c r="U36" s="5">
        <v>84</v>
      </c>
      <c r="V36" s="5"/>
      <c r="W36" s="70">
        <v>85.52</v>
      </c>
      <c r="X36" s="137"/>
      <c r="Y36" s="70">
        <v>11.02</v>
      </c>
      <c r="Z36" s="143"/>
      <c r="AA36">
        <v>3079714</v>
      </c>
      <c r="AB36">
        <v>3010636</v>
      </c>
      <c r="AC36">
        <v>231621</v>
      </c>
      <c r="AD36">
        <v>2779015</v>
      </c>
      <c r="AE36" s="130"/>
      <c r="AF36" s="5">
        <v>85</v>
      </c>
      <c r="AG36" s="1">
        <v>85.58</v>
      </c>
      <c r="AH36" s="140"/>
      <c r="AI36" s="1">
        <v>10.94</v>
      </c>
      <c r="AJ36" s="140"/>
    </row>
    <row r="37" spans="1:36" x14ac:dyDescent="0.2">
      <c r="A37">
        <v>45</v>
      </c>
      <c r="B37" t="s">
        <v>25</v>
      </c>
      <c r="C37" s="9">
        <v>8.8000000000000007</v>
      </c>
      <c r="D37" s="25">
        <v>159</v>
      </c>
      <c r="E37" s="24">
        <v>6.132075471698113</v>
      </c>
      <c r="F37" s="24">
        <v>8.8679245283018879</v>
      </c>
      <c r="G37" s="25">
        <v>18</v>
      </c>
      <c r="H37" s="44">
        <v>43689</v>
      </c>
      <c r="I37" s="20">
        <v>1084504</v>
      </c>
      <c r="J37" s="20">
        <v>1091794</v>
      </c>
      <c r="K37" s="68">
        <v>1046296</v>
      </c>
      <c r="L37" s="101">
        <v>1090542</v>
      </c>
      <c r="M37" s="68">
        <f t="shared" si="0"/>
        <v>4313136</v>
      </c>
      <c r="N37" s="69">
        <f t="shared" si="1"/>
        <v>10.295896071906844</v>
      </c>
      <c r="O37" s="69">
        <f t="shared" si="2"/>
        <v>3.224220149793561</v>
      </c>
      <c r="P37" s="68">
        <v>4174071</v>
      </c>
      <c r="Q37" s="69">
        <f t="shared" si="3"/>
        <v>7.0716759221132834</v>
      </c>
      <c r="R37" s="68">
        <v>305011</v>
      </c>
      <c r="S37" s="68">
        <f t="shared" si="4"/>
        <v>3869060</v>
      </c>
      <c r="T37" s="135"/>
      <c r="U37" s="5">
        <v>81</v>
      </c>
      <c r="V37" s="5"/>
      <c r="W37" s="70">
        <v>83.71</v>
      </c>
      <c r="X37" s="137"/>
      <c r="Y37" s="70">
        <v>11.87</v>
      </c>
      <c r="Z37" s="143"/>
      <c r="AA37">
        <v>2176298</v>
      </c>
      <c r="AB37">
        <v>2107505</v>
      </c>
      <c r="AC37">
        <v>156287</v>
      </c>
      <c r="AD37">
        <v>1951218</v>
      </c>
      <c r="AE37" s="130"/>
      <c r="AF37" s="5">
        <v>82</v>
      </c>
      <c r="AG37" s="1">
        <v>83.78</v>
      </c>
      <c r="AH37" s="140"/>
      <c r="AI37" s="1">
        <v>11.73</v>
      </c>
      <c r="AJ37" s="140"/>
    </row>
    <row r="38" spans="1:36" x14ac:dyDescent="0.2">
      <c r="A38">
        <v>47</v>
      </c>
      <c r="B38" t="s">
        <v>25</v>
      </c>
      <c r="C38" s="11">
        <v>7.3</v>
      </c>
      <c r="D38" s="31">
        <v>157</v>
      </c>
      <c r="E38" s="28">
        <v>6.2101910828025479</v>
      </c>
      <c r="F38" s="24">
        <v>8.7898089171974512</v>
      </c>
      <c r="G38" s="25">
        <v>18</v>
      </c>
      <c r="H38" s="44">
        <v>43699</v>
      </c>
      <c r="I38" s="20">
        <v>1998892</v>
      </c>
      <c r="J38" s="20">
        <v>2011635</v>
      </c>
      <c r="K38" s="68">
        <v>1927202</v>
      </c>
      <c r="L38" s="101">
        <v>2006511</v>
      </c>
      <c r="M38" s="68">
        <f t="shared" si="0"/>
        <v>7944240</v>
      </c>
      <c r="N38" s="69">
        <f t="shared" si="1"/>
        <v>7.0785122302448062</v>
      </c>
      <c r="O38" s="69">
        <f t="shared" si="2"/>
        <v>3.3773274724832079</v>
      </c>
      <c r="P38" s="68">
        <v>7675937</v>
      </c>
      <c r="Q38" s="69">
        <f t="shared" si="3"/>
        <v>3.7011847577615984</v>
      </c>
      <c r="R38" s="68">
        <v>294031</v>
      </c>
      <c r="S38" s="68">
        <f t="shared" si="4"/>
        <v>7381906</v>
      </c>
      <c r="T38" s="135"/>
      <c r="U38" s="5">
        <v>80</v>
      </c>
      <c r="V38" s="5"/>
      <c r="W38" s="70">
        <v>82.17</v>
      </c>
      <c r="X38" s="137"/>
      <c r="Y38" s="70">
        <v>15.22</v>
      </c>
      <c r="Z38" s="143"/>
      <c r="AA38">
        <v>4010527</v>
      </c>
      <c r="AB38">
        <v>3876818</v>
      </c>
      <c r="AC38">
        <v>149664</v>
      </c>
      <c r="AD38">
        <v>3727154</v>
      </c>
      <c r="AE38" s="130"/>
      <c r="AF38" s="5">
        <v>81</v>
      </c>
      <c r="AG38" s="1">
        <v>82.31</v>
      </c>
      <c r="AH38" s="140"/>
      <c r="AI38" s="1">
        <v>15.11</v>
      </c>
      <c r="AJ38" s="140"/>
    </row>
    <row r="39" spans="1:36" x14ac:dyDescent="0.2">
      <c r="A39" s="2">
        <v>48</v>
      </c>
      <c r="B39" s="2" t="s">
        <v>25</v>
      </c>
      <c r="C39" s="10">
        <v>8</v>
      </c>
      <c r="D39" s="30">
        <v>168</v>
      </c>
      <c r="E39" s="27">
        <v>5.8035714285714288</v>
      </c>
      <c r="F39" s="27">
        <v>9.1964285714285712</v>
      </c>
      <c r="G39" s="30">
        <v>18</v>
      </c>
      <c r="H39" s="46">
        <v>43699</v>
      </c>
      <c r="I39" s="21">
        <v>2257078</v>
      </c>
      <c r="J39" s="21">
        <v>2270724</v>
      </c>
      <c r="K39" s="2">
        <v>2161197</v>
      </c>
      <c r="L39" s="102">
        <v>2247285</v>
      </c>
      <c r="M39" s="2">
        <f t="shared" si="0"/>
        <v>8936284</v>
      </c>
      <c r="N39" s="54">
        <f t="shared" si="1"/>
        <v>9.6713242327571507</v>
      </c>
      <c r="O39" s="54">
        <f t="shared" si="2"/>
        <v>5.1855558753504249</v>
      </c>
      <c r="P39" s="2">
        <v>8472888</v>
      </c>
      <c r="Q39" s="54">
        <f t="shared" si="3"/>
        <v>4.4857683574067249</v>
      </c>
      <c r="R39" s="2">
        <v>400861</v>
      </c>
      <c r="S39" s="2">
        <f t="shared" si="4"/>
        <v>8072027</v>
      </c>
      <c r="T39" s="131"/>
      <c r="U39" s="2">
        <v>77</v>
      </c>
      <c r="V39" s="2"/>
      <c r="W39" s="3">
        <v>82.04</v>
      </c>
      <c r="X39" s="138"/>
      <c r="Y39" s="3">
        <v>14.88</v>
      </c>
      <c r="Z39" s="144"/>
      <c r="AA39" s="2">
        <v>4527802</v>
      </c>
      <c r="AB39" s="2">
        <v>4288448</v>
      </c>
      <c r="AC39" s="2">
        <v>204516</v>
      </c>
      <c r="AD39" s="2">
        <v>4083932</v>
      </c>
      <c r="AE39" s="131"/>
      <c r="AF39" s="2">
        <v>77</v>
      </c>
      <c r="AG39" s="3">
        <v>82.14</v>
      </c>
      <c r="AH39" s="138"/>
      <c r="AI39" s="3">
        <v>14.8</v>
      </c>
      <c r="AJ39" s="138"/>
    </row>
    <row r="40" spans="1:36" x14ac:dyDescent="0.2">
      <c r="A40" s="68"/>
      <c r="B40" s="68">
        <f>STDEV(C29:C39)</f>
        <v>0.45924839782963961</v>
      </c>
      <c r="C40" s="11">
        <f>AVERAGE(C29:C39)</f>
        <v>8.3909090909090907</v>
      </c>
      <c r="D40" s="68">
        <f>STDEV(E29:E39)</f>
        <v>0.91396068913853123</v>
      </c>
      <c r="E40" s="11">
        <f>AVERAGE(E29:E39)</f>
        <v>6.1804886258267606</v>
      </c>
      <c r="F40" s="121"/>
      <c r="G40" s="119"/>
      <c r="H40" s="47"/>
      <c r="I40" s="150"/>
      <c r="J40" s="150"/>
      <c r="K40" s="68"/>
      <c r="L40" s="152">
        <f>STDEV(M29:M39)</f>
        <v>1669639.8683899958</v>
      </c>
      <c r="M40" s="151">
        <f>AVERAGE(M29:M39)</f>
        <v>5852145.1818181816</v>
      </c>
      <c r="N40" s="69"/>
      <c r="O40" s="69"/>
      <c r="P40" s="68"/>
      <c r="Q40" s="69"/>
      <c r="R40" s="152">
        <f>STDEV(S29:S39)</f>
        <v>1573102.8396544894</v>
      </c>
      <c r="S40" s="151">
        <f>AVERAGE(S29:S39)</f>
        <v>5284715.7272727275</v>
      </c>
      <c r="T40" s="153">
        <f>STDEV(U29:U39)</f>
        <v>3.9565825474196101</v>
      </c>
      <c r="U40" s="119">
        <f>AVERAGE(U29:U39)</f>
        <v>84.63636363636364</v>
      </c>
      <c r="V40" s="69">
        <f>STDEV(W29:W39)</f>
        <v>1.5107355222479604</v>
      </c>
      <c r="W40" s="11">
        <f>AVERAGE(W29:W39)</f>
        <v>84.707272727272724</v>
      </c>
      <c r="X40" s="121"/>
      <c r="Y40" s="70"/>
      <c r="Z40" s="124"/>
      <c r="AA40" s="68"/>
      <c r="AB40" s="68"/>
      <c r="AC40" s="68"/>
      <c r="AD40" s="68"/>
      <c r="AE40" s="119"/>
      <c r="AF40" s="68"/>
      <c r="AG40" s="70"/>
      <c r="AH40" s="121"/>
      <c r="AI40" s="70"/>
      <c r="AJ40" s="121"/>
    </row>
    <row r="41" spans="1:36" x14ac:dyDescent="0.2">
      <c r="A41">
        <v>49</v>
      </c>
      <c r="B41" t="s">
        <v>26</v>
      </c>
      <c r="C41" s="11">
        <v>8.4</v>
      </c>
      <c r="D41" s="31">
        <v>99</v>
      </c>
      <c r="E41" s="28">
        <v>9.8484848484848477</v>
      </c>
      <c r="F41" s="24">
        <v>5.1515151515151523</v>
      </c>
      <c r="G41" s="31">
        <v>21</v>
      </c>
      <c r="H41" s="47">
        <v>43687</v>
      </c>
      <c r="I41" s="20">
        <v>1201923</v>
      </c>
      <c r="J41" s="20">
        <v>1215393</v>
      </c>
      <c r="K41" s="68">
        <v>1153777</v>
      </c>
      <c r="L41" s="101">
        <v>1235257</v>
      </c>
      <c r="M41" s="68">
        <f t="shared" si="0"/>
        <v>4806350</v>
      </c>
      <c r="N41" s="69">
        <f t="shared" si="1"/>
        <v>13.366442310693145</v>
      </c>
      <c r="O41" s="69">
        <f t="shared" si="2"/>
        <v>3.5189696963392181</v>
      </c>
      <c r="P41" s="68">
        <v>4637216</v>
      </c>
      <c r="Q41" s="69">
        <f t="shared" si="3"/>
        <v>9.8474726143539275</v>
      </c>
      <c r="R41" s="68">
        <v>473304</v>
      </c>
      <c r="S41" s="68">
        <f t="shared" si="4"/>
        <v>4163912</v>
      </c>
      <c r="T41" s="129">
        <f>AVERAGE(S41:S51)</f>
        <v>5414826.3636363633</v>
      </c>
      <c r="U41" s="5">
        <v>85</v>
      </c>
      <c r="V41" s="5"/>
      <c r="W41" s="70">
        <v>85.42</v>
      </c>
      <c r="X41" s="139">
        <f>AVERAGE(W41:W51)</f>
        <v>84.825454545454562</v>
      </c>
      <c r="Y41" s="70">
        <v>11.11</v>
      </c>
      <c r="Z41" s="142">
        <f>AVERAGE(Y41:Y51)</f>
        <v>12.14909090909091</v>
      </c>
      <c r="AA41">
        <v>2417316</v>
      </c>
      <c r="AB41">
        <v>2334407</v>
      </c>
      <c r="AC41">
        <v>240753</v>
      </c>
      <c r="AD41">
        <v>2093654</v>
      </c>
      <c r="AE41" s="129">
        <f>AVERAGE(AD41:AD51)</f>
        <v>2728333.2727272729</v>
      </c>
      <c r="AF41" s="5">
        <v>86</v>
      </c>
      <c r="AG41" s="1">
        <v>85.54</v>
      </c>
      <c r="AH41" s="139">
        <f>AVERAGE(AG41:AG51)</f>
        <v>84.945454545454552</v>
      </c>
      <c r="AI41" s="1">
        <v>10.96</v>
      </c>
      <c r="AJ41" s="139">
        <f>AVERAGE(AI41:AI51)</f>
        <v>12.021818181818183</v>
      </c>
    </row>
    <row r="42" spans="1:36" x14ac:dyDescent="0.2">
      <c r="A42">
        <v>51</v>
      </c>
      <c r="B42" t="s">
        <v>26</v>
      </c>
      <c r="C42" s="11">
        <v>6.9</v>
      </c>
      <c r="D42" s="31">
        <v>185</v>
      </c>
      <c r="E42" s="28">
        <v>5.2702702702702702</v>
      </c>
      <c r="F42" s="24">
        <v>9.7297297297297298</v>
      </c>
      <c r="G42" s="31">
        <v>21</v>
      </c>
      <c r="H42" s="47">
        <v>43677</v>
      </c>
      <c r="I42" s="20">
        <v>1753725</v>
      </c>
      <c r="J42" s="20">
        <v>1769131</v>
      </c>
      <c r="K42" s="68">
        <v>1702399</v>
      </c>
      <c r="L42" s="101">
        <v>1775037</v>
      </c>
      <c r="M42" s="68">
        <f t="shared" si="0"/>
        <v>7000292</v>
      </c>
      <c r="N42" s="69">
        <f t="shared" si="1"/>
        <v>9.6036565331846155</v>
      </c>
      <c r="O42" s="69">
        <f>(M42-P42)*100/M42</f>
        <v>4.2640078442442118</v>
      </c>
      <c r="P42" s="68">
        <v>6701799</v>
      </c>
      <c r="Q42" s="69">
        <f t="shared" si="3"/>
        <v>5.3396486889404038</v>
      </c>
      <c r="R42" s="68">
        <v>373791</v>
      </c>
      <c r="S42" s="68">
        <f t="shared" si="4"/>
        <v>6328008</v>
      </c>
      <c r="T42" s="135"/>
      <c r="U42" s="5">
        <v>83</v>
      </c>
      <c r="V42" s="5"/>
      <c r="W42" s="70">
        <v>83.44</v>
      </c>
      <c r="X42" s="137"/>
      <c r="Y42" s="70">
        <v>12.25</v>
      </c>
      <c r="Z42" s="143"/>
      <c r="AA42">
        <v>3522856</v>
      </c>
      <c r="AB42">
        <v>3373738</v>
      </c>
      <c r="AC42">
        <v>190446</v>
      </c>
      <c r="AD42">
        <v>3183292</v>
      </c>
      <c r="AE42" s="130"/>
      <c r="AF42" s="5">
        <v>84</v>
      </c>
      <c r="AG42" s="1">
        <v>83.54</v>
      </c>
      <c r="AH42" s="140"/>
      <c r="AI42" s="1">
        <v>12.12</v>
      </c>
      <c r="AJ42" s="140"/>
    </row>
    <row r="43" spans="1:36" x14ac:dyDescent="0.2">
      <c r="A43">
        <v>52</v>
      </c>
      <c r="B43" t="s">
        <v>26</v>
      </c>
      <c r="C43" s="11">
        <v>9.4</v>
      </c>
      <c r="D43" s="31">
        <v>191</v>
      </c>
      <c r="E43" s="28">
        <v>5.1047120418848166</v>
      </c>
      <c r="F43" s="24">
        <v>9.8952879581151834</v>
      </c>
      <c r="G43" s="31">
        <v>21</v>
      </c>
      <c r="H43" s="47">
        <v>43677</v>
      </c>
      <c r="I43" s="20">
        <v>1600193</v>
      </c>
      <c r="J43" s="20">
        <v>1629350</v>
      </c>
      <c r="K43" s="68">
        <v>1472355</v>
      </c>
      <c r="L43" s="101">
        <v>1641919</v>
      </c>
      <c r="M43" s="68">
        <f t="shared" si="0"/>
        <v>6343817</v>
      </c>
      <c r="N43" s="69">
        <f t="shared" si="1"/>
        <v>6.1361007103452074</v>
      </c>
      <c r="O43" s="69">
        <f>(M43-P43)*100/M43</f>
        <v>1.6627528820582309</v>
      </c>
      <c r="P43" s="68">
        <v>6238335</v>
      </c>
      <c r="Q43" s="69">
        <f t="shared" si="3"/>
        <v>4.4733478282869763</v>
      </c>
      <c r="R43" s="68">
        <v>283781</v>
      </c>
      <c r="S43" s="68">
        <f t="shared" si="4"/>
        <v>5954554</v>
      </c>
      <c r="T43" s="135"/>
      <c r="U43" s="5">
        <v>90</v>
      </c>
      <c r="V43" s="5"/>
      <c r="W43" s="70">
        <v>86.69</v>
      </c>
      <c r="X43" s="137"/>
      <c r="Y43" s="70">
        <v>11.27</v>
      </c>
      <c r="Z43" s="143"/>
      <c r="AA43">
        <v>3229543</v>
      </c>
      <c r="AB43">
        <v>3177994</v>
      </c>
      <c r="AC43">
        <v>147732</v>
      </c>
      <c r="AD43">
        <v>3030262</v>
      </c>
      <c r="AE43" s="130"/>
      <c r="AF43" s="5">
        <v>91</v>
      </c>
      <c r="AG43" s="1">
        <v>86.83</v>
      </c>
      <c r="AH43" s="140"/>
      <c r="AI43" s="1">
        <v>11.14</v>
      </c>
      <c r="AJ43" s="140"/>
    </row>
    <row r="44" spans="1:36" x14ac:dyDescent="0.2">
      <c r="A44">
        <v>53</v>
      </c>
      <c r="B44" t="s">
        <v>26</v>
      </c>
      <c r="C44" s="11">
        <v>8.4</v>
      </c>
      <c r="D44" s="31">
        <v>230</v>
      </c>
      <c r="E44" s="28">
        <v>4.2391304347826084</v>
      </c>
      <c r="F44" s="24">
        <v>10.760869565217391</v>
      </c>
      <c r="G44" s="31">
        <v>21</v>
      </c>
      <c r="H44" s="47">
        <v>43687</v>
      </c>
      <c r="I44" s="20">
        <v>1391052</v>
      </c>
      <c r="J44" s="20">
        <v>1400047</v>
      </c>
      <c r="K44" s="68">
        <v>1348440</v>
      </c>
      <c r="L44" s="101">
        <v>1425568</v>
      </c>
      <c r="M44" s="68">
        <f t="shared" si="0"/>
        <v>5565107</v>
      </c>
      <c r="N44" s="69">
        <f t="shared" si="1"/>
        <v>12.342206537987499</v>
      </c>
      <c r="O44" s="69">
        <f t="shared" si="2"/>
        <v>2.7678533404658707</v>
      </c>
      <c r="P44" s="68">
        <v>5411073</v>
      </c>
      <c r="Q44" s="69">
        <f t="shared" si="3"/>
        <v>9.5743531975216296</v>
      </c>
      <c r="R44" s="68">
        <v>532823</v>
      </c>
      <c r="S44" s="68">
        <f t="shared" si="4"/>
        <v>4878250</v>
      </c>
      <c r="T44" s="135"/>
      <c r="U44" s="5">
        <v>87</v>
      </c>
      <c r="V44" s="5"/>
      <c r="W44" s="70">
        <v>85.4</v>
      </c>
      <c r="X44" s="137"/>
      <c r="Y44" s="70">
        <v>11.56</v>
      </c>
      <c r="Z44" s="143"/>
      <c r="AA44">
        <v>2791099</v>
      </c>
      <c r="AB44">
        <v>2715987</v>
      </c>
      <c r="AC44">
        <v>271709</v>
      </c>
      <c r="AD44">
        <v>2444278</v>
      </c>
      <c r="AE44" s="130"/>
      <c r="AF44" s="5">
        <v>88</v>
      </c>
      <c r="AG44" s="1">
        <v>85.5</v>
      </c>
      <c r="AH44" s="140"/>
      <c r="AI44" s="1">
        <v>11.42</v>
      </c>
      <c r="AJ44" s="140"/>
    </row>
    <row r="45" spans="1:36" x14ac:dyDescent="0.2">
      <c r="A45">
        <v>54</v>
      </c>
      <c r="B45" t="s">
        <v>26</v>
      </c>
      <c r="C45" s="11">
        <v>6.6</v>
      </c>
      <c r="D45" s="31">
        <v>75</v>
      </c>
      <c r="E45" s="28">
        <v>13</v>
      </c>
      <c r="F45" s="24">
        <v>2</v>
      </c>
      <c r="G45" s="31">
        <v>21</v>
      </c>
      <c r="H45" s="47">
        <v>43687</v>
      </c>
      <c r="I45" s="20">
        <v>976894</v>
      </c>
      <c r="J45" s="20">
        <v>984955</v>
      </c>
      <c r="K45" s="68">
        <v>924989</v>
      </c>
      <c r="L45" s="101">
        <v>982492</v>
      </c>
      <c r="M45" s="68">
        <f t="shared" si="0"/>
        <v>3869330</v>
      </c>
      <c r="N45" s="69">
        <f t="shared" si="1"/>
        <v>11.415025340304394</v>
      </c>
      <c r="O45" s="69">
        <f t="shared" si="2"/>
        <v>1.9227618218141125</v>
      </c>
      <c r="P45" s="68">
        <v>3794932</v>
      </c>
      <c r="Q45" s="69">
        <f t="shared" si="3"/>
        <v>9.4922635184902813</v>
      </c>
      <c r="R45" s="68">
        <v>367287</v>
      </c>
      <c r="S45" s="68">
        <f t="shared" si="4"/>
        <v>3427645</v>
      </c>
      <c r="T45" s="135"/>
      <c r="U45" s="5">
        <v>89</v>
      </c>
      <c r="V45" s="5"/>
      <c r="W45" s="70">
        <v>86.92</v>
      </c>
      <c r="X45" s="137"/>
      <c r="Y45" s="70">
        <v>10.84</v>
      </c>
      <c r="Z45" s="143"/>
      <c r="AA45">
        <v>1961849</v>
      </c>
      <c r="AB45">
        <v>1925917</v>
      </c>
      <c r="AC45">
        <v>189848</v>
      </c>
      <c r="AD45">
        <v>1736069</v>
      </c>
      <c r="AE45" s="130"/>
      <c r="AF45" s="5">
        <v>90</v>
      </c>
      <c r="AG45" s="1">
        <v>87.1</v>
      </c>
      <c r="AH45" s="140"/>
      <c r="AI45" s="1">
        <v>10.65</v>
      </c>
      <c r="AJ45" s="140"/>
    </row>
    <row r="46" spans="1:36" x14ac:dyDescent="0.2">
      <c r="A46">
        <v>55</v>
      </c>
      <c r="B46" t="s">
        <v>26</v>
      </c>
      <c r="C46" s="11">
        <v>8.1</v>
      </c>
      <c r="D46" s="31">
        <v>92</v>
      </c>
      <c r="E46" s="28">
        <v>10.597826086956522</v>
      </c>
      <c r="F46" s="24">
        <v>4.4021739130434785</v>
      </c>
      <c r="G46" s="31">
        <v>20</v>
      </c>
      <c r="H46" s="47">
        <v>43685</v>
      </c>
      <c r="I46" s="20">
        <v>1384797</v>
      </c>
      <c r="J46" s="20">
        <v>1395288</v>
      </c>
      <c r="K46" s="68">
        <v>1351130</v>
      </c>
      <c r="L46" s="101">
        <v>1424417</v>
      </c>
      <c r="M46" s="68">
        <f t="shared" si="0"/>
        <v>5555632</v>
      </c>
      <c r="N46" s="69">
        <f t="shared" si="1"/>
        <v>9.1389422481546649</v>
      </c>
      <c r="O46" s="69">
        <f t="shared" si="2"/>
        <v>2.0801593770069724</v>
      </c>
      <c r="P46" s="68">
        <v>5440066</v>
      </c>
      <c r="Q46" s="69">
        <f t="shared" si="3"/>
        <v>7.0587828711476934</v>
      </c>
      <c r="R46" s="68">
        <v>392160</v>
      </c>
      <c r="S46" s="68">
        <f t="shared" si="4"/>
        <v>5047906</v>
      </c>
      <c r="T46" s="135"/>
      <c r="U46" s="5">
        <v>85</v>
      </c>
      <c r="V46" s="5"/>
      <c r="W46" s="70">
        <v>84.41</v>
      </c>
      <c r="X46" s="137"/>
      <c r="Y46" s="70">
        <v>11.75</v>
      </c>
      <c r="Z46" s="143"/>
      <c r="AA46">
        <v>2780085</v>
      </c>
      <c r="AB46">
        <v>2724449</v>
      </c>
      <c r="AC46">
        <v>197700</v>
      </c>
      <c r="AD46">
        <v>2526749</v>
      </c>
      <c r="AE46" s="130"/>
      <c r="AF46" s="5">
        <v>86</v>
      </c>
      <c r="AG46" s="1">
        <v>84.53</v>
      </c>
      <c r="AH46" s="140"/>
      <c r="AI46" s="1">
        <v>11.61</v>
      </c>
      <c r="AJ46" s="140"/>
    </row>
    <row r="47" spans="1:36" x14ac:dyDescent="0.2">
      <c r="A47">
        <v>56</v>
      </c>
      <c r="B47" t="s">
        <v>26</v>
      </c>
      <c r="C47" s="11">
        <v>9</v>
      </c>
      <c r="D47" s="31">
        <v>102</v>
      </c>
      <c r="E47" s="28">
        <v>9.5588235294117645</v>
      </c>
      <c r="F47" s="24">
        <v>5.4411764705882355</v>
      </c>
      <c r="G47" s="25">
        <v>18</v>
      </c>
      <c r="H47" s="44">
        <v>43689</v>
      </c>
      <c r="I47" s="20">
        <v>1257569</v>
      </c>
      <c r="J47" s="20">
        <v>1271910</v>
      </c>
      <c r="K47" s="68">
        <v>1219894</v>
      </c>
      <c r="L47" s="101">
        <v>1274838</v>
      </c>
      <c r="M47" s="68">
        <f t="shared" si="0"/>
        <v>5024211</v>
      </c>
      <c r="N47" s="69">
        <f t="shared" si="1"/>
        <v>10.133949390262471</v>
      </c>
      <c r="O47" s="69">
        <f t="shared" si="2"/>
        <v>2.6732953691634367</v>
      </c>
      <c r="P47" s="68">
        <v>4889899</v>
      </c>
      <c r="Q47" s="69">
        <f t="shared" si="3"/>
        <v>7.4606540210990344</v>
      </c>
      <c r="R47" s="68">
        <v>374839</v>
      </c>
      <c r="S47" s="68">
        <f t="shared" si="4"/>
        <v>4515060</v>
      </c>
      <c r="T47" s="135"/>
      <c r="U47" s="5">
        <v>81</v>
      </c>
      <c r="V47" s="5"/>
      <c r="W47" s="70">
        <v>85.68</v>
      </c>
      <c r="X47" s="137"/>
      <c r="Y47" s="70">
        <v>11.12</v>
      </c>
      <c r="Z47" s="143"/>
      <c r="AA47">
        <v>2529479</v>
      </c>
      <c r="AB47">
        <v>2463433</v>
      </c>
      <c r="AC47">
        <v>190892</v>
      </c>
      <c r="AD47">
        <v>2272541</v>
      </c>
      <c r="AE47" s="130"/>
      <c r="AF47" s="5">
        <v>82</v>
      </c>
      <c r="AG47" s="1">
        <v>85.77</v>
      </c>
      <c r="AH47" s="140"/>
      <c r="AI47" s="1">
        <v>11.02</v>
      </c>
      <c r="AJ47" s="140"/>
    </row>
    <row r="48" spans="1:36" x14ac:dyDescent="0.2">
      <c r="A48">
        <v>57</v>
      </c>
      <c r="B48" t="s">
        <v>26</v>
      </c>
      <c r="C48" s="11">
        <v>8.8000000000000007</v>
      </c>
      <c r="D48" s="31">
        <v>155</v>
      </c>
      <c r="E48" s="28">
        <v>6.290322580645161</v>
      </c>
      <c r="F48" s="24">
        <v>8.7096774193548399</v>
      </c>
      <c r="G48" s="25">
        <v>18</v>
      </c>
      <c r="H48" s="44">
        <v>43689</v>
      </c>
      <c r="I48" s="20">
        <v>1314770</v>
      </c>
      <c r="J48" s="20">
        <v>1326476</v>
      </c>
      <c r="K48" s="68">
        <v>1275507</v>
      </c>
      <c r="L48" s="101">
        <v>1331042</v>
      </c>
      <c r="M48" s="68">
        <f t="shared" si="0"/>
        <v>5247795</v>
      </c>
      <c r="N48" s="69">
        <f t="shared" si="1"/>
        <v>9.0681133695199598</v>
      </c>
      <c r="O48" s="69">
        <f t="shared" si="2"/>
        <v>1.9515244021536664</v>
      </c>
      <c r="P48" s="68">
        <v>5145383</v>
      </c>
      <c r="Q48" s="69">
        <f t="shared" si="3"/>
        <v>7.1165889673662939</v>
      </c>
      <c r="R48" s="68">
        <v>373464</v>
      </c>
      <c r="S48" s="68">
        <f t="shared" si="4"/>
        <v>4771919</v>
      </c>
      <c r="T48" s="135"/>
      <c r="U48" s="5">
        <v>85</v>
      </c>
      <c r="V48" s="5"/>
      <c r="W48" s="70">
        <v>84.74</v>
      </c>
      <c r="X48" s="137"/>
      <c r="Y48" s="70">
        <v>11.94</v>
      </c>
      <c r="Z48" s="143"/>
      <c r="AA48">
        <v>2641246</v>
      </c>
      <c r="AB48">
        <v>2591087</v>
      </c>
      <c r="AC48">
        <v>190266</v>
      </c>
      <c r="AD48">
        <v>2400821</v>
      </c>
      <c r="AE48" s="130"/>
      <c r="AF48" s="5">
        <v>85</v>
      </c>
      <c r="AG48" s="1">
        <v>84.83</v>
      </c>
      <c r="AH48" s="140"/>
      <c r="AI48" s="1">
        <v>11.83</v>
      </c>
      <c r="AJ48" s="140"/>
    </row>
    <row r="49" spans="1:36" x14ac:dyDescent="0.2">
      <c r="A49">
        <v>58</v>
      </c>
      <c r="B49" t="s">
        <v>26</v>
      </c>
      <c r="C49" s="11">
        <v>9.1</v>
      </c>
      <c r="D49" s="31">
        <v>260</v>
      </c>
      <c r="E49" s="28">
        <v>3.75</v>
      </c>
      <c r="F49" s="24">
        <v>11.25</v>
      </c>
      <c r="G49" s="25">
        <v>18</v>
      </c>
      <c r="H49" s="44">
        <v>43689</v>
      </c>
      <c r="I49" s="20">
        <v>1439007</v>
      </c>
      <c r="J49" s="20">
        <v>1451787</v>
      </c>
      <c r="K49" s="68">
        <v>1378754</v>
      </c>
      <c r="L49" s="101">
        <v>1457187</v>
      </c>
      <c r="M49" s="68">
        <f t="shared" si="0"/>
        <v>5726735</v>
      </c>
      <c r="N49" s="69">
        <f t="shared" si="1"/>
        <v>7.1819457334764047</v>
      </c>
      <c r="O49" s="69">
        <f t="shared" si="2"/>
        <v>2.2631743916909026</v>
      </c>
      <c r="P49" s="68">
        <v>5597129</v>
      </c>
      <c r="Q49" s="69">
        <f t="shared" si="3"/>
        <v>4.9187713417855026</v>
      </c>
      <c r="R49" s="68">
        <v>281685</v>
      </c>
      <c r="S49" s="68">
        <f t="shared" si="4"/>
        <v>5315444</v>
      </c>
      <c r="T49" s="135"/>
      <c r="U49" s="5">
        <v>85</v>
      </c>
      <c r="V49" s="5"/>
      <c r="W49" s="70">
        <v>85.71</v>
      </c>
      <c r="X49" s="137"/>
      <c r="Y49" s="70">
        <v>11.49</v>
      </c>
      <c r="Z49" s="143"/>
      <c r="AA49">
        <v>2890794</v>
      </c>
      <c r="AB49">
        <v>2826896</v>
      </c>
      <c r="AC49">
        <v>143842</v>
      </c>
      <c r="AD49">
        <v>2683054</v>
      </c>
      <c r="AE49" s="130"/>
      <c r="AF49" s="5">
        <v>85</v>
      </c>
      <c r="AG49" s="1">
        <v>85.81</v>
      </c>
      <c r="AH49" s="140"/>
      <c r="AI49" s="1">
        <v>11.39</v>
      </c>
      <c r="AJ49" s="140"/>
    </row>
    <row r="50" spans="1:36" x14ac:dyDescent="0.2">
      <c r="A50">
        <v>59</v>
      </c>
      <c r="B50" t="s">
        <v>26</v>
      </c>
      <c r="C50" s="11">
        <v>8.4</v>
      </c>
      <c r="D50" s="31">
        <v>68.2</v>
      </c>
      <c r="E50" s="28">
        <v>14.296187683284456</v>
      </c>
      <c r="F50" s="24">
        <v>0.70381231671554367</v>
      </c>
      <c r="G50" s="25">
        <v>18</v>
      </c>
      <c r="H50" s="44">
        <v>43699</v>
      </c>
      <c r="I50" s="20">
        <v>1910521</v>
      </c>
      <c r="J50" s="20">
        <v>1928178</v>
      </c>
      <c r="K50" s="68">
        <v>1849853</v>
      </c>
      <c r="L50" s="101">
        <v>1937237</v>
      </c>
      <c r="M50" s="68">
        <f t="shared" si="0"/>
        <v>7625789</v>
      </c>
      <c r="N50" s="69">
        <f t="shared" si="1"/>
        <v>6.4939247597855116</v>
      </c>
      <c r="O50" s="69">
        <f t="shared" si="2"/>
        <v>3.3258722474487556</v>
      </c>
      <c r="P50" s="68">
        <v>7372165</v>
      </c>
      <c r="Q50" s="69">
        <f t="shared" si="3"/>
        <v>3.1680525123367564</v>
      </c>
      <c r="R50" s="68">
        <v>241589</v>
      </c>
      <c r="S50" s="68">
        <f t="shared" si="4"/>
        <v>7130576</v>
      </c>
      <c r="T50" s="135"/>
      <c r="U50" s="5">
        <v>82</v>
      </c>
      <c r="V50" s="5"/>
      <c r="W50" s="70">
        <v>81.99</v>
      </c>
      <c r="X50" s="137"/>
      <c r="Y50" s="70">
        <v>15.48</v>
      </c>
      <c r="Z50" s="143"/>
      <c r="AA50">
        <v>3838699</v>
      </c>
      <c r="AB50">
        <v>3711986</v>
      </c>
      <c r="AC50">
        <v>122893</v>
      </c>
      <c r="AD50">
        <v>3589093</v>
      </c>
      <c r="AE50" s="130"/>
      <c r="AF50" s="5">
        <v>82</v>
      </c>
      <c r="AG50" s="1">
        <v>82.13</v>
      </c>
      <c r="AH50" s="140"/>
      <c r="AI50" s="1">
        <v>15.38</v>
      </c>
      <c r="AJ50" s="140"/>
    </row>
    <row r="51" spans="1:36" x14ac:dyDescent="0.2">
      <c r="A51" s="2">
        <v>60</v>
      </c>
      <c r="B51" s="2" t="s">
        <v>26</v>
      </c>
      <c r="C51" s="10">
        <v>8.6999999999999993</v>
      </c>
      <c r="D51" s="30">
        <v>108</v>
      </c>
      <c r="E51" s="27">
        <v>9.0277777777777786</v>
      </c>
      <c r="F51" s="27">
        <v>5.9722222222222214</v>
      </c>
      <c r="G51" s="30">
        <v>18</v>
      </c>
      <c r="H51" s="46">
        <v>43699</v>
      </c>
      <c r="I51" s="49">
        <v>2170771</v>
      </c>
      <c r="J51" s="49">
        <v>2190776</v>
      </c>
      <c r="K51" s="2">
        <v>2098077</v>
      </c>
      <c r="L51" s="102">
        <v>2180863</v>
      </c>
      <c r="M51" s="2">
        <f t="shared" si="0"/>
        <v>8640487</v>
      </c>
      <c r="N51" s="54">
        <f t="shared" si="1"/>
        <v>7.0675530210276341</v>
      </c>
      <c r="O51" s="54">
        <f t="shared" si="2"/>
        <v>3.4614947051016918</v>
      </c>
      <c r="P51" s="2">
        <v>8341397</v>
      </c>
      <c r="Q51" s="54">
        <f t="shared" si="3"/>
        <v>3.6060583159259427</v>
      </c>
      <c r="R51" s="2">
        <v>311581</v>
      </c>
      <c r="S51" s="2">
        <f t="shared" si="4"/>
        <v>8029816</v>
      </c>
      <c r="T51" s="131"/>
      <c r="U51" s="6">
        <v>82</v>
      </c>
      <c r="V51" s="6"/>
      <c r="W51" s="3">
        <v>82.68</v>
      </c>
      <c r="X51" s="138"/>
      <c r="Y51" s="3">
        <v>14.83</v>
      </c>
      <c r="Z51" s="144"/>
      <c r="AA51" s="2">
        <v>4361547</v>
      </c>
      <c r="AB51" s="2">
        <v>4211510</v>
      </c>
      <c r="AC51" s="2">
        <v>159657</v>
      </c>
      <c r="AD51" s="2">
        <v>4051853</v>
      </c>
      <c r="AE51" s="131"/>
      <c r="AF51" s="6">
        <v>83</v>
      </c>
      <c r="AG51" s="3">
        <v>82.82</v>
      </c>
      <c r="AH51" s="138"/>
      <c r="AI51" s="3">
        <v>14.72</v>
      </c>
      <c r="AJ51" s="138"/>
    </row>
    <row r="52" spans="1:36" x14ac:dyDescent="0.2">
      <c r="A52" s="2"/>
      <c r="B52" s="68">
        <f>STDEV(C41:C51)</f>
        <v>0.87448686252411634</v>
      </c>
      <c r="C52" s="11">
        <f>AVERAGE(C41:C51)</f>
        <v>8.3454545454545457</v>
      </c>
      <c r="D52" s="68">
        <f>STDEV(E41:E51)</f>
        <v>3.5839693322282535</v>
      </c>
      <c r="E52" s="11">
        <f>AVERAGE(E41:E51)</f>
        <v>8.2712304775907501</v>
      </c>
      <c r="F52" s="122"/>
      <c r="G52" s="120"/>
      <c r="H52" s="46"/>
      <c r="I52" s="49"/>
      <c r="J52" s="49"/>
      <c r="K52" s="2"/>
      <c r="L52" s="152">
        <f>STDEV(M41:M51)</f>
        <v>1365497.3684583418</v>
      </c>
      <c r="M52" s="151">
        <f>AVERAGE(M41:M51)</f>
        <v>5945958.6363636367</v>
      </c>
      <c r="N52" s="54"/>
      <c r="O52" s="54"/>
      <c r="P52" s="2"/>
      <c r="Q52" s="54"/>
      <c r="R52" s="152">
        <f>STDEV(S41:S51)</f>
        <v>1344476.9146909353</v>
      </c>
      <c r="S52" s="151">
        <f>AVERAGE(S41:S51)</f>
        <v>5414826.3636363633</v>
      </c>
      <c r="T52" s="153">
        <f>STDEV(U41:U51)</f>
        <v>2.8793938756115138</v>
      </c>
      <c r="U52" s="119">
        <f>AVERAGE(U41:U51)</f>
        <v>84.909090909090907</v>
      </c>
      <c r="V52" s="69">
        <f>STDEV(W41:W51)</f>
        <v>1.5748673825840938</v>
      </c>
      <c r="W52" s="11">
        <f>AVERAGE(W41:W51)</f>
        <v>84.825454545454562</v>
      </c>
      <c r="X52" s="122"/>
      <c r="Y52" s="3"/>
      <c r="Z52" s="124"/>
      <c r="AA52" s="2"/>
      <c r="AB52" s="2"/>
      <c r="AC52" s="2"/>
      <c r="AD52" s="2"/>
      <c r="AE52" s="120"/>
      <c r="AF52" s="6"/>
      <c r="AG52" s="3"/>
      <c r="AH52" s="122"/>
      <c r="AI52" s="3"/>
      <c r="AJ52" s="121"/>
    </row>
    <row r="53" spans="1:36" x14ac:dyDescent="0.2">
      <c r="A53" s="16" t="s">
        <v>21</v>
      </c>
      <c r="B53" s="16"/>
      <c r="C53" s="37">
        <f>AVERAGE(C3:C51)</f>
        <v>8.0715831787260353</v>
      </c>
      <c r="D53" s="32"/>
      <c r="E53" s="29"/>
      <c r="F53" s="32"/>
      <c r="G53" s="32"/>
      <c r="H53" s="32"/>
      <c r="I53" s="22"/>
      <c r="J53" s="22"/>
      <c r="K53" s="19"/>
      <c r="L53" s="103"/>
      <c r="M53" s="12">
        <f>AVERAGE(M3:M51)</f>
        <v>5940843.961193569</v>
      </c>
      <c r="N53" s="97">
        <f>AVERAGE(N3:N51)</f>
        <v>9.3901468527892806</v>
      </c>
      <c r="O53" s="97">
        <f>AVERAGE(O3:O51)</f>
        <v>2.645219186503136</v>
      </c>
      <c r="P53" s="19"/>
      <c r="Q53" s="97">
        <f>AVERAGE(Q3:Q51)</f>
        <v>6.744927666286145</v>
      </c>
      <c r="R53" s="19"/>
      <c r="S53" s="12">
        <f>AVERAGE(S3:S51)</f>
        <v>5400404.8260667892</v>
      </c>
      <c r="T53" s="12"/>
      <c r="U53" s="12"/>
      <c r="V53" s="12"/>
      <c r="W53" s="13"/>
      <c r="X53" s="13"/>
      <c r="Y53" s="13"/>
      <c r="Z53" s="71"/>
      <c r="AA53" s="19"/>
      <c r="AB53" s="19"/>
      <c r="AC53" s="19"/>
      <c r="AD53" s="19"/>
      <c r="AE53" s="12"/>
      <c r="AF53" s="12"/>
      <c r="AG53" s="13"/>
      <c r="AH53" s="13"/>
      <c r="AI53" s="13"/>
      <c r="AJ53" s="40"/>
    </row>
    <row r="54" spans="1:36" x14ac:dyDescent="0.2">
      <c r="A54" s="7" t="s">
        <v>7</v>
      </c>
      <c r="B54" s="35" t="s">
        <v>24</v>
      </c>
      <c r="C54" s="26">
        <v>8.5</v>
      </c>
      <c r="D54" s="39">
        <v>77</v>
      </c>
      <c r="E54" s="33">
        <v>12.662337662337663</v>
      </c>
      <c r="F54" s="24">
        <v>2.3376623376623371</v>
      </c>
      <c r="G54" s="25">
        <v>19</v>
      </c>
      <c r="H54" s="44">
        <v>43687</v>
      </c>
      <c r="I54" s="20">
        <v>1476491</v>
      </c>
      <c r="J54" s="20">
        <v>1483853</v>
      </c>
      <c r="K54" s="51">
        <v>1409098</v>
      </c>
      <c r="L54" s="104">
        <v>1495775</v>
      </c>
      <c r="M54" s="68">
        <f t="shared" si="0"/>
        <v>5865217</v>
      </c>
      <c r="N54" s="69">
        <f t="shared" si="1"/>
        <v>9.5498086430561742</v>
      </c>
      <c r="O54" s="69">
        <f t="shared" si="2"/>
        <v>1.4995694106458466</v>
      </c>
      <c r="P54" s="68">
        <v>5777264</v>
      </c>
      <c r="Q54" s="69">
        <f t="shared" si="3"/>
        <v>8.0502392324103269</v>
      </c>
      <c r="R54" s="68">
        <v>472164</v>
      </c>
      <c r="S54" s="68">
        <f t="shared" si="4"/>
        <v>5305100</v>
      </c>
      <c r="T54" s="129">
        <f>AVERAGE(S54:S63)</f>
        <v>5793739.0999999996</v>
      </c>
      <c r="U54" s="5">
        <v>89</v>
      </c>
      <c r="V54" s="5"/>
      <c r="W54" s="70">
        <v>88.06</v>
      </c>
      <c r="X54" s="132">
        <f>AVERAGE(W54:W63)</f>
        <v>85.808999999999997</v>
      </c>
      <c r="Y54" s="70">
        <v>10.23</v>
      </c>
      <c r="Z54" s="147">
        <f>AVERAGE(Y54:Y63)</f>
        <v>11.908000000000001</v>
      </c>
      <c r="AA54">
        <v>2960344</v>
      </c>
      <c r="AB54">
        <v>2917584</v>
      </c>
      <c r="AC54">
        <v>242351</v>
      </c>
      <c r="AD54">
        <v>2675233</v>
      </c>
      <c r="AE54" s="129">
        <f>AVERAGE(AD54:AD63)</f>
        <v>2929528.4</v>
      </c>
      <c r="AF54" s="5">
        <v>90</v>
      </c>
      <c r="AG54" s="1">
        <v>88.19</v>
      </c>
      <c r="AH54" s="132">
        <f>AVERAGE(AG54:AG63)</f>
        <v>85.924999999999997</v>
      </c>
      <c r="AI54" s="1">
        <v>10.11</v>
      </c>
      <c r="AJ54" s="132">
        <f>AVERAGE(AI54:AI63)</f>
        <v>11.795</v>
      </c>
    </row>
    <row r="55" spans="1:36" x14ac:dyDescent="0.2">
      <c r="A55" s="7" t="s">
        <v>8</v>
      </c>
      <c r="B55" s="35" t="s">
        <v>24</v>
      </c>
      <c r="C55" s="9">
        <v>8.9</v>
      </c>
      <c r="D55" s="25">
        <v>122</v>
      </c>
      <c r="E55" s="24">
        <v>7.9918032786885247</v>
      </c>
      <c r="F55" s="24">
        <v>7.0081967213114753</v>
      </c>
      <c r="G55" s="25">
        <v>21</v>
      </c>
      <c r="H55" s="44">
        <v>43677</v>
      </c>
      <c r="I55" s="20">
        <v>2166619</v>
      </c>
      <c r="J55" s="20">
        <v>2188058</v>
      </c>
      <c r="K55" s="51">
        <v>2111575</v>
      </c>
      <c r="L55" s="104">
        <v>2219715</v>
      </c>
      <c r="M55" s="68">
        <f t="shared" si="0"/>
        <v>8685967</v>
      </c>
      <c r="N55" s="69">
        <f t="shared" si="1"/>
        <v>7.4993952889758848</v>
      </c>
      <c r="O55" s="69">
        <f t="shared" si="2"/>
        <v>2.570583102606768</v>
      </c>
      <c r="P55" s="68">
        <v>8462687</v>
      </c>
      <c r="Q55" s="69">
        <f t="shared" si="3"/>
        <v>4.9288121863691172</v>
      </c>
      <c r="R55" s="68">
        <v>428115</v>
      </c>
      <c r="S55" s="68">
        <f t="shared" si="4"/>
        <v>8034572</v>
      </c>
      <c r="T55" s="135"/>
      <c r="U55" s="5">
        <v>86</v>
      </c>
      <c r="V55" s="5"/>
      <c r="W55" s="70">
        <v>85.47</v>
      </c>
      <c r="X55" s="133"/>
      <c r="Y55" s="70">
        <v>12.12</v>
      </c>
      <c r="Z55" s="148"/>
      <c r="AA55">
        <v>4354677</v>
      </c>
      <c r="AB55">
        <v>4244126</v>
      </c>
      <c r="AC55">
        <v>217349</v>
      </c>
      <c r="AD55">
        <v>4026777</v>
      </c>
      <c r="AE55" s="135"/>
      <c r="AF55" s="5">
        <v>87</v>
      </c>
      <c r="AG55" s="1">
        <v>85.56</v>
      </c>
      <c r="AH55" s="133"/>
      <c r="AI55" s="1">
        <v>12.03</v>
      </c>
      <c r="AJ55" s="133"/>
    </row>
    <row r="56" spans="1:36" x14ac:dyDescent="0.2">
      <c r="A56" s="7" t="s">
        <v>9</v>
      </c>
      <c r="B56" s="35" t="s">
        <v>24</v>
      </c>
      <c r="C56" s="9">
        <v>8.1999999999999993</v>
      </c>
      <c r="D56" s="25">
        <v>90</v>
      </c>
      <c r="E56" s="24">
        <v>10.833333333333334</v>
      </c>
      <c r="F56" s="24">
        <v>4.1666666666666661</v>
      </c>
      <c r="G56" s="25">
        <v>21</v>
      </c>
      <c r="H56" s="44">
        <v>43677</v>
      </c>
      <c r="I56" s="20">
        <v>1789339</v>
      </c>
      <c r="J56" s="20">
        <v>1807181</v>
      </c>
      <c r="K56" s="51">
        <v>1646732</v>
      </c>
      <c r="L56" s="104">
        <v>1769777</v>
      </c>
      <c r="M56" s="68">
        <f t="shared" si="0"/>
        <v>7013029</v>
      </c>
      <c r="N56" s="69">
        <f t="shared" si="1"/>
        <v>7.2900596874759822</v>
      </c>
      <c r="O56" s="69">
        <f t="shared" si="2"/>
        <v>2.4157607219362704</v>
      </c>
      <c r="P56" s="68">
        <v>6843611</v>
      </c>
      <c r="Q56" s="69">
        <f t="shared" si="3"/>
        <v>4.8742989655397118</v>
      </c>
      <c r="R56" s="68">
        <v>341836</v>
      </c>
      <c r="S56" s="68">
        <f t="shared" si="4"/>
        <v>6501775</v>
      </c>
      <c r="T56" s="135"/>
      <c r="U56" s="5">
        <v>87</v>
      </c>
      <c r="V56" s="5"/>
      <c r="W56" s="70">
        <v>85.62</v>
      </c>
      <c r="X56" s="133"/>
      <c r="Y56" s="70">
        <v>12.09</v>
      </c>
      <c r="Z56" s="148"/>
      <c r="AA56">
        <v>3596520</v>
      </c>
      <c r="AB56">
        <v>3512406</v>
      </c>
      <c r="AC56">
        <v>178505</v>
      </c>
      <c r="AD56">
        <v>3333901</v>
      </c>
      <c r="AE56" s="135"/>
      <c r="AF56" s="5">
        <v>87</v>
      </c>
      <c r="AG56" s="1">
        <v>85.72</v>
      </c>
      <c r="AH56" s="133"/>
      <c r="AI56" s="1">
        <v>12</v>
      </c>
      <c r="AJ56" s="133"/>
    </row>
    <row r="57" spans="1:36" x14ac:dyDescent="0.2">
      <c r="A57" s="7" t="s">
        <v>10</v>
      </c>
      <c r="B57" s="35" t="s">
        <v>24</v>
      </c>
      <c r="C57" s="9">
        <v>8.9</v>
      </c>
      <c r="D57" s="25">
        <v>109</v>
      </c>
      <c r="E57" s="24">
        <v>8.9449541284403669</v>
      </c>
      <c r="F57" s="24">
        <v>6.0550458715596331</v>
      </c>
      <c r="G57" s="25">
        <v>21</v>
      </c>
      <c r="H57" s="44">
        <v>43687</v>
      </c>
      <c r="I57" s="20">
        <v>1191511</v>
      </c>
      <c r="J57" s="20">
        <v>1204468</v>
      </c>
      <c r="K57" s="51">
        <v>1102538</v>
      </c>
      <c r="L57" s="104">
        <v>1197284</v>
      </c>
      <c r="M57" s="68">
        <f t="shared" si="0"/>
        <v>4695801</v>
      </c>
      <c r="N57" s="69">
        <f t="shared" si="1"/>
        <v>10.12372543044307</v>
      </c>
      <c r="O57" s="69">
        <f t="shared" si="2"/>
        <v>3.1947265226954888</v>
      </c>
      <c r="P57" s="68">
        <v>4545783</v>
      </c>
      <c r="Q57" s="69">
        <f t="shared" si="3"/>
        <v>6.9289989077475811</v>
      </c>
      <c r="R57" s="68">
        <v>325372</v>
      </c>
      <c r="S57" s="68">
        <f t="shared" si="4"/>
        <v>4220411</v>
      </c>
      <c r="T57" s="135"/>
      <c r="U57" s="5">
        <v>85</v>
      </c>
      <c r="V57" s="5"/>
      <c r="W57" s="70">
        <v>86.3</v>
      </c>
      <c r="X57" s="133"/>
      <c r="Y57" s="70">
        <v>11.52</v>
      </c>
      <c r="Z57" s="148"/>
      <c r="AA57">
        <v>2395979</v>
      </c>
      <c r="AB57">
        <v>2323083</v>
      </c>
      <c r="AC57">
        <v>168668</v>
      </c>
      <c r="AD57">
        <v>2154415</v>
      </c>
      <c r="AE57" s="135"/>
      <c r="AF57" s="5">
        <v>86</v>
      </c>
      <c r="AG57" s="1">
        <v>86.43</v>
      </c>
      <c r="AH57" s="133"/>
      <c r="AI57" s="1">
        <v>11.42</v>
      </c>
      <c r="AJ57" s="133"/>
    </row>
    <row r="58" spans="1:36" x14ac:dyDescent="0.2">
      <c r="A58" s="7" t="s">
        <v>11</v>
      </c>
      <c r="B58" s="35" t="s">
        <v>24</v>
      </c>
      <c r="C58" s="9">
        <v>8.3000000000000007</v>
      </c>
      <c r="D58" s="25">
        <v>67</v>
      </c>
      <c r="E58" s="24">
        <v>14.552238805970148</v>
      </c>
      <c r="F58" s="24">
        <v>0.44776119402985159</v>
      </c>
      <c r="G58" s="25">
        <v>20</v>
      </c>
      <c r="H58" s="44">
        <v>43685</v>
      </c>
      <c r="I58" s="20">
        <v>1746433</v>
      </c>
      <c r="J58" s="20">
        <v>1762216</v>
      </c>
      <c r="K58" s="51">
        <v>1670160</v>
      </c>
      <c r="L58" s="104">
        <v>1746824</v>
      </c>
      <c r="M58" s="68">
        <f t="shared" si="0"/>
        <v>6925633</v>
      </c>
      <c r="N58" s="69">
        <f t="shared" si="1"/>
        <v>6.2793249367963906</v>
      </c>
      <c r="O58" s="69">
        <f t="shared" si="2"/>
        <v>1.1955441473725217</v>
      </c>
      <c r="P58" s="68">
        <v>6842834</v>
      </c>
      <c r="Q58" s="69">
        <f t="shared" si="3"/>
        <v>5.0837807894238694</v>
      </c>
      <c r="R58" s="68">
        <v>352084</v>
      </c>
      <c r="S58" s="68">
        <f t="shared" si="4"/>
        <v>6490750</v>
      </c>
      <c r="T58" s="135"/>
      <c r="U58" s="5">
        <v>88</v>
      </c>
      <c r="V58" s="5"/>
      <c r="W58" s="70">
        <v>86.3</v>
      </c>
      <c r="X58" s="133"/>
      <c r="Y58" s="70">
        <v>11.59</v>
      </c>
      <c r="Z58" s="148"/>
      <c r="AA58">
        <v>3508649</v>
      </c>
      <c r="AB58">
        <v>3468277</v>
      </c>
      <c r="AC58">
        <v>180470</v>
      </c>
      <c r="AD58">
        <v>3287807</v>
      </c>
      <c r="AE58" s="135"/>
      <c r="AF58" s="5">
        <v>89</v>
      </c>
      <c r="AG58" s="1">
        <v>86.4</v>
      </c>
      <c r="AH58" s="133"/>
      <c r="AI58" s="1">
        <v>11.49</v>
      </c>
      <c r="AJ58" s="133"/>
    </row>
    <row r="59" spans="1:36" x14ac:dyDescent="0.2">
      <c r="A59" s="7" t="s">
        <v>12</v>
      </c>
      <c r="B59" s="35" t="s">
        <v>27</v>
      </c>
      <c r="C59" s="9">
        <v>8.3000000000000007</v>
      </c>
      <c r="D59" s="25">
        <v>88</v>
      </c>
      <c r="E59" s="24">
        <v>11.079545454545455</v>
      </c>
      <c r="F59" s="24">
        <v>3.920454545454545</v>
      </c>
      <c r="G59" s="25">
        <v>21</v>
      </c>
      <c r="H59" s="44">
        <v>43685</v>
      </c>
      <c r="I59" s="20">
        <v>1477681</v>
      </c>
      <c r="J59" s="20">
        <v>1494275</v>
      </c>
      <c r="K59" s="51">
        <v>1400542</v>
      </c>
      <c r="L59" s="104">
        <v>1510656</v>
      </c>
      <c r="M59" s="68">
        <f t="shared" si="0"/>
        <v>5883154</v>
      </c>
      <c r="N59" s="69">
        <f t="shared" si="1"/>
        <v>8.155302410917681</v>
      </c>
      <c r="O59" s="69">
        <f t="shared" si="2"/>
        <v>1.5244034067440695</v>
      </c>
      <c r="P59" s="68">
        <v>5793471</v>
      </c>
      <c r="Q59" s="69">
        <f t="shared" si="3"/>
        <v>6.630899004173612</v>
      </c>
      <c r="R59" s="68">
        <v>390106</v>
      </c>
      <c r="S59" s="68">
        <f t="shared" si="4"/>
        <v>5403365</v>
      </c>
      <c r="T59" s="135"/>
      <c r="U59" s="5">
        <v>89</v>
      </c>
      <c r="V59" s="5"/>
      <c r="W59" s="70">
        <v>85.94</v>
      </c>
      <c r="X59" s="133"/>
      <c r="Y59" s="70">
        <v>11.32</v>
      </c>
      <c r="Z59" s="148"/>
      <c r="AA59">
        <v>2971956</v>
      </c>
      <c r="AB59">
        <v>2927969</v>
      </c>
      <c r="AC59">
        <v>200505</v>
      </c>
      <c r="AD59">
        <v>2727464</v>
      </c>
      <c r="AE59" s="135"/>
      <c r="AF59" s="5">
        <v>90</v>
      </c>
      <c r="AG59" s="1">
        <v>86.04</v>
      </c>
      <c r="AH59" s="133"/>
      <c r="AI59" s="1">
        <v>11.21</v>
      </c>
      <c r="AJ59" s="133"/>
    </row>
    <row r="60" spans="1:36" x14ac:dyDescent="0.2">
      <c r="A60" s="7" t="s">
        <v>13</v>
      </c>
      <c r="B60" s="35" t="s">
        <v>27</v>
      </c>
      <c r="C60" s="9">
        <v>8.8000000000000007</v>
      </c>
      <c r="D60" s="25">
        <v>115</v>
      </c>
      <c r="E60" s="24">
        <v>8.4782608695652169</v>
      </c>
      <c r="F60" s="24">
        <v>6.5217391304347831</v>
      </c>
      <c r="G60" s="25">
        <v>18</v>
      </c>
      <c r="H60" s="44">
        <v>43689</v>
      </c>
      <c r="I60" s="20">
        <v>1204996</v>
      </c>
      <c r="J60" s="20">
        <v>1216015</v>
      </c>
      <c r="K60" s="51">
        <v>1152659</v>
      </c>
      <c r="L60" s="104">
        <v>1208848</v>
      </c>
      <c r="M60" s="68">
        <f t="shared" si="0"/>
        <v>4782518</v>
      </c>
      <c r="N60" s="69">
        <f t="shared" si="1"/>
        <v>10.108440783704317</v>
      </c>
      <c r="O60" s="69">
        <f t="shared" si="2"/>
        <v>2.6307689798553815</v>
      </c>
      <c r="P60" s="68">
        <v>4656701</v>
      </c>
      <c r="Q60" s="69">
        <f t="shared" si="3"/>
        <v>7.4776718038489349</v>
      </c>
      <c r="R60" s="68">
        <v>357621</v>
      </c>
      <c r="S60" s="68">
        <f t="shared" si="4"/>
        <v>4299080</v>
      </c>
      <c r="T60" s="135"/>
      <c r="U60" s="5">
        <v>85</v>
      </c>
      <c r="V60" s="5"/>
      <c r="W60" s="70">
        <v>86.04</v>
      </c>
      <c r="X60" s="133"/>
      <c r="Y60" s="70">
        <v>11.2</v>
      </c>
      <c r="Z60" s="148"/>
      <c r="AA60">
        <v>2421011</v>
      </c>
      <c r="AB60">
        <v>2358623</v>
      </c>
      <c r="AC60">
        <v>183323</v>
      </c>
      <c r="AD60">
        <v>2175300</v>
      </c>
      <c r="AE60" s="135"/>
      <c r="AF60" s="5">
        <v>86</v>
      </c>
      <c r="AG60" s="1">
        <v>86.17</v>
      </c>
      <c r="AH60" s="133"/>
      <c r="AI60" s="1">
        <v>11.06</v>
      </c>
      <c r="AJ60" s="133"/>
    </row>
    <row r="61" spans="1:36" x14ac:dyDescent="0.2">
      <c r="A61" s="7" t="s">
        <v>14</v>
      </c>
      <c r="B61" s="35" t="s">
        <v>27</v>
      </c>
      <c r="C61" s="9">
        <v>8.1</v>
      </c>
      <c r="D61" s="25">
        <v>120</v>
      </c>
      <c r="E61" s="24">
        <v>8.125</v>
      </c>
      <c r="F61" s="24">
        <v>6.875</v>
      </c>
      <c r="G61" s="25">
        <v>18</v>
      </c>
      <c r="H61" s="44">
        <v>43689</v>
      </c>
      <c r="I61" s="20">
        <v>1212009</v>
      </c>
      <c r="J61" s="20">
        <v>1222165</v>
      </c>
      <c r="K61" s="51">
        <v>1181953</v>
      </c>
      <c r="L61" s="104">
        <v>1253911</v>
      </c>
      <c r="M61" s="68">
        <f t="shared" si="0"/>
        <v>4870038</v>
      </c>
      <c r="N61" s="69">
        <f t="shared" si="1"/>
        <v>7.7345597714021945</v>
      </c>
      <c r="O61" s="69">
        <f t="shared" si="2"/>
        <v>1.8487124741121117</v>
      </c>
      <c r="P61" s="68">
        <v>4780005</v>
      </c>
      <c r="Q61" s="69">
        <f t="shared" si="3"/>
        <v>5.8858472972900824</v>
      </c>
      <c r="R61" s="68">
        <v>286643</v>
      </c>
      <c r="S61" s="68">
        <f t="shared" si="4"/>
        <v>4493362</v>
      </c>
      <c r="T61" s="135"/>
      <c r="U61" s="5">
        <v>86</v>
      </c>
      <c r="V61" s="5"/>
      <c r="W61" s="70">
        <v>86.19</v>
      </c>
      <c r="X61" s="133"/>
      <c r="Y61" s="70">
        <v>11.7</v>
      </c>
      <c r="Z61" s="148"/>
      <c r="AA61">
        <v>2434174</v>
      </c>
      <c r="AB61">
        <v>2390318</v>
      </c>
      <c r="AC61">
        <v>145332</v>
      </c>
      <c r="AD61">
        <v>2244986</v>
      </c>
      <c r="AE61" s="135"/>
      <c r="AF61" s="5">
        <v>87</v>
      </c>
      <c r="AG61" s="1">
        <v>86.3</v>
      </c>
      <c r="AH61" s="133"/>
      <c r="AI61" s="1">
        <v>11.57</v>
      </c>
      <c r="AJ61" s="133"/>
    </row>
    <row r="62" spans="1:36" x14ac:dyDescent="0.2">
      <c r="A62" s="7" t="s">
        <v>15</v>
      </c>
      <c r="B62" s="35" t="s">
        <v>27</v>
      </c>
      <c r="C62" s="9">
        <v>8.4</v>
      </c>
      <c r="D62" s="25">
        <v>76</v>
      </c>
      <c r="E62" s="24">
        <v>12.828947368421053</v>
      </c>
      <c r="F62" s="24">
        <v>2.1710526315789469</v>
      </c>
      <c r="G62" s="25">
        <v>18</v>
      </c>
      <c r="H62" s="44">
        <v>43689</v>
      </c>
      <c r="I62" s="48">
        <v>1173834</v>
      </c>
      <c r="J62" s="48">
        <v>1183802</v>
      </c>
      <c r="K62" s="51">
        <v>1120900</v>
      </c>
      <c r="L62" s="104">
        <v>1194732</v>
      </c>
      <c r="M62" s="68">
        <f t="shared" si="0"/>
        <v>4673268</v>
      </c>
      <c r="N62" s="69">
        <f t="shared" si="1"/>
        <v>7.6240652151770449</v>
      </c>
      <c r="O62" s="69">
        <f t="shared" si="2"/>
        <v>1.8922304477295118</v>
      </c>
      <c r="P62" s="68">
        <v>4584839</v>
      </c>
      <c r="Q62" s="69">
        <f t="shared" si="3"/>
        <v>5.7318347674475332</v>
      </c>
      <c r="R62" s="68">
        <v>267864</v>
      </c>
      <c r="S62" s="68">
        <f t="shared" si="4"/>
        <v>4316975</v>
      </c>
      <c r="T62" s="135"/>
      <c r="U62" s="5">
        <v>87</v>
      </c>
      <c r="V62" s="5"/>
      <c r="W62" s="70">
        <v>85.8</v>
      </c>
      <c r="X62" s="133"/>
      <c r="Y62" s="70">
        <v>12.17</v>
      </c>
      <c r="Z62" s="148"/>
      <c r="AA62">
        <v>2357636</v>
      </c>
      <c r="AB62">
        <v>2314496</v>
      </c>
      <c r="AC62">
        <v>137337</v>
      </c>
      <c r="AD62">
        <v>2177159</v>
      </c>
      <c r="AE62" s="135"/>
      <c r="AF62" s="5">
        <v>88</v>
      </c>
      <c r="AG62" s="1">
        <v>85.93</v>
      </c>
      <c r="AH62" s="133"/>
      <c r="AI62" s="1">
        <v>12.04</v>
      </c>
      <c r="AJ62" s="133"/>
    </row>
    <row r="63" spans="1:36" x14ac:dyDescent="0.2">
      <c r="A63" s="8" t="s">
        <v>16</v>
      </c>
      <c r="B63" s="36" t="s">
        <v>27</v>
      </c>
      <c r="C63" s="21">
        <v>8.4</v>
      </c>
      <c r="D63" s="30">
        <v>65</v>
      </c>
      <c r="E63" s="27">
        <v>15</v>
      </c>
      <c r="F63" s="27">
        <v>0</v>
      </c>
      <c r="G63" s="30">
        <v>18</v>
      </c>
      <c r="H63" s="46">
        <v>43699</v>
      </c>
      <c r="I63" s="21">
        <v>2405250</v>
      </c>
      <c r="J63" s="21">
        <v>2413915</v>
      </c>
      <c r="K63" s="8">
        <v>2300795</v>
      </c>
      <c r="L63" s="105">
        <v>2397520</v>
      </c>
      <c r="M63" s="2">
        <f t="shared" si="0"/>
        <v>9517480</v>
      </c>
      <c r="N63" s="54">
        <f t="shared" si="1"/>
        <v>6.7820368416849837</v>
      </c>
      <c r="O63" s="54">
        <f t="shared" si="2"/>
        <v>3.2716118132110599</v>
      </c>
      <c r="P63" s="2">
        <v>9206105</v>
      </c>
      <c r="Q63" s="54">
        <f t="shared" si="3"/>
        <v>3.5104250284739238</v>
      </c>
      <c r="R63" s="2">
        <v>334104</v>
      </c>
      <c r="S63" s="2">
        <f t="shared" si="4"/>
        <v>8872001</v>
      </c>
      <c r="T63" s="131"/>
      <c r="U63" s="6">
        <v>81</v>
      </c>
      <c r="V63" s="6"/>
      <c r="W63" s="3">
        <v>82.37</v>
      </c>
      <c r="X63" s="134"/>
      <c r="Y63" s="3">
        <v>15.14</v>
      </c>
      <c r="Z63" s="149"/>
      <c r="AA63" s="2">
        <v>4819165</v>
      </c>
      <c r="AB63" s="2">
        <v>4663588</v>
      </c>
      <c r="AC63" s="2">
        <v>171346</v>
      </c>
      <c r="AD63" s="2">
        <v>4492242</v>
      </c>
      <c r="AE63" s="131"/>
      <c r="AF63" s="6">
        <v>81</v>
      </c>
      <c r="AG63" s="3">
        <v>82.51</v>
      </c>
      <c r="AH63" s="134"/>
      <c r="AI63" s="3">
        <v>15.02</v>
      </c>
      <c r="AJ63" s="134"/>
    </row>
    <row r="64" spans="1:36" x14ac:dyDescent="0.2">
      <c r="A64" s="17" t="s">
        <v>21</v>
      </c>
      <c r="B64" s="17"/>
      <c r="C64" s="38">
        <f>AVERAGE(C54:C63)</f>
        <v>8.48</v>
      </c>
      <c r="D64" s="18"/>
      <c r="E64" s="15"/>
      <c r="F64" s="18"/>
      <c r="G64" s="34"/>
      <c r="H64" s="34"/>
      <c r="I64" s="23"/>
      <c r="J64" s="23"/>
      <c r="K64" s="99"/>
      <c r="L64" s="106"/>
      <c r="M64" s="75">
        <f>AVERAGE(M54:M63)</f>
        <v>6291210.5</v>
      </c>
      <c r="N64" s="98">
        <f>AVERAGE(N54:N63)</f>
        <v>8.114671900963371</v>
      </c>
      <c r="O64" s="98">
        <f>AVERAGE(O54:O63)</f>
        <v>2.2043911026909031</v>
      </c>
      <c r="P64" s="99"/>
      <c r="Q64" s="98">
        <f>AVERAGE(Q54:Q63)</f>
        <v>5.9102807982724688</v>
      </c>
      <c r="R64" s="99"/>
      <c r="S64" s="75">
        <f>AVERAGE(S54:S63)</f>
        <v>5793739.0999999996</v>
      </c>
      <c r="T64" s="75"/>
      <c r="U64" s="75"/>
      <c r="V64" s="75"/>
      <c r="W64" s="40"/>
      <c r="X64" s="40"/>
      <c r="Y64" s="40"/>
      <c r="Z64" s="71"/>
      <c r="AA64" s="18">
        <f>AVERAGE(AA54:AA63)</f>
        <v>3182011.1</v>
      </c>
      <c r="AB64" s="18"/>
      <c r="AC64" s="18"/>
      <c r="AD64" s="14">
        <f>AVERAGE(AD54:AD63)</f>
        <v>2929528.4</v>
      </c>
      <c r="AE64" s="14"/>
      <c r="AF64" s="14"/>
      <c r="AG64" s="15"/>
      <c r="AH64" s="15"/>
      <c r="AI64" s="15"/>
      <c r="AJ64" s="15"/>
    </row>
    <row r="65" spans="3:23" x14ac:dyDescent="0.2">
      <c r="W65" s="1">
        <f>AVERAGE(W3:W51)</f>
        <v>84.662512368583776</v>
      </c>
    </row>
    <row r="66" spans="3:23" x14ac:dyDescent="0.2">
      <c r="C66" s="96">
        <f>MIN(C3:C51)</f>
        <v>6.6</v>
      </c>
    </row>
    <row r="67" spans="3:23" x14ac:dyDescent="0.2">
      <c r="C67" s="96">
        <f>MAX(C3:C51)</f>
        <v>9.4</v>
      </c>
    </row>
  </sheetData>
  <mergeCells count="42">
    <mergeCell ref="T54:T63"/>
    <mergeCell ref="X54:X63"/>
    <mergeCell ref="Z54:Z63"/>
    <mergeCell ref="T29:T39"/>
    <mergeCell ref="X29:X39"/>
    <mergeCell ref="Z29:Z39"/>
    <mergeCell ref="T41:T51"/>
    <mergeCell ref="X41:X51"/>
    <mergeCell ref="Z41:Z51"/>
    <mergeCell ref="X3:X14"/>
    <mergeCell ref="Z3:Z14"/>
    <mergeCell ref="T16:T27"/>
    <mergeCell ref="X16:X27"/>
    <mergeCell ref="Z16:Z27"/>
    <mergeCell ref="AE41:AE51"/>
    <mergeCell ref="AH41:AH51"/>
    <mergeCell ref="AJ41:AJ51"/>
    <mergeCell ref="AE54:AE63"/>
    <mergeCell ref="AH54:AH63"/>
    <mergeCell ref="AJ54:AJ63"/>
    <mergeCell ref="AE16:AE27"/>
    <mergeCell ref="AH16:AH27"/>
    <mergeCell ref="AJ16:AJ27"/>
    <mergeCell ref="AE29:AE39"/>
    <mergeCell ref="AH29:AH39"/>
    <mergeCell ref="AJ29:AJ39"/>
    <mergeCell ref="AE3:AE14"/>
    <mergeCell ref="AH3:AH14"/>
    <mergeCell ref="AJ3:AJ14"/>
    <mergeCell ref="A1:A2"/>
    <mergeCell ref="B1:B2"/>
    <mergeCell ref="C1:C2"/>
    <mergeCell ref="D1:D2"/>
    <mergeCell ref="E1:E2"/>
    <mergeCell ref="F1:F2"/>
    <mergeCell ref="G1:G2"/>
    <mergeCell ref="H1:H2"/>
    <mergeCell ref="I2:J2"/>
    <mergeCell ref="K2:L2"/>
    <mergeCell ref="AA2:AJ2"/>
    <mergeCell ref="M2:Z2"/>
    <mergeCell ref="T3:T14"/>
  </mergeCells>
  <printOptions headings="1"/>
  <pageMargins left="0.7" right="0.7" top="0.75" bottom="0.75" header="0.3" footer="0.3"/>
  <pageSetup scale="3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Liver</vt:lpstr>
      <vt:lpstr>Ileum</vt:lpstr>
      <vt:lpstr>EWAT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Zhang</dc:creator>
  <cp:lastModifiedBy>Yang Zhang</cp:lastModifiedBy>
  <cp:lastPrinted>2019-10-10T18:58:10Z</cp:lastPrinted>
  <dcterms:created xsi:type="dcterms:W3CDTF">2019-09-25T20:27:07Z</dcterms:created>
  <dcterms:modified xsi:type="dcterms:W3CDTF">2019-11-07T01:08:50Z</dcterms:modified>
</cp:coreProperties>
</file>