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filterPrivacy="1" codeName="ThisWorkbook"/>
  <xr:revisionPtr revIDLastSave="0" documentId="8_{DFF464A0-A30B-5743-B136-3FA8CEB64299}" xr6:coauthVersionLast="40" xr6:coauthVersionMax="40" xr10:uidLastSave="{00000000-0000-0000-0000-000000000000}"/>
  <bookViews>
    <workbookView xWindow="800" yWindow="460" windowWidth="27620" windowHeight="15900" tabRatio="415" xr2:uid="{00000000-000D-0000-FFFF-FFFF00000000}"/>
  </bookViews>
  <sheets>
    <sheet name="甘特" sheetId="11" r:id="rId1"/>
    <sheet name="假期统计" sheetId="14" r:id="rId2"/>
  </sheets>
  <definedNames>
    <definedName name="_xlnm.Print_Area" localSheetId="0">甘特!$A$7:$D$80</definedName>
    <definedName name="_xlnm.Print_Titles" localSheetId="0">甘特!$4:$7</definedName>
    <definedName name="滚动增量">甘特!$M$2</definedName>
    <definedName name="今天" localSheetId="0">TODAY()</definedName>
    <definedName name="项目开始日期">甘特!$H$2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11" l="1"/>
  <c r="H59" i="11" l="1"/>
  <c r="H64" i="11" l="1"/>
  <c r="G65" i="11" s="1"/>
  <c r="H65" i="11" s="1"/>
  <c r="G66" i="11" s="1"/>
  <c r="H66" i="11" s="1"/>
  <c r="N46" i="11"/>
  <c r="N47" i="11"/>
  <c r="N40" i="11"/>
  <c r="N41" i="11"/>
  <c r="N42" i="11"/>
  <c r="N43" i="11"/>
  <c r="N44" i="11"/>
  <c r="N48" i="11" l="1"/>
  <c r="N82" i="11"/>
  <c r="N83" i="11"/>
  <c r="H73" i="11"/>
  <c r="G75" i="11" s="1"/>
  <c r="H75" i="11" s="1"/>
  <c r="G78" i="11" s="1"/>
  <c r="H78" i="11" s="1"/>
  <c r="G79" i="11" s="1"/>
  <c r="H79" i="11" s="1"/>
  <c r="G24" i="11"/>
  <c r="H23" i="11"/>
  <c r="H24" i="11" s="1"/>
  <c r="H18" i="11"/>
  <c r="H19" i="11" s="1"/>
  <c r="G19" i="11"/>
  <c r="G13" i="11"/>
  <c r="H12" i="11"/>
  <c r="H13" i="11" s="1"/>
  <c r="N37" i="11"/>
  <c r="N38" i="11"/>
  <c r="H61" i="11"/>
  <c r="G62" i="11" s="1"/>
  <c r="H62" i="11" s="1"/>
  <c r="H28" i="11"/>
  <c r="G29" i="11" s="1"/>
  <c r="N28" i="11"/>
  <c r="G76" i="11" l="1"/>
  <c r="H76" i="11" s="1"/>
  <c r="G77" i="11" s="1"/>
  <c r="H77" i="11" s="1"/>
  <c r="G80" i="11" s="1"/>
  <c r="H80" i="11" s="1"/>
  <c r="G81" i="11" s="1"/>
  <c r="H81" i="11" s="1"/>
  <c r="G82" i="11" s="1"/>
  <c r="H82" i="11" s="1"/>
  <c r="G37" i="11" s="1"/>
  <c r="G74" i="11"/>
  <c r="H74" i="11" s="1"/>
  <c r="H29" i="11"/>
  <c r="I28" i="11"/>
  <c r="N59" i="11"/>
  <c r="I60" i="11"/>
  <c r="I61" i="11"/>
  <c r="I59" i="11"/>
  <c r="N36" i="11"/>
  <c r="N39" i="11"/>
  <c r="N17" i="11"/>
  <c r="N13" i="11"/>
  <c r="N10" i="11"/>
  <c r="N11" i="11"/>
  <c r="I11" i="11"/>
  <c r="I10" i="11"/>
  <c r="I14" i="11"/>
  <c r="N24" i="11"/>
  <c r="N19" i="11"/>
  <c r="E9" i="11"/>
  <c r="G83" i="11" l="1"/>
  <c r="H83" i="11" s="1"/>
  <c r="H37" i="11"/>
  <c r="I37" i="11" s="1"/>
  <c r="G30" i="11"/>
  <c r="H30" i="11" s="1"/>
  <c r="G31" i="11" s="1"/>
  <c r="I80" i="11"/>
  <c r="N14" i="11"/>
  <c r="N12" i="11"/>
  <c r="I83" i="11" l="1"/>
  <c r="G67" i="11"/>
  <c r="G84" i="11"/>
  <c r="H84" i="11" s="1"/>
  <c r="H31" i="11"/>
  <c r="G32" i="11" s="1"/>
  <c r="H38" i="11"/>
  <c r="G41" i="11" s="1"/>
  <c r="H41" i="11" s="1"/>
  <c r="G36" i="11"/>
  <c r="H36" i="11" s="1"/>
  <c r="G39" i="11" s="1"/>
  <c r="G38" i="11"/>
  <c r="I82" i="11"/>
  <c r="I81" i="11"/>
  <c r="H67" i="11" l="1"/>
  <c r="G68" i="11" s="1"/>
  <c r="H68" i="11" s="1"/>
  <c r="G69" i="11" s="1"/>
  <c r="H69" i="11" s="1"/>
  <c r="I69" i="11" s="1"/>
  <c r="G45" i="11"/>
  <c r="H45" i="11" s="1"/>
  <c r="G46" i="11" s="1"/>
  <c r="G70" i="11"/>
  <c r="H70" i="11" s="1"/>
  <c r="G71" i="11" s="1"/>
  <c r="I31" i="11"/>
  <c r="H39" i="11"/>
  <c r="I38" i="11"/>
  <c r="H32" i="11"/>
  <c r="I32" i="11" s="1"/>
  <c r="I36" i="11"/>
  <c r="I91" i="11"/>
  <c r="I92" i="11"/>
  <c r="N87" i="11"/>
  <c r="N88" i="11"/>
  <c r="N89" i="11"/>
  <c r="N91" i="11"/>
  <c r="N92" i="11"/>
  <c r="I88" i="11"/>
  <c r="I89" i="11"/>
  <c r="I87" i="11"/>
  <c r="N31" i="11"/>
  <c r="N32" i="11"/>
  <c r="N74" i="11"/>
  <c r="N75" i="11"/>
  <c r="N76" i="11"/>
  <c r="N77" i="11"/>
  <c r="N78" i="11"/>
  <c r="N79" i="11"/>
  <c r="N80" i="11"/>
  <c r="N81" i="11"/>
  <c r="I74" i="11"/>
  <c r="I75" i="11"/>
  <c r="I76" i="11"/>
  <c r="I77" i="11"/>
  <c r="G33" i="11" l="1"/>
  <c r="H71" i="11"/>
  <c r="I67" i="11"/>
  <c r="H46" i="11"/>
  <c r="I39" i="11"/>
  <c r="G40" i="11"/>
  <c r="G42" i="11"/>
  <c r="H42" i="11" s="1"/>
  <c r="G43" i="11" s="1"/>
  <c r="H43" i="11" s="1"/>
  <c r="G44" i="11" s="1"/>
  <c r="C3" i="14"/>
  <c r="C4" i="14"/>
  <c r="C5" i="14"/>
  <c r="C6" i="14"/>
  <c r="C7" i="14"/>
  <c r="C8" i="14"/>
  <c r="C2" i="14"/>
  <c r="I20" i="11"/>
  <c r="I25" i="11"/>
  <c r="I30" i="11"/>
  <c r="I45" i="11"/>
  <c r="I41" i="11"/>
  <c r="I56" i="11"/>
  <c r="I55" i="11"/>
  <c r="I65" i="11"/>
  <c r="I66" i="11"/>
  <c r="I68" i="11"/>
  <c r="I70" i="11"/>
  <c r="I64" i="11"/>
  <c r="I78" i="11"/>
  <c r="I79" i="11"/>
  <c r="I73" i="11"/>
  <c r="I93" i="11"/>
  <c r="N93" i="11"/>
  <c r="N73" i="11"/>
  <c r="N65" i="11"/>
  <c r="N66" i="11"/>
  <c r="N67" i="11"/>
  <c r="N68" i="11"/>
  <c r="N69" i="11"/>
  <c r="N70" i="11"/>
  <c r="N64" i="11"/>
  <c r="N61" i="11"/>
  <c r="N60" i="11"/>
  <c r="N56" i="11"/>
  <c r="N55" i="11"/>
  <c r="N45" i="11"/>
  <c r="N49" i="11"/>
  <c r="N50" i="11"/>
  <c r="N51" i="11"/>
  <c r="N52" i="11"/>
  <c r="N30" i="11"/>
  <c r="N25" i="11"/>
  <c r="N23" i="11"/>
  <c r="N20" i="11"/>
  <c r="N18" i="11"/>
  <c r="N96" i="11" l="1"/>
  <c r="H33" i="11"/>
  <c r="G34" i="11"/>
  <c r="H34" i="11" s="1"/>
  <c r="H44" i="11"/>
  <c r="I44" i="11" s="1"/>
  <c r="I42" i="11"/>
  <c r="I46" i="11"/>
  <c r="G48" i="11"/>
  <c r="H48" i="11" s="1"/>
  <c r="G47" i="11"/>
  <c r="H40" i="11"/>
  <c r="I40" i="11" s="1"/>
  <c r="E27" i="11"/>
  <c r="E22" i="11"/>
  <c r="E72" i="11"/>
  <c r="E63" i="11"/>
  <c r="E16" i="11"/>
  <c r="H47" i="11" l="1"/>
  <c r="I47" i="11" s="1"/>
  <c r="I48" i="11"/>
  <c r="G49" i="11"/>
  <c r="P5" i="11"/>
  <c r="P48" i="11" s="1"/>
  <c r="H49" i="11" l="1"/>
  <c r="P9" i="11"/>
  <c r="P15" i="11"/>
  <c r="P10" i="11"/>
  <c r="P14" i="11"/>
  <c r="P16" i="11"/>
  <c r="P13" i="11"/>
  <c r="P18" i="11"/>
  <c r="P19" i="11"/>
  <c r="P20" i="11"/>
  <c r="P21" i="11"/>
  <c r="P22" i="11"/>
  <c r="P12" i="11"/>
  <c r="P17" i="11"/>
  <c r="P23" i="11"/>
  <c r="P24" i="11"/>
  <c r="P25" i="11"/>
  <c r="P26" i="11"/>
  <c r="P27" i="11"/>
  <c r="P28" i="11"/>
  <c r="P29" i="11"/>
  <c r="P30" i="11"/>
  <c r="P31" i="11"/>
  <c r="P32" i="11"/>
  <c r="P11" i="11"/>
  <c r="P33" i="11"/>
  <c r="P34" i="11"/>
  <c r="P35" i="11"/>
  <c r="P36" i="11"/>
  <c r="P37" i="11"/>
  <c r="P38" i="11"/>
  <c r="P39" i="11"/>
  <c r="P41" i="11"/>
  <c r="P42" i="11"/>
  <c r="P45" i="11"/>
  <c r="P49" i="11"/>
  <c r="P4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9" i="11"/>
  <c r="P80" i="11"/>
  <c r="P81" i="11"/>
  <c r="P82" i="11"/>
  <c r="P84" i="11"/>
  <c r="P85" i="11"/>
  <c r="P86" i="11"/>
  <c r="P87" i="11"/>
  <c r="P89" i="11"/>
  <c r="P90" i="11"/>
  <c r="P94" i="11"/>
  <c r="P91" i="11"/>
  <c r="P92" i="11"/>
  <c r="P95" i="11"/>
  <c r="P77" i="11"/>
  <c r="P76" i="11"/>
  <c r="P75" i="11"/>
  <c r="P74" i="11"/>
  <c r="P8" i="11"/>
  <c r="P4" i="11"/>
  <c r="P7" i="11"/>
  <c r="Q5" i="11"/>
  <c r="Q48" i="11" s="1"/>
  <c r="I43" i="11" l="1"/>
  <c r="G50" i="11"/>
  <c r="I49" i="11"/>
  <c r="Q9" i="11"/>
  <c r="Q10" i="11"/>
  <c r="Q11" i="11"/>
  <c r="Q12" i="11"/>
  <c r="Q13" i="11"/>
  <c r="Q14" i="11"/>
  <c r="Q16" i="11"/>
  <c r="Q17" i="11"/>
  <c r="Q15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5" i="11"/>
  <c r="Q37" i="11"/>
  <c r="Q39" i="11"/>
  <c r="Q38" i="11"/>
  <c r="Q45" i="11"/>
  <c r="Q43" i="11"/>
  <c r="Q55" i="11"/>
  <c r="Q57" i="11"/>
  <c r="Q59" i="11"/>
  <c r="Q61" i="11"/>
  <c r="Q63" i="11"/>
  <c r="Q65" i="11"/>
  <c r="Q41" i="11"/>
  <c r="Q42" i="11"/>
  <c r="Q36" i="11"/>
  <c r="Q34" i="11"/>
  <c r="Q49" i="11"/>
  <c r="Q54" i="11"/>
  <c r="Q56" i="11"/>
  <c r="Q58" i="11"/>
  <c r="Q60" i="11"/>
  <c r="Q62" i="11"/>
  <c r="Q64" i="11"/>
  <c r="Q66" i="11"/>
  <c r="Q67" i="11"/>
  <c r="Q68" i="11"/>
  <c r="Q69" i="11"/>
  <c r="Q70" i="11"/>
  <c r="Q71" i="11"/>
  <c r="Q72" i="11"/>
  <c r="Q73" i="11"/>
  <c r="Q79" i="11"/>
  <c r="Q80" i="11"/>
  <c r="Q81" i="11"/>
  <c r="Q82" i="11"/>
  <c r="Q84" i="11"/>
  <c r="Q85" i="11"/>
  <c r="Q86" i="11"/>
  <c r="Q89" i="11"/>
  <c r="Q91" i="11"/>
  <c r="Q92" i="11"/>
  <c r="Q95" i="11"/>
  <c r="Q87" i="11"/>
  <c r="Q90" i="11"/>
  <c r="Q94" i="11"/>
  <c r="Q77" i="11"/>
  <c r="Q76" i="11"/>
  <c r="Q75" i="11"/>
  <c r="Q74" i="11"/>
  <c r="Q8" i="11"/>
  <c r="Q7" i="11"/>
  <c r="R5" i="11"/>
  <c r="R48" i="11" s="1"/>
  <c r="H50" i="11" l="1"/>
  <c r="I50" i="11" s="1"/>
  <c r="R9" i="11"/>
  <c r="R10" i="11"/>
  <c r="R11" i="11"/>
  <c r="R12" i="11"/>
  <c r="R13" i="11"/>
  <c r="R14" i="11"/>
  <c r="R15" i="11"/>
  <c r="R16" i="11"/>
  <c r="R17" i="11"/>
  <c r="R18" i="11"/>
  <c r="R20" i="11"/>
  <c r="R22" i="11"/>
  <c r="R19" i="11"/>
  <c r="R21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1" i="11"/>
  <c r="R42" i="11"/>
  <c r="R45" i="11"/>
  <c r="R49" i="11"/>
  <c r="R43" i="11"/>
  <c r="R50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7" i="11"/>
  <c r="R71" i="11"/>
  <c r="R66" i="11"/>
  <c r="R68" i="11"/>
  <c r="R72" i="11"/>
  <c r="R73" i="11"/>
  <c r="R69" i="11"/>
  <c r="R70" i="11"/>
  <c r="R79" i="11"/>
  <c r="R80" i="11"/>
  <c r="R81" i="11"/>
  <c r="R82" i="11"/>
  <c r="R84" i="11"/>
  <c r="R85" i="11"/>
  <c r="R86" i="11"/>
  <c r="R87" i="11"/>
  <c r="R89" i="11"/>
  <c r="R90" i="11"/>
  <c r="R91" i="11"/>
  <c r="R92" i="11"/>
  <c r="R94" i="11"/>
  <c r="R95" i="11"/>
  <c r="R77" i="11"/>
  <c r="R76" i="11"/>
  <c r="R75" i="11"/>
  <c r="R74" i="11"/>
  <c r="R8" i="11"/>
  <c r="R7" i="11"/>
  <c r="S5" i="11"/>
  <c r="S48" i="11" s="1"/>
  <c r="P50" i="11" l="1"/>
  <c r="G51" i="11"/>
  <c r="Q50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4" i="11"/>
  <c r="S26" i="11"/>
  <c r="S28" i="11"/>
  <c r="S30" i="11"/>
  <c r="S32" i="11"/>
  <c r="S33" i="11"/>
  <c r="S34" i="11"/>
  <c r="S35" i="11"/>
  <c r="S36" i="11"/>
  <c r="S37" i="11"/>
  <c r="S38" i="11"/>
  <c r="S39" i="11"/>
  <c r="S41" i="11"/>
  <c r="S29" i="11"/>
  <c r="S42" i="11"/>
  <c r="S27" i="11"/>
  <c r="S45" i="11"/>
  <c r="S49" i="11"/>
  <c r="S43" i="11"/>
  <c r="S50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25" i="11"/>
  <c r="S31" i="11"/>
  <c r="S66" i="11"/>
  <c r="S67" i="11"/>
  <c r="S68" i="11"/>
  <c r="S69" i="11"/>
  <c r="S70" i="11"/>
  <c r="S71" i="11"/>
  <c r="S72" i="11"/>
  <c r="S73" i="11"/>
  <c r="S23" i="11"/>
  <c r="S79" i="11"/>
  <c r="S81" i="11"/>
  <c r="S82" i="11"/>
  <c r="S84" i="11"/>
  <c r="S85" i="11"/>
  <c r="S86" i="11"/>
  <c r="S87" i="11"/>
  <c r="S89" i="11"/>
  <c r="S90" i="11"/>
  <c r="S80" i="11"/>
  <c r="S91" i="11"/>
  <c r="S92" i="11"/>
  <c r="S94" i="11"/>
  <c r="S95" i="11"/>
  <c r="S74" i="11"/>
  <c r="S77" i="11"/>
  <c r="S75" i="11"/>
  <c r="S76" i="11"/>
  <c r="S8" i="11"/>
  <c r="S7" i="11"/>
  <c r="T5" i="11"/>
  <c r="T48" i="11" s="1"/>
  <c r="H51" i="11" l="1"/>
  <c r="R51" i="11" s="1"/>
  <c r="T9" i="11"/>
  <c r="T10" i="11"/>
  <c r="T11" i="11"/>
  <c r="T12" i="11"/>
  <c r="T13" i="11"/>
  <c r="T14" i="11"/>
  <c r="T16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17" i="11"/>
  <c r="T15" i="11"/>
  <c r="T33" i="11"/>
  <c r="T34" i="11"/>
  <c r="T35" i="11"/>
  <c r="T36" i="11"/>
  <c r="T37" i="11"/>
  <c r="T38" i="11"/>
  <c r="T39" i="11"/>
  <c r="T41" i="11"/>
  <c r="T42" i="11"/>
  <c r="T45" i="11"/>
  <c r="T49" i="11"/>
  <c r="T43" i="11"/>
  <c r="T50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9" i="11"/>
  <c r="T80" i="11"/>
  <c r="T81" i="11"/>
  <c r="T82" i="11"/>
  <c r="T84" i="11"/>
  <c r="T85" i="11"/>
  <c r="T86" i="11"/>
  <c r="T87" i="11"/>
  <c r="T89" i="11"/>
  <c r="T90" i="11"/>
  <c r="T95" i="11"/>
  <c r="T91" i="11"/>
  <c r="T92" i="11"/>
  <c r="T94" i="11"/>
  <c r="T76" i="11"/>
  <c r="T75" i="11"/>
  <c r="T77" i="11"/>
  <c r="T74" i="11"/>
  <c r="T8" i="11"/>
  <c r="T7" i="11"/>
  <c r="U5" i="11"/>
  <c r="U48" i="11" s="1"/>
  <c r="T51" i="11" l="1"/>
  <c r="S51" i="11"/>
  <c r="G52" i="11"/>
  <c r="Q51" i="11"/>
  <c r="P51" i="11"/>
  <c r="I51" i="11"/>
  <c r="U9" i="11"/>
  <c r="U10" i="11"/>
  <c r="U11" i="11"/>
  <c r="U12" i="11"/>
  <c r="U13" i="11"/>
  <c r="U15" i="11"/>
  <c r="U16" i="11"/>
  <c r="U17" i="11"/>
  <c r="U14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4" i="11"/>
  <c r="U36" i="11"/>
  <c r="U38" i="11"/>
  <c r="U41" i="11"/>
  <c r="U33" i="11"/>
  <c r="U35" i="11"/>
  <c r="U37" i="11"/>
  <c r="U39" i="11"/>
  <c r="U42" i="11"/>
  <c r="U49" i="11"/>
  <c r="U56" i="11"/>
  <c r="U58" i="11"/>
  <c r="U45" i="11"/>
  <c r="U43" i="11"/>
  <c r="U51" i="11"/>
  <c r="U55" i="11"/>
  <c r="U57" i="11"/>
  <c r="U59" i="11"/>
  <c r="U61" i="11"/>
  <c r="U63" i="11"/>
  <c r="U65" i="11"/>
  <c r="U54" i="11"/>
  <c r="U60" i="11"/>
  <c r="U62" i="11"/>
  <c r="U66" i="11"/>
  <c r="U67" i="11"/>
  <c r="U68" i="11"/>
  <c r="U69" i="11"/>
  <c r="U70" i="11"/>
  <c r="U71" i="11"/>
  <c r="U72" i="11"/>
  <c r="U73" i="11"/>
  <c r="U50" i="11"/>
  <c r="U64" i="11"/>
  <c r="U79" i="11"/>
  <c r="U80" i="11"/>
  <c r="U81" i="11"/>
  <c r="U82" i="11"/>
  <c r="U84" i="11"/>
  <c r="U85" i="11"/>
  <c r="U86" i="11"/>
  <c r="U89" i="11"/>
  <c r="U90" i="11"/>
  <c r="U95" i="11"/>
  <c r="U87" i="11"/>
  <c r="U91" i="11"/>
  <c r="U92" i="11"/>
  <c r="U94" i="11"/>
  <c r="U77" i="11"/>
  <c r="U76" i="11"/>
  <c r="U75" i="11"/>
  <c r="U74" i="11"/>
  <c r="U8" i="11"/>
  <c r="U7" i="11"/>
  <c r="V5" i="11"/>
  <c r="V48" i="11" s="1"/>
  <c r="H52" i="11" l="1"/>
  <c r="I52" i="11" s="1"/>
  <c r="I96" i="11" s="1"/>
  <c r="V9" i="11"/>
  <c r="V10" i="11"/>
  <c r="V11" i="11"/>
  <c r="V12" i="11"/>
  <c r="V13" i="11"/>
  <c r="V14" i="11"/>
  <c r="V15" i="11"/>
  <c r="V16" i="11"/>
  <c r="V17" i="11"/>
  <c r="V18" i="11"/>
  <c r="V20" i="11"/>
  <c r="V22" i="11"/>
  <c r="V23" i="11"/>
  <c r="V24" i="11"/>
  <c r="V25" i="11"/>
  <c r="V26" i="11"/>
  <c r="V27" i="11"/>
  <c r="V28" i="11"/>
  <c r="V29" i="11"/>
  <c r="V30" i="11"/>
  <c r="V31" i="11"/>
  <c r="V32" i="11"/>
  <c r="V21" i="11"/>
  <c r="V33" i="11"/>
  <c r="V34" i="11"/>
  <c r="V35" i="11"/>
  <c r="V36" i="11"/>
  <c r="V37" i="11"/>
  <c r="V38" i="11"/>
  <c r="V39" i="11"/>
  <c r="V41" i="11"/>
  <c r="V42" i="11"/>
  <c r="V19" i="11"/>
  <c r="V45" i="11"/>
  <c r="V49" i="11"/>
  <c r="V43" i="11"/>
  <c r="V50" i="11"/>
  <c r="V51" i="11"/>
  <c r="V52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8" i="11"/>
  <c r="V69" i="11"/>
  <c r="V72" i="11"/>
  <c r="V67" i="11"/>
  <c r="V70" i="11"/>
  <c r="V71" i="11"/>
  <c r="V73" i="11"/>
  <c r="V79" i="11"/>
  <c r="V80" i="11"/>
  <c r="V81" i="11"/>
  <c r="V82" i="11"/>
  <c r="V84" i="11"/>
  <c r="V85" i="11"/>
  <c r="V86" i="11"/>
  <c r="V87" i="11"/>
  <c r="V89" i="11"/>
  <c r="V90" i="11"/>
  <c r="V91" i="11"/>
  <c r="V92" i="11"/>
  <c r="V94" i="11"/>
  <c r="V95" i="11"/>
  <c r="V77" i="11"/>
  <c r="V76" i="11"/>
  <c r="V75" i="11"/>
  <c r="V74" i="11"/>
  <c r="V8" i="11"/>
  <c r="V7" i="11"/>
  <c r="W5" i="11"/>
  <c r="W48" i="11" s="1"/>
  <c r="T52" i="11" l="1"/>
  <c r="R52" i="11"/>
  <c r="Q52" i="11"/>
  <c r="P52" i="11"/>
  <c r="E35" i="11"/>
  <c r="S52" i="11"/>
  <c r="G53" i="11"/>
  <c r="U52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14" i="11"/>
  <c r="W22" i="11"/>
  <c r="W23" i="11"/>
  <c r="W25" i="11"/>
  <c r="W27" i="11"/>
  <c r="W29" i="11"/>
  <c r="W31" i="11"/>
  <c r="W33" i="11"/>
  <c r="W34" i="11"/>
  <c r="W35" i="11"/>
  <c r="W36" i="11"/>
  <c r="W37" i="11"/>
  <c r="W38" i="11"/>
  <c r="W39" i="11"/>
  <c r="W41" i="11"/>
  <c r="W24" i="11"/>
  <c r="W26" i="11"/>
  <c r="W28" i="11"/>
  <c r="W30" i="11"/>
  <c r="W32" i="11"/>
  <c r="W45" i="11"/>
  <c r="W49" i="11"/>
  <c r="W43" i="11"/>
  <c r="W50" i="11"/>
  <c r="W51" i="11"/>
  <c r="W52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42" i="11"/>
  <c r="W66" i="11"/>
  <c r="W67" i="11"/>
  <c r="W68" i="11"/>
  <c r="W69" i="11"/>
  <c r="W70" i="11"/>
  <c r="W71" i="11"/>
  <c r="W72" i="11"/>
  <c r="W73" i="11"/>
  <c r="W79" i="11"/>
  <c r="W81" i="11"/>
  <c r="W86" i="11"/>
  <c r="W87" i="11"/>
  <c r="W89" i="11"/>
  <c r="W90" i="11"/>
  <c r="W84" i="11"/>
  <c r="W85" i="11"/>
  <c r="W91" i="11"/>
  <c r="W92" i="11"/>
  <c r="W94" i="11"/>
  <c r="W95" i="11"/>
  <c r="W80" i="11"/>
  <c r="W82" i="11"/>
  <c r="W77" i="11"/>
  <c r="W75" i="11"/>
  <c r="W76" i="11"/>
  <c r="W74" i="11"/>
  <c r="W8" i="11"/>
  <c r="W4" i="11"/>
  <c r="W7" i="11"/>
  <c r="X5" i="11"/>
  <c r="X48" i="11" s="1"/>
  <c r="H53" i="11" l="1"/>
  <c r="W53" i="11" s="1"/>
  <c r="X9" i="11"/>
  <c r="X14" i="11"/>
  <c r="X11" i="11"/>
  <c r="X15" i="11"/>
  <c r="X17" i="11"/>
  <c r="X10" i="11"/>
  <c r="X18" i="11"/>
  <c r="X19" i="11"/>
  <c r="X20" i="11"/>
  <c r="X21" i="11"/>
  <c r="X22" i="11"/>
  <c r="X13" i="11"/>
  <c r="X16" i="11"/>
  <c r="X1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1" i="11"/>
  <c r="X42" i="11"/>
  <c r="X45" i="11"/>
  <c r="X49" i="11"/>
  <c r="X43" i="11"/>
  <c r="X50" i="11"/>
  <c r="X51" i="11"/>
  <c r="X52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9" i="11"/>
  <c r="X80" i="11"/>
  <c r="X81" i="11"/>
  <c r="X82" i="11"/>
  <c r="X84" i="11"/>
  <c r="X85" i="11"/>
  <c r="X86" i="11"/>
  <c r="X87" i="11"/>
  <c r="X89" i="11"/>
  <c r="X90" i="11"/>
  <c r="X91" i="11"/>
  <c r="X92" i="11"/>
  <c r="X94" i="11"/>
  <c r="X95" i="11"/>
  <c r="X77" i="11"/>
  <c r="X76" i="11"/>
  <c r="X75" i="11"/>
  <c r="X74" i="11"/>
  <c r="X8" i="11"/>
  <c r="X7" i="11"/>
  <c r="Y5" i="11"/>
  <c r="Y48" i="11" s="1"/>
  <c r="U53" i="11" l="1"/>
  <c r="S53" i="11"/>
  <c r="Q53" i="11"/>
  <c r="X53" i="11"/>
  <c r="V53" i="11"/>
  <c r="R53" i="11"/>
  <c r="T53" i="11"/>
  <c r="P53" i="11"/>
  <c r="Y9" i="11"/>
  <c r="Y10" i="11"/>
  <c r="Y11" i="11"/>
  <c r="Y12" i="11"/>
  <c r="Y13" i="11"/>
  <c r="Y15" i="11"/>
  <c r="Y16" i="11"/>
  <c r="Y17" i="11"/>
  <c r="Y14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4" i="11"/>
  <c r="Y36" i="11"/>
  <c r="Y38" i="11"/>
  <c r="Y41" i="11"/>
  <c r="Y42" i="11"/>
  <c r="Y39" i="11"/>
  <c r="Y49" i="11"/>
  <c r="Y50" i="11"/>
  <c r="Y52" i="11"/>
  <c r="Y54" i="11"/>
  <c r="Y56" i="11"/>
  <c r="Y58" i="11"/>
  <c r="Y60" i="11"/>
  <c r="Y62" i="11"/>
  <c r="Y64" i="11"/>
  <c r="Y33" i="11"/>
  <c r="Y37" i="11"/>
  <c r="Y35" i="11"/>
  <c r="Y45" i="11"/>
  <c r="Y43" i="11"/>
  <c r="Y51" i="11"/>
  <c r="Y53" i="11"/>
  <c r="Y55" i="11"/>
  <c r="Y57" i="11"/>
  <c r="Y59" i="11"/>
  <c r="Y61" i="11"/>
  <c r="Y63" i="11"/>
  <c r="Y65" i="11"/>
  <c r="Y66" i="11"/>
  <c r="Y67" i="11"/>
  <c r="Y68" i="11"/>
  <c r="Y69" i="11"/>
  <c r="Y70" i="11"/>
  <c r="Y71" i="11"/>
  <c r="Y72" i="11"/>
  <c r="Y73" i="11"/>
  <c r="Y79" i="11"/>
  <c r="Y80" i="11"/>
  <c r="Y81" i="11"/>
  <c r="Y82" i="11"/>
  <c r="Y84" i="11"/>
  <c r="Y85" i="11"/>
  <c r="Y91" i="11"/>
  <c r="Y92" i="11"/>
  <c r="Y94" i="11"/>
  <c r="Y95" i="11"/>
  <c r="Y86" i="11"/>
  <c r="Y89" i="11"/>
  <c r="Y87" i="11"/>
  <c r="Y90" i="11"/>
  <c r="Y77" i="11"/>
  <c r="Y76" i="11"/>
  <c r="Y75" i="11"/>
  <c r="Y74" i="11"/>
  <c r="Y8" i="11"/>
  <c r="Z5" i="11"/>
  <c r="Z48" i="11" s="1"/>
  <c r="Y7" i="11"/>
  <c r="Z9" i="11" l="1"/>
  <c r="Z10" i="11"/>
  <c r="Z11" i="11"/>
  <c r="Z12" i="11"/>
  <c r="Z13" i="11"/>
  <c r="Z14" i="11"/>
  <c r="Z15" i="11"/>
  <c r="Z16" i="11"/>
  <c r="Z17" i="11"/>
  <c r="Z19" i="11"/>
  <c r="Z21" i="11"/>
  <c r="Z18" i="11"/>
  <c r="Z20" i="11"/>
  <c r="Z23" i="11"/>
  <c r="Z24" i="11"/>
  <c r="Z25" i="11"/>
  <c r="Z26" i="11"/>
  <c r="Z27" i="11"/>
  <c r="Z28" i="11"/>
  <c r="Z29" i="11"/>
  <c r="Z30" i="11"/>
  <c r="Z31" i="11"/>
  <c r="Z32" i="11"/>
  <c r="Z22" i="11"/>
  <c r="Z33" i="11"/>
  <c r="Z34" i="11"/>
  <c r="Z35" i="11"/>
  <c r="Z36" i="11"/>
  <c r="Z37" i="11"/>
  <c r="Z38" i="11"/>
  <c r="Z39" i="11"/>
  <c r="Z41" i="11"/>
  <c r="Z42" i="11"/>
  <c r="Z45" i="11"/>
  <c r="Z49" i="11"/>
  <c r="Z43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70" i="11"/>
  <c r="Z73" i="11"/>
  <c r="Z69" i="11"/>
  <c r="Z71" i="11"/>
  <c r="Z66" i="11"/>
  <c r="Z67" i="11"/>
  <c r="Z68" i="11"/>
  <c r="Z72" i="11"/>
  <c r="Z79" i="11"/>
  <c r="Z80" i="11"/>
  <c r="Z81" i="11"/>
  <c r="Z82" i="11"/>
  <c r="Z84" i="11"/>
  <c r="Z85" i="11"/>
  <c r="Z86" i="11"/>
  <c r="Z87" i="11"/>
  <c r="Z89" i="11"/>
  <c r="Z90" i="11"/>
  <c r="Z91" i="11"/>
  <c r="Z92" i="11"/>
  <c r="Z94" i="11"/>
  <c r="Z95" i="11"/>
  <c r="Z77" i="11"/>
  <c r="Z76" i="11"/>
  <c r="Z75" i="11"/>
  <c r="Z74" i="11"/>
  <c r="Z8" i="11"/>
  <c r="Z7" i="11"/>
  <c r="AA5" i="11"/>
  <c r="AA48" i="11" s="1"/>
  <c r="AA10" i="11" l="1"/>
  <c r="AA11" i="11"/>
  <c r="AA12" i="11"/>
  <c r="AA13" i="11"/>
  <c r="AA9" i="11"/>
  <c r="AA14" i="11"/>
  <c r="AA15" i="11"/>
  <c r="AA16" i="11"/>
  <c r="AA17" i="11"/>
  <c r="AA18" i="11"/>
  <c r="AA19" i="11"/>
  <c r="AA20" i="11"/>
  <c r="AA21" i="11"/>
  <c r="AA22" i="11"/>
  <c r="AA23" i="11"/>
  <c r="AA25" i="11"/>
  <c r="AA27" i="11"/>
  <c r="AA29" i="11"/>
  <c r="AA31" i="11"/>
  <c r="AA33" i="11"/>
  <c r="AA34" i="11"/>
  <c r="AA35" i="11"/>
  <c r="AA36" i="11"/>
  <c r="AA37" i="11"/>
  <c r="AA38" i="11"/>
  <c r="AA39" i="11"/>
  <c r="AA41" i="11"/>
  <c r="AA30" i="11"/>
  <c r="AA28" i="11"/>
  <c r="AA45" i="11"/>
  <c r="AA49" i="11"/>
  <c r="AA43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26" i="11"/>
  <c r="AA42" i="11"/>
  <c r="AA66" i="11"/>
  <c r="AA67" i="11"/>
  <c r="AA68" i="11"/>
  <c r="AA69" i="11"/>
  <c r="AA70" i="11"/>
  <c r="AA71" i="11"/>
  <c r="AA72" i="11"/>
  <c r="AA73" i="11"/>
  <c r="AA32" i="11"/>
  <c r="AA24" i="11"/>
  <c r="AA80" i="11"/>
  <c r="AA82" i="11"/>
  <c r="AA84" i="11"/>
  <c r="AA85" i="11"/>
  <c r="AA86" i="11"/>
  <c r="AA87" i="11"/>
  <c r="AA89" i="11"/>
  <c r="AA90" i="11"/>
  <c r="AA79" i="11"/>
  <c r="AA81" i="11"/>
  <c r="AA91" i="11"/>
  <c r="AA92" i="11"/>
  <c r="AA94" i="11"/>
  <c r="AA95" i="11"/>
  <c r="AA74" i="11"/>
  <c r="AA77" i="11"/>
  <c r="AA76" i="11"/>
  <c r="AA75" i="11"/>
  <c r="AA8" i="11"/>
  <c r="AA7" i="11"/>
  <c r="AB5" i="11"/>
  <c r="AB48" i="11" s="1"/>
  <c r="AB9" i="11" l="1"/>
  <c r="AB10" i="11"/>
  <c r="AB11" i="11"/>
  <c r="AB12" i="11"/>
  <c r="AB13" i="11"/>
  <c r="AB15" i="11"/>
  <c r="AB17" i="11"/>
  <c r="AB18" i="11"/>
  <c r="AB19" i="11"/>
  <c r="AB20" i="11"/>
  <c r="AB21" i="11"/>
  <c r="AB22" i="11"/>
  <c r="AB14" i="11"/>
  <c r="AB23" i="11"/>
  <c r="AB24" i="11"/>
  <c r="AB25" i="11"/>
  <c r="AB26" i="11"/>
  <c r="AB27" i="11"/>
  <c r="AB28" i="11"/>
  <c r="AB29" i="11"/>
  <c r="AB30" i="11"/>
  <c r="AB31" i="11"/>
  <c r="AB32" i="11"/>
  <c r="AB16" i="11"/>
  <c r="AB33" i="11"/>
  <c r="AB34" i="11"/>
  <c r="AB35" i="11"/>
  <c r="AB36" i="11"/>
  <c r="AB37" i="11"/>
  <c r="AB38" i="11"/>
  <c r="AB39" i="11"/>
  <c r="AB41" i="11"/>
  <c r="AB45" i="11"/>
  <c r="AB49" i="11"/>
  <c r="AB43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42" i="11"/>
  <c r="AB66" i="11"/>
  <c r="AB67" i="11"/>
  <c r="AB68" i="11"/>
  <c r="AB69" i="11"/>
  <c r="AB70" i="11"/>
  <c r="AB71" i="11"/>
  <c r="AB72" i="11"/>
  <c r="AB73" i="11"/>
  <c r="AB79" i="11"/>
  <c r="AB80" i="11"/>
  <c r="AB81" i="11"/>
  <c r="AB82" i="11"/>
  <c r="AB84" i="11"/>
  <c r="AB85" i="11"/>
  <c r="AB86" i="11"/>
  <c r="AB87" i="11"/>
  <c r="AB89" i="11"/>
  <c r="AB90" i="11"/>
  <c r="AB95" i="11"/>
  <c r="AB91" i="11"/>
  <c r="AB92" i="11"/>
  <c r="AB94" i="11"/>
  <c r="AB77" i="11"/>
  <c r="AB75" i="11"/>
  <c r="AB76" i="11"/>
  <c r="AB74" i="11"/>
  <c r="AB8" i="11"/>
  <c r="AC5" i="11"/>
  <c r="AC48" i="11" s="1"/>
  <c r="AB7" i="11"/>
  <c r="AC9" i="11" l="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5" i="11"/>
  <c r="AC37" i="11"/>
  <c r="AC39" i="11"/>
  <c r="AC42" i="11"/>
  <c r="AC34" i="11"/>
  <c r="AC36" i="11"/>
  <c r="AC38" i="11"/>
  <c r="AC41" i="11"/>
  <c r="AC45" i="11"/>
  <c r="AC55" i="11"/>
  <c r="AC49" i="11"/>
  <c r="AC50" i="11"/>
  <c r="AC52" i="11"/>
  <c r="AC54" i="11"/>
  <c r="AC56" i="11"/>
  <c r="AC58" i="11"/>
  <c r="AC60" i="11"/>
  <c r="AC62" i="11"/>
  <c r="AC64" i="11"/>
  <c r="AC51" i="11"/>
  <c r="AC53" i="11"/>
  <c r="AC57" i="11"/>
  <c r="AC59" i="11"/>
  <c r="AC66" i="11"/>
  <c r="AC67" i="11"/>
  <c r="AC68" i="11"/>
  <c r="AC69" i="11"/>
  <c r="AC70" i="11"/>
  <c r="AC71" i="11"/>
  <c r="AC72" i="11"/>
  <c r="AC73" i="11"/>
  <c r="AC43" i="11"/>
  <c r="AC61" i="11"/>
  <c r="AC63" i="11"/>
  <c r="AC65" i="11"/>
  <c r="AC79" i="11"/>
  <c r="AC80" i="11"/>
  <c r="AC81" i="11"/>
  <c r="AC82" i="11"/>
  <c r="AC84" i="11"/>
  <c r="AC85" i="11"/>
  <c r="AC87" i="11"/>
  <c r="AC90" i="11"/>
  <c r="AC86" i="11"/>
  <c r="AC95" i="11"/>
  <c r="AC89" i="11"/>
  <c r="AC91" i="11"/>
  <c r="AC92" i="11"/>
  <c r="AC94" i="11"/>
  <c r="AC77" i="11"/>
  <c r="AC76" i="11"/>
  <c r="AC75" i="11"/>
  <c r="AC74" i="11"/>
  <c r="AC8" i="11"/>
  <c r="AC7" i="11"/>
  <c r="AD5" i="11"/>
  <c r="AD48" i="11" s="1"/>
  <c r="AD9" i="11" l="1"/>
  <c r="AD10" i="11"/>
  <c r="AD11" i="11"/>
  <c r="AD12" i="11"/>
  <c r="AD13" i="11"/>
  <c r="AD14" i="11"/>
  <c r="AD15" i="11"/>
  <c r="AD16" i="11"/>
  <c r="AD17" i="11"/>
  <c r="AD19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1" i="11"/>
  <c r="AD42" i="11"/>
  <c r="AD20" i="11"/>
  <c r="AD18" i="11"/>
  <c r="AD45" i="11"/>
  <c r="AD49" i="11"/>
  <c r="AD43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7" i="11"/>
  <c r="AD71" i="11"/>
  <c r="AD66" i="11"/>
  <c r="AD68" i="11"/>
  <c r="AD72" i="11"/>
  <c r="AD69" i="11"/>
  <c r="AD70" i="11"/>
  <c r="AD73" i="11"/>
  <c r="AD79" i="11"/>
  <c r="AD80" i="11"/>
  <c r="AD81" i="11"/>
  <c r="AD82" i="11"/>
  <c r="AD84" i="11"/>
  <c r="AD85" i="11"/>
  <c r="AD86" i="11"/>
  <c r="AD87" i="11"/>
  <c r="AD89" i="11"/>
  <c r="AD90" i="11"/>
  <c r="AD91" i="11"/>
  <c r="AD92" i="11"/>
  <c r="AD94" i="11"/>
  <c r="AD95" i="11"/>
  <c r="AD77" i="11"/>
  <c r="AD76" i="11"/>
  <c r="AD75" i="11"/>
  <c r="AD74" i="11"/>
  <c r="AD8" i="11"/>
  <c r="AD4" i="11"/>
  <c r="AD7" i="11"/>
  <c r="AE5" i="11"/>
  <c r="AE48" i="11" s="1"/>
  <c r="AE14" i="11" l="1"/>
  <c r="AE10" i="11"/>
  <c r="AE11" i="11"/>
  <c r="AE12" i="11"/>
  <c r="AE13" i="11"/>
  <c r="AE15" i="11"/>
  <c r="AE16" i="11"/>
  <c r="AE17" i="11"/>
  <c r="AE9" i="11"/>
  <c r="AE18" i="11"/>
  <c r="AE19" i="11"/>
  <c r="AE20" i="11"/>
  <c r="AE21" i="11"/>
  <c r="AE22" i="11"/>
  <c r="AE24" i="11"/>
  <c r="AE26" i="11"/>
  <c r="AE28" i="11"/>
  <c r="AE30" i="11"/>
  <c r="AE32" i="11"/>
  <c r="AE33" i="11"/>
  <c r="AE34" i="11"/>
  <c r="AE35" i="11"/>
  <c r="AE36" i="11"/>
  <c r="AE37" i="11"/>
  <c r="AE38" i="11"/>
  <c r="AE39" i="11"/>
  <c r="AE41" i="11"/>
  <c r="AE23" i="11"/>
  <c r="AE25" i="11"/>
  <c r="AE27" i="11"/>
  <c r="AE29" i="11"/>
  <c r="AE31" i="11"/>
  <c r="AE42" i="11"/>
  <c r="AE45" i="11"/>
  <c r="AE49" i="11"/>
  <c r="AE43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80" i="11"/>
  <c r="AE86" i="11"/>
  <c r="AE87" i="11"/>
  <c r="AE89" i="11"/>
  <c r="AE90" i="11"/>
  <c r="AE79" i="11"/>
  <c r="AE82" i="11"/>
  <c r="AE85" i="11"/>
  <c r="AE81" i="11"/>
  <c r="AE84" i="11"/>
  <c r="AE91" i="11"/>
  <c r="AE92" i="11"/>
  <c r="AE94" i="11"/>
  <c r="AE95" i="11"/>
  <c r="AE76" i="11"/>
  <c r="AE77" i="11"/>
  <c r="AE75" i="11"/>
  <c r="AE74" i="11"/>
  <c r="AE8" i="11"/>
  <c r="AE7" i="11"/>
  <c r="AF5" i="11"/>
  <c r="AF48" i="11" s="1"/>
  <c r="AF9" i="11" l="1"/>
  <c r="AF14" i="11"/>
  <c r="AF12" i="11"/>
  <c r="AF16" i="11"/>
  <c r="AF11" i="11"/>
  <c r="AF18" i="11"/>
  <c r="AF19" i="11"/>
  <c r="AF20" i="11"/>
  <c r="AF21" i="11"/>
  <c r="AF22" i="11"/>
  <c r="AF10" i="11"/>
  <c r="AF15" i="11"/>
  <c r="AF17" i="11"/>
  <c r="AF23" i="11"/>
  <c r="AF24" i="11"/>
  <c r="AF25" i="11"/>
  <c r="AF26" i="11"/>
  <c r="AF27" i="11"/>
  <c r="AF28" i="11"/>
  <c r="AF29" i="11"/>
  <c r="AF30" i="11"/>
  <c r="AF31" i="11"/>
  <c r="AF32" i="11"/>
  <c r="AF13" i="11"/>
  <c r="AF33" i="11"/>
  <c r="AF34" i="11"/>
  <c r="AF35" i="11"/>
  <c r="AF36" i="11"/>
  <c r="AF37" i="11"/>
  <c r="AF38" i="11"/>
  <c r="AF39" i="11"/>
  <c r="AF41" i="11"/>
  <c r="AF42" i="11"/>
  <c r="AF45" i="11"/>
  <c r="AF49" i="11"/>
  <c r="AF43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9" i="11"/>
  <c r="AF80" i="11"/>
  <c r="AF81" i="11"/>
  <c r="AF82" i="11"/>
  <c r="AF84" i="11"/>
  <c r="AF85" i="11"/>
  <c r="AF86" i="11"/>
  <c r="AF87" i="11"/>
  <c r="AF89" i="11"/>
  <c r="AF90" i="11"/>
  <c r="AF91" i="11"/>
  <c r="AF94" i="11"/>
  <c r="AF92" i="11"/>
  <c r="AF95" i="11"/>
  <c r="AF76" i="11"/>
  <c r="AF77" i="11"/>
  <c r="AF75" i="11"/>
  <c r="AF74" i="11"/>
  <c r="AF8" i="11"/>
  <c r="AF7" i="11"/>
  <c r="AG5" i="11"/>
  <c r="AG48" i="11" l="1"/>
  <c r="AG61" i="11"/>
  <c r="AG9" i="11"/>
  <c r="AG10" i="11"/>
  <c r="AG11" i="11"/>
  <c r="AG12" i="11"/>
  <c r="AG13" i="11"/>
  <c r="AG15" i="11"/>
  <c r="AG16" i="11"/>
  <c r="AG17" i="11"/>
  <c r="AG18" i="11"/>
  <c r="AG19" i="11"/>
  <c r="AG20" i="11"/>
  <c r="AG21" i="11"/>
  <c r="AG22" i="11"/>
  <c r="AG14" i="11"/>
  <c r="AG23" i="11"/>
  <c r="AG24" i="11"/>
  <c r="AG25" i="11"/>
  <c r="AG26" i="11"/>
  <c r="AG27" i="11"/>
  <c r="AG28" i="11"/>
  <c r="AG29" i="11"/>
  <c r="AG30" i="11"/>
  <c r="AG31" i="11"/>
  <c r="AG32" i="11"/>
  <c r="AG33" i="11"/>
  <c r="AG35" i="11"/>
  <c r="AG37" i="11"/>
  <c r="AG39" i="11"/>
  <c r="AG41" i="11"/>
  <c r="AG45" i="11"/>
  <c r="AG43" i="11"/>
  <c r="AG51" i="11"/>
  <c r="AG53" i="11"/>
  <c r="AG55" i="11"/>
  <c r="AG57" i="11"/>
  <c r="AG59" i="11"/>
  <c r="AG63" i="11"/>
  <c r="AG34" i="11"/>
  <c r="AG38" i="11"/>
  <c r="AG36" i="11"/>
  <c r="AG42" i="11"/>
  <c r="AG49" i="11"/>
  <c r="AG50" i="11"/>
  <c r="AG52" i="11"/>
  <c r="AG54" i="11"/>
  <c r="AG56" i="11"/>
  <c r="AG58" i="11"/>
  <c r="AG60" i="11"/>
  <c r="AG62" i="11"/>
  <c r="AG64" i="11"/>
  <c r="AG65" i="11"/>
  <c r="AG66" i="11"/>
  <c r="AG67" i="11"/>
  <c r="AG68" i="11"/>
  <c r="AG69" i="11"/>
  <c r="AG70" i="11"/>
  <c r="AG71" i="11"/>
  <c r="AG72" i="11"/>
  <c r="AG73" i="11"/>
  <c r="AG79" i="11"/>
  <c r="AG80" i="11"/>
  <c r="AG81" i="11"/>
  <c r="AG82" i="11"/>
  <c r="AG84" i="11"/>
  <c r="AG85" i="11"/>
  <c r="AG86" i="11"/>
  <c r="AG91" i="11"/>
  <c r="AG92" i="11"/>
  <c r="AG94" i="11"/>
  <c r="AG95" i="11"/>
  <c r="AG87" i="11"/>
  <c r="AG90" i="11"/>
  <c r="AG89" i="11"/>
  <c r="AG77" i="11"/>
  <c r="AG76" i="11"/>
  <c r="AG75" i="11"/>
  <c r="AG74" i="11"/>
  <c r="AG8" i="11"/>
  <c r="AG7" i="11"/>
  <c r="AH5" i="11"/>
  <c r="AH48" i="11" l="1"/>
  <c r="AH61" i="11"/>
  <c r="AH9" i="11"/>
  <c r="AH10" i="11"/>
  <c r="AH11" i="11"/>
  <c r="AH12" i="11"/>
  <c r="AH13" i="11"/>
  <c r="AH14" i="11"/>
  <c r="AH15" i="11"/>
  <c r="AH16" i="11"/>
  <c r="AH17" i="11"/>
  <c r="AH18" i="11"/>
  <c r="AH20" i="11"/>
  <c r="AH19" i="11"/>
  <c r="AH21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1" i="11"/>
  <c r="AH22" i="11"/>
  <c r="AH42" i="11"/>
  <c r="AH45" i="11"/>
  <c r="AH49" i="11"/>
  <c r="AH43" i="11"/>
  <c r="AH50" i="11"/>
  <c r="AH51" i="11"/>
  <c r="AH52" i="11"/>
  <c r="AH53" i="11"/>
  <c r="AH54" i="11"/>
  <c r="AH55" i="11"/>
  <c r="AH56" i="11"/>
  <c r="AH57" i="11"/>
  <c r="AH58" i="11"/>
  <c r="AH59" i="11"/>
  <c r="AH60" i="11"/>
  <c r="AH62" i="11"/>
  <c r="AH63" i="11"/>
  <c r="AH64" i="11"/>
  <c r="AH66" i="11"/>
  <c r="AH69" i="11"/>
  <c r="AH72" i="11"/>
  <c r="AH65" i="11"/>
  <c r="AH67" i="11"/>
  <c r="AH70" i="11"/>
  <c r="AH73" i="11"/>
  <c r="AH68" i="11"/>
  <c r="AH71" i="11"/>
  <c r="AH79" i="11"/>
  <c r="AH80" i="11"/>
  <c r="AH81" i="11"/>
  <c r="AH82" i="11"/>
  <c r="AH84" i="11"/>
  <c r="AH85" i="11"/>
  <c r="AH86" i="11"/>
  <c r="AH87" i="11"/>
  <c r="AH89" i="11"/>
  <c r="AH90" i="11"/>
  <c r="AH91" i="11"/>
  <c r="AH92" i="11"/>
  <c r="AH94" i="11"/>
  <c r="AH95" i="11"/>
  <c r="AH77" i="11"/>
  <c r="AH76" i="11"/>
  <c r="AH75" i="11"/>
  <c r="AH74" i="11"/>
  <c r="AH8" i="11"/>
  <c r="AH7" i="11"/>
  <c r="AI5" i="11"/>
  <c r="AI48" i="11" l="1"/>
  <c r="AI61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4" i="11"/>
  <c r="AI26" i="11"/>
  <c r="AI28" i="11"/>
  <c r="AI30" i="11"/>
  <c r="AI32" i="11"/>
  <c r="AI33" i="11"/>
  <c r="AI34" i="11"/>
  <c r="AI35" i="11"/>
  <c r="AI36" i="11"/>
  <c r="AI37" i="11"/>
  <c r="AI38" i="11"/>
  <c r="AI39" i="11"/>
  <c r="AI41" i="11"/>
  <c r="AI23" i="11"/>
  <c r="AI31" i="11"/>
  <c r="AI29" i="11"/>
  <c r="AI42" i="11"/>
  <c r="AI45" i="11"/>
  <c r="AI49" i="11"/>
  <c r="AI43" i="11"/>
  <c r="AI50" i="11"/>
  <c r="AI51" i="11"/>
  <c r="AI52" i="11"/>
  <c r="AI53" i="11"/>
  <c r="AI54" i="11"/>
  <c r="AI55" i="11"/>
  <c r="AI56" i="11"/>
  <c r="AI57" i="11"/>
  <c r="AI58" i="11"/>
  <c r="AI59" i="11"/>
  <c r="AI60" i="11"/>
  <c r="AI62" i="11"/>
  <c r="AI63" i="11"/>
  <c r="AI64" i="11"/>
  <c r="AI27" i="11"/>
  <c r="AI65" i="11"/>
  <c r="AI66" i="11"/>
  <c r="AI67" i="11"/>
  <c r="AI68" i="11"/>
  <c r="AI69" i="11"/>
  <c r="AI70" i="11"/>
  <c r="AI71" i="11"/>
  <c r="AI72" i="11"/>
  <c r="AI73" i="11"/>
  <c r="AI25" i="11"/>
  <c r="AI79" i="11"/>
  <c r="AI81" i="11"/>
  <c r="AI82" i="11"/>
  <c r="AI84" i="11"/>
  <c r="AI85" i="11"/>
  <c r="AI86" i="11"/>
  <c r="AI87" i="11"/>
  <c r="AI89" i="11"/>
  <c r="AI90" i="11"/>
  <c r="AI80" i="11"/>
  <c r="AI91" i="11"/>
  <c r="AI92" i="11"/>
  <c r="AI94" i="11"/>
  <c r="AI95" i="11"/>
  <c r="AI74" i="11"/>
  <c r="AI76" i="11"/>
  <c r="AI77" i="11"/>
  <c r="AI75" i="11"/>
  <c r="AI8" i="11"/>
  <c r="AI7" i="11"/>
  <c r="AJ5" i="11"/>
  <c r="AJ48" i="11" l="1"/>
  <c r="AJ61" i="11"/>
  <c r="AJ9" i="11"/>
  <c r="AJ10" i="11"/>
  <c r="AJ11" i="11"/>
  <c r="AJ12" i="11"/>
  <c r="AJ13" i="11"/>
  <c r="AJ14" i="11"/>
  <c r="AJ16" i="11"/>
  <c r="AJ18" i="11"/>
  <c r="AJ19" i="11"/>
  <c r="AJ20" i="11"/>
  <c r="AJ21" i="11"/>
  <c r="AJ23" i="11"/>
  <c r="AJ24" i="11"/>
  <c r="AJ25" i="11"/>
  <c r="AJ26" i="11"/>
  <c r="AJ27" i="11"/>
  <c r="AJ28" i="11"/>
  <c r="AJ29" i="11"/>
  <c r="AJ30" i="11"/>
  <c r="AJ31" i="11"/>
  <c r="AJ32" i="11"/>
  <c r="AJ22" i="11"/>
  <c r="AJ17" i="11"/>
  <c r="AJ15" i="11"/>
  <c r="AJ33" i="11"/>
  <c r="AJ34" i="11"/>
  <c r="AJ35" i="11"/>
  <c r="AJ36" i="11"/>
  <c r="AJ37" i="11"/>
  <c r="AJ38" i="11"/>
  <c r="AJ39" i="11"/>
  <c r="AJ41" i="11"/>
  <c r="AJ42" i="11"/>
  <c r="AJ45" i="11"/>
  <c r="AJ49" i="11"/>
  <c r="AJ43" i="11"/>
  <c r="AJ50" i="11"/>
  <c r="AJ51" i="11"/>
  <c r="AJ52" i="11"/>
  <c r="AJ53" i="11"/>
  <c r="AJ54" i="11"/>
  <c r="AJ55" i="11"/>
  <c r="AJ56" i="11"/>
  <c r="AJ57" i="11"/>
  <c r="AJ58" i="11"/>
  <c r="AJ59" i="11"/>
  <c r="AJ60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9" i="11"/>
  <c r="AJ80" i="11"/>
  <c r="AJ81" i="11"/>
  <c r="AJ82" i="11"/>
  <c r="AJ84" i="11"/>
  <c r="AJ85" i="11"/>
  <c r="AJ86" i="11"/>
  <c r="AJ87" i="11"/>
  <c r="AJ89" i="11"/>
  <c r="AJ90" i="11"/>
  <c r="AJ92" i="11"/>
  <c r="AJ95" i="11"/>
  <c r="AJ91" i="11"/>
  <c r="AJ94" i="11"/>
  <c r="AJ77" i="11"/>
  <c r="AJ76" i="11"/>
  <c r="AJ75" i="11"/>
  <c r="AJ74" i="11"/>
  <c r="AJ8" i="11"/>
  <c r="AJ7" i="11"/>
  <c r="AK5" i="11"/>
  <c r="AK48" i="11" l="1"/>
  <c r="AK61" i="11"/>
  <c r="AK9" i="11"/>
  <c r="AK10" i="11"/>
  <c r="AK11" i="11"/>
  <c r="AK12" i="11"/>
  <c r="AK13" i="11"/>
  <c r="AK15" i="11"/>
  <c r="AK16" i="11"/>
  <c r="AK17" i="11"/>
  <c r="AK14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4" i="11"/>
  <c r="AK36" i="11"/>
  <c r="AK38" i="11"/>
  <c r="AK41" i="11"/>
  <c r="AK33" i="11"/>
  <c r="AK35" i="11"/>
  <c r="AK37" i="11"/>
  <c r="AK39" i="11"/>
  <c r="AK42" i="11"/>
  <c r="AK49" i="11"/>
  <c r="AK50" i="11"/>
  <c r="AK54" i="11"/>
  <c r="AK62" i="11"/>
  <c r="AK45" i="11"/>
  <c r="AK43" i="11"/>
  <c r="AK51" i="11"/>
  <c r="AK53" i="11"/>
  <c r="AK55" i="11"/>
  <c r="AK57" i="11"/>
  <c r="AK59" i="11"/>
  <c r="AK63" i="11"/>
  <c r="AK56" i="11"/>
  <c r="AK64" i="11"/>
  <c r="AK65" i="11"/>
  <c r="AK66" i="11"/>
  <c r="AK67" i="11"/>
  <c r="AK68" i="11"/>
  <c r="AK69" i="11"/>
  <c r="AK70" i="11"/>
  <c r="AK71" i="11"/>
  <c r="AK72" i="11"/>
  <c r="AK73" i="11"/>
  <c r="AK52" i="11"/>
  <c r="AK58" i="11"/>
  <c r="AK60" i="11"/>
  <c r="AK79" i="11"/>
  <c r="AK80" i="11"/>
  <c r="AK81" i="11"/>
  <c r="AK82" i="11"/>
  <c r="AK84" i="11"/>
  <c r="AK85" i="11"/>
  <c r="AK86" i="11"/>
  <c r="AK89" i="11"/>
  <c r="AK87" i="11"/>
  <c r="AK95" i="11"/>
  <c r="AK90" i="11"/>
  <c r="AK91" i="11"/>
  <c r="AK92" i="11"/>
  <c r="AK94" i="11"/>
  <c r="AK77" i="11"/>
  <c r="AK76" i="11"/>
  <c r="AK75" i="11"/>
  <c r="AK74" i="11"/>
  <c r="AK8" i="11"/>
  <c r="AL5" i="11"/>
  <c r="AK7" i="11"/>
  <c r="AK4" i="11"/>
  <c r="AL48" i="11" l="1"/>
  <c r="AL61" i="11"/>
  <c r="AL9" i="11"/>
  <c r="AL10" i="11"/>
  <c r="AL11" i="11"/>
  <c r="AL12" i="11"/>
  <c r="AL13" i="11"/>
  <c r="AL14" i="11"/>
  <c r="AL15" i="11"/>
  <c r="AL16" i="11"/>
  <c r="AL17" i="11"/>
  <c r="AL18" i="11"/>
  <c r="AL20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1" i="11"/>
  <c r="AL21" i="11"/>
  <c r="AL19" i="11"/>
  <c r="AL42" i="11"/>
  <c r="AL45" i="11"/>
  <c r="AL49" i="11"/>
  <c r="AL43" i="11"/>
  <c r="AL50" i="11"/>
  <c r="AL51" i="11"/>
  <c r="AL52" i="11"/>
  <c r="AL53" i="11"/>
  <c r="AL54" i="11"/>
  <c r="AL55" i="11"/>
  <c r="AL56" i="11"/>
  <c r="AL57" i="11"/>
  <c r="AL58" i="11"/>
  <c r="AL59" i="11"/>
  <c r="AL60" i="11"/>
  <c r="AL62" i="11"/>
  <c r="AL63" i="11"/>
  <c r="AL64" i="11"/>
  <c r="AL66" i="11"/>
  <c r="AL68" i="11"/>
  <c r="AL70" i="11"/>
  <c r="AL73" i="11"/>
  <c r="AL69" i="11"/>
  <c r="AL71" i="11"/>
  <c r="AL72" i="11"/>
  <c r="AL65" i="11"/>
  <c r="AL67" i="11"/>
  <c r="AL79" i="11"/>
  <c r="AL80" i="11"/>
  <c r="AL81" i="11"/>
  <c r="AL82" i="11"/>
  <c r="AL84" i="11"/>
  <c r="AL85" i="11"/>
  <c r="AL86" i="11"/>
  <c r="AL87" i="11"/>
  <c r="AL89" i="11"/>
  <c r="AL90" i="11"/>
  <c r="AL91" i="11"/>
  <c r="AL92" i="11"/>
  <c r="AL94" i="11"/>
  <c r="AL95" i="11"/>
  <c r="AL77" i="11"/>
  <c r="AL76" i="11"/>
  <c r="AL75" i="11"/>
  <c r="AL74" i="11"/>
  <c r="AL8" i="11"/>
  <c r="AM5" i="11"/>
  <c r="AL7" i="11"/>
  <c r="AM48" i="11" l="1"/>
  <c r="AM61" i="11"/>
  <c r="AM9" i="11"/>
  <c r="AM10" i="11"/>
  <c r="AM11" i="11"/>
  <c r="AM12" i="11"/>
  <c r="AM13" i="11"/>
  <c r="AM15" i="11"/>
  <c r="AM16" i="11"/>
  <c r="AM17" i="11"/>
  <c r="AM14" i="11"/>
  <c r="AM18" i="11"/>
  <c r="AM19" i="11"/>
  <c r="AM20" i="11"/>
  <c r="AM21" i="11"/>
  <c r="AM23" i="11"/>
  <c r="AM25" i="11"/>
  <c r="AM27" i="11"/>
  <c r="AM29" i="11"/>
  <c r="AM31" i="11"/>
  <c r="AM33" i="11"/>
  <c r="AM34" i="11"/>
  <c r="AM35" i="11"/>
  <c r="AM36" i="11"/>
  <c r="AM37" i="11"/>
  <c r="AM38" i="11"/>
  <c r="AM39" i="11"/>
  <c r="AM41" i="11"/>
  <c r="AM22" i="11"/>
  <c r="AM24" i="11"/>
  <c r="AM26" i="11"/>
  <c r="AM28" i="11"/>
  <c r="AM30" i="11"/>
  <c r="AM32" i="11"/>
  <c r="AM42" i="11"/>
  <c r="AM45" i="11"/>
  <c r="AM49" i="11"/>
  <c r="AM43" i="11"/>
  <c r="AM50" i="11"/>
  <c r="AM51" i="11"/>
  <c r="AM52" i="11"/>
  <c r="AM53" i="11"/>
  <c r="AM54" i="11"/>
  <c r="AM55" i="11"/>
  <c r="AM56" i="11"/>
  <c r="AM57" i="11"/>
  <c r="AM58" i="11"/>
  <c r="AM59" i="11"/>
  <c r="AM60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9" i="11"/>
  <c r="AM81" i="11"/>
  <c r="AM86" i="11"/>
  <c r="AM87" i="11"/>
  <c r="AM89" i="11"/>
  <c r="AM90" i="11"/>
  <c r="AM80" i="11"/>
  <c r="AM84" i="11"/>
  <c r="AM85" i="11"/>
  <c r="AM82" i="11"/>
  <c r="AM91" i="11"/>
  <c r="AM92" i="11"/>
  <c r="AM94" i="11"/>
  <c r="AM95" i="11"/>
  <c r="AM77" i="11"/>
  <c r="AM75" i="11"/>
  <c r="AM76" i="11"/>
  <c r="AM74" i="11"/>
  <c r="AM8" i="11"/>
  <c r="AM7" i="11"/>
  <c r="AN5" i="11"/>
  <c r="AN48" i="11" l="1"/>
  <c r="AN61" i="11"/>
  <c r="AN9" i="11"/>
  <c r="AN14" i="11"/>
  <c r="AN13" i="11"/>
  <c r="AN15" i="11"/>
  <c r="AN17" i="11"/>
  <c r="AN12" i="11"/>
  <c r="AN18" i="11"/>
  <c r="AN19" i="11"/>
  <c r="AN20" i="11"/>
  <c r="AN21" i="11"/>
  <c r="AN11" i="11"/>
  <c r="AN16" i="11"/>
  <c r="AN22" i="11"/>
  <c r="AN23" i="11"/>
  <c r="AN24" i="11"/>
  <c r="AN25" i="11"/>
  <c r="AN26" i="11"/>
  <c r="AN27" i="11"/>
  <c r="AN28" i="11"/>
  <c r="AN29" i="11"/>
  <c r="AN30" i="11"/>
  <c r="AN31" i="11"/>
  <c r="AN32" i="11"/>
  <c r="AN10" i="11"/>
  <c r="AN33" i="11"/>
  <c r="AN34" i="11"/>
  <c r="AN35" i="11"/>
  <c r="AN36" i="11"/>
  <c r="AN37" i="11"/>
  <c r="AN38" i="11"/>
  <c r="AN39" i="11"/>
  <c r="AN41" i="11"/>
  <c r="AN42" i="11"/>
  <c r="AN45" i="11"/>
  <c r="AN49" i="11"/>
  <c r="AN43" i="11"/>
  <c r="AN50" i="11"/>
  <c r="AN51" i="11"/>
  <c r="AN52" i="11"/>
  <c r="AN53" i="11"/>
  <c r="AN54" i="11"/>
  <c r="AN55" i="11"/>
  <c r="AN56" i="11"/>
  <c r="AN57" i="11"/>
  <c r="AN58" i="11"/>
  <c r="AN59" i="11"/>
  <c r="AN60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9" i="11"/>
  <c r="AN80" i="11"/>
  <c r="AN81" i="11"/>
  <c r="AN82" i="11"/>
  <c r="AN84" i="11"/>
  <c r="AN85" i="11"/>
  <c r="AN86" i="11"/>
  <c r="AN87" i="11"/>
  <c r="AN89" i="11"/>
  <c r="AN90" i="11"/>
  <c r="AN91" i="11"/>
  <c r="AN92" i="11"/>
  <c r="AN94" i="11"/>
  <c r="AN95" i="11"/>
  <c r="AN75" i="11"/>
  <c r="AN77" i="11"/>
  <c r="AN76" i="11"/>
  <c r="AN74" i="11"/>
  <c r="AN8" i="11"/>
  <c r="AO5" i="11"/>
  <c r="AN7" i="11"/>
  <c r="AO48" i="11" l="1"/>
  <c r="AO61" i="11"/>
  <c r="AO9" i="11"/>
  <c r="AO10" i="11"/>
  <c r="AO11" i="11"/>
  <c r="AO12" i="11"/>
  <c r="AO13" i="11"/>
  <c r="AO15" i="11"/>
  <c r="AO16" i="11"/>
  <c r="AO17" i="11"/>
  <c r="AO14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4" i="11"/>
  <c r="AO36" i="11"/>
  <c r="AO38" i="11"/>
  <c r="AO41" i="11"/>
  <c r="AO33" i="11"/>
  <c r="AO42" i="11"/>
  <c r="AO49" i="11"/>
  <c r="AO50" i="11"/>
  <c r="AO52" i="11"/>
  <c r="AO54" i="11"/>
  <c r="AO56" i="11"/>
  <c r="AO58" i="11"/>
  <c r="AO60" i="11"/>
  <c r="AO62" i="11"/>
  <c r="AO64" i="11"/>
  <c r="AO35" i="11"/>
  <c r="AO39" i="11"/>
  <c r="AO37" i="11"/>
  <c r="AO45" i="11"/>
  <c r="AO43" i="11"/>
  <c r="AO51" i="11"/>
  <c r="AO53" i="11"/>
  <c r="AO55" i="11"/>
  <c r="AO57" i="11"/>
  <c r="AO59" i="11"/>
  <c r="AO63" i="11"/>
  <c r="AO65" i="11"/>
  <c r="AO66" i="11"/>
  <c r="AO67" i="11"/>
  <c r="AO68" i="11"/>
  <c r="AO69" i="11"/>
  <c r="AO70" i="11"/>
  <c r="AO71" i="11"/>
  <c r="AO72" i="11"/>
  <c r="AO73" i="11"/>
  <c r="AO79" i="11"/>
  <c r="AO80" i="11"/>
  <c r="AO81" i="11"/>
  <c r="AO82" i="11"/>
  <c r="AO84" i="11"/>
  <c r="AO85" i="11"/>
  <c r="AO87" i="11"/>
  <c r="AO90" i="11"/>
  <c r="AO91" i="11"/>
  <c r="AO92" i="11"/>
  <c r="AO94" i="11"/>
  <c r="AO95" i="11"/>
  <c r="AO86" i="11"/>
  <c r="AO89" i="11"/>
  <c r="AO77" i="11"/>
  <c r="AO76" i="11"/>
  <c r="AO75" i="11"/>
  <c r="AO74" i="11"/>
  <c r="AO8" i="11"/>
  <c r="AP5" i="11"/>
  <c r="AO7" i="11"/>
  <c r="AP48" i="11" l="1"/>
  <c r="AP61" i="11"/>
  <c r="AP9" i="11"/>
  <c r="AP10" i="11"/>
  <c r="AP11" i="11"/>
  <c r="AP12" i="11"/>
  <c r="AP13" i="11"/>
  <c r="AP14" i="11"/>
  <c r="AP15" i="11"/>
  <c r="AP16" i="11"/>
  <c r="AP17" i="11"/>
  <c r="AP19" i="11"/>
  <c r="AP21" i="11"/>
  <c r="AP18" i="11"/>
  <c r="AP20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1" i="11"/>
  <c r="AP42" i="11"/>
  <c r="AP45" i="11"/>
  <c r="AP49" i="11"/>
  <c r="AP43" i="11"/>
  <c r="AP50" i="11"/>
  <c r="AP51" i="11"/>
  <c r="AP52" i="11"/>
  <c r="AP53" i="11"/>
  <c r="AP54" i="11"/>
  <c r="AP55" i="11"/>
  <c r="AP56" i="11"/>
  <c r="AP57" i="11"/>
  <c r="AP58" i="11"/>
  <c r="AP59" i="11"/>
  <c r="AP60" i="11"/>
  <c r="AP62" i="11"/>
  <c r="AP63" i="11"/>
  <c r="AP64" i="11"/>
  <c r="AP65" i="11"/>
  <c r="AP67" i="11"/>
  <c r="AP71" i="11"/>
  <c r="AP68" i="11"/>
  <c r="AP70" i="11"/>
  <c r="AP66" i="11"/>
  <c r="AP69" i="11"/>
  <c r="AP72" i="11"/>
  <c r="AP73" i="11"/>
  <c r="AP79" i="11"/>
  <c r="AP80" i="11"/>
  <c r="AP81" i="11"/>
  <c r="AP82" i="11"/>
  <c r="AP84" i="11"/>
  <c r="AP85" i="11"/>
  <c r="AP86" i="11"/>
  <c r="AP87" i="11"/>
  <c r="AP89" i="11"/>
  <c r="AP90" i="11"/>
  <c r="AP91" i="11"/>
  <c r="AP92" i="11"/>
  <c r="AP94" i="11"/>
  <c r="AP95" i="11"/>
  <c r="AP77" i="11"/>
  <c r="AP76" i="11"/>
  <c r="AP75" i="11"/>
  <c r="AP74" i="11"/>
  <c r="AP8" i="11"/>
  <c r="AP7" i="11"/>
  <c r="AQ5" i="11"/>
  <c r="AQ48" i="11" l="1"/>
  <c r="AQ61" i="11"/>
  <c r="AQ10" i="11"/>
  <c r="AQ11" i="11"/>
  <c r="AQ12" i="11"/>
  <c r="AQ13" i="11"/>
  <c r="AQ9" i="11"/>
  <c r="AQ14" i="11"/>
  <c r="AQ15" i="11"/>
  <c r="AQ16" i="11"/>
  <c r="AQ17" i="11"/>
  <c r="AQ18" i="11"/>
  <c r="AQ19" i="11"/>
  <c r="AQ20" i="11"/>
  <c r="AQ21" i="11"/>
  <c r="AQ23" i="11"/>
  <c r="AQ25" i="11"/>
  <c r="AQ27" i="11"/>
  <c r="AQ29" i="11"/>
  <c r="AQ31" i="11"/>
  <c r="AQ33" i="11"/>
  <c r="AQ34" i="11"/>
  <c r="AQ35" i="11"/>
  <c r="AQ36" i="11"/>
  <c r="AQ37" i="11"/>
  <c r="AQ38" i="11"/>
  <c r="AQ39" i="11"/>
  <c r="AQ41" i="11"/>
  <c r="AQ24" i="11"/>
  <c r="AQ32" i="11"/>
  <c r="AQ22" i="11"/>
  <c r="AQ30" i="11"/>
  <c r="AQ42" i="11"/>
  <c r="AQ45" i="11"/>
  <c r="AQ49" i="11"/>
  <c r="AQ43" i="11"/>
  <c r="AQ50" i="11"/>
  <c r="AQ51" i="11"/>
  <c r="AQ52" i="11"/>
  <c r="AQ53" i="11"/>
  <c r="AQ54" i="11"/>
  <c r="AQ55" i="11"/>
  <c r="AQ56" i="11"/>
  <c r="AQ57" i="11"/>
  <c r="AQ58" i="11"/>
  <c r="AQ59" i="11"/>
  <c r="AQ60" i="11"/>
  <c r="AQ62" i="11"/>
  <c r="AQ63" i="11"/>
  <c r="AQ64" i="11"/>
  <c r="AQ28" i="11"/>
  <c r="AQ26" i="11"/>
  <c r="AQ65" i="11"/>
  <c r="AQ66" i="11"/>
  <c r="AQ67" i="11"/>
  <c r="AQ68" i="11"/>
  <c r="AQ69" i="11"/>
  <c r="AQ70" i="11"/>
  <c r="AQ71" i="11"/>
  <c r="AQ72" i="11"/>
  <c r="AQ73" i="11"/>
  <c r="AQ80" i="11"/>
  <c r="AQ82" i="11"/>
  <c r="AQ84" i="11"/>
  <c r="AQ85" i="11"/>
  <c r="AQ86" i="11"/>
  <c r="AQ87" i="11"/>
  <c r="AQ89" i="11"/>
  <c r="AQ90" i="11"/>
  <c r="AQ79" i="11"/>
  <c r="AQ81" i="11"/>
  <c r="AQ91" i="11"/>
  <c r="AQ92" i="11"/>
  <c r="AQ94" i="11"/>
  <c r="AQ95" i="11"/>
  <c r="AQ75" i="11"/>
  <c r="AQ76" i="11"/>
  <c r="AQ74" i="11"/>
  <c r="AQ77" i="11"/>
  <c r="AQ8" i="11"/>
  <c r="AQ7" i="11"/>
  <c r="AR5" i="11"/>
  <c r="AR48" i="11" l="1"/>
  <c r="AR61" i="11"/>
  <c r="AR9" i="11"/>
  <c r="AR10" i="11"/>
  <c r="AR11" i="11"/>
  <c r="AR12" i="11"/>
  <c r="AR13" i="11"/>
  <c r="AR14" i="11"/>
  <c r="AR15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1" i="11"/>
  <c r="AR16" i="11"/>
  <c r="AR42" i="11"/>
  <c r="AR45" i="11"/>
  <c r="AR49" i="11"/>
  <c r="AR43" i="11"/>
  <c r="AR50" i="11"/>
  <c r="AR51" i="11"/>
  <c r="AR52" i="11"/>
  <c r="AR53" i="11"/>
  <c r="AR54" i="11"/>
  <c r="AR55" i="11"/>
  <c r="AR56" i="11"/>
  <c r="AR57" i="11"/>
  <c r="AR58" i="11"/>
  <c r="AR59" i="11"/>
  <c r="AR60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9" i="11"/>
  <c r="AR80" i="11"/>
  <c r="AR81" i="11"/>
  <c r="AR82" i="11"/>
  <c r="AR84" i="11"/>
  <c r="AR85" i="11"/>
  <c r="AR86" i="11"/>
  <c r="AR87" i="11"/>
  <c r="AR89" i="11"/>
  <c r="AR90" i="11"/>
  <c r="AR92" i="11"/>
  <c r="AR94" i="11"/>
  <c r="AR95" i="11"/>
  <c r="AR91" i="11"/>
  <c r="AR77" i="11"/>
  <c r="AR76" i="11"/>
  <c r="AR74" i="11"/>
  <c r="AR75" i="11"/>
  <c r="AR8" i="11"/>
  <c r="AR7" i="11"/>
  <c r="AS5" i="11"/>
  <c r="AS48" i="11" s="1"/>
  <c r="AR4" i="11"/>
  <c r="AS9" i="11" l="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5" i="11"/>
  <c r="AS37" i="11"/>
  <c r="AS39" i="11"/>
  <c r="AS34" i="11"/>
  <c r="AS36" i="11"/>
  <c r="AS38" i="11"/>
  <c r="AS41" i="11"/>
  <c r="AS45" i="11"/>
  <c r="AS43" i="11"/>
  <c r="AS53" i="11"/>
  <c r="AS61" i="11"/>
  <c r="AS42" i="11"/>
  <c r="AS49" i="11"/>
  <c r="AS50" i="11"/>
  <c r="AS52" i="11"/>
  <c r="AS54" i="11"/>
  <c r="AS56" i="11"/>
  <c r="AS58" i="11"/>
  <c r="AS60" i="11"/>
  <c r="AS62" i="11"/>
  <c r="AS64" i="11"/>
  <c r="AS55" i="11"/>
  <c r="AS63" i="11"/>
  <c r="AS65" i="11"/>
  <c r="AS66" i="11"/>
  <c r="AS67" i="11"/>
  <c r="AS68" i="11"/>
  <c r="AS69" i="11"/>
  <c r="AS70" i="11"/>
  <c r="AS71" i="11"/>
  <c r="AS72" i="11"/>
  <c r="AS73" i="11"/>
  <c r="AS51" i="11"/>
  <c r="AS57" i="11"/>
  <c r="AS59" i="11"/>
  <c r="AS79" i="11"/>
  <c r="AS80" i="11"/>
  <c r="AS81" i="11"/>
  <c r="AS82" i="11"/>
  <c r="AS84" i="11"/>
  <c r="AS85" i="11"/>
  <c r="AS87" i="11"/>
  <c r="AS90" i="11"/>
  <c r="AS89" i="11"/>
  <c r="AS95" i="11"/>
  <c r="AS86" i="11"/>
  <c r="AS91" i="11"/>
  <c r="AS92" i="11"/>
  <c r="AS94" i="11"/>
  <c r="AS77" i="11"/>
  <c r="AS76" i="11"/>
  <c r="AS75" i="11"/>
  <c r="AS74" i="11"/>
  <c r="AS8" i="11"/>
  <c r="AS7" i="11"/>
  <c r="AT5" i="11"/>
  <c r="AT48" i="11" s="1"/>
  <c r="AT9" i="11" l="1"/>
  <c r="AT10" i="11"/>
  <c r="AT11" i="11"/>
  <c r="AT12" i="11"/>
  <c r="AT13" i="11"/>
  <c r="AT14" i="11"/>
  <c r="AT15" i="11"/>
  <c r="AT16" i="11"/>
  <c r="AT17" i="11"/>
  <c r="AT19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1" i="11"/>
  <c r="AT20" i="11"/>
  <c r="AT42" i="11"/>
  <c r="AT45" i="11"/>
  <c r="AT49" i="11"/>
  <c r="AT43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18" i="11"/>
  <c r="AT69" i="11"/>
  <c r="AT72" i="11"/>
  <c r="AT65" i="11"/>
  <c r="AT66" i="11"/>
  <c r="AT73" i="11"/>
  <c r="AT67" i="11"/>
  <c r="AT68" i="11"/>
  <c r="AT70" i="11"/>
  <c r="AT71" i="11"/>
  <c r="AT79" i="11"/>
  <c r="AT80" i="11"/>
  <c r="AT81" i="11"/>
  <c r="AT82" i="11"/>
  <c r="AT84" i="11"/>
  <c r="AT85" i="11"/>
  <c r="AT86" i="11"/>
  <c r="AT87" i="11"/>
  <c r="AT89" i="11"/>
  <c r="AT90" i="11"/>
  <c r="AT91" i="11"/>
  <c r="AT92" i="11"/>
  <c r="AT94" i="11"/>
  <c r="AT95" i="11"/>
  <c r="AT77" i="11"/>
  <c r="AT76" i="11"/>
  <c r="AT75" i="11"/>
  <c r="AT74" i="11"/>
  <c r="AT8" i="11"/>
  <c r="AT7" i="11"/>
  <c r="AU5" i="11"/>
  <c r="AU48" i="11" l="1"/>
  <c r="AU60" i="11"/>
  <c r="AU14" i="11"/>
  <c r="AU10" i="11"/>
  <c r="AU11" i="11"/>
  <c r="AU12" i="11"/>
  <c r="AU13" i="11"/>
  <c r="AU15" i="11"/>
  <c r="AU16" i="11"/>
  <c r="AU18" i="11"/>
  <c r="AU19" i="11"/>
  <c r="AU20" i="11"/>
  <c r="AU21" i="11"/>
  <c r="AU9" i="11"/>
  <c r="AU17" i="11"/>
  <c r="AU22" i="11"/>
  <c r="AU24" i="11"/>
  <c r="AU26" i="11"/>
  <c r="AU28" i="11"/>
  <c r="AU30" i="11"/>
  <c r="AU32" i="11"/>
  <c r="AU33" i="11"/>
  <c r="AU34" i="11"/>
  <c r="AU35" i="11"/>
  <c r="AU36" i="11"/>
  <c r="AU37" i="11"/>
  <c r="AU38" i="11"/>
  <c r="AU39" i="11"/>
  <c r="AU41" i="11"/>
  <c r="AU23" i="11"/>
  <c r="AU25" i="11"/>
  <c r="AU27" i="11"/>
  <c r="AU29" i="11"/>
  <c r="AU31" i="11"/>
  <c r="AU42" i="11"/>
  <c r="AU45" i="11"/>
  <c r="AU49" i="11"/>
  <c r="AU43" i="11"/>
  <c r="AU50" i="11"/>
  <c r="AU51" i="11"/>
  <c r="AU52" i="11"/>
  <c r="AU53" i="11"/>
  <c r="AU54" i="11"/>
  <c r="AU55" i="11"/>
  <c r="AU56" i="11"/>
  <c r="AU57" i="11"/>
  <c r="AU58" i="11"/>
  <c r="AU59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80" i="11"/>
  <c r="AU86" i="11"/>
  <c r="AU87" i="11"/>
  <c r="AU89" i="11"/>
  <c r="AU90" i="11"/>
  <c r="AU81" i="11"/>
  <c r="AU85" i="11"/>
  <c r="AU82" i="11"/>
  <c r="AU79" i="11"/>
  <c r="AU84" i="11"/>
  <c r="AU91" i="11"/>
  <c r="AU92" i="11"/>
  <c r="AU94" i="11"/>
  <c r="AU95" i="11"/>
  <c r="AU76" i="11"/>
  <c r="AU74" i="11"/>
  <c r="AU77" i="11"/>
  <c r="AU75" i="11"/>
  <c r="AU8" i="11"/>
  <c r="AU7" i="11"/>
  <c r="AV5" i="11"/>
  <c r="AV48" i="11" s="1"/>
  <c r="AV9" i="11" l="1"/>
  <c r="AV14" i="11"/>
  <c r="AV10" i="11"/>
  <c r="AV16" i="11"/>
  <c r="AV13" i="11"/>
  <c r="AV18" i="11"/>
  <c r="AV19" i="11"/>
  <c r="AV20" i="11"/>
  <c r="AV21" i="11"/>
  <c r="AV12" i="11"/>
  <c r="AV15" i="11"/>
  <c r="AV22" i="11"/>
  <c r="AV23" i="11"/>
  <c r="AV24" i="11"/>
  <c r="AV25" i="11"/>
  <c r="AV26" i="11"/>
  <c r="AV27" i="11"/>
  <c r="AV28" i="11"/>
  <c r="AV29" i="11"/>
  <c r="AV30" i="11"/>
  <c r="AV31" i="11"/>
  <c r="AV32" i="11"/>
  <c r="AV11" i="11"/>
  <c r="AV17" i="11"/>
  <c r="AV33" i="11"/>
  <c r="AV34" i="11"/>
  <c r="AV35" i="11"/>
  <c r="AV36" i="11"/>
  <c r="AV37" i="11"/>
  <c r="AV38" i="11"/>
  <c r="AV39" i="11"/>
  <c r="AV41" i="11"/>
  <c r="AV42" i="11"/>
  <c r="AV45" i="11"/>
  <c r="AV49" i="11"/>
  <c r="AV43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9" i="11"/>
  <c r="AV80" i="11"/>
  <c r="AV81" i="11"/>
  <c r="AV82" i="11"/>
  <c r="AV84" i="11"/>
  <c r="AV85" i="11"/>
  <c r="AV86" i="11"/>
  <c r="AV87" i="11"/>
  <c r="AV89" i="11"/>
  <c r="AV90" i="11"/>
  <c r="AV91" i="11"/>
  <c r="AV92" i="11"/>
  <c r="AV94" i="11"/>
  <c r="AV95" i="11"/>
  <c r="AV75" i="11"/>
  <c r="AV77" i="11"/>
  <c r="AV76" i="11"/>
  <c r="AV74" i="11"/>
  <c r="AV8" i="11"/>
  <c r="AW5" i="11"/>
  <c r="AW48" i="11" s="1"/>
  <c r="AV7" i="11"/>
  <c r="AW9" i="11" l="1"/>
  <c r="AW10" i="11"/>
  <c r="AW11" i="11"/>
  <c r="AW12" i="11"/>
  <c r="AW13" i="11"/>
  <c r="AW15" i="11"/>
  <c r="AW16" i="11"/>
  <c r="AW17" i="11"/>
  <c r="AW14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5" i="11"/>
  <c r="AW37" i="11"/>
  <c r="AW39" i="11"/>
  <c r="AW34" i="11"/>
  <c r="AW45" i="11"/>
  <c r="AW43" i="11"/>
  <c r="AW51" i="11"/>
  <c r="AW53" i="11"/>
  <c r="AW55" i="11"/>
  <c r="AW57" i="11"/>
  <c r="AW59" i="11"/>
  <c r="AW61" i="11"/>
  <c r="AW63" i="11"/>
  <c r="AW36" i="11"/>
  <c r="AW41" i="11"/>
  <c r="AW38" i="11"/>
  <c r="AW42" i="11"/>
  <c r="AW49" i="11"/>
  <c r="AW50" i="11"/>
  <c r="AW52" i="11"/>
  <c r="AW54" i="11"/>
  <c r="AW56" i="11"/>
  <c r="AW58" i="11"/>
  <c r="AW60" i="11"/>
  <c r="AW62" i="11"/>
  <c r="AW64" i="11"/>
  <c r="AW65" i="11"/>
  <c r="AW66" i="11"/>
  <c r="AW67" i="11"/>
  <c r="AW68" i="11"/>
  <c r="AW69" i="11"/>
  <c r="AW70" i="11"/>
  <c r="AW71" i="11"/>
  <c r="AW72" i="11"/>
  <c r="AW73" i="11"/>
  <c r="AW79" i="11"/>
  <c r="AW80" i="11"/>
  <c r="AW81" i="11"/>
  <c r="AW82" i="11"/>
  <c r="AW84" i="11"/>
  <c r="AW85" i="11"/>
  <c r="AW91" i="11"/>
  <c r="AW94" i="11"/>
  <c r="AW95" i="11"/>
  <c r="AW87" i="11"/>
  <c r="AW90" i="11"/>
  <c r="AW86" i="11"/>
  <c r="AW89" i="11"/>
  <c r="AW92" i="11"/>
  <c r="AW77" i="11"/>
  <c r="AW76" i="11"/>
  <c r="AW75" i="11"/>
  <c r="AW74" i="11"/>
  <c r="AW8" i="11"/>
  <c r="AW7" i="11"/>
  <c r="AX5" i="11"/>
  <c r="AX48" i="11" s="1"/>
  <c r="AX9" i="11" l="1"/>
  <c r="AX10" i="11"/>
  <c r="AX11" i="11"/>
  <c r="AX12" i="11"/>
  <c r="AX13" i="11"/>
  <c r="AX14" i="11"/>
  <c r="AX15" i="11"/>
  <c r="AX16" i="11"/>
  <c r="AX17" i="11"/>
  <c r="AX18" i="11"/>
  <c r="AX20" i="11"/>
  <c r="AX19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1" i="11"/>
  <c r="AX42" i="11"/>
  <c r="AX45" i="11"/>
  <c r="AX49" i="11"/>
  <c r="AX43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6" i="11"/>
  <c r="AX70" i="11"/>
  <c r="AX67" i="11"/>
  <c r="AX68" i="11"/>
  <c r="AX69" i="11"/>
  <c r="AX71" i="11"/>
  <c r="AX65" i="11"/>
  <c r="AX72" i="11"/>
  <c r="AX73" i="11"/>
  <c r="AX79" i="11"/>
  <c r="AX80" i="11"/>
  <c r="AX81" i="11"/>
  <c r="AX82" i="11"/>
  <c r="AX84" i="11"/>
  <c r="AX85" i="11"/>
  <c r="AX86" i="11"/>
  <c r="AX87" i="11"/>
  <c r="AX89" i="11"/>
  <c r="AX90" i="11"/>
  <c r="AX91" i="11"/>
  <c r="AX92" i="11"/>
  <c r="AX94" i="11"/>
  <c r="AX95" i="11"/>
  <c r="AX77" i="11"/>
  <c r="AX76" i="11"/>
  <c r="AX75" i="11"/>
  <c r="AX74" i="11"/>
  <c r="AX8" i="11"/>
  <c r="AX7" i="11"/>
  <c r="AY5" i="11"/>
  <c r="AY48" i="11" s="1"/>
  <c r="AY9" i="11" l="1"/>
  <c r="AY10" i="11"/>
  <c r="AY11" i="11"/>
  <c r="AY12" i="11"/>
  <c r="AY13" i="11"/>
  <c r="AY14" i="11"/>
  <c r="AY15" i="11"/>
  <c r="AY16" i="11"/>
  <c r="AY18" i="11"/>
  <c r="AY19" i="11"/>
  <c r="AY20" i="11"/>
  <c r="AY21" i="11"/>
  <c r="AY17" i="11"/>
  <c r="AY22" i="11"/>
  <c r="AY24" i="11"/>
  <c r="AY26" i="11"/>
  <c r="AY28" i="11"/>
  <c r="AY30" i="11"/>
  <c r="AY32" i="11"/>
  <c r="AY33" i="11"/>
  <c r="AY34" i="11"/>
  <c r="AY35" i="11"/>
  <c r="AY36" i="11"/>
  <c r="AY37" i="11"/>
  <c r="AY38" i="11"/>
  <c r="AY39" i="11"/>
  <c r="AY41" i="11"/>
  <c r="AY25" i="11"/>
  <c r="AY23" i="11"/>
  <c r="AY31" i="11"/>
  <c r="AY42" i="11"/>
  <c r="AY45" i="11"/>
  <c r="AY49" i="11"/>
  <c r="AY43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29" i="11"/>
  <c r="AY65" i="11"/>
  <c r="AY66" i="11"/>
  <c r="AY67" i="11"/>
  <c r="AY68" i="11"/>
  <c r="AY69" i="11"/>
  <c r="AY70" i="11"/>
  <c r="AY71" i="11"/>
  <c r="AY72" i="11"/>
  <c r="AY73" i="11"/>
  <c r="AY27" i="11"/>
  <c r="AY79" i="11"/>
  <c r="AY81" i="11"/>
  <c r="AY82" i="11"/>
  <c r="AY84" i="11"/>
  <c r="AY85" i="11"/>
  <c r="AY86" i="11"/>
  <c r="AY87" i="11"/>
  <c r="AY89" i="11"/>
  <c r="AY90" i="11"/>
  <c r="AY80" i="11"/>
  <c r="AY91" i="11"/>
  <c r="AY92" i="11"/>
  <c r="AY94" i="11"/>
  <c r="AY95" i="11"/>
  <c r="AY74" i="11"/>
  <c r="AY77" i="11"/>
  <c r="AY75" i="11"/>
  <c r="AY76" i="11"/>
  <c r="AY8" i="11"/>
  <c r="AZ5" i="11"/>
  <c r="AZ48" i="11" s="1"/>
  <c r="AY7" i="11"/>
  <c r="AY4" i="11"/>
  <c r="AZ9" i="11" l="1"/>
  <c r="AZ10" i="11"/>
  <c r="AZ11" i="11"/>
  <c r="AZ12" i="11"/>
  <c r="AZ13" i="11"/>
  <c r="AZ14" i="11"/>
  <c r="AZ16" i="11"/>
  <c r="AZ18" i="11"/>
  <c r="AZ19" i="11"/>
  <c r="AZ20" i="11"/>
  <c r="AZ21" i="11"/>
  <c r="AZ17" i="11"/>
  <c r="AZ15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1" i="11"/>
  <c r="AZ42" i="11"/>
  <c r="AZ45" i="11"/>
  <c r="AZ49" i="11"/>
  <c r="AZ43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9" i="11"/>
  <c r="AZ80" i="11"/>
  <c r="AZ81" i="11"/>
  <c r="AZ82" i="11"/>
  <c r="AZ84" i="11"/>
  <c r="AZ85" i="11"/>
  <c r="AZ86" i="11"/>
  <c r="AZ87" i="11"/>
  <c r="AZ89" i="11"/>
  <c r="AZ90" i="11"/>
  <c r="AZ92" i="11"/>
  <c r="AZ94" i="11"/>
  <c r="AZ95" i="11"/>
  <c r="AZ91" i="11"/>
  <c r="AZ74" i="11"/>
  <c r="AZ77" i="11"/>
  <c r="AZ76" i="11"/>
  <c r="AZ75" i="11"/>
  <c r="AZ8" i="11"/>
  <c r="AZ7" i="11"/>
  <c r="BA5" i="11"/>
  <c r="BA48" i="11" s="1"/>
  <c r="BA9" i="11" l="1"/>
  <c r="BA10" i="11"/>
  <c r="BA11" i="11"/>
  <c r="BA12" i="11"/>
  <c r="BA13" i="11"/>
  <c r="BA15" i="11"/>
  <c r="BA16" i="11"/>
  <c r="BA17" i="11"/>
  <c r="BA14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4" i="11"/>
  <c r="BA36" i="11"/>
  <c r="BA38" i="11"/>
  <c r="BA41" i="11"/>
  <c r="BA33" i="11"/>
  <c r="BA35" i="11"/>
  <c r="BA37" i="11"/>
  <c r="BA39" i="11"/>
  <c r="BA42" i="11"/>
  <c r="BA49" i="11"/>
  <c r="BA52" i="11"/>
  <c r="BA60" i="11"/>
  <c r="BA64" i="11"/>
  <c r="BA45" i="11"/>
  <c r="BA43" i="11"/>
  <c r="BA51" i="11"/>
  <c r="BA53" i="11"/>
  <c r="BA55" i="11"/>
  <c r="BA57" i="11"/>
  <c r="BA59" i="11"/>
  <c r="BA61" i="11"/>
  <c r="BA63" i="11"/>
  <c r="BA50" i="11"/>
  <c r="BA54" i="11"/>
  <c r="BA58" i="11"/>
  <c r="BA65" i="11"/>
  <c r="BA66" i="11"/>
  <c r="BA67" i="11"/>
  <c r="BA68" i="11"/>
  <c r="BA69" i="11"/>
  <c r="BA70" i="11"/>
  <c r="BA71" i="11"/>
  <c r="BA72" i="11"/>
  <c r="BA73" i="11"/>
  <c r="BA56" i="11"/>
  <c r="BA62" i="11"/>
  <c r="BA79" i="11"/>
  <c r="BA80" i="11"/>
  <c r="BA81" i="11"/>
  <c r="BA82" i="11"/>
  <c r="BA84" i="11"/>
  <c r="BA85" i="11"/>
  <c r="BA86" i="11"/>
  <c r="BA89" i="11"/>
  <c r="BA90" i="11"/>
  <c r="BA92" i="11"/>
  <c r="BA95" i="11"/>
  <c r="BA87" i="11"/>
  <c r="BA91" i="11"/>
  <c r="BA94" i="11"/>
  <c r="BA77" i="11"/>
  <c r="BA76" i="11"/>
  <c r="BA75" i="11"/>
  <c r="BA74" i="11"/>
  <c r="BA8" i="11"/>
  <c r="BB5" i="11"/>
  <c r="BB48" i="11" s="1"/>
  <c r="BA7" i="11"/>
  <c r="BB9" i="11" l="1"/>
  <c r="BB10" i="11"/>
  <c r="BB11" i="11"/>
  <c r="BB12" i="11"/>
  <c r="BB13" i="11"/>
  <c r="BB14" i="11"/>
  <c r="BB15" i="11"/>
  <c r="BB16" i="11"/>
  <c r="BB17" i="11"/>
  <c r="BB18" i="11"/>
  <c r="BB20" i="11"/>
  <c r="BB22" i="11"/>
  <c r="BB23" i="11"/>
  <c r="BB24" i="11"/>
  <c r="BB25" i="11"/>
  <c r="BB26" i="11"/>
  <c r="BB27" i="11"/>
  <c r="BB28" i="11"/>
  <c r="BB29" i="11"/>
  <c r="BB30" i="11"/>
  <c r="BB31" i="11"/>
  <c r="BB33" i="11"/>
  <c r="BB34" i="11"/>
  <c r="BB35" i="11"/>
  <c r="BB36" i="11"/>
  <c r="BB37" i="11"/>
  <c r="BB38" i="11"/>
  <c r="BB39" i="11"/>
  <c r="BB41" i="11"/>
  <c r="BB21" i="11"/>
  <c r="BB42" i="11"/>
  <c r="BB45" i="11"/>
  <c r="BB49" i="11"/>
  <c r="BB43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32" i="11"/>
  <c r="BB19" i="11"/>
  <c r="BB65" i="11"/>
  <c r="BB67" i="11"/>
  <c r="BB68" i="11"/>
  <c r="BB71" i="11"/>
  <c r="BB66" i="11"/>
  <c r="BB70" i="11"/>
  <c r="BB72" i="11"/>
  <c r="BB73" i="11"/>
  <c r="BB69" i="11"/>
  <c r="BB79" i="11"/>
  <c r="BB80" i="11"/>
  <c r="BB81" i="11"/>
  <c r="BB82" i="11"/>
  <c r="BB84" i="11"/>
  <c r="BB85" i="11"/>
  <c r="BB86" i="11"/>
  <c r="BB87" i="11"/>
  <c r="BB89" i="11"/>
  <c r="BB90" i="11"/>
  <c r="BB91" i="11"/>
  <c r="BB92" i="11"/>
  <c r="BB94" i="11"/>
  <c r="BB95" i="11"/>
  <c r="BB77" i="11"/>
  <c r="BB76" i="11"/>
  <c r="BB75" i="11"/>
  <c r="BB74" i="11"/>
  <c r="BB8" i="11"/>
  <c r="BB7" i="11"/>
  <c r="BC5" i="11"/>
  <c r="BC48" i="11" s="1"/>
  <c r="BC9" i="11" l="1"/>
  <c r="BC10" i="11"/>
  <c r="BC11" i="11"/>
  <c r="BC12" i="11"/>
  <c r="BC13" i="11"/>
  <c r="BC15" i="11"/>
  <c r="BC16" i="11"/>
  <c r="BC17" i="11"/>
  <c r="BC18" i="11"/>
  <c r="BC19" i="11"/>
  <c r="BC20" i="11"/>
  <c r="BC21" i="11"/>
  <c r="BC14" i="11"/>
  <c r="BC23" i="11"/>
  <c r="BC25" i="11"/>
  <c r="BC27" i="11"/>
  <c r="BC29" i="11"/>
  <c r="BC31" i="11"/>
  <c r="BC32" i="11"/>
  <c r="BC33" i="11"/>
  <c r="BC34" i="11"/>
  <c r="BC35" i="11"/>
  <c r="BC36" i="11"/>
  <c r="BC37" i="11"/>
  <c r="BC38" i="11"/>
  <c r="BC39" i="11"/>
  <c r="BC41" i="11"/>
  <c r="BC22" i="11"/>
  <c r="BC24" i="11"/>
  <c r="BC26" i="11"/>
  <c r="BC28" i="11"/>
  <c r="BC30" i="11"/>
  <c r="BC42" i="11"/>
  <c r="BC45" i="11"/>
  <c r="BC49" i="11"/>
  <c r="BC43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9" i="11"/>
  <c r="BC81" i="11"/>
  <c r="BC86" i="11"/>
  <c r="BC87" i="11"/>
  <c r="BC89" i="11"/>
  <c r="BC90" i="11"/>
  <c r="BC84" i="11"/>
  <c r="BC80" i="11"/>
  <c r="BC85" i="11"/>
  <c r="BC91" i="11"/>
  <c r="BC92" i="11"/>
  <c r="BC94" i="11"/>
  <c r="BC95" i="11"/>
  <c r="BC82" i="11"/>
  <c r="BC77" i="11"/>
  <c r="BC75" i="11"/>
  <c r="BC76" i="11"/>
  <c r="BC74" i="11"/>
  <c r="BC8" i="11"/>
  <c r="BC7" i="11"/>
  <c r="BD5" i="11"/>
  <c r="BD48" i="11" s="1"/>
  <c r="BD14" i="11" l="1"/>
  <c r="BD11" i="11"/>
  <c r="BD15" i="11"/>
  <c r="BD10" i="11"/>
  <c r="BD17" i="11"/>
  <c r="BD18" i="11"/>
  <c r="BD19" i="11"/>
  <c r="BD20" i="11"/>
  <c r="BD21" i="11"/>
  <c r="BD9" i="11"/>
  <c r="BD13" i="11"/>
  <c r="BD16" i="11"/>
  <c r="BD22" i="11"/>
  <c r="BD23" i="11"/>
  <c r="BD24" i="11"/>
  <c r="BD25" i="11"/>
  <c r="BD26" i="11"/>
  <c r="BD27" i="11"/>
  <c r="BD28" i="11"/>
  <c r="BD29" i="11"/>
  <c r="BD30" i="11"/>
  <c r="BD31" i="11"/>
  <c r="BD32" i="11"/>
  <c r="BD12" i="11"/>
  <c r="BD33" i="11"/>
  <c r="BD34" i="11"/>
  <c r="BD35" i="11"/>
  <c r="BD36" i="11"/>
  <c r="BD37" i="11"/>
  <c r="BD38" i="11"/>
  <c r="BD39" i="11"/>
  <c r="BD41" i="11"/>
  <c r="BD42" i="11"/>
  <c r="BD45" i="11"/>
  <c r="BD49" i="11"/>
  <c r="BD43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9" i="11"/>
  <c r="BD80" i="11"/>
  <c r="BD81" i="11"/>
  <c r="BD82" i="11"/>
  <c r="BD84" i="11"/>
  <c r="BD85" i="11"/>
  <c r="BD86" i="11"/>
  <c r="BD87" i="11"/>
  <c r="BD89" i="11"/>
  <c r="BD90" i="11"/>
  <c r="BD91" i="11"/>
  <c r="BD92" i="11"/>
  <c r="BD94" i="11"/>
  <c r="BD95" i="11"/>
  <c r="BD77" i="11"/>
  <c r="BD76" i="11"/>
  <c r="BD75" i="11"/>
  <c r="BD74" i="11"/>
  <c r="BD8" i="11"/>
  <c r="BD7" i="11"/>
  <c r="BE5" i="11"/>
  <c r="BE48" i="11" s="1"/>
  <c r="BE9" i="11" l="1"/>
  <c r="BE10" i="11"/>
  <c r="BE11" i="11"/>
  <c r="BE12" i="11"/>
  <c r="BE13" i="11"/>
  <c r="BE15" i="11"/>
  <c r="BE16" i="11"/>
  <c r="BE17" i="11"/>
  <c r="BE14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4" i="11"/>
  <c r="BE36" i="11"/>
  <c r="BE38" i="11"/>
  <c r="BE41" i="11"/>
  <c r="BE35" i="11"/>
  <c r="BE42" i="11"/>
  <c r="BE49" i="11"/>
  <c r="BE50" i="11"/>
  <c r="BE52" i="11"/>
  <c r="BE54" i="11"/>
  <c r="BE56" i="11"/>
  <c r="BE58" i="11"/>
  <c r="BE60" i="11"/>
  <c r="BE62" i="11"/>
  <c r="BE64" i="11"/>
  <c r="BE37" i="11"/>
  <c r="BE33" i="11"/>
  <c r="BE39" i="11"/>
  <c r="BE45" i="11"/>
  <c r="BE43" i="11"/>
  <c r="BE51" i="11"/>
  <c r="BE53" i="11"/>
  <c r="BE55" i="11"/>
  <c r="BE57" i="11"/>
  <c r="BE59" i="11"/>
  <c r="BE61" i="11"/>
  <c r="BE63" i="11"/>
  <c r="BE65" i="11"/>
  <c r="BE66" i="11"/>
  <c r="BE67" i="11"/>
  <c r="BE68" i="11"/>
  <c r="BE69" i="11"/>
  <c r="BE70" i="11"/>
  <c r="BE71" i="11"/>
  <c r="BE72" i="11"/>
  <c r="BE73" i="11"/>
  <c r="BE79" i="11"/>
  <c r="BE80" i="11"/>
  <c r="BE81" i="11"/>
  <c r="BE82" i="11"/>
  <c r="BE84" i="11"/>
  <c r="BE85" i="11"/>
  <c r="BE91" i="11"/>
  <c r="BE94" i="11"/>
  <c r="BE95" i="11"/>
  <c r="BE86" i="11"/>
  <c r="BE89" i="11"/>
  <c r="BE87" i="11"/>
  <c r="BE90" i="11"/>
  <c r="BE92" i="11"/>
  <c r="BE77" i="11"/>
  <c r="BE76" i="11"/>
  <c r="BE75" i="11"/>
  <c r="BE74" i="11"/>
  <c r="BE8" i="11"/>
  <c r="BE7" i="11"/>
  <c r="BF5" i="11"/>
  <c r="BF48" i="11" s="1"/>
  <c r="BF9" i="11" l="1"/>
  <c r="BF10" i="11"/>
  <c r="BF11" i="11"/>
  <c r="BF12" i="11"/>
  <c r="BF13" i="11"/>
  <c r="BF14" i="11"/>
  <c r="BF15" i="11"/>
  <c r="BF16" i="11"/>
  <c r="BF17" i="11"/>
  <c r="BF19" i="11"/>
  <c r="BF21" i="11"/>
  <c r="BF18" i="11"/>
  <c r="BF20" i="11"/>
  <c r="BF22" i="11"/>
  <c r="BF23" i="11"/>
  <c r="BF24" i="11"/>
  <c r="BF25" i="11"/>
  <c r="BF26" i="11"/>
  <c r="BF27" i="11"/>
  <c r="BF28" i="11"/>
  <c r="BF29" i="11"/>
  <c r="BF30" i="11"/>
  <c r="BF31" i="11"/>
  <c r="BF33" i="11"/>
  <c r="BF34" i="11"/>
  <c r="BF35" i="11"/>
  <c r="BF36" i="11"/>
  <c r="BF37" i="11"/>
  <c r="BF38" i="11"/>
  <c r="BF39" i="11"/>
  <c r="BF41" i="11"/>
  <c r="BF32" i="11"/>
  <c r="BF42" i="11"/>
  <c r="BF45" i="11"/>
  <c r="BF49" i="11"/>
  <c r="BF43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BF63" i="11"/>
  <c r="BF64" i="11"/>
  <c r="BF69" i="11"/>
  <c r="BF72" i="11"/>
  <c r="BF73" i="11"/>
  <c r="BF65" i="11"/>
  <c r="BF66" i="11"/>
  <c r="BF67" i="11"/>
  <c r="BF68" i="11"/>
  <c r="BF70" i="11"/>
  <c r="BF71" i="11"/>
  <c r="BF79" i="11"/>
  <c r="BF80" i="11"/>
  <c r="BF81" i="11"/>
  <c r="BF82" i="11"/>
  <c r="BF84" i="11"/>
  <c r="BF85" i="11"/>
  <c r="BF86" i="11"/>
  <c r="BF87" i="11"/>
  <c r="BF89" i="11"/>
  <c r="BF90" i="11"/>
  <c r="BF91" i="11"/>
  <c r="BF92" i="11"/>
  <c r="BF94" i="11"/>
  <c r="BF95" i="11"/>
  <c r="BF77" i="11"/>
  <c r="BF76" i="11"/>
  <c r="BF75" i="11"/>
  <c r="BF74" i="11"/>
  <c r="BF8" i="11"/>
  <c r="BG5" i="11"/>
  <c r="BG48" i="11" s="1"/>
  <c r="BF7" i="11"/>
  <c r="BF4" i="11"/>
  <c r="BG9" i="11" l="1"/>
  <c r="BG10" i="11"/>
  <c r="BG11" i="11"/>
  <c r="BG12" i="11"/>
  <c r="BG13" i="11"/>
  <c r="BG14" i="11"/>
  <c r="BG15" i="11"/>
  <c r="BG16" i="11"/>
  <c r="BG18" i="11"/>
  <c r="BG19" i="11"/>
  <c r="BG20" i="11"/>
  <c r="BG21" i="11"/>
  <c r="BG17" i="11"/>
  <c r="BG23" i="11"/>
  <c r="BG25" i="11"/>
  <c r="BG27" i="11"/>
  <c r="BG29" i="11"/>
  <c r="BG31" i="11"/>
  <c r="BG33" i="11"/>
  <c r="BG34" i="11"/>
  <c r="BG35" i="11"/>
  <c r="BG36" i="11"/>
  <c r="BG37" i="11"/>
  <c r="BG38" i="11"/>
  <c r="BG39" i="11"/>
  <c r="BG41" i="11"/>
  <c r="BG26" i="11"/>
  <c r="BG24" i="11"/>
  <c r="BG42" i="11"/>
  <c r="BG45" i="11"/>
  <c r="BG49" i="11"/>
  <c r="BG43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BG63" i="11"/>
  <c r="BG64" i="11"/>
  <c r="BG22" i="11"/>
  <c r="BG30" i="11"/>
  <c r="BG32" i="11"/>
  <c r="BG65" i="11"/>
  <c r="BG66" i="11"/>
  <c r="BG67" i="11"/>
  <c r="BG68" i="11"/>
  <c r="BG69" i="11"/>
  <c r="BG70" i="11"/>
  <c r="BG71" i="11"/>
  <c r="BG72" i="11"/>
  <c r="BG73" i="11"/>
  <c r="BG28" i="11"/>
  <c r="BG80" i="11"/>
  <c r="BG82" i="11"/>
  <c r="BG84" i="11"/>
  <c r="BG85" i="11"/>
  <c r="BG86" i="11"/>
  <c r="BG87" i="11"/>
  <c r="BG89" i="11"/>
  <c r="BG90" i="11"/>
  <c r="BG79" i="11"/>
  <c r="BG81" i="11"/>
  <c r="BG91" i="11"/>
  <c r="BG92" i="11"/>
  <c r="BG94" i="11"/>
  <c r="BG95" i="11"/>
  <c r="BG76" i="11"/>
  <c r="BG74" i="11"/>
  <c r="BG75" i="11"/>
  <c r="BG77" i="11"/>
  <c r="BG8" i="11"/>
  <c r="BG7" i="11"/>
  <c r="BH5" i="11"/>
  <c r="BH48" i="11" s="1"/>
  <c r="BH9" i="11" l="1"/>
  <c r="BH10" i="11"/>
  <c r="BH11" i="11"/>
  <c r="BH12" i="11"/>
  <c r="BH13" i="11"/>
  <c r="BH14" i="11"/>
  <c r="BH17" i="11"/>
  <c r="BH15" i="11"/>
  <c r="BH18" i="11"/>
  <c r="BH19" i="11"/>
  <c r="BH20" i="11"/>
  <c r="BH21" i="11"/>
  <c r="BH16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1" i="11"/>
  <c r="BH42" i="11"/>
  <c r="BH45" i="11"/>
  <c r="BH49" i="11"/>
  <c r="BH43" i="11"/>
  <c r="BH50" i="11"/>
  <c r="BH51" i="11"/>
  <c r="BH52" i="11"/>
  <c r="BH53" i="11"/>
  <c r="BH54" i="11"/>
  <c r="BH55" i="11"/>
  <c r="BH56" i="11"/>
  <c r="BH57" i="11"/>
  <c r="BH58" i="11"/>
  <c r="BH59" i="11"/>
  <c r="BH60" i="11"/>
  <c r="BH61" i="11"/>
  <c r="BH62" i="11"/>
  <c r="BH63" i="11"/>
  <c r="BH64" i="11"/>
  <c r="BH65" i="11"/>
  <c r="BH66" i="11"/>
  <c r="BH67" i="11"/>
  <c r="BH68" i="11"/>
  <c r="BH69" i="11"/>
  <c r="BH70" i="11"/>
  <c r="BH71" i="11"/>
  <c r="BH72" i="11"/>
  <c r="BH73" i="11"/>
  <c r="BH79" i="11"/>
  <c r="BH80" i="11"/>
  <c r="BH81" i="11"/>
  <c r="BH82" i="11"/>
  <c r="BH84" i="11"/>
  <c r="BH85" i="11"/>
  <c r="BH86" i="11"/>
  <c r="BH87" i="11"/>
  <c r="BH89" i="11"/>
  <c r="BH90" i="11"/>
  <c r="BH91" i="11"/>
  <c r="BH92" i="11"/>
  <c r="BH94" i="11"/>
  <c r="BH95" i="11"/>
  <c r="BH74" i="11"/>
  <c r="BH77" i="11"/>
  <c r="BH76" i="11"/>
  <c r="BH75" i="11"/>
  <c r="BH8" i="11"/>
  <c r="BH7" i="11"/>
  <c r="BI5" i="11"/>
  <c r="BI48" i="11" s="1"/>
  <c r="BI9" i="11" l="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5" i="11"/>
  <c r="BI37" i="11"/>
  <c r="BI39" i="11"/>
  <c r="BI34" i="11"/>
  <c r="BI36" i="11"/>
  <c r="BI38" i="11"/>
  <c r="BI41" i="11"/>
  <c r="BI45" i="11"/>
  <c r="BI43" i="11"/>
  <c r="BI51" i="11"/>
  <c r="BI59" i="11"/>
  <c r="BI63" i="11"/>
  <c r="BI42" i="11"/>
  <c r="BI49" i="11"/>
  <c r="BI50" i="11"/>
  <c r="BI52" i="11"/>
  <c r="BI54" i="11"/>
  <c r="BI56" i="11"/>
  <c r="BI58" i="11"/>
  <c r="BI60" i="11"/>
  <c r="BI62" i="11"/>
  <c r="BI64" i="11"/>
  <c r="BI57" i="11"/>
  <c r="BI65" i="11"/>
  <c r="BI66" i="11"/>
  <c r="BI67" i="11"/>
  <c r="BI68" i="11"/>
  <c r="BI69" i="11"/>
  <c r="BI70" i="11"/>
  <c r="BI71" i="11"/>
  <c r="BI72" i="11"/>
  <c r="BI73" i="11"/>
  <c r="BI53" i="11"/>
  <c r="BI55" i="11"/>
  <c r="BI61" i="11"/>
  <c r="BI79" i="11"/>
  <c r="BI80" i="11"/>
  <c r="BI81" i="11"/>
  <c r="BI82" i="11"/>
  <c r="BI84" i="11"/>
  <c r="BI85" i="11"/>
  <c r="BI87" i="11"/>
  <c r="BI90" i="11"/>
  <c r="BI86" i="11"/>
  <c r="BI92" i="11"/>
  <c r="BI95" i="11"/>
  <c r="BI89" i="11"/>
  <c r="BI91" i="11"/>
  <c r="BI94" i="11"/>
  <c r="BI77" i="11"/>
  <c r="BI76" i="11"/>
  <c r="BI75" i="11"/>
  <c r="BI74" i="11"/>
  <c r="BI8" i="11"/>
  <c r="BI7" i="11"/>
  <c r="BJ5" i="11"/>
  <c r="BJ48" i="11" s="1"/>
  <c r="BJ9" i="11" l="1"/>
  <c r="BJ10" i="11"/>
  <c r="BJ11" i="11"/>
  <c r="BJ12" i="11"/>
  <c r="BJ13" i="11"/>
  <c r="BJ14" i="11"/>
  <c r="BJ15" i="11"/>
  <c r="BJ16" i="11"/>
  <c r="BJ17" i="11"/>
  <c r="BJ19" i="11"/>
  <c r="BJ21" i="11"/>
  <c r="BJ22" i="11"/>
  <c r="BJ23" i="11"/>
  <c r="BJ24" i="11"/>
  <c r="BJ25" i="11"/>
  <c r="BJ26" i="11"/>
  <c r="BJ27" i="11"/>
  <c r="BJ28" i="11"/>
  <c r="BJ29" i="11"/>
  <c r="BJ30" i="11"/>
  <c r="BJ31" i="11"/>
  <c r="BJ18" i="11"/>
  <c r="BJ33" i="11"/>
  <c r="BJ34" i="11"/>
  <c r="BJ35" i="11"/>
  <c r="BJ36" i="11"/>
  <c r="BJ37" i="11"/>
  <c r="BJ38" i="11"/>
  <c r="BJ39" i="11"/>
  <c r="BJ41" i="11"/>
  <c r="BJ32" i="11"/>
  <c r="BJ42" i="11"/>
  <c r="BJ45" i="11"/>
  <c r="BJ49" i="11"/>
  <c r="BJ43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63" i="11"/>
  <c r="BJ64" i="11"/>
  <c r="BJ20" i="11"/>
  <c r="BJ66" i="11"/>
  <c r="BJ70" i="11"/>
  <c r="BJ65" i="11"/>
  <c r="BJ67" i="11"/>
  <c r="BJ68" i="11"/>
  <c r="BJ69" i="11"/>
  <c r="BJ71" i="11"/>
  <c r="BJ73" i="11"/>
  <c r="BJ72" i="11"/>
  <c r="BJ79" i="11"/>
  <c r="BJ80" i="11"/>
  <c r="BJ81" i="11"/>
  <c r="BJ82" i="11"/>
  <c r="BJ84" i="11"/>
  <c r="BJ85" i="11"/>
  <c r="BJ86" i="11"/>
  <c r="BJ87" i="11"/>
  <c r="BJ89" i="11"/>
  <c r="BJ90" i="11"/>
  <c r="BJ91" i="11"/>
  <c r="BJ92" i="11"/>
  <c r="BJ94" i="11"/>
  <c r="BJ95" i="11"/>
  <c r="BJ77" i="11"/>
  <c r="BJ76" i="11"/>
  <c r="BJ75" i="11"/>
  <c r="BJ74" i="11"/>
  <c r="BJ8" i="11"/>
  <c r="BJ7" i="11"/>
  <c r="BK5" i="11"/>
  <c r="BK48" i="11" s="1"/>
  <c r="BK14" i="11" l="1"/>
  <c r="BK9" i="11"/>
  <c r="BK10" i="11"/>
  <c r="BK11" i="11"/>
  <c r="BK12" i="11"/>
  <c r="BK13" i="11"/>
  <c r="BK15" i="11"/>
  <c r="BK16" i="11"/>
  <c r="BK18" i="11"/>
  <c r="BK19" i="11"/>
  <c r="BK20" i="11"/>
  <c r="BK21" i="11"/>
  <c r="BK17" i="11"/>
  <c r="BK22" i="11"/>
  <c r="BK24" i="11"/>
  <c r="BK26" i="11"/>
  <c r="BK28" i="11"/>
  <c r="BK30" i="11"/>
  <c r="BK33" i="11"/>
  <c r="BK34" i="11"/>
  <c r="BK35" i="11"/>
  <c r="BK36" i="11"/>
  <c r="BK37" i="11"/>
  <c r="BK38" i="11"/>
  <c r="BK39" i="11"/>
  <c r="BK41" i="11"/>
  <c r="BK23" i="11"/>
  <c r="BK25" i="11"/>
  <c r="BK27" i="11"/>
  <c r="BK29" i="11"/>
  <c r="BK31" i="11"/>
  <c r="BK32" i="11"/>
  <c r="BK42" i="11"/>
  <c r="BK45" i="11"/>
  <c r="BK49" i="11"/>
  <c r="BK43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80" i="11"/>
  <c r="BK86" i="11"/>
  <c r="BK87" i="11"/>
  <c r="BK89" i="11"/>
  <c r="BK82" i="11"/>
  <c r="BK81" i="11"/>
  <c r="BK90" i="11"/>
  <c r="BK91" i="11"/>
  <c r="BK92" i="11"/>
  <c r="BK94" i="11"/>
  <c r="BK95" i="11"/>
  <c r="BK79" i="11"/>
  <c r="BK85" i="11"/>
  <c r="BK84" i="11"/>
  <c r="BK76" i="11"/>
  <c r="BK74" i="11"/>
  <c r="BK77" i="11"/>
  <c r="BK75" i="11"/>
  <c r="BK8" i="11"/>
  <c r="BL5" i="11"/>
  <c r="BL48" i="11" s="1"/>
  <c r="BK7" i="11"/>
  <c r="BL14" i="11" l="1"/>
  <c r="BL12" i="11"/>
  <c r="BL16" i="11"/>
  <c r="BL11" i="11"/>
  <c r="BL18" i="11"/>
  <c r="BL19" i="11"/>
  <c r="BL20" i="11"/>
  <c r="BL21" i="11"/>
  <c r="BL10" i="11"/>
  <c r="BL15" i="11"/>
  <c r="BL9" i="11"/>
  <c r="BL22" i="11"/>
  <c r="BL23" i="11"/>
  <c r="BL24" i="11"/>
  <c r="BL25" i="11"/>
  <c r="BL26" i="11"/>
  <c r="BL27" i="11"/>
  <c r="BL28" i="11"/>
  <c r="BL29" i="11"/>
  <c r="BL30" i="11"/>
  <c r="BL31" i="11"/>
  <c r="BL32" i="11"/>
  <c r="BL17" i="11"/>
  <c r="BL13" i="11"/>
  <c r="BL33" i="11"/>
  <c r="BL34" i="11"/>
  <c r="BL35" i="11"/>
  <c r="BL36" i="11"/>
  <c r="BL37" i="11"/>
  <c r="BL38" i="11"/>
  <c r="BL39" i="11"/>
  <c r="BL41" i="11"/>
  <c r="BL42" i="11"/>
  <c r="BL45" i="11"/>
  <c r="BL49" i="11"/>
  <c r="BL43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6" i="11"/>
  <c r="BL67" i="11"/>
  <c r="BL68" i="11"/>
  <c r="BL69" i="11"/>
  <c r="BL70" i="11"/>
  <c r="BL71" i="11"/>
  <c r="BL72" i="11"/>
  <c r="BL73" i="11"/>
  <c r="BL79" i="11"/>
  <c r="BL80" i="11"/>
  <c r="BL81" i="11"/>
  <c r="BL82" i="11"/>
  <c r="BL84" i="11"/>
  <c r="BL85" i="11"/>
  <c r="BL86" i="11"/>
  <c r="BL87" i="11"/>
  <c r="BL89" i="11"/>
  <c r="BL90" i="11"/>
  <c r="BL91" i="11"/>
  <c r="BL92" i="11"/>
  <c r="BL94" i="11"/>
  <c r="BL95" i="11"/>
  <c r="BL77" i="11"/>
  <c r="BL76" i="11"/>
  <c r="BL75" i="11"/>
  <c r="BL74" i="11"/>
  <c r="BL8" i="11"/>
  <c r="BM5" i="11"/>
  <c r="BM48" i="11" s="1"/>
  <c r="BL7" i="11"/>
  <c r="BM9" i="11" l="1"/>
  <c r="BM10" i="11"/>
  <c r="BM11" i="11"/>
  <c r="BM12" i="11"/>
  <c r="BM13" i="11"/>
  <c r="BM15" i="11"/>
  <c r="BM16" i="11"/>
  <c r="BM17" i="11"/>
  <c r="BM14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M33" i="11"/>
  <c r="BM35" i="11"/>
  <c r="BM37" i="11"/>
  <c r="BM39" i="11"/>
  <c r="BM36" i="11"/>
  <c r="BM45" i="11"/>
  <c r="BM43" i="11"/>
  <c r="BM51" i="11"/>
  <c r="BM53" i="11"/>
  <c r="BM55" i="11"/>
  <c r="BM57" i="11"/>
  <c r="BM59" i="11"/>
  <c r="BM61" i="11"/>
  <c r="BM63" i="11"/>
  <c r="BM38" i="11"/>
  <c r="BM34" i="11"/>
  <c r="BM32" i="11"/>
  <c r="BM41" i="11"/>
  <c r="BM42" i="11"/>
  <c r="BM49" i="11"/>
  <c r="BM50" i="11"/>
  <c r="BM52" i="11"/>
  <c r="BM54" i="11"/>
  <c r="BM56" i="11"/>
  <c r="BM58" i="11"/>
  <c r="BM60" i="11"/>
  <c r="BM62" i="11"/>
  <c r="BM64" i="11"/>
  <c r="BM65" i="11"/>
  <c r="BM66" i="11"/>
  <c r="BM67" i="11"/>
  <c r="BM68" i="11"/>
  <c r="BM69" i="11"/>
  <c r="BM70" i="11"/>
  <c r="BM71" i="11"/>
  <c r="BM72" i="11"/>
  <c r="BM73" i="11"/>
  <c r="BM79" i="11"/>
  <c r="BM80" i="11"/>
  <c r="BM81" i="11"/>
  <c r="BM82" i="11"/>
  <c r="BM84" i="11"/>
  <c r="BM85" i="11"/>
  <c r="BM86" i="11"/>
  <c r="BM89" i="11"/>
  <c r="BM90" i="11"/>
  <c r="BM91" i="11"/>
  <c r="BM94" i="11"/>
  <c r="BM95" i="11"/>
  <c r="BM87" i="11"/>
  <c r="BM92" i="11"/>
  <c r="BM77" i="11"/>
  <c r="BM76" i="11"/>
  <c r="BM75" i="11"/>
  <c r="BM74" i="11"/>
  <c r="BM8" i="11"/>
  <c r="BN5" i="11"/>
  <c r="BN48" i="11" s="1"/>
  <c r="BM7" i="11"/>
  <c r="BM4" i="11"/>
  <c r="BN9" i="11" l="1"/>
  <c r="BN10" i="11"/>
  <c r="BN11" i="11"/>
  <c r="BN12" i="11"/>
  <c r="BN13" i="11"/>
  <c r="BN14" i="11"/>
  <c r="BN15" i="11"/>
  <c r="BN16" i="11"/>
  <c r="BN17" i="11"/>
  <c r="BN18" i="11"/>
  <c r="BN20" i="11"/>
  <c r="BN19" i="11"/>
  <c r="BN21" i="11"/>
  <c r="BN22" i="11"/>
  <c r="BN23" i="11"/>
  <c r="BN24" i="11"/>
  <c r="BN25" i="11"/>
  <c r="BN26" i="11"/>
  <c r="BN27" i="11"/>
  <c r="BN28" i="11"/>
  <c r="BN29" i="11"/>
  <c r="BN30" i="11"/>
  <c r="BN31" i="11"/>
  <c r="BN32" i="11"/>
  <c r="BN33" i="11"/>
  <c r="BN34" i="11"/>
  <c r="BN35" i="11"/>
  <c r="BN36" i="11"/>
  <c r="BN37" i="11"/>
  <c r="BN38" i="11"/>
  <c r="BN39" i="11"/>
  <c r="BN41" i="11"/>
  <c r="BN42" i="11"/>
  <c r="BN45" i="11"/>
  <c r="BN49" i="11"/>
  <c r="BN43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7" i="11"/>
  <c r="BN68" i="11"/>
  <c r="BN71" i="11"/>
  <c r="BN66" i="11"/>
  <c r="BN70" i="11"/>
  <c r="BN72" i="11"/>
  <c r="BN69" i="11"/>
  <c r="BN73" i="11"/>
  <c r="BN79" i="11"/>
  <c r="BN80" i="11"/>
  <c r="BN81" i="11"/>
  <c r="BN82" i="11"/>
  <c r="BN84" i="11"/>
  <c r="BN85" i="11"/>
  <c r="BN86" i="11"/>
  <c r="BN87" i="11"/>
  <c r="BN89" i="11"/>
  <c r="BN90" i="11"/>
  <c r="BN91" i="11"/>
  <c r="BN92" i="11"/>
  <c r="BN94" i="11"/>
  <c r="BN95" i="11"/>
  <c r="BN77" i="11"/>
  <c r="BN76" i="11"/>
  <c r="BN75" i="11"/>
  <c r="BN74" i="11"/>
  <c r="BN8" i="11"/>
  <c r="BO5" i="11"/>
  <c r="BO48" i="11" s="1"/>
  <c r="BN7" i="11"/>
  <c r="BO9" i="11" l="1"/>
  <c r="BO10" i="11"/>
  <c r="BO11" i="11"/>
  <c r="BO12" i="11"/>
  <c r="BO13" i="11"/>
  <c r="BO14" i="11"/>
  <c r="BO15" i="11"/>
  <c r="BO16" i="11"/>
  <c r="BO18" i="11"/>
  <c r="BO19" i="11"/>
  <c r="BO20" i="11"/>
  <c r="BO21" i="11"/>
  <c r="BO17" i="11"/>
  <c r="BO22" i="11"/>
  <c r="BO24" i="11"/>
  <c r="BO26" i="11"/>
  <c r="BO28" i="11"/>
  <c r="BO30" i="11"/>
  <c r="BO32" i="11"/>
  <c r="BO33" i="11"/>
  <c r="BO34" i="11"/>
  <c r="BO35" i="11"/>
  <c r="BO36" i="11"/>
  <c r="BO37" i="11"/>
  <c r="BO38" i="11"/>
  <c r="BO39" i="11"/>
  <c r="BO41" i="11"/>
  <c r="BO27" i="11"/>
  <c r="BO25" i="11"/>
  <c r="BO42" i="11"/>
  <c r="BO45" i="11"/>
  <c r="BO49" i="11"/>
  <c r="BO43" i="11"/>
  <c r="BO50" i="11"/>
  <c r="BO51" i="11"/>
  <c r="BO52" i="11"/>
  <c r="BO53" i="11"/>
  <c r="BO54" i="11"/>
  <c r="BO55" i="11"/>
  <c r="BO56" i="11"/>
  <c r="BO57" i="11"/>
  <c r="BO58" i="11"/>
  <c r="BO59" i="11"/>
  <c r="BO60" i="11"/>
  <c r="BO61" i="11"/>
  <c r="BO62" i="11"/>
  <c r="BO63" i="11"/>
  <c r="BO64" i="11"/>
  <c r="BO23" i="11"/>
  <c r="BO31" i="11"/>
  <c r="BO65" i="11"/>
  <c r="BO66" i="11"/>
  <c r="BO67" i="11"/>
  <c r="BO68" i="11"/>
  <c r="BO69" i="11"/>
  <c r="BO70" i="11"/>
  <c r="BO71" i="11"/>
  <c r="BO72" i="11"/>
  <c r="BO73" i="11"/>
  <c r="BO29" i="11"/>
  <c r="BO79" i="11"/>
  <c r="BO81" i="11"/>
  <c r="BO82" i="11"/>
  <c r="BO84" i="11"/>
  <c r="BO85" i="11"/>
  <c r="BO86" i="11"/>
  <c r="BO87" i="11"/>
  <c r="BO89" i="11"/>
  <c r="BO80" i="11"/>
  <c r="BO90" i="11"/>
  <c r="BO91" i="11"/>
  <c r="BO92" i="11"/>
  <c r="BO94" i="11"/>
  <c r="BO95" i="11"/>
  <c r="BO77" i="11"/>
  <c r="BO75" i="11"/>
  <c r="BO74" i="11"/>
  <c r="BO76" i="11"/>
  <c r="BO8" i="11"/>
  <c r="BO7" i="11"/>
  <c r="BP5" i="11"/>
  <c r="BP48" i="11" s="1"/>
  <c r="BP9" i="11" l="1"/>
  <c r="BP10" i="11"/>
  <c r="BP11" i="11"/>
  <c r="BP12" i="11"/>
  <c r="BP13" i="11"/>
  <c r="BP14" i="11"/>
  <c r="BP16" i="11"/>
  <c r="BP18" i="11"/>
  <c r="BP19" i="11"/>
  <c r="BP20" i="11"/>
  <c r="BP21" i="11"/>
  <c r="BP17" i="11"/>
  <c r="BP22" i="11"/>
  <c r="BP23" i="11"/>
  <c r="BP24" i="11"/>
  <c r="BP25" i="11"/>
  <c r="BP26" i="11"/>
  <c r="BP27" i="11"/>
  <c r="BP28" i="11"/>
  <c r="BP29" i="11"/>
  <c r="BP30" i="11"/>
  <c r="BP31" i="11"/>
  <c r="BP15" i="11"/>
  <c r="BP32" i="11"/>
  <c r="BP33" i="11"/>
  <c r="BP34" i="11"/>
  <c r="BP35" i="11"/>
  <c r="BP36" i="11"/>
  <c r="BP37" i="11"/>
  <c r="BP38" i="11"/>
  <c r="BP39" i="11"/>
  <c r="BP41" i="11"/>
  <c r="BP42" i="11"/>
  <c r="BP45" i="11"/>
  <c r="BP49" i="11"/>
  <c r="BP43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BP63" i="11"/>
  <c r="BP64" i="11"/>
  <c r="BP65" i="11"/>
  <c r="BP66" i="11"/>
  <c r="BP67" i="11"/>
  <c r="BP68" i="11"/>
  <c r="BP69" i="11"/>
  <c r="BP70" i="11"/>
  <c r="BP71" i="11"/>
  <c r="BP72" i="11"/>
  <c r="BP73" i="11"/>
  <c r="BP79" i="11"/>
  <c r="BP80" i="11"/>
  <c r="BP81" i="11"/>
  <c r="BP82" i="11"/>
  <c r="BP84" i="11"/>
  <c r="BP85" i="11"/>
  <c r="BP86" i="11"/>
  <c r="BP87" i="11"/>
  <c r="BP89" i="11"/>
  <c r="BP90" i="11"/>
  <c r="BP91" i="11"/>
  <c r="BP94" i="11"/>
  <c r="BP95" i="11"/>
  <c r="BP92" i="11"/>
  <c r="BP75" i="11"/>
  <c r="BP74" i="11"/>
  <c r="BP77" i="11"/>
  <c r="BP76" i="11"/>
  <c r="BP8" i="11"/>
  <c r="BP7" i="11"/>
  <c r="BQ5" i="11"/>
  <c r="BQ48" i="11" s="1"/>
  <c r="BQ9" i="11" l="1"/>
  <c r="BQ10" i="11"/>
  <c r="BQ11" i="11"/>
  <c r="BQ12" i="11"/>
  <c r="BQ13" i="11"/>
  <c r="BQ15" i="11"/>
  <c r="BQ16" i="11"/>
  <c r="BQ17" i="11"/>
  <c r="BQ14" i="11"/>
  <c r="BQ18" i="11"/>
  <c r="BQ19" i="11"/>
  <c r="BQ20" i="11"/>
  <c r="BQ21" i="11"/>
  <c r="BQ22" i="11"/>
  <c r="BQ23" i="11"/>
  <c r="BQ24" i="11"/>
  <c r="BQ25" i="11"/>
  <c r="BQ26" i="11"/>
  <c r="BQ27" i="11"/>
  <c r="BQ28" i="11"/>
  <c r="BQ29" i="11"/>
  <c r="BQ30" i="11"/>
  <c r="BQ31" i="11"/>
  <c r="BQ32" i="11"/>
  <c r="BQ34" i="11"/>
  <c r="BQ36" i="11"/>
  <c r="BQ38" i="11"/>
  <c r="BQ41" i="11"/>
  <c r="BQ33" i="11"/>
  <c r="BQ35" i="11"/>
  <c r="BQ37" i="11"/>
  <c r="BQ39" i="11"/>
  <c r="BQ42" i="11"/>
  <c r="BQ50" i="11"/>
  <c r="BQ56" i="11"/>
  <c r="BQ58" i="11"/>
  <c r="BQ45" i="11"/>
  <c r="BQ43" i="11"/>
  <c r="BQ51" i="11"/>
  <c r="BQ53" i="11"/>
  <c r="BQ55" i="11"/>
  <c r="BQ57" i="11"/>
  <c r="BQ59" i="11"/>
  <c r="BQ61" i="11"/>
  <c r="BQ63" i="11"/>
  <c r="BQ49" i="11"/>
  <c r="BQ60" i="11"/>
  <c r="BQ62" i="11"/>
  <c r="BQ64" i="11"/>
  <c r="BQ65" i="11"/>
  <c r="BQ66" i="11"/>
  <c r="BQ67" i="11"/>
  <c r="BQ68" i="11"/>
  <c r="BQ69" i="11"/>
  <c r="BQ70" i="11"/>
  <c r="BQ71" i="11"/>
  <c r="BQ72" i="11"/>
  <c r="BQ73" i="11"/>
  <c r="BQ52" i="11"/>
  <c r="BQ54" i="11"/>
  <c r="BQ79" i="11"/>
  <c r="BQ80" i="11"/>
  <c r="BQ81" i="11"/>
  <c r="BQ82" i="11"/>
  <c r="BQ84" i="11"/>
  <c r="BQ85" i="11"/>
  <c r="BQ86" i="11"/>
  <c r="BQ89" i="11"/>
  <c r="BQ87" i="11"/>
  <c r="BQ92" i="11"/>
  <c r="BQ95" i="11"/>
  <c r="BQ90" i="11"/>
  <c r="BQ91" i="11"/>
  <c r="BQ94" i="11"/>
  <c r="BQ77" i="11"/>
  <c r="BQ76" i="11"/>
  <c r="BQ75" i="11"/>
  <c r="BQ74" i="11"/>
  <c r="BQ8" i="11"/>
  <c r="BR5" i="11"/>
  <c r="BR48" i="11" s="1"/>
  <c r="BQ7" i="11"/>
  <c r="BR9" i="11" l="1"/>
  <c r="BR10" i="11"/>
  <c r="BR11" i="11"/>
  <c r="BR12" i="11"/>
  <c r="BR13" i="11"/>
  <c r="BR14" i="11"/>
  <c r="BR15" i="11"/>
  <c r="BR16" i="11"/>
  <c r="BR18" i="11"/>
  <c r="BR20" i="11"/>
  <c r="BR22" i="11"/>
  <c r="BR23" i="11"/>
  <c r="BR24" i="11"/>
  <c r="BR25" i="11"/>
  <c r="BR26" i="11"/>
  <c r="BR27" i="11"/>
  <c r="BR28" i="11"/>
  <c r="BR29" i="11"/>
  <c r="BR30" i="11"/>
  <c r="BR31" i="11"/>
  <c r="BR19" i="11"/>
  <c r="BR32" i="11"/>
  <c r="BR33" i="11"/>
  <c r="BR34" i="11"/>
  <c r="BR35" i="11"/>
  <c r="BR36" i="11"/>
  <c r="BR37" i="11"/>
  <c r="BR38" i="11"/>
  <c r="BR39" i="11"/>
  <c r="BR41" i="11"/>
  <c r="BR17" i="11"/>
  <c r="BR21" i="11"/>
  <c r="BR42" i="11"/>
  <c r="BR45" i="11"/>
  <c r="BR49" i="11"/>
  <c r="BR43" i="11"/>
  <c r="BR50" i="11"/>
  <c r="BR51" i="11"/>
  <c r="BR52" i="11"/>
  <c r="BR53" i="11"/>
  <c r="BR54" i="11"/>
  <c r="BR55" i="11"/>
  <c r="BR56" i="11"/>
  <c r="BR57" i="11"/>
  <c r="BR58" i="11"/>
  <c r="BR59" i="11"/>
  <c r="BR60" i="11"/>
  <c r="BR61" i="11"/>
  <c r="BR62" i="11"/>
  <c r="BR63" i="11"/>
  <c r="BR64" i="11"/>
  <c r="BR69" i="11"/>
  <c r="BR72" i="11"/>
  <c r="BR73" i="11"/>
  <c r="BR68" i="11"/>
  <c r="BR65" i="11"/>
  <c r="BR66" i="11"/>
  <c r="BR67" i="11"/>
  <c r="BR70" i="11"/>
  <c r="BR71" i="11"/>
  <c r="BR79" i="11"/>
  <c r="BR80" i="11"/>
  <c r="BR81" i="11"/>
  <c r="BR82" i="11"/>
  <c r="BR84" i="11"/>
  <c r="BR85" i="11"/>
  <c r="BR86" i="11"/>
  <c r="BR87" i="11"/>
  <c r="BR89" i="11"/>
  <c r="BR90" i="11"/>
  <c r="BR91" i="11"/>
  <c r="BR92" i="11"/>
  <c r="BR94" i="11"/>
  <c r="BR95" i="11"/>
  <c r="BR77" i="11"/>
  <c r="BR76" i="11"/>
  <c r="BR75" i="11"/>
  <c r="BR74" i="11"/>
  <c r="BR8" i="11"/>
  <c r="BS5" i="11"/>
  <c r="BS48" i="11" s="1"/>
  <c r="BR7" i="11"/>
  <c r="BS9" i="11" l="1"/>
  <c r="BS10" i="11"/>
  <c r="BS11" i="11"/>
  <c r="BS12" i="11"/>
  <c r="BS13" i="11"/>
  <c r="BS15" i="11"/>
  <c r="BS16" i="11"/>
  <c r="BS17" i="11"/>
  <c r="BS18" i="11"/>
  <c r="BS19" i="11"/>
  <c r="BS20" i="11"/>
  <c r="BS21" i="11"/>
  <c r="BS14" i="11"/>
  <c r="BS23" i="11"/>
  <c r="BS25" i="11"/>
  <c r="BS27" i="11"/>
  <c r="BS29" i="11"/>
  <c r="BS31" i="11"/>
  <c r="BS32" i="11"/>
  <c r="BS33" i="11"/>
  <c r="BS34" i="11"/>
  <c r="BS35" i="11"/>
  <c r="BS36" i="11"/>
  <c r="BS37" i="11"/>
  <c r="BS38" i="11"/>
  <c r="BS39" i="11"/>
  <c r="BS41" i="11"/>
  <c r="BS22" i="11"/>
  <c r="BS24" i="11"/>
  <c r="BS26" i="11"/>
  <c r="BS28" i="11"/>
  <c r="BS30" i="11"/>
  <c r="BS42" i="11"/>
  <c r="BS45" i="11"/>
  <c r="BS49" i="11"/>
  <c r="BS43" i="11"/>
  <c r="BS50" i="11"/>
  <c r="BS51" i="11"/>
  <c r="BS52" i="11"/>
  <c r="BS53" i="11"/>
  <c r="BS54" i="11"/>
  <c r="BS55" i="11"/>
  <c r="BS56" i="11"/>
  <c r="BS57" i="11"/>
  <c r="BS58" i="11"/>
  <c r="BS59" i="11"/>
  <c r="BS60" i="11"/>
  <c r="BS61" i="11"/>
  <c r="BS62" i="11"/>
  <c r="BS63" i="11"/>
  <c r="BS64" i="11"/>
  <c r="BS65" i="11"/>
  <c r="BS66" i="11"/>
  <c r="BS67" i="11"/>
  <c r="BS68" i="11"/>
  <c r="BS69" i="11"/>
  <c r="BS70" i="11"/>
  <c r="BS71" i="11"/>
  <c r="BS72" i="11"/>
  <c r="BS73" i="11"/>
  <c r="BS79" i="11"/>
  <c r="BS86" i="11"/>
  <c r="BS87" i="11"/>
  <c r="BS89" i="11"/>
  <c r="BS84" i="11"/>
  <c r="BS80" i="11"/>
  <c r="BS81" i="11"/>
  <c r="BS82" i="11"/>
  <c r="BS90" i="11"/>
  <c r="BS91" i="11"/>
  <c r="BS92" i="11"/>
  <c r="BS94" i="11"/>
  <c r="BS95" i="11"/>
  <c r="BS85" i="11"/>
  <c r="BS77" i="11"/>
  <c r="BS75" i="11"/>
  <c r="BS76" i="11"/>
  <c r="BS74" i="11"/>
  <c r="BS8" i="11"/>
  <c r="BS7" i="11"/>
</calcChain>
</file>

<file path=xl/sharedStrings.xml><?xml version="1.0" encoding="utf-8"?>
<sst xmlns="http://schemas.openxmlformats.org/spreadsheetml/2006/main" count="314" uniqueCount="158">
  <si>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</si>
  <si>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</si>
  <si>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</si>
  <si>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</si>
  <si>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</si>
  <si>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</si>
  <si>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</si>
  <si>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</si>
  <si>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</si>
  <si>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</si>
  <si>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若要添加更多数据，请在此行上方插入新行</t>
  </si>
  <si>
    <t>类别</t>
  </si>
  <si>
    <t>责任人</t>
  </si>
  <si>
    <t>进度</t>
  </si>
  <si>
    <t>图例：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</si>
  <si>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</si>
  <si>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大魁</t>
    <phoneticPr fontId="27" type="noConversion"/>
  </si>
  <si>
    <t>zeta</t>
    <phoneticPr fontId="27" type="noConversion"/>
  </si>
  <si>
    <t>盼盼</t>
    <phoneticPr fontId="27" type="noConversion"/>
  </si>
  <si>
    <t>翦浩</t>
    <phoneticPr fontId="27" type="noConversion"/>
  </si>
  <si>
    <t>廖欣</t>
    <phoneticPr fontId="27" type="noConversion"/>
  </si>
  <si>
    <t>算法</t>
  </si>
  <si>
    <t>运营</t>
  </si>
  <si>
    <t>产品</t>
  </si>
  <si>
    <t>研发</t>
  </si>
  <si>
    <t>说明</t>
    <phoneticPr fontId="27" type="noConversion"/>
  </si>
  <si>
    <t>O3-KR1-公司图谱建设</t>
    <phoneticPr fontId="27" type="noConversion"/>
  </si>
  <si>
    <t>O3-KR4-职级模型拓展</t>
    <phoneticPr fontId="27" type="noConversion"/>
  </si>
  <si>
    <t>O3-KR2-知识图谱后台搭建</t>
    <phoneticPr fontId="27" type="noConversion"/>
  </si>
  <si>
    <t>计划开始日期</t>
    <phoneticPr fontId="27" type="noConversion"/>
  </si>
  <si>
    <t>计划人日</t>
    <phoneticPr fontId="27" type="noConversion"/>
  </si>
  <si>
    <t>2020S1</t>
    <phoneticPr fontId="27" type="noConversion"/>
  </si>
  <si>
    <t>外部资源</t>
    <phoneticPr fontId="27" type="noConversion"/>
  </si>
  <si>
    <t>新铜</t>
    <phoneticPr fontId="27" type="noConversion"/>
  </si>
  <si>
    <t>实际开始日期</t>
    <phoneticPr fontId="27" type="noConversion"/>
  </si>
  <si>
    <t>实际人日</t>
    <phoneticPr fontId="27" type="noConversion"/>
  </si>
  <si>
    <t>齐特佳</t>
    <phoneticPr fontId="27" type="noConversion"/>
  </si>
  <si>
    <t>项目开始日期：</t>
    <phoneticPr fontId="27" type="noConversion"/>
  </si>
  <si>
    <t>滚动增量：</t>
    <phoneticPr fontId="27" type="noConversion"/>
  </si>
  <si>
    <t>开发实现</t>
  </si>
  <si>
    <t>成长速度&amp;职级feature内测上线</t>
  </si>
  <si>
    <t>后台全部功能可用</t>
    <phoneticPr fontId="27" type="noConversion"/>
  </si>
  <si>
    <r>
      <t>自动化落地来自</t>
    </r>
    <r>
      <rPr>
        <sz val="11"/>
        <color theme="1"/>
        <rFont val="Cambria"/>
        <family val="1"/>
      </rPr>
      <t>zeta</t>
    </r>
    <r>
      <rPr>
        <sz val="11"/>
        <color theme="1"/>
        <rFont val="微软雅黑"/>
        <family val="2"/>
        <charset val="134"/>
      </rPr>
      <t>的新方向拓展规则，并给出指标结果，展现至</t>
    </r>
    <r>
      <rPr>
        <sz val="11"/>
        <color theme="1"/>
        <rFont val="Helvetica"/>
        <family val="2"/>
      </rPr>
      <t>bi</t>
    </r>
    <phoneticPr fontId="27" type="noConversion"/>
  </si>
  <si>
    <t>拓展结果review</t>
    <phoneticPr fontId="27" type="noConversion"/>
  </si>
  <si>
    <t>拓展结果准确性验证（离线分析）</t>
    <phoneticPr fontId="27" type="noConversion"/>
  </si>
  <si>
    <t>王硕</t>
    <phoneticPr fontId="27" type="noConversion"/>
  </si>
  <si>
    <t>算法工程支持</t>
    <phoneticPr fontId="27" type="noConversion"/>
  </si>
  <si>
    <t>职位图谱能力上线</t>
    <phoneticPr fontId="27" type="noConversion"/>
  </si>
  <si>
    <t>职级实验上线</t>
    <phoneticPr fontId="27" type="noConversion"/>
  </si>
  <si>
    <t>实验数据分析</t>
    <phoneticPr fontId="27" type="noConversion"/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</si>
  <si>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  <phoneticPr fontId="27" type="noConversion"/>
  </si>
  <si>
    <t>计划完成日期</t>
    <phoneticPr fontId="27" type="noConversion"/>
  </si>
  <si>
    <t>实际完成日期</t>
    <phoneticPr fontId="27" type="noConversion"/>
  </si>
  <si>
    <t xml:space="preserve"> 部门：标准化    主管：齐特佳</t>
    <phoneticPr fontId="27" type="noConversion"/>
  </si>
  <si>
    <t>放假</t>
    <phoneticPr fontId="27" type="noConversion"/>
  </si>
  <si>
    <t>周末上班</t>
    <phoneticPr fontId="27" type="noConversion"/>
  </si>
  <si>
    <t>星期</t>
    <phoneticPr fontId="27" type="noConversion"/>
  </si>
  <si>
    <t>提供IT互联网全方向JD职级</t>
    <phoneticPr fontId="27" type="noConversion"/>
  </si>
  <si>
    <t>职级对IT互联网行业全方向用户上线</t>
    <phoneticPr fontId="27" type="noConversion"/>
  </si>
  <si>
    <t>大魁</t>
  </si>
  <si>
    <t>zeta</t>
  </si>
  <si>
    <t>外部资源</t>
  </si>
  <si>
    <t>开发：待定</t>
    <phoneticPr fontId="27" type="noConversion"/>
  </si>
  <si>
    <t>O2-KR1-职级介入招聘推荐排序，提升双聊发起率&amp;回复率</t>
    <phoneticPr fontId="27" type="noConversion"/>
  </si>
  <si>
    <t>新铜</t>
  </si>
  <si>
    <t>盼盼</t>
  </si>
  <si>
    <t>JD职级优化规则迭代</t>
    <phoneticPr fontId="27" type="noConversion"/>
  </si>
  <si>
    <t>设计用户输入匹配工商树规则</t>
    <phoneticPr fontId="27" type="noConversion"/>
  </si>
  <si>
    <t>外包审核资源对接&amp;培训</t>
    <phoneticPr fontId="27" type="noConversion"/>
  </si>
  <si>
    <t>用户输入匹配工商树试跑</t>
    <phoneticPr fontId="27" type="noConversion"/>
  </si>
  <si>
    <t>用户输入匹配效果评估</t>
    <phoneticPr fontId="27" type="noConversion"/>
  </si>
  <si>
    <t>有工作依赖关系的下一个工作开始日期自动计算</t>
    <phoneticPr fontId="27" type="noConversion"/>
  </si>
  <si>
    <t>用户输入人工审核试运行</t>
    <phoneticPr fontId="27" type="noConversion"/>
  </si>
  <si>
    <t>工商树人工审核试运行</t>
    <phoneticPr fontId="27" type="noConversion"/>
  </si>
  <si>
    <t>人工审核素材提供</t>
    <phoneticPr fontId="27" type="noConversion"/>
  </si>
  <si>
    <t>人工审核素材设计（用户输入匹配）</t>
    <phoneticPr fontId="27" type="noConversion"/>
  </si>
  <si>
    <t>用户输入人工匹配成本估算</t>
    <phoneticPr fontId="27" type="noConversion"/>
  </si>
  <si>
    <t>具备公司图谱构建的完整操作方案，以及实际构建完整成本估算能力</t>
    <phoneticPr fontId="27" type="noConversion"/>
  </si>
  <si>
    <t>对标规则设计优化-第1轮</t>
    <phoneticPr fontId="27" type="noConversion"/>
  </si>
  <si>
    <t>对标规则设计优化-第2轮</t>
    <phoneticPr fontId="27" type="noConversion"/>
  </si>
  <si>
    <t>职级可覆盖IT互联网无人工标注的职业方向用户，并达到有标注方向的准确度</t>
    <phoneticPr fontId="27" type="noConversion"/>
  </si>
  <si>
    <t>O3-KR5-公司级别优化</t>
    <phoneticPr fontId="27" type="noConversion"/>
  </si>
  <si>
    <t>O4-KR1-2020年度工作规划</t>
    <phoneticPr fontId="27" type="noConversion"/>
  </si>
  <si>
    <t>拓展规则实现迭代-第2轮</t>
    <phoneticPr fontId="27" type="noConversion"/>
  </si>
  <si>
    <t>拓展规则实现迭代-第1轮</t>
    <phoneticPr fontId="27" type="noConversion"/>
  </si>
  <si>
    <t>JD职级优化实现迭代</t>
    <phoneticPr fontId="27" type="noConversion"/>
  </si>
  <si>
    <t>毕业生选择规则实现方案设计</t>
    <phoneticPr fontId="27" type="noConversion"/>
  </si>
  <si>
    <t>种子公司新规则结果review</t>
    <phoneticPr fontId="27" type="noConversion"/>
  </si>
  <si>
    <t>毕业生选择规则结果review</t>
    <phoneticPr fontId="27" type="noConversion"/>
  </si>
  <si>
    <t>公司分级是否合理，使用新公司级别对职级的影响是否更优</t>
    <phoneticPr fontId="27" type="noConversion"/>
  </si>
  <si>
    <t>毕业生选择规则实现&amp;运营审核素材输出</t>
    <phoneticPr fontId="27" type="noConversion"/>
  </si>
  <si>
    <t>种子公司优化规则实现&amp;运营审核素材输出</t>
    <phoneticPr fontId="27" type="noConversion"/>
  </si>
  <si>
    <t>种子公司规则优化设计迭代</t>
    <phoneticPr fontId="27" type="noConversion"/>
  </si>
  <si>
    <t>种子公司规则优化实现迭代</t>
    <phoneticPr fontId="27" type="noConversion"/>
  </si>
  <si>
    <t>毕业生规则优化设计迭代</t>
    <phoneticPr fontId="27" type="noConversion"/>
  </si>
  <si>
    <t>毕业生规则优化实现迭代</t>
    <phoneticPr fontId="27" type="noConversion"/>
  </si>
  <si>
    <t>优化对公司质量的判断模型，使其具备对职级评估准确性的优化能力</t>
    <phoneticPr fontId="27" type="noConversion"/>
  </si>
  <si>
    <t>明确部门大方向</t>
    <phoneticPr fontId="27" type="noConversion"/>
  </si>
  <si>
    <t>责任人：齐特佳</t>
    <phoneticPr fontId="27" type="noConversion"/>
  </si>
  <si>
    <t>分方向工作任务规划(范围&amp;优先级)-1</t>
    <phoneticPr fontId="27" type="noConversion"/>
  </si>
  <si>
    <t>分方向工作任务初稿规划(范围&amp;优先级)-2</t>
    <phoneticPr fontId="27" type="noConversion"/>
  </si>
  <si>
    <t>分方向工作任务规划(范围&amp;优先级)-3</t>
    <phoneticPr fontId="27" type="noConversion"/>
  </si>
  <si>
    <t>分方向工作任务规划(roadmap)-1</t>
    <phoneticPr fontId="27" type="noConversion"/>
  </si>
  <si>
    <t>分方向工作任务规划(roadmap)-2</t>
    <phoneticPr fontId="27" type="noConversion"/>
  </si>
  <si>
    <t>分方向工作任务规划(roadmap)-3</t>
    <phoneticPr fontId="27" type="noConversion"/>
  </si>
  <si>
    <t>各方向全年工作roadmap确定</t>
    <phoneticPr fontId="27" type="noConversion"/>
  </si>
  <si>
    <t>各方向工作任务范围确定</t>
    <phoneticPr fontId="27" type="noConversion"/>
  </si>
  <si>
    <t>全员讨论通过周会议题时间或自行发起会议完成</t>
    <phoneticPr fontId="27" type="noConversion"/>
  </si>
  <si>
    <t>目标/里程碑</t>
  </si>
  <si>
    <t>开发：贺鹤</t>
    <phoneticPr fontId="27" type="noConversion"/>
  </si>
  <si>
    <t>O1-KR2-求职意向覆盖互联网全方向</t>
    <phoneticPr fontId="27" type="noConversion"/>
  </si>
  <si>
    <t>O1-KR3-职级数据加入人才卡片显示</t>
    <phoneticPr fontId="27" type="noConversion"/>
  </si>
  <si>
    <t>PN提供数据</t>
    <phoneticPr fontId="27" type="noConversion"/>
  </si>
  <si>
    <t>研发</t>
    <phoneticPr fontId="27" type="noConversion"/>
  </si>
  <si>
    <t>开发：晓旭</t>
    <phoneticPr fontId="27" type="noConversion"/>
  </si>
  <si>
    <t>O3-KR3-互联网全方向职位图谱覆盖</t>
    <phoneticPr fontId="27" type="noConversion"/>
  </si>
  <si>
    <t>人工梳理职位图谱</t>
    <phoneticPr fontId="27" type="noConversion"/>
  </si>
  <si>
    <t>图谱上线</t>
    <phoneticPr fontId="27" type="noConversion"/>
  </si>
  <si>
    <r>
      <rPr>
        <sz val="11"/>
        <color theme="1"/>
        <rFont val="SimSun"/>
        <family val="3"/>
        <charset val="134"/>
      </rPr>
      <t>全部完成并</t>
    </r>
    <r>
      <rPr>
        <sz val="11"/>
        <color theme="1"/>
        <rFont val="Microsoft YaHei UI"/>
        <family val="2"/>
        <charset val="134"/>
      </rPr>
      <t>上线</t>
    </r>
    <phoneticPr fontId="27" type="noConversion"/>
  </si>
  <si>
    <t>确定覆盖范围与建设顺序</t>
    <phoneticPr fontId="27" type="noConversion"/>
  </si>
  <si>
    <t>运营</t>
    <phoneticPr fontId="27" type="noConversion"/>
  </si>
  <si>
    <t>资源协调与需求沟通</t>
    <phoneticPr fontId="27" type="noConversion"/>
  </si>
  <si>
    <t>产品</t>
    <phoneticPr fontId="27" type="noConversion"/>
  </si>
  <si>
    <t>算法工程指导</t>
    <phoneticPr fontId="27" type="noConversion"/>
  </si>
  <si>
    <t>1天</t>
    <phoneticPr fontId="27" type="noConversion"/>
  </si>
  <si>
    <t>依赖业务方ready</t>
    <phoneticPr fontId="27" type="noConversion"/>
  </si>
  <si>
    <r>
      <rPr>
        <sz val="11"/>
        <color theme="1"/>
        <rFont val="Helvetica"/>
        <family val="2"/>
      </rPr>
      <t>依赖业务方</t>
    </r>
    <r>
      <rPr>
        <sz val="11"/>
        <color theme="1"/>
        <rFont val="Cambria"/>
        <family val="1"/>
      </rPr>
      <t>ready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</si>
  <si>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</si>
  <si>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r>
      <rPr>
        <sz val="11"/>
        <color theme="1"/>
        <rFont val="Microsoft YaHei UI"/>
        <family val="2"/>
        <charset val="134"/>
      </rPr>
      <t>指导</t>
    </r>
    <phoneticPr fontId="27" type="noConversion"/>
  </si>
  <si>
    <t>工商树创建规则优化实现</t>
    <phoneticPr fontId="27" type="noConversion"/>
  </si>
  <si>
    <t>算法</t>
    <phoneticPr fontId="27" type="noConversion"/>
  </si>
  <si>
    <t>工商树创建结果review</t>
    <phoneticPr fontId="27" type="noConversion"/>
  </si>
  <si>
    <t>职级与jd拟人化上线前优化</t>
    <phoneticPr fontId="27" type="noConversion"/>
  </si>
  <si>
    <r>
      <rPr>
        <sz val="11"/>
        <color theme="1"/>
        <rFont val="Cambria"/>
        <family val="1"/>
      </rPr>
      <t>三种公司新feature</t>
    </r>
    <r>
      <rPr>
        <sz val="11"/>
        <color theme="1"/>
        <rFont val="Helvetica"/>
        <family val="2"/>
      </rPr>
      <t>整合试跑</t>
    </r>
    <phoneticPr fontId="27" type="noConversion"/>
  </si>
  <si>
    <t>feature制作及试跑指导</t>
    <phoneticPr fontId="27" type="noConversion"/>
  </si>
  <si>
    <r>
      <t>WORKDAY.INTL(</t>
    </r>
    <r>
      <rPr>
        <sz val="11"/>
        <color rgb="FFFF0000"/>
        <rFont val="宋体"/>
        <family val="2"/>
        <charset val="134"/>
      </rPr>
      <t>上一工作结束日期</t>
    </r>
    <r>
      <rPr>
        <sz val="11"/>
        <color rgb="FF363636"/>
        <rFont val="Segoe UI"/>
        <family val="2"/>
      </rPr>
      <t xml:space="preserve">, 1, </t>
    </r>
    <r>
      <rPr>
        <sz val="11"/>
        <color rgb="FFFF0000"/>
        <rFont val="Segoe UI"/>
        <family val="2"/>
      </rPr>
      <t>1</t>
    </r>
    <r>
      <rPr>
        <sz val="11"/>
        <color rgb="FF363636"/>
        <rFont val="Segoe UI"/>
        <family val="2"/>
      </rPr>
      <t xml:space="preserve">, </t>
    </r>
    <r>
      <rPr>
        <sz val="11"/>
        <color rgb="FF363636"/>
        <rFont val="宋体"/>
        <family val="2"/>
        <charset val="134"/>
      </rPr>
      <t>假期统计</t>
    </r>
    <r>
      <rPr>
        <sz val="11"/>
        <color rgb="FF363636"/>
        <rFont val="Segoe UI"/>
        <family val="2"/>
      </rPr>
      <t>!$A$2:$A$28)</t>
    </r>
    <phoneticPr fontId="27" type="noConversion"/>
  </si>
  <si>
    <r>
      <rPr>
        <sz val="11"/>
        <color theme="1"/>
        <rFont val="Helvetica"/>
        <family val="2"/>
      </rPr>
      <t>工商树规则梳理</t>
    </r>
    <r>
      <rPr>
        <sz val="11"/>
        <color theme="1"/>
        <rFont val="Microsoft YaHei UI"/>
        <family val="2"/>
        <charset val="134"/>
      </rPr>
      <t>（至少含穿透部分）</t>
    </r>
    <phoneticPr fontId="27" type="noConversion"/>
  </si>
  <si>
    <t>工商数创建规则优化指导</t>
    <phoneticPr fontId="27" type="noConversion"/>
  </si>
  <si>
    <t>上一工作结束后开始，共两天</t>
    <phoneticPr fontId="27" type="noConversion"/>
  </si>
  <si>
    <t>两天</t>
    <phoneticPr fontId="27" type="noConversion"/>
  </si>
  <si>
    <t>四天</t>
    <phoneticPr fontId="27" type="noConversion"/>
  </si>
  <si>
    <t>工商树创建优化规则实现迭代</t>
    <phoneticPr fontId="27" type="noConversion"/>
  </si>
  <si>
    <t>设计用户输入匹配规则后第二天开始，共两天</t>
    <phoneticPr fontId="27" type="noConversion"/>
  </si>
  <si>
    <t>用户输入结果review</t>
    <phoneticPr fontId="27" type="noConversion"/>
  </si>
  <si>
    <t>用户输入匹配工商树实现迭代</t>
    <phoneticPr fontId="27" type="noConversion"/>
  </si>
  <si>
    <t>工商树审核效果评估</t>
    <phoneticPr fontId="27" type="noConversion"/>
  </si>
  <si>
    <t>开发实现</t>
    <phoneticPr fontId="27" type="noConversion"/>
  </si>
  <si>
    <t>开发：晓旭&amp;芳燚</t>
    <phoneticPr fontId="27" type="noConversion"/>
  </si>
  <si>
    <r>
      <rPr>
        <sz val="11"/>
        <color theme="1"/>
        <rFont val="Cambria"/>
        <family val="1"/>
      </rPr>
      <t>1</t>
    </r>
    <r>
      <rPr>
        <sz val="11"/>
        <color theme="1"/>
        <rFont val="SimSun"/>
        <family val="3"/>
        <charset val="134"/>
      </rPr>
      <t>天</t>
    </r>
    <phoneticPr fontId="27" type="noConversion"/>
  </si>
  <si>
    <t>9天</t>
    <phoneticPr fontId="27" type="noConversion"/>
  </si>
  <si>
    <t>1/6开始，1天</t>
    <phoneticPr fontId="27" type="noConversion"/>
  </si>
  <si>
    <t>O1-KR1-职位发布流程改版</t>
    <phoneticPr fontId="27" type="noConversion"/>
  </si>
  <si>
    <t>KR</t>
    <phoneticPr fontId="27" type="noConversion"/>
  </si>
  <si>
    <r>
      <rPr>
        <sz val="11"/>
        <color theme="1"/>
        <rFont val="Microsoft YaHei UI"/>
        <family val="2"/>
        <charset val="134"/>
      </rPr>
      <t>汇总</t>
    </r>
  </si>
  <si>
    <t>全部组员</t>
  </si>
  <si>
    <t>冗余MS</t>
    <phoneticPr fontId="27" type="noConversion"/>
  </si>
  <si>
    <t>MS期限</t>
    <phoneticPr fontId="27" type="noConversion"/>
  </si>
  <si>
    <t>Y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</si>
</sst>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d"/>
    <numFmt numFmtId="179" formatCode="#,##0;\-#,##0"/>
  </numFmts>
  <fonts count="4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Helvetica"/>
      <family val="2"/>
    </font>
    <font>
      <sz val="11"/>
      <color theme="1"/>
      <name val="Cambria"/>
      <family val="1"/>
    </font>
    <font>
      <b/>
      <sz val="22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1"/>
      <name val="Microsoft YaHei UI"/>
      <family val="2"/>
      <charset val="134"/>
    </font>
    <font>
      <sz val="11"/>
      <color rgb="FF363636"/>
      <name val="Segoe UI"/>
      <family val="2"/>
    </font>
    <font>
      <sz val="11"/>
      <color rgb="FF363636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Segoe UI"/>
      <family val="2"/>
    </font>
    <font>
      <sz val="11"/>
      <color theme="1"/>
      <name val="SimSun"/>
      <family val="3"/>
      <charset val="134"/>
    </font>
    <font>
      <sz val="11"/>
      <color theme="1"/>
      <name val="Helvetic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43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14" fillId="13" borderId="9" applyNumberFormat="0" applyAlignment="0" applyProtection="0"/>
    <xf numFmtId="0" fontId="15" fillId="14" borderId="10" applyNumberFormat="0" applyAlignment="0" applyProtection="0"/>
    <xf numFmtId="0" fontId="12" fillId="14" borderId="9" applyNumberFormat="0" applyAlignment="0" applyProtection="0"/>
    <xf numFmtId="0" fontId="17" fillId="0" borderId="11" applyNumberFormat="0" applyFill="0" applyAlignment="0" applyProtection="0"/>
    <xf numFmtId="0" fontId="8" fillId="15" borderId="12" applyNumberFormat="0" applyAlignment="0" applyProtection="0"/>
    <xf numFmtId="0" fontId="11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49">
    <xf numFmtId="0" fontId="0" fillId="0" borderId="0" xfId="0"/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3" borderId="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26" fillId="0" borderId="0" xfId="1" applyFont="1" applyAlignment="1" applyProtection="1"/>
    <xf numFmtId="178" fontId="22" fillId="3" borderId="2" xfId="0" applyNumberFormat="1" applyFont="1" applyFill="1" applyBorder="1" applyAlignment="1">
      <alignment horizontal="center" vertical="center"/>
    </xf>
    <xf numFmtId="178" fontId="22" fillId="3" borderId="0" xfId="0" applyNumberFormat="1" applyFont="1" applyFill="1" applyAlignment="1">
      <alignment horizontal="center" vertical="center"/>
    </xf>
    <xf numFmtId="178" fontId="22" fillId="3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0" fillId="0" borderId="0" xfId="0" applyFont="1" applyAlignment="1">
      <alignment horizontal="center" vertical="center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0" fontId="0" fillId="0" borderId="0" xfId="0" applyFont="1" applyAlignment="1">
      <alignment horizontal="left" vertical="center" wrapText="1" indent="2"/>
    </xf>
    <xf numFmtId="14" fontId="24" fillId="0" borderId="0" xfId="9" applyFo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 indent="2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1" fillId="0" borderId="0" xfId="2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center" vertical="center"/>
    </xf>
    <xf numFmtId="9" fontId="1" fillId="0" borderId="0" xfId="2" applyFill="1">
      <alignment horizontal="center" vertical="center"/>
    </xf>
    <xf numFmtId="9" fontId="1" fillId="0" borderId="0" xfId="2" applyFill="1" applyAlignment="1">
      <alignment horizontal="center" vertical="center" wrapText="1"/>
    </xf>
    <xf numFmtId="14" fontId="1" fillId="0" borderId="0" xfId="9" applyFill="1">
      <alignment horizontal="center" vertical="center"/>
    </xf>
    <xf numFmtId="37" fontId="1" fillId="0" borderId="0" xfId="10" applyFill="1">
      <alignment horizontal="center" vertical="center"/>
    </xf>
    <xf numFmtId="9" fontId="0" fillId="0" borderId="0" xfId="2" applyFont="1" applyFill="1">
      <alignment horizontal="center" vertical="center"/>
    </xf>
    <xf numFmtId="14" fontId="0" fillId="0" borderId="0" xfId="9" applyFont="1" applyFill="1">
      <alignment horizontal="center" vertical="center"/>
    </xf>
    <xf numFmtId="14" fontId="24" fillId="0" borderId="0" xfId="9" applyFont="1" applyFill="1">
      <alignment horizontal="center" vertical="center"/>
    </xf>
    <xf numFmtId="0" fontId="1" fillId="0" borderId="0" xfId="0" applyFont="1"/>
    <xf numFmtId="37" fontId="0" fillId="0" borderId="0" xfId="10" applyNumberFormat="1" applyFo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 applyBorder="1"/>
    <xf numFmtId="14" fontId="1" fillId="0" borderId="0" xfId="9" applyBorder="1">
      <alignment horizontal="center" vertical="center"/>
    </xf>
    <xf numFmtId="0" fontId="31" fillId="0" borderId="0" xfId="0" applyFont="1" applyAlignment="1">
      <alignment horizontal="left" vertical="center" wrapText="1" indent="2"/>
    </xf>
    <xf numFmtId="0" fontId="30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/>
    <xf numFmtId="14" fontId="1" fillId="0" borderId="0" xfId="0" applyNumberFormat="1" applyFont="1"/>
    <xf numFmtId="14" fontId="1" fillId="0" borderId="0" xfId="9" applyNumberFormat="1" applyBorder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10" applyNumberFormat="1" applyFont="1">
      <alignment horizontal="center" vertical="center"/>
    </xf>
    <xf numFmtId="14" fontId="1" fillId="0" borderId="0" xfId="10" applyNumberFormat="1" applyFill="1">
      <alignment horizontal="center" vertical="center"/>
    </xf>
    <xf numFmtId="14" fontId="1" fillId="0" borderId="0" xfId="10" applyNumberFormat="1">
      <alignment horizontal="center" vertical="center"/>
    </xf>
    <xf numFmtId="14" fontId="24" fillId="0" borderId="0" xfId="10" applyNumberFormat="1" applyFo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32" fillId="0" borderId="0" xfId="3" applyFont="1" applyAlignment="1">
      <alignment wrapText="1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4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7" applyFont="1">
      <alignment vertical="top"/>
    </xf>
    <xf numFmtId="0" fontId="33" fillId="0" borderId="0" xfId="8" applyFont="1">
      <alignment horizontal="right" vertical="center" indent="1"/>
    </xf>
    <xf numFmtId="14" fontId="33" fillId="0" borderId="15" xfId="9" applyFont="1" applyBorder="1">
      <alignment horizontal="center" vertical="center"/>
    </xf>
    <xf numFmtId="14" fontId="33" fillId="0" borderId="16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33" fillId="0" borderId="0" xfId="0" applyFont="1" applyBorder="1"/>
    <xf numFmtId="0" fontId="33" fillId="0" borderId="0" xfId="6" applyFont="1" applyAlignment="1">
      <alignment horizontal="justify"/>
    </xf>
    <xf numFmtId="9" fontId="9" fillId="0" borderId="0" xfId="2" applyFont="1">
      <alignment horizontal="center" vertical="center"/>
    </xf>
    <xf numFmtId="14" fontId="9" fillId="0" borderId="0" xfId="9" applyFont="1">
      <alignment horizontal="center" vertical="center"/>
    </xf>
    <xf numFmtId="14" fontId="9" fillId="0" borderId="0" xfId="10" applyNumberFormat="1" applyFont="1">
      <alignment horizontal="center" vertical="center"/>
    </xf>
    <xf numFmtId="37" fontId="9" fillId="0" borderId="0" xfId="10" applyFont="1">
      <alignment horizontal="center" vertical="center"/>
    </xf>
    <xf numFmtId="14" fontId="34" fillId="0" borderId="0" xfId="9" applyFont="1">
      <alignment horizontal="center" vertical="center"/>
    </xf>
    <xf numFmtId="0" fontId="9" fillId="0" borderId="0" xfId="0" applyFont="1"/>
    <xf numFmtId="14" fontId="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33" fillId="0" borderId="0" xfId="8" applyNumberFormat="1" applyFont="1">
      <alignment horizontal="right" vertical="center" indent="1"/>
    </xf>
    <xf numFmtId="14" fontId="33" fillId="0" borderId="0" xfId="0" applyNumberFormat="1" applyFont="1"/>
    <xf numFmtId="14" fontId="9" fillId="0" borderId="0" xfId="9" applyNumberFormat="1" applyFont="1">
      <alignment horizontal="center" vertical="center"/>
    </xf>
    <xf numFmtId="14" fontId="1" fillId="2" borderId="0" xfId="0" applyNumberFormat="1" applyFont="1" applyFill="1"/>
    <xf numFmtId="14" fontId="2" fillId="0" borderId="0" xfId="0" applyNumberFormat="1" applyFont="1" applyAlignment="1">
      <alignment horizontal="center"/>
    </xf>
    <xf numFmtId="0" fontId="35" fillId="0" borderId="0" xfId="0" applyFont="1"/>
    <xf numFmtId="0" fontId="1" fillId="0" borderId="0" xfId="0" applyFont="1"/>
    <xf numFmtId="0" fontId="0" fillId="0" borderId="0" xfId="0" applyNumberFormat="1" applyFont="1" applyAlignment="1">
      <alignment horizontal="center" vertical="center"/>
    </xf>
    <xf numFmtId="9" fontId="1" fillId="0" borderId="0" xfId="2" applyFont="1">
      <alignment horizontal="center" vertical="center"/>
    </xf>
    <xf numFmtId="37" fontId="1" fillId="0" borderId="0" xfId="10" applyFont="1">
      <alignment horizontal="center" vertical="center"/>
    </xf>
    <xf numFmtId="14" fontId="1" fillId="0" borderId="0" xfId="10" applyNumberFormat="1" applyFont="1">
      <alignment horizontal="center" vertical="center"/>
    </xf>
    <xf numFmtId="37" fontId="24" fillId="0" borderId="0" xfId="10" applyFont="1">
      <alignment horizontal="center" vertical="center"/>
    </xf>
    <xf numFmtId="9" fontId="39" fillId="0" borderId="0" xfId="2" applyFont="1" applyFill="1">
      <alignment horizontal="center" vertical="center"/>
    </xf>
    <xf numFmtId="37" fontId="0" fillId="0" borderId="0" xfId="10" applyFont="1">
      <alignment horizontal="center" vertical="center"/>
    </xf>
    <xf numFmtId="37" fontId="0" fillId="0" borderId="0" xfId="0" applyNumberFormat="1" applyAlignment="1">
      <alignment horizontal="center" vertical="center" wrapText="1"/>
    </xf>
    <xf numFmtId="37" fontId="0" fillId="0" borderId="0" xfId="0" applyNumberFormat="1" applyFont="1" applyAlignment="1">
      <alignment horizontal="center" vertical="center" wrapText="1"/>
    </xf>
    <xf numFmtId="0" fontId="1" fillId="0" borderId="0" xfId="0" applyFont="1"/>
    <xf numFmtId="9" fontId="40" fillId="0" borderId="0" xfId="2" applyFo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4" fontId="1" fillId="0" borderId="0" xfId="9" applyFont="1">
      <alignment horizontal="center" vertical="center"/>
    </xf>
    <xf numFmtId="0" fontId="1" fillId="0" borderId="0" xfId="10" applyNumberFormat="1">
      <alignment horizontal="center" vertical="center"/>
    </xf>
    <xf numFmtId="9" fontId="40" fillId="0" borderId="0" xfId="2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39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" fillId="0" borderId="0" xfId="0" applyFont="1"/>
    <xf numFmtId="0" fontId="9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 indent="3"/>
    </xf>
    <xf numFmtId="0" fontId="20" fillId="8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0" borderId="0" xfId="0" applyFont="1"/>
    <xf numFmtId="0" fontId="20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7" fontId="24" fillId="0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4" fontId="33" fillId="0" borderId="0" xfId="0" applyNumberFormat="1" applyFont="1" applyBorder="1" applyAlignment="1">
      <alignment horizontal="center"/>
    </xf>
    <xf numFmtId="37" fontId="0" fillId="0" borderId="0" xfId="10" applyFont="1" applyFill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 xr:uid="{00000000-0005-0000-0000-00000A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 xr:uid="{00000000-0005-0000-0000-000002000000}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#,##0;\-#,##0"/>
      <alignment horizontal="center" vertical="center" textRotation="0" wrapText="0" indent="0" justifyLastLine="0" shrinkToFit="0" readingOrder="0"/>
    </dxf>
    <dxf>
      <numFmt numFmtId="5" formatCode="#,##0_);\(#,##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1" indent="3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lightUp">
          <fgColor theme="2" tint="-0.499984740745262"/>
          <bgColor theme="2"/>
        </patternFill>
      </fill>
      <border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ill>
        <patternFill patternType="lightUp">
          <fgColor theme="4"/>
          <bgColor theme="4" tint="0.79998168889431442"/>
        </patternFill>
      </fill>
      <border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</border>
    </dxf>
    <dxf>
      <fill>
        <patternFill patternType="lightUp">
          <fgColor theme="7" tint="-0.24994659260841701"/>
          <bgColor theme="7" tint="0.79992065187536243"/>
        </patternFill>
      </fill>
      <border>
        <left style="dotted">
          <color theme="7" tint="-0.24994659260841701"/>
        </left>
        <right style="dotted">
          <color theme="7" tint="-0.24994659260841701"/>
        </right>
        <top style="dotted">
          <color theme="7" tint="-0.24994659260841701"/>
        </top>
        <bottom style="dotted">
          <color theme="7" tint="-0.24994659260841701"/>
        </bottom>
      </border>
    </dxf>
    <dxf>
      <fill>
        <patternFill patternType="lightUp">
          <fgColor theme="9" tint="-0.24994659260841701"/>
          <bgColor theme="9" tint="0.79995117038483843"/>
        </patternFill>
      </fill>
      <border>
        <left style="dotted">
          <color theme="9" tint="-0.24994659260841701"/>
        </left>
        <right style="dotted">
          <color theme="9" tint="-0.24994659260841701"/>
        </right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fill>
        <patternFill patternType="lightUp">
          <fgColor theme="6"/>
          <bgColor theme="6" tint="0.79995117038483843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</border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4"/>
        </patternFill>
      </fill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#,##0;\-#,##0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</dxf>
    <dxf>
      <numFmt numFmtId="19" formatCode="yyyy/m/d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 xr9:uid="{00000000-0011-0000-FFFF-FFFF00000000}">
      <tableStyleElement type="wholeTable" dxfId="53"/>
      <tableStyleElement type="headerRow" dxfId="52"/>
      <tableStyleElement type="firstRowStripe" dxfId="51"/>
    </tableStyle>
    <tableStyle name="ToDoList" pivot="0" count="9" xr9:uid="{00000000-0011-0000-FFFF-FFFF01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  <tableStyleElement type="secondColumnStripe" dxfId="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M$2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25400</xdr:colOff>
          <xdr:row>5</xdr:row>
          <xdr:rowOff>63500</xdr:rowOff>
        </xdr:from>
        <xdr:to>
          <xdr:col>71</xdr:col>
          <xdr:colOff>0</xdr:colOff>
          <xdr:row>6</xdr:row>
          <xdr:rowOff>101600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7:N96" totalsRowCount="1" headerRowDxfId="41" dataDxfId="40" totalsRowDxfId="39">
  <autoFilter ref="B7:N95" xr:uid="{4617FF4A-2322-4A45-920F-C2ABE2A01A6A}"/>
  <tableColumns count="13">
    <tableColumn id="1" xr3:uid="{00000000-0010-0000-0000-000001000000}" name="里程碑说明" totalsRowLabel="汇总" dataDxfId="38" totalsRowDxfId="12"/>
    <tableColumn id="2" xr3:uid="{00000000-0010-0000-0000-000002000000}" name="类别" dataDxfId="37" totalsRowDxfId="11"/>
    <tableColumn id="3" xr3:uid="{00000000-0010-0000-0000-000003000000}" name="责任人" dataDxfId="36" totalsRowDxfId="10"/>
    <tableColumn id="4" xr3:uid="{00000000-0010-0000-0000-000004000000}" name="进度" dataDxfId="35" totalsRowDxfId="9"/>
    <tableColumn id="11" xr3:uid="{A9C7313B-DE4A-9C46-A0FB-B4465FF9449F}" name="说明" totalsRowDxfId="8" dataCellStyle="百分比"/>
    <tableColumn id="5" xr3:uid="{00000000-0010-0000-0000-000005000000}" name="计划开始日期" dataDxfId="34" totalsRowDxfId="7" dataCellStyle="日期"/>
    <tableColumn id="7" xr3:uid="{B8750787-DD96-4254-96BD-FC7D25CA7A69}" name="计划完成日期" dataDxfId="33" totalsRowDxfId="6" dataCellStyle="千位分隔[0]"/>
    <tableColumn id="15" xr3:uid="{88072946-6D54-4B8C-AEBC-4AFFCC57A88E}" name="计划人日" totalsRowFunction="custom" dataDxfId="32" totalsRowDxfId="5" dataCellStyle="千位分隔[0]">
      <totalsRowFormula>SUM(I28:I83)</totalsRowFormula>
    </tableColumn>
    <tableColumn id="8" xr3:uid="{4FEE8D59-032D-F045-8F56-864AA55F6894}" name="MS期限" dataDxfId="29" totalsRowDxfId="4" dataCellStyle="千位分隔[0]"/>
    <tableColumn id="9" xr3:uid="{AF26F5A4-62A8-5A43-BEB9-883BDABD4581}" name="冗余MS" dataDxfId="13" totalsRowDxfId="3" dataCellStyle="千位分隔[0]"/>
    <tableColumn id="14" xr3:uid="{CC862207-2E78-4EE8-9AD7-00C1ECD93150}" name="实际开始日期" dataDxfId="31" totalsRowDxfId="2" dataCellStyle="千位分隔[0]"/>
    <tableColumn id="12" xr3:uid="{A42288BC-ED41-4C02-ACCC-1FB8C26B5627}" name="实际完成日期" totalsRowDxfId="1" dataCellStyle="千位分隔[0]"/>
    <tableColumn id="6" xr3:uid="{00000000-0010-0000-0000-000006000000}" name="实际人日" totalsRowFunction="sum" dataDxfId="30" totalsRowDxfId="0">
      <calculatedColumnFormula>里程碑[[#This Row],[实际完成日期]]-里程碑[[#This Row],[实际开始日期]]</calculatedColumnFormula>
    </tableColumn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99"/>
  <sheetViews>
    <sheetView showGridLines="0" tabSelected="1" showRuler="0" zoomScale="110" zoomScaleNormal="110" zoomScalePageLayoutView="70" workbookViewId="0">
      <pane ySplit="6" topLeftCell="A30" activePane="bottomLeft" state="frozen"/>
      <selection pane="bottomLeft" activeCell="A39" sqref="A39"/>
    </sheetView>
  </sheetViews>
  <sheetFormatPr baseColWidth="10" defaultColWidth="8.83203125" defaultRowHeight="30" customHeight="1"/>
  <cols>
    <col min="1" max="1" width="2.83203125" style="1" customWidth="1"/>
    <col min="2" max="2" width="36.33203125" style="21" customWidth="1"/>
    <col min="3" max="3" width="8.83203125" style="38" customWidth="1"/>
    <col min="4" max="5" width="9.1640625" style="21" customWidth="1"/>
    <col min="6" max="6" width="22.1640625" style="45" customWidth="1"/>
    <col min="7" max="7" width="19.33203125" style="33" hidden="1" customWidth="1"/>
    <col min="8" max="8" width="0.1640625" style="80" hidden="1" customWidth="1"/>
    <col min="9" max="11" width="8.1640625" style="33" customWidth="1"/>
    <col min="12" max="12" width="10.83203125" style="72" customWidth="1"/>
    <col min="13" max="13" width="10.83203125" style="63" customWidth="1"/>
    <col min="14" max="14" width="7.33203125" style="21" customWidth="1"/>
    <col min="15" max="15" width="3.33203125" style="21" customWidth="1"/>
    <col min="16" max="71" width="3.6640625" style="21" customWidth="1"/>
    <col min="72" max="72" width="8.83203125" style="21"/>
    <col min="73" max="75" width="7.33203125" style="21"/>
    <col min="76" max="77" width="8.6640625" style="21"/>
    <col min="78" max="16384" width="8.83203125" style="21"/>
  </cols>
  <sheetData>
    <row r="1" spans="1:71" ht="31.5" customHeight="1">
      <c r="A1" s="2" t="s">
        <v>15</v>
      </c>
      <c r="B1" s="3" t="s">
        <v>31</v>
      </c>
      <c r="C1" s="67"/>
      <c r="D1" s="5"/>
      <c r="G1" s="21"/>
      <c r="H1" s="72"/>
      <c r="I1" s="63"/>
      <c r="J1" s="131"/>
      <c r="K1" s="131"/>
      <c r="L1" s="101"/>
      <c r="M1" s="6"/>
      <c r="N1" s="6"/>
      <c r="P1" s="4" t="s">
        <v>14</v>
      </c>
      <c r="Q1" s="7"/>
      <c r="R1" s="137" t="s">
        <v>16</v>
      </c>
      <c r="S1" s="137"/>
      <c r="T1" s="137"/>
      <c r="U1" s="137"/>
      <c r="W1" s="138" t="s">
        <v>17</v>
      </c>
      <c r="X1" s="138"/>
      <c r="Y1" s="138"/>
      <c r="Z1" s="138"/>
      <c r="AB1" s="139" t="s">
        <v>18</v>
      </c>
      <c r="AC1" s="139"/>
      <c r="AD1" s="139"/>
      <c r="AE1" s="139"/>
      <c r="AG1" s="134" t="s">
        <v>33</v>
      </c>
      <c r="AH1" s="134"/>
      <c r="AI1" s="134"/>
      <c r="AJ1" s="134"/>
      <c r="AL1" s="135" t="s">
        <v>32</v>
      </c>
      <c r="AM1" s="135"/>
      <c r="AN1" s="135"/>
      <c r="AO1" s="135"/>
    </row>
    <row r="2" spans="1:71" s="82" customFormat="1" ht="23.25" customHeight="1">
      <c r="A2" s="81" t="s">
        <v>0</v>
      </c>
      <c r="B2" s="93" t="s">
        <v>53</v>
      </c>
      <c r="C2" s="87"/>
      <c r="G2" s="88" t="s">
        <v>37</v>
      </c>
      <c r="H2" s="89">
        <v>43829</v>
      </c>
      <c r="I2" s="90"/>
      <c r="J2" s="147"/>
      <c r="K2" s="147"/>
      <c r="L2" s="102" t="s">
        <v>38</v>
      </c>
      <c r="M2" s="91">
        <v>0</v>
      </c>
      <c r="N2" s="92"/>
    </row>
    <row r="3" spans="1:71" ht="24.75" hidden="1" customHeight="1">
      <c r="A3" s="2" t="s">
        <v>1</v>
      </c>
      <c r="C3" s="68"/>
      <c r="H3" s="73"/>
      <c r="I3" s="65"/>
      <c r="J3" s="65"/>
      <c r="K3" s="65"/>
      <c r="L3" s="73"/>
      <c r="M3" s="65"/>
      <c r="N3" s="65"/>
      <c r="O3" s="64"/>
    </row>
    <row r="4" spans="1:71" s="82" customFormat="1" ht="18" customHeight="1">
      <c r="A4" s="81" t="s">
        <v>2</v>
      </c>
      <c r="C4" s="83"/>
      <c r="G4" s="84"/>
      <c r="H4" s="85"/>
      <c r="I4" s="86"/>
      <c r="J4" s="86"/>
      <c r="K4" s="86"/>
      <c r="L4" s="103"/>
      <c r="P4" s="82" t="str">
        <f ca="1">TEXT(P5,"m月")</f>
        <v>12月</v>
      </c>
      <c r="W4" s="82" t="str">
        <f ca="1">IF(TEXT(W5,"m月")=P4,"",TEXT(W5,"m月"))</f>
        <v>1月</v>
      </c>
      <c r="AD4" s="82" t="str">
        <f ca="1">IF(OR(TEXT(AD5,"m月")=W4,TEXT(AD5,"m月")=P4),"",TEXT(AD5,"m月"))</f>
        <v/>
      </c>
      <c r="AK4" s="82" t="str">
        <f ca="1">IF(OR(TEXT(AK5,"m月")=AD4,TEXT(AK5,"m月")=W4,TEXT(AK5,"m月")=P4),"",TEXT(AK5,"m月"))</f>
        <v/>
      </c>
      <c r="AR4" s="82" t="str">
        <f ca="1">IF(OR(TEXT(AR5,"m月")=AK4,TEXT(AR5,"m月")=AD4,TEXT(AR5,"m月")=W4,TEXT(AR5,"m月")=P4),"",TEXT(AR5,"m月"))</f>
        <v/>
      </c>
      <c r="AY4" s="82" t="str">
        <f ca="1">IF(OR(TEXT(AY5,"m月")=AR4,TEXT(AY5,"m月")=AK4,TEXT(AY5,"m月")=AD4,TEXT(AY5,"m月")=W4),"",TEXT(AY5,"m月"))</f>
        <v>2月</v>
      </c>
      <c r="BF4" s="82" t="str">
        <f ca="1">IF(OR(TEXT(BF5,"m月")=AY4,TEXT(BF5,"m月")=AR4,TEXT(BF5,"m月")=AK4,TEXT(BF5,"m月")=AD4),"",TEXT(BF5,"m月"))</f>
        <v/>
      </c>
      <c r="BM4" s="82" t="str">
        <f ca="1">IF(OR(TEXT(BM5,"m月")=BF4,TEXT(BM5,"m月")=AY4,TEXT(BM5,"m月")=AR4,TEXT(BM5,"m月")=AK4),"",TEXT(BM5,"m月"))</f>
        <v/>
      </c>
    </row>
    <row r="5" spans="1:71" ht="15" customHeight="1">
      <c r="A5" s="2" t="s">
        <v>50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8">
        <f ca="1">IFERROR(项目开始日期+滚动增量,TODAY())</f>
        <v>43829</v>
      </c>
      <c r="Q5" s="19">
        <f ca="1">P5+1</f>
        <v>43830</v>
      </c>
      <c r="R5" s="19">
        <f t="shared" ref="R5:BE5" ca="1" si="0">Q5+1</f>
        <v>43831</v>
      </c>
      <c r="S5" s="19">
        <f t="shared" ca="1" si="0"/>
        <v>43832</v>
      </c>
      <c r="T5" s="19">
        <f t="shared" ca="1" si="0"/>
        <v>43833</v>
      </c>
      <c r="U5" s="19">
        <f t="shared" ca="1" si="0"/>
        <v>43834</v>
      </c>
      <c r="V5" s="20">
        <f t="shared" ca="1" si="0"/>
        <v>43835</v>
      </c>
      <c r="W5" s="18">
        <f ca="1">V5+1</f>
        <v>43836</v>
      </c>
      <c r="X5" s="19">
        <f ca="1">W5+1</f>
        <v>43837</v>
      </c>
      <c r="Y5" s="19">
        <f t="shared" ca="1" si="0"/>
        <v>43838</v>
      </c>
      <c r="Z5" s="19">
        <f t="shared" ca="1" si="0"/>
        <v>43839</v>
      </c>
      <c r="AA5" s="19">
        <f t="shared" ca="1" si="0"/>
        <v>43840</v>
      </c>
      <c r="AB5" s="19">
        <f t="shared" ca="1" si="0"/>
        <v>43841</v>
      </c>
      <c r="AC5" s="20">
        <f t="shared" ca="1" si="0"/>
        <v>43842</v>
      </c>
      <c r="AD5" s="18">
        <f ca="1">AC5+1</f>
        <v>43843</v>
      </c>
      <c r="AE5" s="19">
        <f ca="1">AD5+1</f>
        <v>43844</v>
      </c>
      <c r="AF5" s="19">
        <f t="shared" ca="1" si="0"/>
        <v>43845</v>
      </c>
      <c r="AG5" s="19">
        <f t="shared" ca="1" si="0"/>
        <v>43846</v>
      </c>
      <c r="AH5" s="19">
        <f t="shared" ca="1" si="0"/>
        <v>43847</v>
      </c>
      <c r="AI5" s="19">
        <f t="shared" ca="1" si="0"/>
        <v>43848</v>
      </c>
      <c r="AJ5" s="20">
        <f t="shared" ca="1" si="0"/>
        <v>43849</v>
      </c>
      <c r="AK5" s="18">
        <f ca="1">AJ5+1</f>
        <v>43850</v>
      </c>
      <c r="AL5" s="19">
        <f ca="1">AK5+1</f>
        <v>43851</v>
      </c>
      <c r="AM5" s="19">
        <f t="shared" ca="1" si="0"/>
        <v>43852</v>
      </c>
      <c r="AN5" s="19">
        <f t="shared" ca="1" si="0"/>
        <v>43853</v>
      </c>
      <c r="AO5" s="19">
        <f t="shared" ca="1" si="0"/>
        <v>43854</v>
      </c>
      <c r="AP5" s="19">
        <f t="shared" ca="1" si="0"/>
        <v>43855</v>
      </c>
      <c r="AQ5" s="20">
        <f t="shared" ca="1" si="0"/>
        <v>43856</v>
      </c>
      <c r="AR5" s="18">
        <f ca="1">AQ5+1</f>
        <v>43857</v>
      </c>
      <c r="AS5" s="19">
        <f ca="1">AR5+1</f>
        <v>43858</v>
      </c>
      <c r="AT5" s="19">
        <f t="shared" ca="1" si="0"/>
        <v>43859</v>
      </c>
      <c r="AU5" s="19">
        <f t="shared" ca="1" si="0"/>
        <v>43860</v>
      </c>
      <c r="AV5" s="19">
        <f t="shared" ca="1" si="0"/>
        <v>43861</v>
      </c>
      <c r="AW5" s="19">
        <f t="shared" ca="1" si="0"/>
        <v>43862</v>
      </c>
      <c r="AX5" s="20">
        <f t="shared" ca="1" si="0"/>
        <v>43863</v>
      </c>
      <c r="AY5" s="18">
        <f ca="1">AX5+1</f>
        <v>43864</v>
      </c>
      <c r="AZ5" s="19">
        <f ca="1">AY5+1</f>
        <v>43865</v>
      </c>
      <c r="BA5" s="19">
        <f t="shared" ca="1" si="0"/>
        <v>43866</v>
      </c>
      <c r="BB5" s="19">
        <f t="shared" ca="1" si="0"/>
        <v>43867</v>
      </c>
      <c r="BC5" s="19">
        <f t="shared" ca="1" si="0"/>
        <v>43868</v>
      </c>
      <c r="BD5" s="19">
        <f t="shared" ca="1" si="0"/>
        <v>43869</v>
      </c>
      <c r="BE5" s="20">
        <f t="shared" ca="1" si="0"/>
        <v>43870</v>
      </c>
      <c r="BF5" s="18">
        <f ca="1">BE5+1</f>
        <v>43871</v>
      </c>
      <c r="BG5" s="19">
        <f ca="1">BF5+1</f>
        <v>43872</v>
      </c>
      <c r="BH5" s="19">
        <f t="shared" ref="BH5:BL5" ca="1" si="1">BG5+1</f>
        <v>43873</v>
      </c>
      <c r="BI5" s="19">
        <f t="shared" ca="1" si="1"/>
        <v>43874</v>
      </c>
      <c r="BJ5" s="19">
        <f t="shared" ca="1" si="1"/>
        <v>43875</v>
      </c>
      <c r="BK5" s="19">
        <f t="shared" ca="1" si="1"/>
        <v>43876</v>
      </c>
      <c r="BL5" s="20">
        <f t="shared" ca="1" si="1"/>
        <v>43877</v>
      </c>
      <c r="BM5" s="18">
        <f ca="1">BL5+1</f>
        <v>43878</v>
      </c>
      <c r="BN5" s="19">
        <f ca="1">BM5+1</f>
        <v>43879</v>
      </c>
      <c r="BO5" s="19">
        <f t="shared" ref="BO5:BS5" ca="1" si="2">BN5+1</f>
        <v>43880</v>
      </c>
      <c r="BP5" s="19">
        <f t="shared" ca="1" si="2"/>
        <v>43881</v>
      </c>
      <c r="BQ5" s="19">
        <f t="shared" ca="1" si="2"/>
        <v>43882</v>
      </c>
      <c r="BR5" s="19">
        <f t="shared" ca="1" si="2"/>
        <v>43883</v>
      </c>
      <c r="BS5" s="20">
        <f t="shared" ca="1" si="2"/>
        <v>43884</v>
      </c>
    </row>
    <row r="6" spans="1:71" ht="10.25" customHeight="1">
      <c r="A6" s="2" t="s">
        <v>3</v>
      </c>
      <c r="G6" s="21"/>
      <c r="H6" s="72"/>
      <c r="I6" s="63"/>
      <c r="J6" s="131"/>
      <c r="K6" s="131"/>
      <c r="P6" s="8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10"/>
      <c r="AD6" s="8"/>
      <c r="AE6" s="9"/>
      <c r="AF6" s="9"/>
      <c r="AG6" s="9"/>
      <c r="AH6" s="9"/>
      <c r="AI6" s="9"/>
      <c r="AJ6" s="10"/>
      <c r="AK6" s="8"/>
      <c r="AL6" s="9"/>
      <c r="AM6" s="9"/>
      <c r="AN6" s="9"/>
      <c r="AO6" s="9"/>
      <c r="AP6" s="9"/>
      <c r="AQ6" s="10"/>
      <c r="AR6" s="8"/>
      <c r="AS6" s="9"/>
      <c r="AT6" s="9"/>
      <c r="AU6" s="9"/>
      <c r="AV6" s="9"/>
      <c r="AW6" s="9"/>
      <c r="AX6" s="10"/>
      <c r="AY6" s="8"/>
      <c r="AZ6" s="9"/>
      <c r="BA6" s="9"/>
      <c r="BB6" s="9"/>
      <c r="BC6" s="9"/>
      <c r="BD6" s="9"/>
      <c r="BE6" s="10"/>
      <c r="BF6" s="8"/>
      <c r="BG6" s="9"/>
      <c r="BH6" s="9"/>
      <c r="BI6" s="9"/>
      <c r="BJ6" s="9"/>
      <c r="BK6" s="9"/>
      <c r="BL6" s="10"/>
      <c r="BM6" s="8"/>
      <c r="BN6" s="9"/>
      <c r="BO6" s="9"/>
      <c r="BP6" s="9"/>
      <c r="BQ6" s="9"/>
      <c r="BR6" s="9"/>
      <c r="BS6" s="10"/>
    </row>
    <row r="7" spans="1:71" ht="31.25" customHeight="1" thickBot="1">
      <c r="A7" s="2" t="s">
        <v>4</v>
      </c>
      <c r="B7" s="22" t="s">
        <v>9</v>
      </c>
      <c r="C7" s="47" t="s">
        <v>11</v>
      </c>
      <c r="D7" s="23" t="s">
        <v>12</v>
      </c>
      <c r="E7" s="23" t="s">
        <v>13</v>
      </c>
      <c r="F7" s="23" t="s">
        <v>25</v>
      </c>
      <c r="G7" s="23" t="s">
        <v>29</v>
      </c>
      <c r="H7" s="74" t="s">
        <v>51</v>
      </c>
      <c r="I7" s="23" t="s">
        <v>30</v>
      </c>
      <c r="J7" s="47" t="s">
        <v>156</v>
      </c>
      <c r="K7" s="47" t="s">
        <v>155</v>
      </c>
      <c r="L7" s="74" t="s">
        <v>34</v>
      </c>
      <c r="M7" s="23" t="s">
        <v>52</v>
      </c>
      <c r="N7" s="23" t="s">
        <v>35</v>
      </c>
      <c r="O7" s="11"/>
      <c r="P7" s="12" t="str">
        <f t="shared" ref="P7:AU7" ca="1" si="3">LEFT(TEXT(P5,"aaa"),1)</f>
        <v>一</v>
      </c>
      <c r="Q7" s="12" t="str">
        <f t="shared" ca="1" si="3"/>
        <v>二</v>
      </c>
      <c r="R7" s="12" t="str">
        <f t="shared" ca="1" si="3"/>
        <v>三</v>
      </c>
      <c r="S7" s="12" t="str">
        <f t="shared" ca="1" si="3"/>
        <v>四</v>
      </c>
      <c r="T7" s="12" t="str">
        <f t="shared" ca="1" si="3"/>
        <v>五</v>
      </c>
      <c r="U7" s="12" t="str">
        <f t="shared" ca="1" si="3"/>
        <v>六</v>
      </c>
      <c r="V7" s="12" t="str">
        <f t="shared" ca="1" si="3"/>
        <v>日</v>
      </c>
      <c r="W7" s="12" t="str">
        <f t="shared" ca="1" si="3"/>
        <v>一</v>
      </c>
      <c r="X7" s="12" t="str">
        <f t="shared" ca="1" si="3"/>
        <v>二</v>
      </c>
      <c r="Y7" s="12" t="str">
        <f t="shared" ca="1" si="3"/>
        <v>三</v>
      </c>
      <c r="Z7" s="12" t="str">
        <f t="shared" ca="1" si="3"/>
        <v>四</v>
      </c>
      <c r="AA7" s="12" t="str">
        <f t="shared" ca="1" si="3"/>
        <v>五</v>
      </c>
      <c r="AB7" s="12" t="str">
        <f t="shared" ca="1" si="3"/>
        <v>六</v>
      </c>
      <c r="AC7" s="12" t="str">
        <f t="shared" ca="1" si="3"/>
        <v>日</v>
      </c>
      <c r="AD7" s="12" t="str">
        <f t="shared" ca="1" si="3"/>
        <v>一</v>
      </c>
      <c r="AE7" s="12" t="str">
        <f t="shared" ca="1" si="3"/>
        <v>二</v>
      </c>
      <c r="AF7" s="12" t="str">
        <f t="shared" ca="1" si="3"/>
        <v>三</v>
      </c>
      <c r="AG7" s="12" t="str">
        <f t="shared" ca="1" si="3"/>
        <v>四</v>
      </c>
      <c r="AH7" s="12" t="str">
        <f t="shared" ca="1" si="3"/>
        <v>五</v>
      </c>
      <c r="AI7" s="12" t="str">
        <f t="shared" ca="1" si="3"/>
        <v>六</v>
      </c>
      <c r="AJ7" s="12" t="str">
        <f t="shared" ca="1" si="3"/>
        <v>日</v>
      </c>
      <c r="AK7" s="12" t="str">
        <f t="shared" ca="1" si="3"/>
        <v>一</v>
      </c>
      <c r="AL7" s="12" t="str">
        <f t="shared" ca="1" si="3"/>
        <v>二</v>
      </c>
      <c r="AM7" s="12" t="str">
        <f t="shared" ca="1" si="3"/>
        <v>三</v>
      </c>
      <c r="AN7" s="12" t="str">
        <f t="shared" ca="1" si="3"/>
        <v>四</v>
      </c>
      <c r="AO7" s="12" t="str">
        <f t="shared" ca="1" si="3"/>
        <v>五</v>
      </c>
      <c r="AP7" s="12" t="str">
        <f t="shared" ca="1" si="3"/>
        <v>六</v>
      </c>
      <c r="AQ7" s="12" t="str">
        <f t="shared" ca="1" si="3"/>
        <v>日</v>
      </c>
      <c r="AR7" s="12" t="str">
        <f t="shared" ca="1" si="3"/>
        <v>一</v>
      </c>
      <c r="AS7" s="12" t="str">
        <f t="shared" ca="1" si="3"/>
        <v>二</v>
      </c>
      <c r="AT7" s="12" t="str">
        <f t="shared" ca="1" si="3"/>
        <v>三</v>
      </c>
      <c r="AU7" s="12" t="str">
        <f t="shared" ca="1" si="3"/>
        <v>四</v>
      </c>
      <c r="AV7" s="12" t="str">
        <f t="shared" ref="AV7:BS7" ca="1" si="4">LEFT(TEXT(AV5,"aaa"),1)</f>
        <v>五</v>
      </c>
      <c r="AW7" s="12" t="str">
        <f t="shared" ca="1" si="4"/>
        <v>六</v>
      </c>
      <c r="AX7" s="12" t="str">
        <f t="shared" ca="1" si="4"/>
        <v>日</v>
      </c>
      <c r="AY7" s="12" t="str">
        <f t="shared" ca="1" si="4"/>
        <v>一</v>
      </c>
      <c r="AZ7" s="12" t="str">
        <f t="shared" ca="1" si="4"/>
        <v>二</v>
      </c>
      <c r="BA7" s="12" t="str">
        <f t="shared" ca="1" si="4"/>
        <v>三</v>
      </c>
      <c r="BB7" s="12" t="str">
        <f t="shared" ca="1" si="4"/>
        <v>四</v>
      </c>
      <c r="BC7" s="12" t="str">
        <f t="shared" ca="1" si="4"/>
        <v>五</v>
      </c>
      <c r="BD7" s="12" t="str">
        <f t="shared" ca="1" si="4"/>
        <v>六</v>
      </c>
      <c r="BE7" s="12" t="str">
        <f t="shared" ca="1" si="4"/>
        <v>日</v>
      </c>
      <c r="BF7" s="12" t="str">
        <f t="shared" ca="1" si="4"/>
        <v>一</v>
      </c>
      <c r="BG7" s="12" t="str">
        <f t="shared" ca="1" si="4"/>
        <v>二</v>
      </c>
      <c r="BH7" s="12" t="str">
        <f t="shared" ca="1" si="4"/>
        <v>三</v>
      </c>
      <c r="BI7" s="12" t="str">
        <f t="shared" ca="1" si="4"/>
        <v>四</v>
      </c>
      <c r="BJ7" s="12" t="str">
        <f t="shared" ca="1" si="4"/>
        <v>五</v>
      </c>
      <c r="BK7" s="12" t="str">
        <f t="shared" ca="1" si="4"/>
        <v>六</v>
      </c>
      <c r="BL7" s="12" t="str">
        <f t="shared" ca="1" si="4"/>
        <v>日</v>
      </c>
      <c r="BM7" s="12" t="str">
        <f t="shared" ca="1" si="4"/>
        <v>一</v>
      </c>
      <c r="BN7" s="12" t="str">
        <f t="shared" ca="1" si="4"/>
        <v>二</v>
      </c>
      <c r="BO7" s="12" t="str">
        <f t="shared" ca="1" si="4"/>
        <v>三</v>
      </c>
      <c r="BP7" s="12" t="str">
        <f t="shared" ca="1" si="4"/>
        <v>四</v>
      </c>
      <c r="BQ7" s="12" t="str">
        <f t="shared" ca="1" si="4"/>
        <v>五</v>
      </c>
      <c r="BR7" s="12" t="str">
        <f t="shared" ca="1" si="4"/>
        <v>六</v>
      </c>
      <c r="BS7" s="12" t="str">
        <f t="shared" ca="1" si="4"/>
        <v>日</v>
      </c>
    </row>
    <row r="8" spans="1:71" ht="30" customHeight="1">
      <c r="A8" s="1" t="s">
        <v>5</v>
      </c>
      <c r="B8" s="37"/>
      <c r="C8" s="69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P8" s="28" t="str">
        <f ca="1">IF(AND($C8="目标/里程碑",P$5&gt;=$L8,P$5&lt;=$M8),1,IF(AND($C8="目标/里程碑",P$5&gt;=$G8,P$5&lt;=$H8),2,""))</f>
        <v/>
      </c>
      <c r="Q8" s="28" t="str">
        <f t="shared" ref="Q8:BS13" ca="1" si="5">IF(AND($C8="目标/里程碑",Q$5&gt;=$L8,Q$5&lt;=$M8),1,IF(AND($C8="目标/里程碑",Q$5&gt;=$G8,Q$5&lt;=$H8),2,""))</f>
        <v/>
      </c>
      <c r="R8" s="28" t="str">
        <f t="shared" ca="1" si="5"/>
        <v/>
      </c>
      <c r="S8" s="28" t="str">
        <f t="shared" ca="1" si="5"/>
        <v/>
      </c>
      <c r="T8" s="28" t="str">
        <f t="shared" ca="1" si="5"/>
        <v/>
      </c>
      <c r="U8" s="28" t="str">
        <f t="shared" ca="1" si="5"/>
        <v/>
      </c>
      <c r="V8" s="28" t="str">
        <f t="shared" ca="1" si="5"/>
        <v/>
      </c>
      <c r="W8" s="28" t="str">
        <f t="shared" ca="1" si="5"/>
        <v/>
      </c>
      <c r="X8" s="28" t="str">
        <f t="shared" ca="1" si="5"/>
        <v/>
      </c>
      <c r="Y8" s="28" t="str">
        <f t="shared" ca="1" si="5"/>
        <v/>
      </c>
      <c r="Z8" s="28" t="str">
        <f t="shared" ca="1" si="5"/>
        <v/>
      </c>
      <c r="AA8" s="28" t="str">
        <f t="shared" ca="1" si="5"/>
        <v/>
      </c>
      <c r="AB8" s="28" t="str">
        <f t="shared" ca="1" si="5"/>
        <v/>
      </c>
      <c r="AC8" s="28" t="str">
        <f t="shared" ca="1" si="5"/>
        <v/>
      </c>
      <c r="AD8" s="28" t="str">
        <f t="shared" ca="1" si="5"/>
        <v/>
      </c>
      <c r="AE8" s="28" t="str">
        <f t="shared" ca="1" si="5"/>
        <v/>
      </c>
      <c r="AF8" s="28" t="str">
        <f t="shared" ca="1" si="5"/>
        <v/>
      </c>
      <c r="AG8" s="28" t="str">
        <f t="shared" ca="1" si="5"/>
        <v/>
      </c>
      <c r="AH8" s="28" t="str">
        <f t="shared" ca="1" si="5"/>
        <v/>
      </c>
      <c r="AI8" s="28" t="str">
        <f t="shared" ca="1" si="5"/>
        <v/>
      </c>
      <c r="AJ8" s="28" t="str">
        <f t="shared" ca="1" si="5"/>
        <v/>
      </c>
      <c r="AK8" s="28" t="str">
        <f t="shared" ca="1" si="5"/>
        <v/>
      </c>
      <c r="AL8" s="28" t="str">
        <f t="shared" ca="1" si="5"/>
        <v/>
      </c>
      <c r="AM8" s="28" t="str">
        <f t="shared" ca="1" si="5"/>
        <v/>
      </c>
      <c r="AN8" s="28" t="str">
        <f t="shared" ca="1" si="5"/>
        <v/>
      </c>
      <c r="AO8" s="28" t="str">
        <f t="shared" ca="1" si="5"/>
        <v/>
      </c>
      <c r="AP8" s="28" t="str">
        <f t="shared" ca="1" si="5"/>
        <v/>
      </c>
      <c r="AQ8" s="28" t="str">
        <f t="shared" ca="1" si="5"/>
        <v/>
      </c>
      <c r="AR8" s="28" t="str">
        <f t="shared" ca="1" si="5"/>
        <v/>
      </c>
      <c r="AS8" s="28" t="str">
        <f t="shared" ca="1" si="5"/>
        <v/>
      </c>
      <c r="AT8" s="28" t="str">
        <f t="shared" ca="1" si="5"/>
        <v/>
      </c>
      <c r="AU8" s="28" t="str">
        <f t="shared" ca="1" si="5"/>
        <v/>
      </c>
      <c r="AV8" s="28" t="str">
        <f t="shared" ca="1" si="5"/>
        <v/>
      </c>
      <c r="AW8" s="28" t="str">
        <f t="shared" ca="1" si="5"/>
        <v/>
      </c>
      <c r="AX8" s="28" t="str">
        <f t="shared" ca="1" si="5"/>
        <v/>
      </c>
      <c r="AY8" s="28" t="str">
        <f t="shared" ca="1" si="5"/>
        <v/>
      </c>
      <c r="AZ8" s="28" t="str">
        <f t="shared" ca="1" si="5"/>
        <v/>
      </c>
      <c r="BA8" s="28" t="str">
        <f t="shared" ca="1" si="5"/>
        <v/>
      </c>
      <c r="BB8" s="28" t="str">
        <f t="shared" ca="1" si="5"/>
        <v/>
      </c>
      <c r="BC8" s="28" t="str">
        <f t="shared" ca="1" si="5"/>
        <v/>
      </c>
      <c r="BD8" s="28" t="str">
        <f t="shared" ca="1" si="5"/>
        <v/>
      </c>
      <c r="BE8" s="28" t="str">
        <f t="shared" ca="1" si="5"/>
        <v/>
      </c>
      <c r="BF8" s="28" t="str">
        <f t="shared" ca="1" si="5"/>
        <v/>
      </c>
      <c r="BG8" s="28" t="str">
        <f t="shared" ca="1" si="5"/>
        <v/>
      </c>
      <c r="BH8" s="28" t="str">
        <f t="shared" ca="1" si="5"/>
        <v/>
      </c>
      <c r="BI8" s="28" t="str">
        <f t="shared" ca="1" si="5"/>
        <v/>
      </c>
      <c r="BJ8" s="28" t="str">
        <f t="shared" ca="1" si="5"/>
        <v/>
      </c>
      <c r="BK8" s="28" t="str">
        <f t="shared" ca="1" si="5"/>
        <v/>
      </c>
      <c r="BL8" s="28" t="str">
        <f t="shared" ca="1" si="5"/>
        <v/>
      </c>
      <c r="BM8" s="28" t="str">
        <f t="shared" ca="1" si="5"/>
        <v/>
      </c>
      <c r="BN8" s="28" t="str">
        <f t="shared" ca="1" si="5"/>
        <v/>
      </c>
      <c r="BO8" s="28" t="str">
        <f t="shared" ca="1" si="5"/>
        <v/>
      </c>
      <c r="BP8" s="28" t="str">
        <f t="shared" ca="1" si="5"/>
        <v/>
      </c>
      <c r="BQ8" s="28" t="str">
        <f t="shared" ca="1" si="5"/>
        <v/>
      </c>
      <c r="BR8" s="28" t="str">
        <f t="shared" ca="1" si="5"/>
        <v/>
      </c>
      <c r="BS8" s="28" t="str">
        <f t="shared" ca="1" si="5"/>
        <v/>
      </c>
    </row>
    <row r="9" spans="1:71" s="108" customFormat="1" ht="30" customHeight="1">
      <c r="A9" s="1"/>
      <c r="B9" s="35" t="s">
        <v>151</v>
      </c>
      <c r="C9" s="109" t="s">
        <v>152</v>
      </c>
      <c r="D9" s="130" t="s">
        <v>45</v>
      </c>
      <c r="E9" s="94">
        <f>I12*E12+I15*E15</f>
        <v>0</v>
      </c>
      <c r="F9" s="110"/>
      <c r="G9" s="40"/>
      <c r="H9" s="112"/>
      <c r="I9" s="97"/>
      <c r="J9" s="97"/>
      <c r="K9" s="97"/>
      <c r="L9" s="112"/>
      <c r="M9" s="111"/>
      <c r="N9" s="116"/>
      <c r="O9" s="13"/>
      <c r="P9" s="28" t="str">
        <f t="shared" ref="P9:AE24" ca="1" si="6">IF(AND($C9="目标/里程碑",P$5&gt;=$L9,P$5&lt;=$M9),1,IF(AND($C9="目标/里程碑",P$5&gt;=$G9,P$5&lt;=$H9),2,""))</f>
        <v/>
      </c>
      <c r="Q9" s="28" t="str">
        <f t="shared" ca="1" si="6"/>
        <v/>
      </c>
      <c r="R9" s="28" t="str">
        <f t="shared" ca="1" si="6"/>
        <v/>
      </c>
      <c r="S9" s="28" t="str">
        <f t="shared" ca="1" si="6"/>
        <v/>
      </c>
      <c r="T9" s="28" t="str">
        <f t="shared" ca="1" si="6"/>
        <v/>
      </c>
      <c r="U9" s="28" t="str">
        <f t="shared" ca="1" si="6"/>
        <v/>
      </c>
      <c r="V9" s="28" t="str">
        <f t="shared" ca="1" si="6"/>
        <v/>
      </c>
      <c r="W9" s="28" t="str">
        <f t="shared" ca="1" si="6"/>
        <v/>
      </c>
      <c r="X9" s="28" t="str">
        <f t="shared" ca="1" si="6"/>
        <v/>
      </c>
      <c r="Y9" s="28" t="str">
        <f t="shared" ca="1" si="6"/>
        <v/>
      </c>
      <c r="Z9" s="28" t="str">
        <f t="shared" ca="1" si="6"/>
        <v/>
      </c>
      <c r="AA9" s="28" t="str">
        <f t="shared" ca="1" si="6"/>
        <v/>
      </c>
      <c r="AB9" s="28" t="str">
        <f t="shared" ca="1" si="6"/>
        <v/>
      </c>
      <c r="AC9" s="28" t="str">
        <f t="shared" ca="1" si="6"/>
        <v/>
      </c>
      <c r="AD9" s="28" t="str">
        <f t="shared" ca="1" si="6"/>
        <v/>
      </c>
      <c r="AE9" s="28" t="str">
        <f t="shared" ca="1" si="6"/>
        <v/>
      </c>
      <c r="AF9" s="28" t="str">
        <f t="shared" ca="1" si="5"/>
        <v/>
      </c>
      <c r="AG9" s="28" t="str">
        <f t="shared" ca="1" si="5"/>
        <v/>
      </c>
      <c r="AH9" s="28" t="str">
        <f t="shared" ca="1" si="5"/>
        <v/>
      </c>
      <c r="AI9" s="28" t="str">
        <f t="shared" ca="1" si="5"/>
        <v/>
      </c>
      <c r="AJ9" s="28" t="str">
        <f t="shared" ca="1" si="5"/>
        <v/>
      </c>
      <c r="AK9" s="28" t="str">
        <f t="shared" ca="1" si="5"/>
        <v/>
      </c>
      <c r="AL9" s="28" t="str">
        <f t="shared" ca="1" si="5"/>
        <v/>
      </c>
      <c r="AM9" s="28" t="str">
        <f t="shared" ca="1" si="5"/>
        <v/>
      </c>
      <c r="AN9" s="28" t="str">
        <f t="shared" ca="1" si="5"/>
        <v/>
      </c>
      <c r="AO9" s="28" t="str">
        <f t="shared" ca="1" si="5"/>
        <v/>
      </c>
      <c r="AP9" s="28" t="str">
        <f t="shared" ca="1" si="5"/>
        <v/>
      </c>
      <c r="AQ9" s="28" t="str">
        <f t="shared" ca="1" si="5"/>
        <v/>
      </c>
      <c r="AR9" s="28" t="str">
        <f t="shared" ca="1" si="5"/>
        <v/>
      </c>
      <c r="AS9" s="28" t="str">
        <f t="shared" ca="1" si="5"/>
        <v/>
      </c>
      <c r="AT9" s="28" t="str">
        <f t="shared" ca="1" si="5"/>
        <v/>
      </c>
      <c r="AU9" s="28" t="str">
        <f t="shared" ca="1" si="5"/>
        <v/>
      </c>
      <c r="AV9" s="28" t="str">
        <f t="shared" ca="1" si="5"/>
        <v/>
      </c>
      <c r="AW9" s="28" t="str">
        <f t="shared" ca="1" si="5"/>
        <v/>
      </c>
      <c r="AX9" s="28" t="str">
        <f t="shared" ca="1" si="5"/>
        <v/>
      </c>
      <c r="AY9" s="28" t="str">
        <f t="shared" ca="1" si="5"/>
        <v/>
      </c>
      <c r="AZ9" s="28" t="str">
        <f t="shared" ca="1" si="5"/>
        <v/>
      </c>
      <c r="BA9" s="28" t="str">
        <f t="shared" ca="1" si="5"/>
        <v/>
      </c>
      <c r="BB9" s="28" t="str">
        <f t="shared" ca="1" si="5"/>
        <v/>
      </c>
      <c r="BC9" s="28" t="str">
        <f t="shared" ca="1" si="5"/>
        <v/>
      </c>
      <c r="BD9" s="28" t="str">
        <f t="shared" ca="1" si="5"/>
        <v/>
      </c>
      <c r="BE9" s="28" t="str">
        <f t="shared" ca="1" si="5"/>
        <v/>
      </c>
      <c r="BF9" s="28" t="str">
        <f t="shared" ca="1" si="5"/>
        <v/>
      </c>
      <c r="BG9" s="28" t="str">
        <f t="shared" ca="1" si="5"/>
        <v/>
      </c>
      <c r="BH9" s="28" t="str">
        <f t="shared" ca="1" si="5"/>
        <v/>
      </c>
      <c r="BI9" s="28" t="str">
        <f t="shared" ca="1" si="5"/>
        <v/>
      </c>
      <c r="BJ9" s="28" t="str">
        <f t="shared" ca="1" si="5"/>
        <v/>
      </c>
      <c r="BK9" s="28" t="str">
        <f t="shared" ca="1" si="5"/>
        <v/>
      </c>
      <c r="BL9" s="28" t="str">
        <f t="shared" ca="1" si="5"/>
        <v/>
      </c>
      <c r="BM9" s="28" t="str">
        <f t="shared" ca="1" si="5"/>
        <v/>
      </c>
      <c r="BN9" s="28" t="str">
        <f t="shared" ca="1" si="5"/>
        <v/>
      </c>
      <c r="BO9" s="28" t="str">
        <f t="shared" ca="1" si="5"/>
        <v/>
      </c>
      <c r="BP9" s="28" t="str">
        <f t="shared" ca="1" si="5"/>
        <v/>
      </c>
      <c r="BQ9" s="28" t="str">
        <f t="shared" ca="1" si="5"/>
        <v/>
      </c>
      <c r="BR9" s="28" t="str">
        <f t="shared" ca="1" si="5"/>
        <v/>
      </c>
      <c r="BS9" s="28" t="str">
        <f t="shared" ca="1" si="5"/>
        <v/>
      </c>
    </row>
    <row r="10" spans="1:71" s="118" customFormat="1" ht="30" customHeight="1">
      <c r="A10" s="1"/>
      <c r="B10" s="41" t="s">
        <v>121</v>
      </c>
      <c r="C10" s="109" t="s">
        <v>122</v>
      </c>
      <c r="D10" s="38" t="s">
        <v>65</v>
      </c>
      <c r="E10" s="110">
        <v>0</v>
      </c>
      <c r="F10" s="110"/>
      <c r="G10" s="40"/>
      <c r="H10" s="112"/>
      <c r="I10" s="115">
        <f>NETWORKDAYS.INTL(里程碑[[#This Row],[计划开始日期]],里程碑[[#This Row],[计划完成日期]],1,假期统计!$A$2:$A$28)</f>
        <v>0</v>
      </c>
      <c r="J10" s="115"/>
      <c r="K10" s="115"/>
      <c r="L10" s="112"/>
      <c r="M10" s="111"/>
      <c r="N10" s="116">
        <f>NETWORKDAYS.INTL(里程碑[[#This Row],[实际开始日期]],里程碑[[#This Row],[实际完成日期]],1,假期统计!$A$2:$A$28)</f>
        <v>0</v>
      </c>
      <c r="O10" s="13"/>
      <c r="P10" s="28" t="str">
        <f t="shared" ca="1" si="6"/>
        <v/>
      </c>
      <c r="Q10" s="28" t="str">
        <f t="shared" ca="1" si="6"/>
        <v/>
      </c>
      <c r="R10" s="28" t="str">
        <f t="shared" ca="1" si="6"/>
        <v/>
      </c>
      <c r="S10" s="28" t="str">
        <f t="shared" ca="1" si="6"/>
        <v/>
      </c>
      <c r="T10" s="28" t="str">
        <f t="shared" ca="1" si="6"/>
        <v/>
      </c>
      <c r="U10" s="28" t="str">
        <f t="shared" ca="1" si="6"/>
        <v/>
      </c>
      <c r="V10" s="28" t="str">
        <f t="shared" ca="1" si="6"/>
        <v/>
      </c>
      <c r="W10" s="28" t="str">
        <f t="shared" ca="1" si="6"/>
        <v/>
      </c>
      <c r="X10" s="28" t="str">
        <f t="shared" ca="1" si="6"/>
        <v/>
      </c>
      <c r="Y10" s="28" t="str">
        <f t="shared" ca="1" si="6"/>
        <v/>
      </c>
      <c r="Z10" s="28" t="str">
        <f t="shared" ca="1" si="6"/>
        <v/>
      </c>
      <c r="AA10" s="28" t="str">
        <f t="shared" ca="1" si="6"/>
        <v/>
      </c>
      <c r="AB10" s="28" t="str">
        <f t="shared" ca="1" si="6"/>
        <v/>
      </c>
      <c r="AC10" s="28" t="str">
        <f t="shared" ca="1" si="6"/>
        <v/>
      </c>
      <c r="AD10" s="28" t="str">
        <f t="shared" ca="1" si="6"/>
        <v/>
      </c>
      <c r="AE10" s="28" t="str">
        <f t="shared" ca="1" si="6"/>
        <v/>
      </c>
      <c r="AF10" s="28" t="str">
        <f t="shared" ca="1" si="5"/>
        <v/>
      </c>
      <c r="AG10" s="28" t="str">
        <f t="shared" ca="1" si="5"/>
        <v/>
      </c>
      <c r="AH10" s="28" t="str">
        <f t="shared" ca="1" si="5"/>
        <v/>
      </c>
      <c r="AI10" s="28" t="str">
        <f t="shared" ca="1" si="5"/>
        <v/>
      </c>
      <c r="AJ10" s="28" t="str">
        <f t="shared" ca="1" si="5"/>
        <v/>
      </c>
      <c r="AK10" s="28" t="str">
        <f t="shared" ca="1" si="5"/>
        <v/>
      </c>
      <c r="AL10" s="28" t="str">
        <f t="shared" ca="1" si="5"/>
        <v/>
      </c>
      <c r="AM10" s="28" t="str">
        <f t="shared" ca="1" si="5"/>
        <v/>
      </c>
      <c r="AN10" s="28" t="str">
        <f t="shared" ca="1" si="5"/>
        <v/>
      </c>
      <c r="AO10" s="28" t="str">
        <f t="shared" ca="1" si="5"/>
        <v/>
      </c>
      <c r="AP10" s="28" t="str">
        <f t="shared" ca="1" si="5"/>
        <v/>
      </c>
      <c r="AQ10" s="28" t="str">
        <f t="shared" ca="1" si="5"/>
        <v/>
      </c>
      <c r="AR10" s="28" t="str">
        <f t="shared" ca="1" si="5"/>
        <v/>
      </c>
      <c r="AS10" s="28" t="str">
        <f t="shared" ca="1" si="5"/>
        <v/>
      </c>
      <c r="AT10" s="28" t="str">
        <f t="shared" ca="1" si="5"/>
        <v/>
      </c>
      <c r="AU10" s="28" t="str">
        <f t="shared" ca="1" si="5"/>
        <v/>
      </c>
      <c r="AV10" s="28" t="str">
        <f t="shared" ca="1" si="5"/>
        <v/>
      </c>
      <c r="AW10" s="28" t="str">
        <f t="shared" ca="1" si="5"/>
        <v/>
      </c>
      <c r="AX10" s="28" t="str">
        <f t="shared" ca="1" si="5"/>
        <v/>
      </c>
      <c r="AY10" s="28" t="str">
        <f t="shared" ca="1" si="5"/>
        <v/>
      </c>
      <c r="AZ10" s="28" t="str">
        <f t="shared" ca="1" si="5"/>
        <v/>
      </c>
      <c r="BA10" s="28" t="str">
        <f t="shared" ca="1" si="5"/>
        <v/>
      </c>
      <c r="BB10" s="28" t="str">
        <f t="shared" ca="1" si="5"/>
        <v/>
      </c>
      <c r="BC10" s="28" t="str">
        <f t="shared" ca="1" si="5"/>
        <v/>
      </c>
      <c r="BD10" s="28" t="str">
        <f t="shared" ca="1" si="5"/>
        <v/>
      </c>
      <c r="BE10" s="28" t="str">
        <f t="shared" ca="1" si="5"/>
        <v/>
      </c>
      <c r="BF10" s="28" t="str">
        <f t="shared" ca="1" si="5"/>
        <v/>
      </c>
      <c r="BG10" s="28" t="str">
        <f t="shared" ca="1" si="5"/>
        <v/>
      </c>
      <c r="BH10" s="28" t="str">
        <f t="shared" ca="1" si="5"/>
        <v/>
      </c>
      <c r="BI10" s="28" t="str">
        <f t="shared" ca="1" si="5"/>
        <v/>
      </c>
      <c r="BJ10" s="28" t="str">
        <f t="shared" ca="1" si="5"/>
        <v/>
      </c>
      <c r="BK10" s="28" t="str">
        <f t="shared" ca="1" si="5"/>
        <v/>
      </c>
      <c r="BL10" s="28" t="str">
        <f t="shared" ca="1" si="5"/>
        <v/>
      </c>
      <c r="BM10" s="28" t="str">
        <f t="shared" ca="1" si="5"/>
        <v/>
      </c>
      <c r="BN10" s="28" t="str">
        <f t="shared" ca="1" si="5"/>
        <v/>
      </c>
      <c r="BO10" s="28" t="str">
        <f t="shared" ca="1" si="5"/>
        <v/>
      </c>
      <c r="BP10" s="28" t="str">
        <f t="shared" ca="1" si="5"/>
        <v/>
      </c>
      <c r="BQ10" s="28" t="str">
        <f t="shared" ca="1" si="5"/>
        <v/>
      </c>
      <c r="BR10" s="28" t="str">
        <f t="shared" ca="1" si="5"/>
        <v/>
      </c>
      <c r="BS10" s="28" t="str">
        <f t="shared" ca="1" si="5"/>
        <v/>
      </c>
    </row>
    <row r="11" spans="1:71" s="118" customFormat="1" ht="30" customHeight="1">
      <c r="A11" s="1"/>
      <c r="B11" s="41" t="s">
        <v>112</v>
      </c>
      <c r="C11" s="109" t="s">
        <v>113</v>
      </c>
      <c r="D11" s="38" t="s">
        <v>61</v>
      </c>
      <c r="E11" s="110">
        <v>0</v>
      </c>
      <c r="F11" s="110" t="s">
        <v>114</v>
      </c>
      <c r="G11" s="40"/>
      <c r="H11" s="112"/>
      <c r="I11" s="115">
        <f>NETWORKDAYS.INTL(里程碑[[#This Row],[计划开始日期]],里程碑[[#This Row],[计划完成日期]],1,假期统计!$A$2:$A$28)</f>
        <v>0</v>
      </c>
      <c r="J11" s="115"/>
      <c r="K11" s="115"/>
      <c r="L11" s="112"/>
      <c r="M11" s="111"/>
      <c r="N11" s="116">
        <f>NETWORKDAYS.INTL(里程碑[[#This Row],[实际开始日期]],里程碑[[#This Row],[实际完成日期]],1,假期统计!$A$2:$A$28)</f>
        <v>0</v>
      </c>
      <c r="O11" s="13"/>
      <c r="P11" s="28" t="str">
        <f t="shared" ca="1" si="6"/>
        <v/>
      </c>
      <c r="Q11" s="28" t="str">
        <f t="shared" ca="1" si="6"/>
        <v/>
      </c>
      <c r="R11" s="28" t="str">
        <f t="shared" ca="1" si="6"/>
        <v/>
      </c>
      <c r="S11" s="28" t="str">
        <f t="shared" ca="1" si="6"/>
        <v/>
      </c>
      <c r="T11" s="28" t="str">
        <f t="shared" ca="1" si="6"/>
        <v/>
      </c>
      <c r="U11" s="28" t="str">
        <f t="shared" ca="1" si="6"/>
        <v/>
      </c>
      <c r="V11" s="28" t="str">
        <f t="shared" ca="1" si="6"/>
        <v/>
      </c>
      <c r="W11" s="28" t="str">
        <f t="shared" ca="1" si="6"/>
        <v/>
      </c>
      <c r="X11" s="28" t="str">
        <f t="shared" ca="1" si="6"/>
        <v/>
      </c>
      <c r="Y11" s="28" t="str">
        <f t="shared" ca="1" si="6"/>
        <v/>
      </c>
      <c r="Z11" s="28" t="str">
        <f t="shared" ca="1" si="6"/>
        <v/>
      </c>
      <c r="AA11" s="28" t="str">
        <f t="shared" ca="1" si="6"/>
        <v/>
      </c>
      <c r="AB11" s="28" t="str">
        <f t="shared" ca="1" si="6"/>
        <v/>
      </c>
      <c r="AC11" s="28" t="str">
        <f t="shared" ca="1" si="6"/>
        <v/>
      </c>
      <c r="AD11" s="28" t="str">
        <f t="shared" ca="1" si="6"/>
        <v/>
      </c>
      <c r="AE11" s="28" t="str">
        <f t="shared" ca="1" si="6"/>
        <v/>
      </c>
      <c r="AF11" s="28" t="str">
        <f t="shared" ca="1" si="5"/>
        <v/>
      </c>
      <c r="AG11" s="28" t="str">
        <f t="shared" ca="1" si="5"/>
        <v/>
      </c>
      <c r="AH11" s="28" t="str">
        <f t="shared" ca="1" si="5"/>
        <v/>
      </c>
      <c r="AI11" s="28" t="str">
        <f t="shared" ca="1" si="5"/>
        <v/>
      </c>
      <c r="AJ11" s="28" t="str">
        <f t="shared" ca="1" si="5"/>
        <v/>
      </c>
      <c r="AK11" s="28" t="str">
        <f t="shared" ca="1" si="5"/>
        <v/>
      </c>
      <c r="AL11" s="28" t="str">
        <f t="shared" ca="1" si="5"/>
        <v/>
      </c>
      <c r="AM11" s="28" t="str">
        <f t="shared" ca="1" si="5"/>
        <v/>
      </c>
      <c r="AN11" s="28" t="str">
        <f t="shared" ca="1" si="5"/>
        <v/>
      </c>
      <c r="AO11" s="28" t="str">
        <f t="shared" ca="1" si="5"/>
        <v/>
      </c>
      <c r="AP11" s="28" t="str">
        <f t="shared" ca="1" si="5"/>
        <v/>
      </c>
      <c r="AQ11" s="28" t="str">
        <f t="shared" ca="1" si="5"/>
        <v/>
      </c>
      <c r="AR11" s="28" t="str">
        <f t="shared" ca="1" si="5"/>
        <v/>
      </c>
      <c r="AS11" s="28" t="str">
        <f t="shared" ca="1" si="5"/>
        <v/>
      </c>
      <c r="AT11" s="28" t="str">
        <f t="shared" ca="1" si="5"/>
        <v/>
      </c>
      <c r="AU11" s="28" t="str">
        <f t="shared" ca="1" si="5"/>
        <v/>
      </c>
      <c r="AV11" s="28" t="str">
        <f t="shared" ca="1" si="5"/>
        <v/>
      </c>
      <c r="AW11" s="28" t="str">
        <f t="shared" ca="1" si="5"/>
        <v/>
      </c>
      <c r="AX11" s="28" t="str">
        <f t="shared" ca="1" si="5"/>
        <v/>
      </c>
      <c r="AY11" s="28" t="str">
        <f t="shared" ca="1" si="5"/>
        <v/>
      </c>
      <c r="AZ11" s="28" t="str">
        <f t="shared" ca="1" si="5"/>
        <v/>
      </c>
      <c r="BA11" s="28" t="str">
        <f t="shared" ca="1" si="5"/>
        <v/>
      </c>
      <c r="BB11" s="28" t="str">
        <f t="shared" ca="1" si="5"/>
        <v/>
      </c>
      <c r="BC11" s="28" t="str">
        <f t="shared" ca="1" si="5"/>
        <v/>
      </c>
      <c r="BD11" s="28" t="str">
        <f t="shared" ca="1" si="5"/>
        <v/>
      </c>
      <c r="BE11" s="28" t="str">
        <f t="shared" ca="1" si="5"/>
        <v/>
      </c>
      <c r="BF11" s="28" t="str">
        <f t="shared" ca="1" si="5"/>
        <v/>
      </c>
      <c r="BG11" s="28" t="str">
        <f t="shared" ca="1" si="5"/>
        <v/>
      </c>
      <c r="BH11" s="28" t="str">
        <f t="shared" ca="1" si="5"/>
        <v/>
      </c>
      <c r="BI11" s="28" t="str">
        <f t="shared" ca="1" si="5"/>
        <v/>
      </c>
      <c r="BJ11" s="28" t="str">
        <f t="shared" ca="1" si="5"/>
        <v/>
      </c>
      <c r="BK11" s="28" t="str">
        <f t="shared" ca="1" si="5"/>
        <v/>
      </c>
      <c r="BL11" s="28" t="str">
        <f t="shared" ca="1" si="5"/>
        <v/>
      </c>
      <c r="BM11" s="28" t="str">
        <f t="shared" ca="1" si="5"/>
        <v/>
      </c>
      <c r="BN11" s="28" t="str">
        <f t="shared" ca="1" si="5"/>
        <v/>
      </c>
      <c r="BO11" s="28" t="str">
        <f t="shared" ca="1" si="5"/>
        <v/>
      </c>
      <c r="BP11" s="28" t="str">
        <f t="shared" ca="1" si="5"/>
        <v/>
      </c>
      <c r="BQ11" s="28" t="str">
        <f t="shared" ca="1" si="5"/>
        <v/>
      </c>
      <c r="BR11" s="28" t="str">
        <f t="shared" ca="1" si="5"/>
        <v/>
      </c>
      <c r="BS11" s="28" t="str">
        <f t="shared" ca="1" si="5"/>
        <v/>
      </c>
    </row>
    <row r="12" spans="1:71" s="108" customFormat="1" ht="30" customHeight="1">
      <c r="A12" s="1"/>
      <c r="B12" s="51" t="s">
        <v>46</v>
      </c>
      <c r="C12" s="52" t="s">
        <v>21</v>
      </c>
      <c r="D12" s="38" t="s">
        <v>64</v>
      </c>
      <c r="E12" s="53">
        <v>0</v>
      </c>
      <c r="F12" s="121"/>
      <c r="G12" s="40" t="s">
        <v>126</v>
      </c>
      <c r="H12" s="124" t="e">
        <f>WORKDAY.INTL(G12,1,1, 假期统计!$A$2:$A$28)-1</f>
        <v>#VALUE!</v>
      </c>
      <c r="I12" s="115">
        <v>1</v>
      </c>
      <c r="J12" s="115"/>
      <c r="K12" s="115"/>
      <c r="L12" s="112"/>
      <c r="M12" s="75"/>
      <c r="N12" s="116">
        <f>NETWORKDAYS.INTL(里程碑[[#This Row],[实际开始日期]],里程碑[[#This Row],[实际完成日期]],1,假期统计!$A$2:$A$28)</f>
        <v>0</v>
      </c>
      <c r="O12" s="13"/>
      <c r="P12" s="28" t="e">
        <f t="shared" ca="1" si="6"/>
        <v>#VALUE!</v>
      </c>
      <c r="Q12" s="28" t="e">
        <f t="shared" ca="1" si="6"/>
        <v>#VALUE!</v>
      </c>
      <c r="R12" s="28" t="e">
        <f t="shared" ca="1" si="6"/>
        <v>#VALUE!</v>
      </c>
      <c r="S12" s="28" t="e">
        <f t="shared" ca="1" si="6"/>
        <v>#VALUE!</v>
      </c>
      <c r="T12" s="28" t="e">
        <f t="shared" ca="1" si="6"/>
        <v>#VALUE!</v>
      </c>
      <c r="U12" s="28" t="e">
        <f t="shared" ca="1" si="6"/>
        <v>#VALUE!</v>
      </c>
      <c r="V12" s="28" t="e">
        <f t="shared" ca="1" si="6"/>
        <v>#VALUE!</v>
      </c>
      <c r="W12" s="28" t="e">
        <f t="shared" ca="1" si="6"/>
        <v>#VALUE!</v>
      </c>
      <c r="X12" s="28" t="e">
        <f t="shared" ca="1" si="6"/>
        <v>#VALUE!</v>
      </c>
      <c r="Y12" s="28" t="e">
        <f t="shared" ca="1" si="6"/>
        <v>#VALUE!</v>
      </c>
      <c r="Z12" s="28" t="e">
        <f t="shared" ca="1" si="6"/>
        <v>#VALUE!</v>
      </c>
      <c r="AA12" s="28" t="e">
        <f t="shared" ca="1" si="6"/>
        <v>#VALUE!</v>
      </c>
      <c r="AB12" s="28" t="e">
        <f t="shared" ca="1" si="6"/>
        <v>#VALUE!</v>
      </c>
      <c r="AC12" s="28" t="e">
        <f t="shared" ca="1" si="6"/>
        <v>#VALUE!</v>
      </c>
      <c r="AD12" s="28" t="e">
        <f t="shared" ca="1" si="6"/>
        <v>#VALUE!</v>
      </c>
      <c r="AE12" s="28" t="e">
        <f t="shared" ca="1" si="6"/>
        <v>#VALUE!</v>
      </c>
      <c r="AF12" s="28" t="e">
        <f t="shared" ca="1" si="5"/>
        <v>#VALUE!</v>
      </c>
      <c r="AG12" s="28" t="e">
        <f t="shared" ca="1" si="5"/>
        <v>#VALUE!</v>
      </c>
      <c r="AH12" s="28" t="e">
        <f t="shared" ca="1" si="5"/>
        <v>#VALUE!</v>
      </c>
      <c r="AI12" s="28" t="e">
        <f t="shared" ca="1" si="5"/>
        <v>#VALUE!</v>
      </c>
      <c r="AJ12" s="28" t="e">
        <f t="shared" ca="1" si="5"/>
        <v>#VALUE!</v>
      </c>
      <c r="AK12" s="28" t="e">
        <f t="shared" ca="1" si="5"/>
        <v>#VALUE!</v>
      </c>
      <c r="AL12" s="28" t="e">
        <f t="shared" ca="1" si="5"/>
        <v>#VALUE!</v>
      </c>
      <c r="AM12" s="28" t="e">
        <f t="shared" ca="1" si="5"/>
        <v>#VALUE!</v>
      </c>
      <c r="AN12" s="28" t="e">
        <f t="shared" ca="1" si="5"/>
        <v>#VALUE!</v>
      </c>
      <c r="AO12" s="28" t="e">
        <f t="shared" ca="1" si="5"/>
        <v>#VALUE!</v>
      </c>
      <c r="AP12" s="28" t="e">
        <f t="shared" ca="1" si="5"/>
        <v>#VALUE!</v>
      </c>
      <c r="AQ12" s="28" t="e">
        <f t="shared" ca="1" si="5"/>
        <v>#VALUE!</v>
      </c>
      <c r="AR12" s="28" t="e">
        <f t="shared" ca="1" si="5"/>
        <v>#VALUE!</v>
      </c>
      <c r="AS12" s="28" t="e">
        <f t="shared" ca="1" si="5"/>
        <v>#VALUE!</v>
      </c>
      <c r="AT12" s="28" t="e">
        <f t="shared" ca="1" si="5"/>
        <v>#VALUE!</v>
      </c>
      <c r="AU12" s="28" t="e">
        <f t="shared" ca="1" si="5"/>
        <v>#VALUE!</v>
      </c>
      <c r="AV12" s="28" t="e">
        <f t="shared" ca="1" si="5"/>
        <v>#VALUE!</v>
      </c>
      <c r="AW12" s="28" t="e">
        <f t="shared" ca="1" si="5"/>
        <v>#VALUE!</v>
      </c>
      <c r="AX12" s="28" t="e">
        <f t="shared" ca="1" si="5"/>
        <v>#VALUE!</v>
      </c>
      <c r="AY12" s="28" t="e">
        <f t="shared" ca="1" si="5"/>
        <v>#VALUE!</v>
      </c>
      <c r="AZ12" s="28" t="e">
        <f t="shared" ca="1" si="5"/>
        <v>#VALUE!</v>
      </c>
      <c r="BA12" s="28" t="e">
        <f t="shared" ca="1" si="5"/>
        <v>#VALUE!</v>
      </c>
      <c r="BB12" s="28" t="e">
        <f t="shared" ca="1" si="5"/>
        <v>#VALUE!</v>
      </c>
      <c r="BC12" s="28" t="e">
        <f t="shared" ca="1" si="5"/>
        <v>#VALUE!</v>
      </c>
      <c r="BD12" s="28" t="e">
        <f t="shared" ca="1" si="5"/>
        <v>#VALUE!</v>
      </c>
      <c r="BE12" s="28" t="e">
        <f t="shared" ca="1" si="5"/>
        <v>#VALUE!</v>
      </c>
      <c r="BF12" s="28" t="e">
        <f t="shared" ca="1" si="5"/>
        <v>#VALUE!</v>
      </c>
      <c r="BG12" s="28" t="e">
        <f t="shared" ca="1" si="5"/>
        <v>#VALUE!</v>
      </c>
      <c r="BH12" s="28" t="e">
        <f t="shared" ca="1" si="5"/>
        <v>#VALUE!</v>
      </c>
      <c r="BI12" s="28" t="e">
        <f t="shared" ca="1" si="5"/>
        <v>#VALUE!</v>
      </c>
      <c r="BJ12" s="28" t="e">
        <f t="shared" ca="1" si="5"/>
        <v>#VALUE!</v>
      </c>
      <c r="BK12" s="28" t="e">
        <f t="shared" ca="1" si="5"/>
        <v>#VALUE!</v>
      </c>
      <c r="BL12" s="28" t="e">
        <f t="shared" ca="1" si="5"/>
        <v>#VALUE!</v>
      </c>
      <c r="BM12" s="28" t="e">
        <f t="shared" ca="1" si="5"/>
        <v>#VALUE!</v>
      </c>
      <c r="BN12" s="28" t="e">
        <f t="shared" ca="1" si="5"/>
        <v>#VALUE!</v>
      </c>
      <c r="BO12" s="28" t="e">
        <f t="shared" ca="1" si="5"/>
        <v>#VALUE!</v>
      </c>
      <c r="BP12" s="28" t="e">
        <f t="shared" ca="1" si="5"/>
        <v>#VALUE!</v>
      </c>
      <c r="BQ12" s="28" t="e">
        <f t="shared" ca="1" si="5"/>
        <v>#VALUE!</v>
      </c>
      <c r="BR12" s="28" t="e">
        <f t="shared" ca="1" si="5"/>
        <v>#VALUE!</v>
      </c>
      <c r="BS12" s="28" t="e">
        <f t="shared" ca="1" si="5"/>
        <v>#VALUE!</v>
      </c>
    </row>
    <row r="13" spans="1:71" s="118" customFormat="1" ht="30" customHeight="1">
      <c r="A13" s="1"/>
      <c r="B13" s="51" t="s">
        <v>123</v>
      </c>
      <c r="C13" s="52" t="s">
        <v>21</v>
      </c>
      <c r="D13" s="38" t="s">
        <v>59</v>
      </c>
      <c r="E13" s="57">
        <v>0</v>
      </c>
      <c r="F13" s="114" t="s">
        <v>124</v>
      </c>
      <c r="G13" s="40" t="str">
        <f>G12</f>
        <v>依赖业务方ready</v>
      </c>
      <c r="H13" s="124" t="e">
        <f>H12</f>
        <v>#VALUE!</v>
      </c>
      <c r="I13" s="115">
        <v>1</v>
      </c>
      <c r="J13" s="115"/>
      <c r="K13" s="115"/>
      <c r="L13" s="112"/>
      <c r="M13" s="75"/>
      <c r="N13" s="117">
        <f>NETWORKDAYS.INTL(里程碑[[#This Row],[实际开始日期]],里程碑[[#This Row],[实际完成日期]],1,假期统计!$A$2:$A$28)</f>
        <v>0</v>
      </c>
      <c r="O13" s="13"/>
      <c r="P13" s="28" t="e">
        <f t="shared" ca="1" si="6"/>
        <v>#VALUE!</v>
      </c>
      <c r="Q13" s="28" t="e">
        <f t="shared" ca="1" si="6"/>
        <v>#VALUE!</v>
      </c>
      <c r="R13" s="28" t="e">
        <f t="shared" ca="1" si="6"/>
        <v>#VALUE!</v>
      </c>
      <c r="S13" s="28" t="e">
        <f t="shared" ca="1" si="6"/>
        <v>#VALUE!</v>
      </c>
      <c r="T13" s="28" t="e">
        <f t="shared" ca="1" si="6"/>
        <v>#VALUE!</v>
      </c>
      <c r="U13" s="28" t="e">
        <f t="shared" ca="1" si="6"/>
        <v>#VALUE!</v>
      </c>
      <c r="V13" s="28" t="e">
        <f t="shared" ca="1" si="6"/>
        <v>#VALUE!</v>
      </c>
      <c r="W13" s="28" t="e">
        <f t="shared" ca="1" si="6"/>
        <v>#VALUE!</v>
      </c>
      <c r="X13" s="28" t="e">
        <f t="shared" ca="1" si="6"/>
        <v>#VALUE!</v>
      </c>
      <c r="Y13" s="28" t="e">
        <f t="shared" ca="1" si="6"/>
        <v>#VALUE!</v>
      </c>
      <c r="Z13" s="28" t="e">
        <f t="shared" ca="1" si="6"/>
        <v>#VALUE!</v>
      </c>
      <c r="AA13" s="28" t="e">
        <f t="shared" ca="1" si="6"/>
        <v>#VALUE!</v>
      </c>
      <c r="AB13" s="28" t="e">
        <f t="shared" ca="1" si="6"/>
        <v>#VALUE!</v>
      </c>
      <c r="AC13" s="28" t="e">
        <f t="shared" ca="1" si="6"/>
        <v>#VALUE!</v>
      </c>
      <c r="AD13" s="28" t="e">
        <f t="shared" ca="1" si="6"/>
        <v>#VALUE!</v>
      </c>
      <c r="AE13" s="28" t="e">
        <f t="shared" ca="1" si="6"/>
        <v>#VALUE!</v>
      </c>
      <c r="AF13" s="28" t="e">
        <f t="shared" ca="1" si="5"/>
        <v>#VALUE!</v>
      </c>
      <c r="AG13" s="28" t="e">
        <f t="shared" ca="1" si="5"/>
        <v>#VALUE!</v>
      </c>
      <c r="AH13" s="28" t="e">
        <f t="shared" ca="1" si="5"/>
        <v>#VALUE!</v>
      </c>
      <c r="AI13" s="28" t="e">
        <f t="shared" ca="1" si="5"/>
        <v>#VALUE!</v>
      </c>
      <c r="AJ13" s="28" t="e">
        <f t="shared" ca="1" si="5"/>
        <v>#VALUE!</v>
      </c>
      <c r="AK13" s="28" t="e">
        <f t="shared" ca="1" si="5"/>
        <v>#VALUE!</v>
      </c>
      <c r="AL13" s="28" t="e">
        <f t="shared" ca="1" si="5"/>
        <v>#VALUE!</v>
      </c>
      <c r="AM13" s="28" t="e">
        <f t="shared" ca="1" si="5"/>
        <v>#VALUE!</v>
      </c>
      <c r="AN13" s="28" t="e">
        <f t="shared" ca="1" si="5"/>
        <v>#VALUE!</v>
      </c>
      <c r="AO13" s="28" t="e">
        <f t="shared" ca="1" si="5"/>
        <v>#VALUE!</v>
      </c>
      <c r="AP13" s="28" t="e">
        <f t="shared" ca="1" si="5"/>
        <v>#VALUE!</v>
      </c>
      <c r="AQ13" s="28" t="e">
        <f t="shared" ca="1" si="5"/>
        <v>#VALUE!</v>
      </c>
      <c r="AR13" s="28" t="e">
        <f t="shared" ca="1" si="5"/>
        <v>#VALUE!</v>
      </c>
      <c r="AS13" s="28" t="e">
        <f t="shared" ca="1" si="5"/>
        <v>#VALUE!</v>
      </c>
      <c r="AT13" s="28" t="e">
        <f t="shared" ca="1" si="5"/>
        <v>#VALUE!</v>
      </c>
      <c r="AU13" s="28" t="e">
        <f t="shared" ca="1" si="5"/>
        <v>#VALUE!</v>
      </c>
      <c r="AV13" s="28" t="e">
        <f t="shared" ca="1" si="5"/>
        <v>#VALUE!</v>
      </c>
      <c r="AW13" s="28" t="e">
        <f t="shared" ca="1" si="5"/>
        <v>#VALUE!</v>
      </c>
      <c r="AX13" s="28" t="e">
        <f t="shared" ca="1" si="5"/>
        <v>#VALUE!</v>
      </c>
      <c r="AY13" s="28" t="e">
        <f t="shared" ca="1" si="5"/>
        <v>#VALUE!</v>
      </c>
      <c r="AZ13" s="28" t="e">
        <f t="shared" ca="1" si="5"/>
        <v>#VALUE!</v>
      </c>
      <c r="BA13" s="28" t="e">
        <f t="shared" ca="1" si="5"/>
        <v>#VALUE!</v>
      </c>
      <c r="BB13" s="28" t="e">
        <f t="shared" ca="1" si="5"/>
        <v>#VALUE!</v>
      </c>
      <c r="BC13" s="28" t="e">
        <f t="shared" ca="1" si="5"/>
        <v>#VALUE!</v>
      </c>
      <c r="BD13" s="28" t="e">
        <f t="shared" ca="1" si="5"/>
        <v>#VALUE!</v>
      </c>
      <c r="BE13" s="28" t="e">
        <f t="shared" ca="1" si="5"/>
        <v>#VALUE!</v>
      </c>
      <c r="BF13" s="28" t="e">
        <f t="shared" ca="1" si="5"/>
        <v>#VALUE!</v>
      </c>
      <c r="BG13" s="28" t="e">
        <f t="shared" ca="1" si="5"/>
        <v>#VALUE!</v>
      </c>
      <c r="BH13" s="28" t="e">
        <f t="shared" ca="1" si="5"/>
        <v>#VALUE!</v>
      </c>
      <c r="BI13" s="28" t="e">
        <f t="shared" ca="1" si="5"/>
        <v>#VALUE!</v>
      </c>
      <c r="BJ13" s="28" t="e">
        <f t="shared" ca="1" si="5"/>
        <v>#VALUE!</v>
      </c>
      <c r="BK13" s="28" t="e">
        <f t="shared" ca="1" si="5"/>
        <v>#VALUE!</v>
      </c>
      <c r="BL13" s="28" t="e">
        <f t="shared" ca="1" si="5"/>
        <v>#VALUE!</v>
      </c>
      <c r="BM13" s="28" t="e">
        <f t="shared" ca="1" si="5"/>
        <v>#VALUE!</v>
      </c>
      <c r="BN13" s="28" t="e">
        <f t="shared" ca="1" si="5"/>
        <v>#VALUE!</v>
      </c>
      <c r="BO13" s="28" t="e">
        <f t="shared" ca="1" si="5"/>
        <v>#VALUE!</v>
      </c>
      <c r="BP13" s="28" t="e">
        <f t="shared" ca="1" si="5"/>
        <v>#VALUE!</v>
      </c>
      <c r="BQ13" s="28" t="e">
        <f t="shared" ca="1" si="5"/>
        <v>#VALUE!</v>
      </c>
      <c r="BR13" s="28" t="e">
        <f t="shared" ca="1" si="5"/>
        <v>#VALUE!</v>
      </c>
      <c r="BS13" s="28" t="e">
        <f t="shared" ca="1" si="5"/>
        <v>#VALUE!</v>
      </c>
    </row>
    <row r="14" spans="1:71" s="108" customFormat="1" ht="30" customHeight="1">
      <c r="A14" s="1"/>
      <c r="B14" s="51" t="s">
        <v>39</v>
      </c>
      <c r="C14" s="52" t="s">
        <v>24</v>
      </c>
      <c r="D14" s="38" t="s">
        <v>61</v>
      </c>
      <c r="E14" s="57">
        <v>0</v>
      </c>
      <c r="F14" s="114" t="s">
        <v>109</v>
      </c>
      <c r="G14" s="40"/>
      <c r="H14" s="112"/>
      <c r="I14" s="115">
        <f>NETWORKDAYS.INTL(里程碑[[#This Row],[计划开始日期]],里程碑[[#This Row],[计划完成日期]],1,假期统计!$A$2:$A$28)</f>
        <v>0</v>
      </c>
      <c r="J14" s="115"/>
      <c r="K14" s="115"/>
      <c r="L14" s="112"/>
      <c r="M14" s="75"/>
      <c r="N14" s="117">
        <f>NETWORKDAYS.INTL(里程碑[[#This Row],[实际开始日期]],里程碑[[#This Row],[实际完成日期]],1,假期统计!$A$2:$A$28)</f>
        <v>0</v>
      </c>
      <c r="O14" s="13"/>
      <c r="P14" s="28" t="str">
        <f t="shared" ca="1" si="6"/>
        <v/>
      </c>
      <c r="Q14" s="28" t="str">
        <f t="shared" ca="1" si="6"/>
        <v/>
      </c>
      <c r="R14" s="28" t="str">
        <f t="shared" ca="1" si="6"/>
        <v/>
      </c>
      <c r="S14" s="28" t="str">
        <f t="shared" ca="1" si="6"/>
        <v/>
      </c>
      <c r="T14" s="28" t="str">
        <f t="shared" ca="1" si="6"/>
        <v/>
      </c>
      <c r="U14" s="28" t="str">
        <f t="shared" ca="1" si="6"/>
        <v/>
      </c>
      <c r="V14" s="28" t="str">
        <f t="shared" ca="1" si="6"/>
        <v/>
      </c>
      <c r="W14" s="28" t="str">
        <f t="shared" ca="1" si="6"/>
        <v/>
      </c>
      <c r="X14" s="28" t="str">
        <f t="shared" ca="1" si="6"/>
        <v/>
      </c>
      <c r="Y14" s="28" t="str">
        <f t="shared" ca="1" si="6"/>
        <v/>
      </c>
      <c r="Z14" s="28" t="str">
        <f t="shared" ca="1" si="6"/>
        <v/>
      </c>
      <c r="AA14" s="28" t="str">
        <f t="shared" ca="1" si="6"/>
        <v/>
      </c>
      <c r="AB14" s="28" t="str">
        <f t="shared" ca="1" si="6"/>
        <v/>
      </c>
      <c r="AC14" s="28" t="str">
        <f t="shared" ca="1" si="6"/>
        <v/>
      </c>
      <c r="AD14" s="28" t="str">
        <f t="shared" ca="1" si="6"/>
        <v/>
      </c>
      <c r="AE14" s="28" t="str">
        <f t="shared" ca="1" si="6"/>
        <v/>
      </c>
      <c r="AF14" s="28" t="str">
        <f t="shared" ref="AF14:AU29" ca="1" si="7">IF(AND($C14="目标/里程碑",AF$5&gt;=$L14,AF$5&lt;=$M14),1,IF(AND($C14="目标/里程碑",AF$5&gt;=$G14,AF$5&lt;=$H14),2,""))</f>
        <v/>
      </c>
      <c r="AG14" s="28" t="str">
        <f t="shared" ca="1" si="7"/>
        <v/>
      </c>
      <c r="AH14" s="28" t="str">
        <f t="shared" ca="1" si="7"/>
        <v/>
      </c>
      <c r="AI14" s="28" t="str">
        <f t="shared" ca="1" si="7"/>
        <v/>
      </c>
      <c r="AJ14" s="28" t="str">
        <f t="shared" ca="1" si="7"/>
        <v/>
      </c>
      <c r="AK14" s="28" t="str">
        <f t="shared" ca="1" si="7"/>
        <v/>
      </c>
      <c r="AL14" s="28" t="str">
        <f t="shared" ca="1" si="7"/>
        <v/>
      </c>
      <c r="AM14" s="28" t="str">
        <f t="shared" ca="1" si="7"/>
        <v/>
      </c>
      <c r="AN14" s="28" t="str">
        <f t="shared" ca="1" si="7"/>
        <v/>
      </c>
      <c r="AO14" s="28" t="str">
        <f t="shared" ca="1" si="7"/>
        <v/>
      </c>
      <c r="AP14" s="28" t="str">
        <f t="shared" ca="1" si="7"/>
        <v/>
      </c>
      <c r="AQ14" s="28" t="str">
        <f t="shared" ca="1" si="7"/>
        <v/>
      </c>
      <c r="AR14" s="28" t="str">
        <f t="shared" ca="1" si="7"/>
        <v/>
      </c>
      <c r="AS14" s="28" t="str">
        <f t="shared" ca="1" si="7"/>
        <v/>
      </c>
      <c r="AT14" s="28" t="str">
        <f t="shared" ca="1" si="7"/>
        <v/>
      </c>
      <c r="AU14" s="28" t="str">
        <f t="shared" ca="1" si="7"/>
        <v/>
      </c>
      <c r="AV14" s="28" t="str">
        <f t="shared" ref="AV14:BK45" ca="1" si="8">IF(AND($C14="目标/里程碑",AV$5&gt;=$L14,AV$5&lt;=$M14),1,IF(AND($C14="目标/里程碑",AV$5&gt;=$G14,AV$5&lt;=$H14),2,""))</f>
        <v/>
      </c>
      <c r="AW14" s="28" t="str">
        <f t="shared" ca="1" si="8"/>
        <v/>
      </c>
      <c r="AX14" s="28" t="str">
        <f t="shared" ca="1" si="8"/>
        <v/>
      </c>
      <c r="AY14" s="28" t="str">
        <f t="shared" ca="1" si="8"/>
        <v/>
      </c>
      <c r="AZ14" s="28" t="str">
        <f t="shared" ca="1" si="8"/>
        <v/>
      </c>
      <c r="BA14" s="28" t="str">
        <f t="shared" ca="1" si="8"/>
        <v/>
      </c>
      <c r="BB14" s="28" t="str">
        <f t="shared" ca="1" si="8"/>
        <v/>
      </c>
      <c r="BC14" s="28" t="str">
        <f t="shared" ca="1" si="8"/>
        <v/>
      </c>
      <c r="BD14" s="28" t="str">
        <f t="shared" ca="1" si="8"/>
        <v/>
      </c>
      <c r="BE14" s="28" t="str">
        <f t="shared" ca="1" si="8"/>
        <v/>
      </c>
      <c r="BF14" s="28" t="str">
        <f t="shared" ca="1" si="8"/>
        <v/>
      </c>
      <c r="BG14" s="28" t="str">
        <f t="shared" ca="1" si="8"/>
        <v/>
      </c>
      <c r="BH14" s="28" t="str">
        <f t="shared" ca="1" si="8"/>
        <v/>
      </c>
      <c r="BI14" s="28" t="str">
        <f t="shared" ca="1" si="8"/>
        <v/>
      </c>
      <c r="BJ14" s="28" t="str">
        <f t="shared" ca="1" si="8"/>
        <v/>
      </c>
      <c r="BK14" s="28" t="str">
        <f t="shared" ca="1" si="8"/>
        <v/>
      </c>
      <c r="BL14" s="28" t="str">
        <f t="shared" ref="BL14:BS48" ca="1" si="9">IF(AND($C14="目标/里程碑",BL$5&gt;=$L14,BL$5&lt;=$M14),1,IF(AND($C14="目标/里程碑",BL$5&gt;=$G14,BL$5&lt;=$H14),2,""))</f>
        <v/>
      </c>
      <c r="BM14" s="28" t="str">
        <f t="shared" ca="1" si="9"/>
        <v/>
      </c>
      <c r="BN14" s="28" t="str">
        <f t="shared" ca="1" si="9"/>
        <v/>
      </c>
      <c r="BO14" s="28" t="str">
        <f t="shared" ca="1" si="9"/>
        <v/>
      </c>
      <c r="BP14" s="28" t="str">
        <f t="shared" ca="1" si="9"/>
        <v/>
      </c>
      <c r="BQ14" s="28" t="str">
        <f t="shared" ca="1" si="9"/>
        <v/>
      </c>
      <c r="BR14" s="28" t="str">
        <f t="shared" ca="1" si="9"/>
        <v/>
      </c>
      <c r="BS14" s="28" t="str">
        <f t="shared" ca="1" si="9"/>
        <v/>
      </c>
    </row>
    <row r="15" spans="1:71" s="108" customFormat="1" ht="30" customHeight="1">
      <c r="A15" s="1"/>
      <c r="B15" s="41" t="s">
        <v>47</v>
      </c>
      <c r="C15" s="38" t="s">
        <v>108</v>
      </c>
      <c r="D15" s="38"/>
      <c r="E15" s="39"/>
      <c r="F15" s="39"/>
      <c r="G15" s="40"/>
      <c r="H15" s="112"/>
      <c r="I15" s="113"/>
      <c r="J15" s="113">
        <v>20</v>
      </c>
      <c r="K15" s="113"/>
      <c r="L15" s="112"/>
      <c r="M15" s="111"/>
      <c r="N15" s="117"/>
      <c r="O15" s="13"/>
      <c r="P15" s="28" t="str">
        <f t="shared" ca="1" si="6"/>
        <v/>
      </c>
      <c r="Q15" s="28" t="str">
        <f t="shared" ca="1" si="6"/>
        <v/>
      </c>
      <c r="R15" s="28" t="str">
        <f t="shared" ca="1" si="6"/>
        <v/>
      </c>
      <c r="S15" s="28" t="str">
        <f t="shared" ca="1" si="6"/>
        <v/>
      </c>
      <c r="T15" s="28" t="str">
        <f t="shared" ca="1" si="6"/>
        <v/>
      </c>
      <c r="U15" s="28" t="str">
        <f t="shared" ca="1" si="6"/>
        <v/>
      </c>
      <c r="V15" s="28" t="str">
        <f t="shared" ca="1" si="6"/>
        <v/>
      </c>
      <c r="W15" s="28" t="str">
        <f t="shared" ca="1" si="6"/>
        <v/>
      </c>
      <c r="X15" s="28" t="str">
        <f t="shared" ca="1" si="6"/>
        <v/>
      </c>
      <c r="Y15" s="28" t="str">
        <f t="shared" ca="1" si="6"/>
        <v/>
      </c>
      <c r="Z15" s="28" t="str">
        <f t="shared" ca="1" si="6"/>
        <v/>
      </c>
      <c r="AA15" s="28" t="str">
        <f t="shared" ca="1" si="6"/>
        <v/>
      </c>
      <c r="AB15" s="28" t="str">
        <f t="shared" ca="1" si="6"/>
        <v/>
      </c>
      <c r="AC15" s="28" t="str">
        <f t="shared" ca="1" si="6"/>
        <v/>
      </c>
      <c r="AD15" s="28" t="str">
        <f t="shared" ca="1" si="6"/>
        <v/>
      </c>
      <c r="AE15" s="28" t="str">
        <f t="shared" ca="1" si="6"/>
        <v/>
      </c>
      <c r="AF15" s="28" t="str">
        <f t="shared" ca="1" si="7"/>
        <v/>
      </c>
      <c r="AG15" s="28" t="str">
        <f t="shared" ca="1" si="7"/>
        <v/>
      </c>
      <c r="AH15" s="28" t="str">
        <f t="shared" ca="1" si="7"/>
        <v/>
      </c>
      <c r="AI15" s="28" t="str">
        <f t="shared" ca="1" si="7"/>
        <v/>
      </c>
      <c r="AJ15" s="28" t="str">
        <f t="shared" ca="1" si="7"/>
        <v/>
      </c>
      <c r="AK15" s="28" t="str">
        <f t="shared" ca="1" si="7"/>
        <v/>
      </c>
      <c r="AL15" s="28" t="str">
        <f t="shared" ca="1" si="7"/>
        <v/>
      </c>
      <c r="AM15" s="28" t="str">
        <f t="shared" ca="1" si="7"/>
        <v/>
      </c>
      <c r="AN15" s="28" t="str">
        <f t="shared" ca="1" si="7"/>
        <v/>
      </c>
      <c r="AO15" s="28" t="str">
        <f t="shared" ca="1" si="7"/>
        <v/>
      </c>
      <c r="AP15" s="28" t="str">
        <f t="shared" ca="1" si="7"/>
        <v/>
      </c>
      <c r="AQ15" s="28" t="str">
        <f t="shared" ca="1" si="7"/>
        <v/>
      </c>
      <c r="AR15" s="28" t="str">
        <f t="shared" ca="1" si="7"/>
        <v/>
      </c>
      <c r="AS15" s="28" t="str">
        <f t="shared" ca="1" si="7"/>
        <v/>
      </c>
      <c r="AT15" s="28" t="str">
        <f t="shared" ca="1" si="7"/>
        <v/>
      </c>
      <c r="AU15" s="28" t="str">
        <f t="shared" ca="1" si="7"/>
        <v/>
      </c>
      <c r="AV15" s="28" t="str">
        <f t="shared" ca="1" si="8"/>
        <v/>
      </c>
      <c r="AW15" s="28" t="str">
        <f t="shared" ca="1" si="8"/>
        <v/>
      </c>
      <c r="AX15" s="28" t="str">
        <f t="shared" ca="1" si="8"/>
        <v/>
      </c>
      <c r="AY15" s="28" t="str">
        <f t="shared" ca="1" si="8"/>
        <v/>
      </c>
      <c r="AZ15" s="28" t="str">
        <f t="shared" ca="1" si="8"/>
        <v/>
      </c>
      <c r="BA15" s="28" t="str">
        <f t="shared" ca="1" si="8"/>
        <v/>
      </c>
      <c r="BB15" s="28" t="str">
        <f t="shared" ca="1" si="8"/>
        <v/>
      </c>
      <c r="BC15" s="28" t="str">
        <f t="shared" ca="1" si="8"/>
        <v/>
      </c>
      <c r="BD15" s="28" t="str">
        <f t="shared" ca="1" si="8"/>
        <v/>
      </c>
      <c r="BE15" s="28" t="str">
        <f t="shared" ca="1" si="8"/>
        <v/>
      </c>
      <c r="BF15" s="28" t="str">
        <f t="shared" ca="1" si="8"/>
        <v/>
      </c>
      <c r="BG15" s="28" t="str">
        <f t="shared" ca="1" si="8"/>
        <v/>
      </c>
      <c r="BH15" s="28" t="str">
        <f t="shared" ca="1" si="8"/>
        <v/>
      </c>
      <c r="BI15" s="28" t="str">
        <f t="shared" ca="1" si="8"/>
        <v/>
      </c>
      <c r="BJ15" s="28" t="str">
        <f t="shared" ca="1" si="8"/>
        <v/>
      </c>
      <c r="BK15" s="28" t="str">
        <f t="shared" ca="1" si="8"/>
        <v/>
      </c>
      <c r="BL15" s="28" t="str">
        <f t="shared" ca="1" si="9"/>
        <v/>
      </c>
      <c r="BM15" s="28" t="str">
        <f t="shared" ca="1" si="9"/>
        <v/>
      </c>
      <c r="BN15" s="28" t="str">
        <f t="shared" ca="1" si="9"/>
        <v/>
      </c>
      <c r="BO15" s="28" t="str">
        <f t="shared" ca="1" si="9"/>
        <v/>
      </c>
      <c r="BP15" s="28" t="str">
        <f t="shared" ca="1" si="9"/>
        <v/>
      </c>
      <c r="BQ15" s="28" t="str">
        <f t="shared" ca="1" si="9"/>
        <v/>
      </c>
      <c r="BR15" s="28" t="str">
        <f t="shared" ca="1" si="9"/>
        <v/>
      </c>
      <c r="BS15" s="28" t="str">
        <f t="shared" ca="1" si="9"/>
        <v/>
      </c>
    </row>
    <row r="16" spans="1:71" s="43" customFormat="1" ht="30" customHeight="1">
      <c r="A16" s="1"/>
      <c r="B16" s="35" t="s">
        <v>110</v>
      </c>
      <c r="C16" s="109" t="s">
        <v>152</v>
      </c>
      <c r="D16" s="44" t="s">
        <v>45</v>
      </c>
      <c r="E16" s="94">
        <f>I18*E18+I20*E20</f>
        <v>0</v>
      </c>
      <c r="F16" s="94"/>
      <c r="G16" s="95"/>
      <c r="H16" s="96"/>
      <c r="I16" s="97"/>
      <c r="J16" s="97"/>
      <c r="K16" s="97"/>
      <c r="L16" s="104"/>
      <c r="M16" s="104"/>
      <c r="N16" s="97"/>
      <c r="O16" s="13"/>
      <c r="P16" s="28" t="str">
        <f t="shared" ca="1" si="6"/>
        <v/>
      </c>
      <c r="Q16" s="28" t="str">
        <f t="shared" ca="1" si="6"/>
        <v/>
      </c>
      <c r="R16" s="28" t="str">
        <f t="shared" ca="1" si="6"/>
        <v/>
      </c>
      <c r="S16" s="28" t="str">
        <f t="shared" ca="1" si="6"/>
        <v/>
      </c>
      <c r="T16" s="28" t="str">
        <f t="shared" ca="1" si="6"/>
        <v/>
      </c>
      <c r="U16" s="28" t="str">
        <f t="shared" ca="1" si="6"/>
        <v/>
      </c>
      <c r="V16" s="28" t="str">
        <f t="shared" ca="1" si="6"/>
        <v/>
      </c>
      <c r="W16" s="28" t="str">
        <f t="shared" ca="1" si="6"/>
        <v/>
      </c>
      <c r="X16" s="28" t="str">
        <f t="shared" ca="1" si="6"/>
        <v/>
      </c>
      <c r="Y16" s="28" t="str">
        <f t="shared" ca="1" si="6"/>
        <v/>
      </c>
      <c r="Z16" s="28" t="str">
        <f t="shared" ca="1" si="6"/>
        <v/>
      </c>
      <c r="AA16" s="28" t="str">
        <f t="shared" ca="1" si="6"/>
        <v/>
      </c>
      <c r="AB16" s="28" t="str">
        <f t="shared" ca="1" si="6"/>
        <v/>
      </c>
      <c r="AC16" s="28" t="str">
        <f t="shared" ca="1" si="6"/>
        <v/>
      </c>
      <c r="AD16" s="28" t="str">
        <f t="shared" ca="1" si="6"/>
        <v/>
      </c>
      <c r="AE16" s="28" t="str">
        <f t="shared" ca="1" si="6"/>
        <v/>
      </c>
      <c r="AF16" s="28" t="str">
        <f t="shared" ca="1" si="7"/>
        <v/>
      </c>
      <c r="AG16" s="28" t="str">
        <f t="shared" ca="1" si="7"/>
        <v/>
      </c>
      <c r="AH16" s="28" t="str">
        <f t="shared" ca="1" si="7"/>
        <v/>
      </c>
      <c r="AI16" s="28" t="str">
        <f t="shared" ca="1" si="7"/>
        <v/>
      </c>
      <c r="AJ16" s="28" t="str">
        <f t="shared" ca="1" si="7"/>
        <v/>
      </c>
      <c r="AK16" s="28" t="str">
        <f t="shared" ca="1" si="7"/>
        <v/>
      </c>
      <c r="AL16" s="28" t="str">
        <f t="shared" ca="1" si="7"/>
        <v/>
      </c>
      <c r="AM16" s="28" t="str">
        <f t="shared" ca="1" si="7"/>
        <v/>
      </c>
      <c r="AN16" s="28" t="str">
        <f t="shared" ca="1" si="7"/>
        <v/>
      </c>
      <c r="AO16" s="28" t="str">
        <f t="shared" ca="1" si="7"/>
        <v/>
      </c>
      <c r="AP16" s="28" t="str">
        <f t="shared" ca="1" si="7"/>
        <v/>
      </c>
      <c r="AQ16" s="28" t="str">
        <f t="shared" ca="1" si="7"/>
        <v/>
      </c>
      <c r="AR16" s="28" t="str">
        <f t="shared" ca="1" si="7"/>
        <v/>
      </c>
      <c r="AS16" s="28" t="str">
        <f t="shared" ca="1" si="7"/>
        <v/>
      </c>
      <c r="AT16" s="28" t="str">
        <f t="shared" ca="1" si="7"/>
        <v/>
      </c>
      <c r="AU16" s="28" t="str">
        <f t="shared" ca="1" si="7"/>
        <v/>
      </c>
      <c r="AV16" s="28" t="str">
        <f t="shared" ca="1" si="8"/>
        <v/>
      </c>
      <c r="AW16" s="28" t="str">
        <f t="shared" ca="1" si="8"/>
        <v/>
      </c>
      <c r="AX16" s="28" t="str">
        <f t="shared" ca="1" si="8"/>
        <v/>
      </c>
      <c r="AY16" s="28" t="str">
        <f t="shared" ca="1" si="8"/>
        <v/>
      </c>
      <c r="AZ16" s="28" t="str">
        <f t="shared" ca="1" si="8"/>
        <v/>
      </c>
      <c r="BA16" s="28" t="str">
        <f t="shared" ca="1" si="8"/>
        <v/>
      </c>
      <c r="BB16" s="28" t="str">
        <f t="shared" ca="1" si="8"/>
        <v/>
      </c>
      <c r="BC16" s="28" t="str">
        <f t="shared" ca="1" si="8"/>
        <v/>
      </c>
      <c r="BD16" s="28" t="str">
        <f t="shared" ca="1" si="8"/>
        <v/>
      </c>
      <c r="BE16" s="28" t="str">
        <f t="shared" ca="1" si="8"/>
        <v/>
      </c>
      <c r="BF16" s="28" t="str">
        <f t="shared" ca="1" si="8"/>
        <v/>
      </c>
      <c r="BG16" s="28" t="str">
        <f t="shared" ca="1" si="8"/>
        <v/>
      </c>
      <c r="BH16" s="28" t="str">
        <f t="shared" ca="1" si="8"/>
        <v/>
      </c>
      <c r="BI16" s="28" t="str">
        <f t="shared" ca="1" si="8"/>
        <v/>
      </c>
      <c r="BJ16" s="28" t="str">
        <f t="shared" ca="1" si="8"/>
        <v/>
      </c>
      <c r="BK16" s="28" t="str">
        <f t="shared" ca="1" si="8"/>
        <v/>
      </c>
      <c r="BL16" s="28" t="str">
        <f t="shared" ca="1" si="9"/>
        <v/>
      </c>
      <c r="BM16" s="28" t="str">
        <f t="shared" ca="1" si="9"/>
        <v/>
      </c>
      <c r="BN16" s="28" t="str">
        <f t="shared" ca="1" si="9"/>
        <v/>
      </c>
      <c r="BO16" s="28" t="str">
        <f t="shared" ca="1" si="9"/>
        <v/>
      </c>
      <c r="BP16" s="28" t="str">
        <f t="shared" ca="1" si="9"/>
        <v/>
      </c>
      <c r="BQ16" s="28" t="str">
        <f t="shared" ca="1" si="9"/>
        <v/>
      </c>
      <c r="BR16" s="28" t="str">
        <f t="shared" ca="1" si="9"/>
        <v/>
      </c>
      <c r="BS16" s="28" t="str">
        <f t="shared" ca="1" si="9"/>
        <v/>
      </c>
    </row>
    <row r="17" spans="1:71" s="118" customFormat="1" ht="30" customHeight="1">
      <c r="A17" s="1"/>
      <c r="B17" s="41" t="s">
        <v>121</v>
      </c>
      <c r="C17" s="38" t="s">
        <v>122</v>
      </c>
      <c r="D17" s="38" t="s">
        <v>18</v>
      </c>
      <c r="E17" s="110">
        <v>0</v>
      </c>
      <c r="F17" s="110"/>
      <c r="G17" s="123"/>
      <c r="H17" s="112"/>
      <c r="I17" s="113"/>
      <c r="J17" s="113"/>
      <c r="K17" s="113"/>
      <c r="L17" s="112"/>
      <c r="M17" s="111"/>
      <c r="N17" s="115">
        <f>NETWORKDAYS.INTL(里程碑[[#This Row],[实际开始日期]],里程碑[[#This Row],[实际完成日期]],1,假期统计!$A$2:$A$28)</f>
        <v>0</v>
      </c>
      <c r="O17" s="13"/>
      <c r="P17" s="28" t="str">
        <f t="shared" ca="1" si="6"/>
        <v/>
      </c>
      <c r="Q17" s="28" t="str">
        <f t="shared" ca="1" si="6"/>
        <v/>
      </c>
      <c r="R17" s="28" t="str">
        <f t="shared" ca="1" si="6"/>
        <v/>
      </c>
      <c r="S17" s="28" t="str">
        <f t="shared" ca="1" si="6"/>
        <v/>
      </c>
      <c r="T17" s="28" t="str">
        <f t="shared" ca="1" si="6"/>
        <v/>
      </c>
      <c r="U17" s="28" t="str">
        <f t="shared" ca="1" si="6"/>
        <v/>
      </c>
      <c r="V17" s="28" t="str">
        <f t="shared" ca="1" si="6"/>
        <v/>
      </c>
      <c r="W17" s="28" t="str">
        <f t="shared" ca="1" si="6"/>
        <v/>
      </c>
      <c r="X17" s="28" t="str">
        <f t="shared" ca="1" si="6"/>
        <v/>
      </c>
      <c r="Y17" s="28" t="str">
        <f t="shared" ca="1" si="6"/>
        <v/>
      </c>
      <c r="Z17" s="28" t="str">
        <f t="shared" ca="1" si="6"/>
        <v/>
      </c>
      <c r="AA17" s="28" t="str">
        <f t="shared" ca="1" si="6"/>
        <v/>
      </c>
      <c r="AB17" s="28" t="str">
        <f t="shared" ca="1" si="6"/>
        <v/>
      </c>
      <c r="AC17" s="28" t="str">
        <f t="shared" ca="1" si="6"/>
        <v/>
      </c>
      <c r="AD17" s="28" t="str">
        <f t="shared" ca="1" si="6"/>
        <v/>
      </c>
      <c r="AE17" s="28" t="str">
        <f t="shared" ca="1" si="6"/>
        <v/>
      </c>
      <c r="AF17" s="28" t="str">
        <f t="shared" ca="1" si="7"/>
        <v/>
      </c>
      <c r="AG17" s="28" t="str">
        <f t="shared" ca="1" si="7"/>
        <v/>
      </c>
      <c r="AH17" s="28" t="str">
        <f t="shared" ca="1" si="7"/>
        <v/>
      </c>
      <c r="AI17" s="28" t="str">
        <f t="shared" ca="1" si="7"/>
        <v/>
      </c>
      <c r="AJ17" s="28" t="str">
        <f t="shared" ca="1" si="7"/>
        <v/>
      </c>
      <c r="AK17" s="28" t="str">
        <f t="shared" ca="1" si="7"/>
        <v/>
      </c>
      <c r="AL17" s="28" t="str">
        <f t="shared" ca="1" si="7"/>
        <v/>
      </c>
      <c r="AM17" s="28" t="str">
        <f t="shared" ca="1" si="7"/>
        <v/>
      </c>
      <c r="AN17" s="28" t="str">
        <f t="shared" ca="1" si="7"/>
        <v/>
      </c>
      <c r="AO17" s="28" t="str">
        <f t="shared" ca="1" si="7"/>
        <v/>
      </c>
      <c r="AP17" s="28" t="str">
        <f t="shared" ca="1" si="7"/>
        <v/>
      </c>
      <c r="AQ17" s="28" t="str">
        <f t="shared" ca="1" si="7"/>
        <v/>
      </c>
      <c r="AR17" s="28" t="str">
        <f t="shared" ca="1" si="7"/>
        <v/>
      </c>
      <c r="AS17" s="28" t="str">
        <f t="shared" ca="1" si="7"/>
        <v/>
      </c>
      <c r="AT17" s="28" t="str">
        <f t="shared" ca="1" si="7"/>
        <v/>
      </c>
      <c r="AU17" s="28" t="str">
        <f t="shared" ca="1" si="7"/>
        <v/>
      </c>
      <c r="AV17" s="28" t="str">
        <f t="shared" ca="1" si="8"/>
        <v/>
      </c>
      <c r="AW17" s="28" t="str">
        <f t="shared" ca="1" si="8"/>
        <v/>
      </c>
      <c r="AX17" s="28" t="str">
        <f t="shared" ca="1" si="8"/>
        <v/>
      </c>
      <c r="AY17" s="28" t="str">
        <f t="shared" ca="1" si="8"/>
        <v/>
      </c>
      <c r="AZ17" s="28" t="str">
        <f t="shared" ca="1" si="8"/>
        <v/>
      </c>
      <c r="BA17" s="28" t="str">
        <f t="shared" ca="1" si="8"/>
        <v/>
      </c>
      <c r="BB17" s="28" t="str">
        <f t="shared" ca="1" si="8"/>
        <v/>
      </c>
      <c r="BC17" s="28" t="str">
        <f t="shared" ca="1" si="8"/>
        <v/>
      </c>
      <c r="BD17" s="28" t="str">
        <f t="shared" ca="1" si="8"/>
        <v/>
      </c>
      <c r="BE17" s="28" t="str">
        <f t="shared" ca="1" si="8"/>
        <v/>
      </c>
      <c r="BF17" s="28" t="str">
        <f t="shared" ca="1" si="8"/>
        <v/>
      </c>
      <c r="BG17" s="28" t="str">
        <f t="shared" ca="1" si="8"/>
        <v/>
      </c>
      <c r="BH17" s="28" t="str">
        <f t="shared" ca="1" si="8"/>
        <v/>
      </c>
      <c r="BI17" s="28" t="str">
        <f t="shared" ca="1" si="8"/>
        <v/>
      </c>
      <c r="BJ17" s="28" t="str">
        <f t="shared" ca="1" si="8"/>
        <v/>
      </c>
      <c r="BK17" s="28" t="str">
        <f t="shared" ca="1" si="8"/>
        <v/>
      </c>
      <c r="BL17" s="28" t="str">
        <f t="shared" ca="1" si="9"/>
        <v/>
      </c>
      <c r="BM17" s="28" t="str">
        <f t="shared" ca="1" si="9"/>
        <v/>
      </c>
      <c r="BN17" s="28" t="str">
        <f t="shared" ca="1" si="9"/>
        <v/>
      </c>
      <c r="BO17" s="28" t="str">
        <f t="shared" ca="1" si="9"/>
        <v/>
      </c>
      <c r="BP17" s="28" t="str">
        <f t="shared" ca="1" si="9"/>
        <v/>
      </c>
      <c r="BQ17" s="28" t="str">
        <f t="shared" ca="1" si="9"/>
        <v/>
      </c>
      <c r="BR17" s="28" t="str">
        <f t="shared" ca="1" si="9"/>
        <v/>
      </c>
      <c r="BS17" s="28" t="str">
        <f t="shared" ca="1" si="9"/>
        <v/>
      </c>
    </row>
    <row r="18" spans="1:71" s="43" customFormat="1" ht="30" customHeight="1">
      <c r="A18" s="1"/>
      <c r="B18" s="46" t="s">
        <v>46</v>
      </c>
      <c r="C18" s="52" t="s">
        <v>21</v>
      </c>
      <c r="D18" s="38" t="s">
        <v>64</v>
      </c>
      <c r="E18" s="53">
        <v>0</v>
      </c>
      <c r="F18" s="54" t="s">
        <v>124</v>
      </c>
      <c r="G18" s="55" t="s">
        <v>125</v>
      </c>
      <c r="H18" s="124" t="e">
        <f>WORKDAY.INTL(G18,1,1, 假期统计!$A$2:$A$28)-1</f>
        <v>#VALUE!</v>
      </c>
      <c r="I18" s="56">
        <v>1</v>
      </c>
      <c r="J18" s="56"/>
      <c r="K18" s="56"/>
      <c r="L18" s="76"/>
      <c r="M18" s="76"/>
      <c r="N18" s="56">
        <f>NETWORKDAYS.INTL(里程碑[[#This Row],[实际开始日期]],里程碑[[#This Row],[实际完成日期]],1,假期统计!$A$2:$A$28)</f>
        <v>0</v>
      </c>
      <c r="O18" s="13"/>
      <c r="P18" s="28" t="e">
        <f t="shared" ca="1" si="6"/>
        <v>#VALUE!</v>
      </c>
      <c r="Q18" s="28" t="e">
        <f t="shared" ca="1" si="6"/>
        <v>#VALUE!</v>
      </c>
      <c r="R18" s="28" t="e">
        <f t="shared" ca="1" si="6"/>
        <v>#VALUE!</v>
      </c>
      <c r="S18" s="28" t="e">
        <f t="shared" ca="1" si="6"/>
        <v>#VALUE!</v>
      </c>
      <c r="T18" s="28" t="e">
        <f t="shared" ca="1" si="6"/>
        <v>#VALUE!</v>
      </c>
      <c r="U18" s="28" t="e">
        <f t="shared" ca="1" si="6"/>
        <v>#VALUE!</v>
      </c>
      <c r="V18" s="28" t="e">
        <f t="shared" ca="1" si="6"/>
        <v>#VALUE!</v>
      </c>
      <c r="W18" s="28" t="e">
        <f t="shared" ca="1" si="6"/>
        <v>#VALUE!</v>
      </c>
      <c r="X18" s="28" t="e">
        <f t="shared" ca="1" si="6"/>
        <v>#VALUE!</v>
      </c>
      <c r="Y18" s="28" t="e">
        <f t="shared" ca="1" si="6"/>
        <v>#VALUE!</v>
      </c>
      <c r="Z18" s="28" t="e">
        <f t="shared" ca="1" si="6"/>
        <v>#VALUE!</v>
      </c>
      <c r="AA18" s="28" t="e">
        <f t="shared" ca="1" si="6"/>
        <v>#VALUE!</v>
      </c>
      <c r="AB18" s="28" t="e">
        <f t="shared" ca="1" si="6"/>
        <v>#VALUE!</v>
      </c>
      <c r="AC18" s="28" t="e">
        <f t="shared" ca="1" si="6"/>
        <v>#VALUE!</v>
      </c>
      <c r="AD18" s="28" t="e">
        <f t="shared" ca="1" si="6"/>
        <v>#VALUE!</v>
      </c>
      <c r="AE18" s="28" t="e">
        <f t="shared" ca="1" si="6"/>
        <v>#VALUE!</v>
      </c>
      <c r="AF18" s="28" t="e">
        <f t="shared" ca="1" si="7"/>
        <v>#VALUE!</v>
      </c>
      <c r="AG18" s="28" t="e">
        <f t="shared" ca="1" si="7"/>
        <v>#VALUE!</v>
      </c>
      <c r="AH18" s="28" t="e">
        <f t="shared" ca="1" si="7"/>
        <v>#VALUE!</v>
      </c>
      <c r="AI18" s="28" t="e">
        <f t="shared" ca="1" si="7"/>
        <v>#VALUE!</v>
      </c>
      <c r="AJ18" s="28" t="e">
        <f t="shared" ca="1" si="7"/>
        <v>#VALUE!</v>
      </c>
      <c r="AK18" s="28" t="e">
        <f t="shared" ca="1" si="7"/>
        <v>#VALUE!</v>
      </c>
      <c r="AL18" s="28" t="e">
        <f t="shared" ca="1" si="7"/>
        <v>#VALUE!</v>
      </c>
      <c r="AM18" s="28" t="e">
        <f t="shared" ca="1" si="7"/>
        <v>#VALUE!</v>
      </c>
      <c r="AN18" s="28" t="e">
        <f t="shared" ca="1" si="7"/>
        <v>#VALUE!</v>
      </c>
      <c r="AO18" s="28" t="e">
        <f t="shared" ca="1" si="7"/>
        <v>#VALUE!</v>
      </c>
      <c r="AP18" s="28" t="e">
        <f t="shared" ca="1" si="7"/>
        <v>#VALUE!</v>
      </c>
      <c r="AQ18" s="28" t="e">
        <f t="shared" ca="1" si="7"/>
        <v>#VALUE!</v>
      </c>
      <c r="AR18" s="28" t="e">
        <f t="shared" ca="1" si="7"/>
        <v>#VALUE!</v>
      </c>
      <c r="AS18" s="28" t="e">
        <f t="shared" ca="1" si="7"/>
        <v>#VALUE!</v>
      </c>
      <c r="AT18" s="28" t="e">
        <f t="shared" ca="1" si="7"/>
        <v>#VALUE!</v>
      </c>
      <c r="AU18" s="28" t="e">
        <f t="shared" ca="1" si="7"/>
        <v>#VALUE!</v>
      </c>
      <c r="AV18" s="28" t="e">
        <f t="shared" ca="1" si="8"/>
        <v>#VALUE!</v>
      </c>
      <c r="AW18" s="28" t="e">
        <f t="shared" ca="1" si="8"/>
        <v>#VALUE!</v>
      </c>
      <c r="AX18" s="28" t="e">
        <f t="shared" ca="1" si="8"/>
        <v>#VALUE!</v>
      </c>
      <c r="AY18" s="28" t="e">
        <f t="shared" ca="1" si="8"/>
        <v>#VALUE!</v>
      </c>
      <c r="AZ18" s="28" t="e">
        <f t="shared" ca="1" si="8"/>
        <v>#VALUE!</v>
      </c>
      <c r="BA18" s="28" t="e">
        <f t="shared" ca="1" si="8"/>
        <v>#VALUE!</v>
      </c>
      <c r="BB18" s="28" t="e">
        <f t="shared" ca="1" si="8"/>
        <v>#VALUE!</v>
      </c>
      <c r="BC18" s="28" t="e">
        <f t="shared" ca="1" si="8"/>
        <v>#VALUE!</v>
      </c>
      <c r="BD18" s="28" t="e">
        <f t="shared" ca="1" si="8"/>
        <v>#VALUE!</v>
      </c>
      <c r="BE18" s="28" t="e">
        <f t="shared" ca="1" si="8"/>
        <v>#VALUE!</v>
      </c>
      <c r="BF18" s="28" t="e">
        <f t="shared" ca="1" si="8"/>
        <v>#VALUE!</v>
      </c>
      <c r="BG18" s="28" t="e">
        <f t="shared" ca="1" si="8"/>
        <v>#VALUE!</v>
      </c>
      <c r="BH18" s="28" t="e">
        <f t="shared" ca="1" si="8"/>
        <v>#VALUE!</v>
      </c>
      <c r="BI18" s="28" t="e">
        <f t="shared" ca="1" si="8"/>
        <v>#VALUE!</v>
      </c>
      <c r="BJ18" s="28" t="e">
        <f t="shared" ca="1" si="8"/>
        <v>#VALUE!</v>
      </c>
      <c r="BK18" s="28" t="e">
        <f t="shared" ca="1" si="8"/>
        <v>#VALUE!</v>
      </c>
      <c r="BL18" s="28" t="e">
        <f t="shared" ca="1" si="9"/>
        <v>#VALUE!</v>
      </c>
      <c r="BM18" s="28" t="e">
        <f t="shared" ca="1" si="9"/>
        <v>#VALUE!</v>
      </c>
      <c r="BN18" s="28" t="e">
        <f t="shared" ca="1" si="9"/>
        <v>#VALUE!</v>
      </c>
      <c r="BO18" s="28" t="e">
        <f t="shared" ca="1" si="9"/>
        <v>#VALUE!</v>
      </c>
      <c r="BP18" s="28" t="e">
        <f t="shared" ca="1" si="9"/>
        <v>#VALUE!</v>
      </c>
      <c r="BQ18" s="28" t="e">
        <f t="shared" ca="1" si="9"/>
        <v>#VALUE!</v>
      </c>
      <c r="BR18" s="28" t="e">
        <f t="shared" ca="1" si="9"/>
        <v>#VALUE!</v>
      </c>
      <c r="BS18" s="28" t="e">
        <f t="shared" ca="1" si="9"/>
        <v>#VALUE!</v>
      </c>
    </row>
    <row r="19" spans="1:71" s="118" customFormat="1" ht="30" customHeight="1">
      <c r="A19" s="1"/>
      <c r="B19" s="51" t="s">
        <v>123</v>
      </c>
      <c r="C19" s="52" t="s">
        <v>21</v>
      </c>
      <c r="D19" s="38" t="s">
        <v>59</v>
      </c>
      <c r="E19" s="57">
        <v>0</v>
      </c>
      <c r="F19" s="114" t="s">
        <v>124</v>
      </c>
      <c r="G19" s="58" t="str">
        <f>G18</f>
        <v>依赖业务方ready</v>
      </c>
      <c r="H19" s="76" t="e">
        <f>H18</f>
        <v>#VALUE!</v>
      </c>
      <c r="I19" s="56">
        <v>1</v>
      </c>
      <c r="J19" s="56"/>
      <c r="K19" s="56"/>
      <c r="L19" s="76"/>
      <c r="M19" s="76"/>
      <c r="N19" s="56">
        <f>里程碑[[#This Row],[实际完成日期]]-里程碑[[#This Row],[实际开始日期]]</f>
        <v>0</v>
      </c>
      <c r="O19" s="13"/>
      <c r="P19" s="28" t="e">
        <f t="shared" ca="1" si="6"/>
        <v>#VALUE!</v>
      </c>
      <c r="Q19" s="28" t="e">
        <f t="shared" ca="1" si="6"/>
        <v>#VALUE!</v>
      </c>
      <c r="R19" s="28" t="e">
        <f t="shared" ca="1" si="6"/>
        <v>#VALUE!</v>
      </c>
      <c r="S19" s="28" t="e">
        <f t="shared" ca="1" si="6"/>
        <v>#VALUE!</v>
      </c>
      <c r="T19" s="28" t="e">
        <f t="shared" ca="1" si="6"/>
        <v>#VALUE!</v>
      </c>
      <c r="U19" s="28" t="e">
        <f t="shared" ca="1" si="6"/>
        <v>#VALUE!</v>
      </c>
      <c r="V19" s="28" t="e">
        <f t="shared" ca="1" si="6"/>
        <v>#VALUE!</v>
      </c>
      <c r="W19" s="28" t="e">
        <f t="shared" ca="1" si="6"/>
        <v>#VALUE!</v>
      </c>
      <c r="X19" s="28" t="e">
        <f t="shared" ca="1" si="6"/>
        <v>#VALUE!</v>
      </c>
      <c r="Y19" s="28" t="e">
        <f t="shared" ca="1" si="6"/>
        <v>#VALUE!</v>
      </c>
      <c r="Z19" s="28" t="e">
        <f t="shared" ca="1" si="6"/>
        <v>#VALUE!</v>
      </c>
      <c r="AA19" s="28" t="e">
        <f t="shared" ca="1" si="6"/>
        <v>#VALUE!</v>
      </c>
      <c r="AB19" s="28" t="e">
        <f t="shared" ca="1" si="6"/>
        <v>#VALUE!</v>
      </c>
      <c r="AC19" s="28" t="e">
        <f t="shared" ca="1" si="6"/>
        <v>#VALUE!</v>
      </c>
      <c r="AD19" s="28" t="e">
        <f t="shared" ca="1" si="6"/>
        <v>#VALUE!</v>
      </c>
      <c r="AE19" s="28" t="e">
        <f t="shared" ca="1" si="6"/>
        <v>#VALUE!</v>
      </c>
      <c r="AF19" s="28" t="e">
        <f t="shared" ca="1" si="7"/>
        <v>#VALUE!</v>
      </c>
      <c r="AG19" s="28" t="e">
        <f t="shared" ca="1" si="7"/>
        <v>#VALUE!</v>
      </c>
      <c r="AH19" s="28" t="e">
        <f t="shared" ca="1" si="7"/>
        <v>#VALUE!</v>
      </c>
      <c r="AI19" s="28" t="e">
        <f t="shared" ca="1" si="7"/>
        <v>#VALUE!</v>
      </c>
      <c r="AJ19" s="28" t="e">
        <f t="shared" ca="1" si="7"/>
        <v>#VALUE!</v>
      </c>
      <c r="AK19" s="28" t="e">
        <f t="shared" ca="1" si="7"/>
        <v>#VALUE!</v>
      </c>
      <c r="AL19" s="28" t="e">
        <f t="shared" ca="1" si="7"/>
        <v>#VALUE!</v>
      </c>
      <c r="AM19" s="28" t="e">
        <f t="shared" ca="1" si="7"/>
        <v>#VALUE!</v>
      </c>
      <c r="AN19" s="28" t="e">
        <f t="shared" ca="1" si="7"/>
        <v>#VALUE!</v>
      </c>
      <c r="AO19" s="28" t="e">
        <f t="shared" ca="1" si="7"/>
        <v>#VALUE!</v>
      </c>
      <c r="AP19" s="28" t="e">
        <f t="shared" ca="1" si="7"/>
        <v>#VALUE!</v>
      </c>
      <c r="AQ19" s="28" t="e">
        <f t="shared" ca="1" si="7"/>
        <v>#VALUE!</v>
      </c>
      <c r="AR19" s="28" t="e">
        <f t="shared" ca="1" si="7"/>
        <v>#VALUE!</v>
      </c>
      <c r="AS19" s="28" t="e">
        <f t="shared" ca="1" si="7"/>
        <v>#VALUE!</v>
      </c>
      <c r="AT19" s="28" t="e">
        <f t="shared" ca="1" si="7"/>
        <v>#VALUE!</v>
      </c>
      <c r="AU19" s="28" t="e">
        <f t="shared" ca="1" si="7"/>
        <v>#VALUE!</v>
      </c>
      <c r="AV19" s="28" t="e">
        <f t="shared" ca="1" si="8"/>
        <v>#VALUE!</v>
      </c>
      <c r="AW19" s="28" t="e">
        <f t="shared" ca="1" si="8"/>
        <v>#VALUE!</v>
      </c>
      <c r="AX19" s="28" t="e">
        <f t="shared" ca="1" si="8"/>
        <v>#VALUE!</v>
      </c>
      <c r="AY19" s="28" t="e">
        <f t="shared" ca="1" si="8"/>
        <v>#VALUE!</v>
      </c>
      <c r="AZ19" s="28" t="e">
        <f t="shared" ca="1" si="8"/>
        <v>#VALUE!</v>
      </c>
      <c r="BA19" s="28" t="e">
        <f t="shared" ca="1" si="8"/>
        <v>#VALUE!</v>
      </c>
      <c r="BB19" s="28" t="e">
        <f t="shared" ca="1" si="8"/>
        <v>#VALUE!</v>
      </c>
      <c r="BC19" s="28" t="e">
        <f t="shared" ca="1" si="8"/>
        <v>#VALUE!</v>
      </c>
      <c r="BD19" s="28" t="e">
        <f t="shared" ca="1" si="8"/>
        <v>#VALUE!</v>
      </c>
      <c r="BE19" s="28" t="e">
        <f t="shared" ca="1" si="8"/>
        <v>#VALUE!</v>
      </c>
      <c r="BF19" s="28" t="e">
        <f t="shared" ca="1" si="8"/>
        <v>#VALUE!</v>
      </c>
      <c r="BG19" s="28" t="e">
        <f t="shared" ca="1" si="8"/>
        <v>#VALUE!</v>
      </c>
      <c r="BH19" s="28" t="e">
        <f t="shared" ca="1" si="8"/>
        <v>#VALUE!</v>
      </c>
      <c r="BI19" s="28" t="e">
        <f t="shared" ca="1" si="8"/>
        <v>#VALUE!</v>
      </c>
      <c r="BJ19" s="28" t="e">
        <f t="shared" ca="1" si="8"/>
        <v>#VALUE!</v>
      </c>
      <c r="BK19" s="28" t="e">
        <f t="shared" ca="1" si="8"/>
        <v>#VALUE!</v>
      </c>
      <c r="BL19" s="28" t="e">
        <f t="shared" ca="1" si="9"/>
        <v>#VALUE!</v>
      </c>
      <c r="BM19" s="28" t="e">
        <f t="shared" ca="1" si="9"/>
        <v>#VALUE!</v>
      </c>
      <c r="BN19" s="28" t="e">
        <f t="shared" ca="1" si="9"/>
        <v>#VALUE!</v>
      </c>
      <c r="BO19" s="28" t="e">
        <f t="shared" ca="1" si="9"/>
        <v>#VALUE!</v>
      </c>
      <c r="BP19" s="28" t="e">
        <f t="shared" ca="1" si="9"/>
        <v>#VALUE!</v>
      </c>
      <c r="BQ19" s="28" t="e">
        <f t="shared" ca="1" si="9"/>
        <v>#VALUE!</v>
      </c>
      <c r="BR19" s="28" t="e">
        <f t="shared" ca="1" si="9"/>
        <v>#VALUE!</v>
      </c>
      <c r="BS19" s="28" t="e">
        <f t="shared" ca="1" si="9"/>
        <v>#VALUE!</v>
      </c>
    </row>
    <row r="20" spans="1:71" s="50" customFormat="1" ht="30" customHeight="1">
      <c r="A20" s="1"/>
      <c r="B20" s="51" t="s">
        <v>39</v>
      </c>
      <c r="C20" s="52" t="s">
        <v>24</v>
      </c>
      <c r="D20" s="38" t="s">
        <v>61</v>
      </c>
      <c r="E20" s="57">
        <v>0</v>
      </c>
      <c r="F20" s="114" t="s">
        <v>62</v>
      </c>
      <c r="G20" s="58"/>
      <c r="H20" s="76"/>
      <c r="I20" s="56">
        <f>NETWORKDAYS.INTL(里程碑[[#This Row],[计划开始日期]],里程碑[[#This Row],[计划完成日期]],1,假期统计!$A$2:$A$28)</f>
        <v>0</v>
      </c>
      <c r="J20" s="56"/>
      <c r="K20" s="56"/>
      <c r="L20" s="76"/>
      <c r="M20" s="76"/>
      <c r="N20" s="56">
        <f>NETWORKDAYS.INTL(里程碑[[#This Row],[实际开始日期]],里程碑[[#This Row],[实际完成日期]],1,假期统计!$A$2:$A$28)</f>
        <v>0</v>
      </c>
      <c r="O20" s="13"/>
      <c r="P20" s="28" t="str">
        <f t="shared" ca="1" si="6"/>
        <v/>
      </c>
      <c r="Q20" s="28" t="str">
        <f t="shared" ca="1" si="6"/>
        <v/>
      </c>
      <c r="R20" s="28" t="str">
        <f t="shared" ca="1" si="6"/>
        <v/>
      </c>
      <c r="S20" s="28" t="str">
        <f t="shared" ca="1" si="6"/>
        <v/>
      </c>
      <c r="T20" s="28" t="str">
        <f t="shared" ca="1" si="6"/>
        <v/>
      </c>
      <c r="U20" s="28" t="str">
        <f t="shared" ca="1" si="6"/>
        <v/>
      </c>
      <c r="V20" s="28" t="str">
        <f t="shared" ca="1" si="6"/>
        <v/>
      </c>
      <c r="W20" s="28" t="str">
        <f t="shared" ca="1" si="6"/>
        <v/>
      </c>
      <c r="X20" s="28" t="str">
        <f t="shared" ca="1" si="6"/>
        <v/>
      </c>
      <c r="Y20" s="28" t="str">
        <f t="shared" ca="1" si="6"/>
        <v/>
      </c>
      <c r="Z20" s="28" t="str">
        <f t="shared" ca="1" si="6"/>
        <v/>
      </c>
      <c r="AA20" s="28" t="str">
        <f t="shared" ca="1" si="6"/>
        <v/>
      </c>
      <c r="AB20" s="28" t="str">
        <f t="shared" ca="1" si="6"/>
        <v/>
      </c>
      <c r="AC20" s="28" t="str">
        <f t="shared" ca="1" si="6"/>
        <v/>
      </c>
      <c r="AD20" s="28" t="str">
        <f t="shared" ca="1" si="6"/>
        <v/>
      </c>
      <c r="AE20" s="28" t="str">
        <f t="shared" ca="1" si="6"/>
        <v/>
      </c>
      <c r="AF20" s="28" t="str">
        <f t="shared" ca="1" si="7"/>
        <v/>
      </c>
      <c r="AG20" s="28" t="str">
        <f t="shared" ca="1" si="7"/>
        <v/>
      </c>
      <c r="AH20" s="28" t="str">
        <f t="shared" ca="1" si="7"/>
        <v/>
      </c>
      <c r="AI20" s="28" t="str">
        <f t="shared" ca="1" si="7"/>
        <v/>
      </c>
      <c r="AJ20" s="28" t="str">
        <f t="shared" ca="1" si="7"/>
        <v/>
      </c>
      <c r="AK20" s="28" t="str">
        <f t="shared" ca="1" si="7"/>
        <v/>
      </c>
      <c r="AL20" s="28" t="str">
        <f t="shared" ca="1" si="7"/>
        <v/>
      </c>
      <c r="AM20" s="28" t="str">
        <f t="shared" ca="1" si="7"/>
        <v/>
      </c>
      <c r="AN20" s="28" t="str">
        <f t="shared" ca="1" si="7"/>
        <v/>
      </c>
      <c r="AO20" s="28" t="str">
        <f t="shared" ca="1" si="7"/>
        <v/>
      </c>
      <c r="AP20" s="28" t="str">
        <f t="shared" ca="1" si="7"/>
        <v/>
      </c>
      <c r="AQ20" s="28" t="str">
        <f t="shared" ca="1" si="7"/>
        <v/>
      </c>
      <c r="AR20" s="28" t="str">
        <f t="shared" ca="1" si="7"/>
        <v/>
      </c>
      <c r="AS20" s="28" t="str">
        <f t="shared" ca="1" si="7"/>
        <v/>
      </c>
      <c r="AT20" s="28" t="str">
        <f t="shared" ca="1" si="7"/>
        <v/>
      </c>
      <c r="AU20" s="28" t="str">
        <f t="shared" ca="1" si="7"/>
        <v/>
      </c>
      <c r="AV20" s="28" t="str">
        <f t="shared" ca="1" si="8"/>
        <v/>
      </c>
      <c r="AW20" s="28" t="str">
        <f t="shared" ca="1" si="8"/>
        <v/>
      </c>
      <c r="AX20" s="28" t="str">
        <f t="shared" ca="1" si="8"/>
        <v/>
      </c>
      <c r="AY20" s="28" t="str">
        <f t="shared" ca="1" si="8"/>
        <v/>
      </c>
      <c r="AZ20" s="28" t="str">
        <f t="shared" ca="1" si="8"/>
        <v/>
      </c>
      <c r="BA20" s="28" t="str">
        <f t="shared" ca="1" si="8"/>
        <v/>
      </c>
      <c r="BB20" s="28" t="str">
        <f t="shared" ca="1" si="8"/>
        <v/>
      </c>
      <c r="BC20" s="28" t="str">
        <f t="shared" ca="1" si="8"/>
        <v/>
      </c>
      <c r="BD20" s="28" t="str">
        <f t="shared" ca="1" si="8"/>
        <v/>
      </c>
      <c r="BE20" s="28" t="str">
        <f t="shared" ca="1" si="8"/>
        <v/>
      </c>
      <c r="BF20" s="28" t="str">
        <f t="shared" ca="1" si="8"/>
        <v/>
      </c>
      <c r="BG20" s="28" t="str">
        <f t="shared" ca="1" si="8"/>
        <v/>
      </c>
      <c r="BH20" s="28" t="str">
        <f t="shared" ca="1" si="8"/>
        <v/>
      </c>
      <c r="BI20" s="28" t="str">
        <f t="shared" ca="1" si="8"/>
        <v/>
      </c>
      <c r="BJ20" s="28" t="str">
        <f t="shared" ca="1" si="8"/>
        <v/>
      </c>
      <c r="BK20" s="28" t="str">
        <f t="shared" ca="1" si="8"/>
        <v/>
      </c>
      <c r="BL20" s="28" t="str">
        <f t="shared" ca="1" si="9"/>
        <v/>
      </c>
      <c r="BM20" s="28" t="str">
        <f t="shared" ca="1" si="9"/>
        <v/>
      </c>
      <c r="BN20" s="28" t="str">
        <f t="shared" ca="1" si="9"/>
        <v/>
      </c>
      <c r="BO20" s="28" t="str">
        <f t="shared" ca="1" si="9"/>
        <v/>
      </c>
      <c r="BP20" s="28" t="str">
        <f t="shared" ca="1" si="9"/>
        <v/>
      </c>
      <c r="BQ20" s="28" t="str">
        <f t="shared" ca="1" si="9"/>
        <v/>
      </c>
      <c r="BR20" s="28" t="str">
        <f t="shared" ca="1" si="9"/>
        <v/>
      </c>
      <c r="BS20" s="28" t="str">
        <f t="shared" ca="1" si="9"/>
        <v/>
      </c>
    </row>
    <row r="21" spans="1:71" s="43" customFormat="1" ht="30" customHeight="1">
      <c r="A21" s="1"/>
      <c r="B21" s="41" t="s">
        <v>47</v>
      </c>
      <c r="C21" s="38" t="s">
        <v>108</v>
      </c>
      <c r="D21" s="38"/>
      <c r="E21" s="39"/>
      <c r="F21" s="39"/>
      <c r="G21" s="40"/>
      <c r="H21" s="75"/>
      <c r="I21" s="56"/>
      <c r="J21" s="56">
        <v>20</v>
      </c>
      <c r="K21" s="56"/>
      <c r="L21" s="76"/>
      <c r="M21" s="76"/>
      <c r="N21" s="56"/>
      <c r="O21" s="13"/>
      <c r="P21" s="28" t="str">
        <f t="shared" ca="1" si="6"/>
        <v/>
      </c>
      <c r="Q21" s="28" t="str">
        <f t="shared" ca="1" si="6"/>
        <v/>
      </c>
      <c r="R21" s="28" t="str">
        <f t="shared" ca="1" si="6"/>
        <v/>
      </c>
      <c r="S21" s="28" t="str">
        <f t="shared" ca="1" si="6"/>
        <v/>
      </c>
      <c r="T21" s="28" t="str">
        <f t="shared" ca="1" si="6"/>
        <v/>
      </c>
      <c r="U21" s="28" t="str">
        <f t="shared" ca="1" si="6"/>
        <v/>
      </c>
      <c r="V21" s="28" t="str">
        <f t="shared" ca="1" si="6"/>
        <v/>
      </c>
      <c r="W21" s="28" t="str">
        <f t="shared" ca="1" si="6"/>
        <v/>
      </c>
      <c r="X21" s="28" t="str">
        <f t="shared" ca="1" si="6"/>
        <v/>
      </c>
      <c r="Y21" s="28" t="str">
        <f t="shared" ca="1" si="6"/>
        <v/>
      </c>
      <c r="Z21" s="28" t="str">
        <f t="shared" ca="1" si="6"/>
        <v/>
      </c>
      <c r="AA21" s="28" t="str">
        <f t="shared" ca="1" si="6"/>
        <v/>
      </c>
      <c r="AB21" s="28" t="str">
        <f t="shared" ca="1" si="6"/>
        <v/>
      </c>
      <c r="AC21" s="28" t="str">
        <f t="shared" ca="1" si="6"/>
        <v/>
      </c>
      <c r="AD21" s="28" t="str">
        <f t="shared" ca="1" si="6"/>
        <v/>
      </c>
      <c r="AE21" s="28" t="str">
        <f t="shared" ca="1" si="6"/>
        <v/>
      </c>
      <c r="AF21" s="28" t="str">
        <f t="shared" ca="1" si="7"/>
        <v/>
      </c>
      <c r="AG21" s="28" t="str">
        <f t="shared" ca="1" si="7"/>
        <v/>
      </c>
      <c r="AH21" s="28" t="str">
        <f t="shared" ca="1" si="7"/>
        <v/>
      </c>
      <c r="AI21" s="28" t="str">
        <f t="shared" ca="1" si="7"/>
        <v/>
      </c>
      <c r="AJ21" s="28" t="str">
        <f t="shared" ca="1" si="7"/>
        <v/>
      </c>
      <c r="AK21" s="28" t="str">
        <f t="shared" ca="1" si="7"/>
        <v/>
      </c>
      <c r="AL21" s="28" t="str">
        <f t="shared" ca="1" si="7"/>
        <v/>
      </c>
      <c r="AM21" s="28" t="str">
        <f t="shared" ca="1" si="7"/>
        <v/>
      </c>
      <c r="AN21" s="28" t="str">
        <f t="shared" ca="1" si="7"/>
        <v/>
      </c>
      <c r="AO21" s="28" t="str">
        <f t="shared" ca="1" si="7"/>
        <v/>
      </c>
      <c r="AP21" s="28" t="str">
        <f t="shared" ca="1" si="7"/>
        <v/>
      </c>
      <c r="AQ21" s="28" t="str">
        <f t="shared" ca="1" si="7"/>
        <v/>
      </c>
      <c r="AR21" s="28" t="str">
        <f t="shared" ca="1" si="7"/>
        <v/>
      </c>
      <c r="AS21" s="28" t="str">
        <f t="shared" ca="1" si="7"/>
        <v/>
      </c>
      <c r="AT21" s="28" t="str">
        <f t="shared" ca="1" si="7"/>
        <v/>
      </c>
      <c r="AU21" s="28" t="str">
        <f t="shared" ca="1" si="7"/>
        <v/>
      </c>
      <c r="AV21" s="28" t="str">
        <f t="shared" ca="1" si="8"/>
        <v/>
      </c>
      <c r="AW21" s="28" t="str">
        <f t="shared" ca="1" si="8"/>
        <v/>
      </c>
      <c r="AX21" s="28" t="str">
        <f t="shared" ca="1" si="8"/>
        <v/>
      </c>
      <c r="AY21" s="28" t="str">
        <f t="shared" ca="1" si="8"/>
        <v/>
      </c>
      <c r="AZ21" s="28" t="str">
        <f t="shared" ca="1" si="8"/>
        <v/>
      </c>
      <c r="BA21" s="28" t="str">
        <f t="shared" ca="1" si="8"/>
        <v/>
      </c>
      <c r="BB21" s="28" t="str">
        <f t="shared" ca="1" si="8"/>
        <v/>
      </c>
      <c r="BC21" s="28" t="str">
        <f t="shared" ca="1" si="8"/>
        <v/>
      </c>
      <c r="BD21" s="28" t="str">
        <f t="shared" ca="1" si="8"/>
        <v/>
      </c>
      <c r="BE21" s="28" t="str">
        <f t="shared" ca="1" si="8"/>
        <v/>
      </c>
      <c r="BF21" s="28" t="str">
        <f t="shared" ca="1" si="8"/>
        <v/>
      </c>
      <c r="BG21" s="28" t="str">
        <f t="shared" ca="1" si="8"/>
        <v/>
      </c>
      <c r="BH21" s="28" t="str">
        <f t="shared" ca="1" si="8"/>
        <v/>
      </c>
      <c r="BI21" s="28" t="str">
        <f t="shared" ca="1" si="8"/>
        <v/>
      </c>
      <c r="BJ21" s="28" t="str">
        <f t="shared" ca="1" si="8"/>
        <v/>
      </c>
      <c r="BK21" s="28" t="str">
        <f t="shared" ca="1" si="8"/>
        <v/>
      </c>
      <c r="BL21" s="28" t="str">
        <f t="shared" ca="1" si="9"/>
        <v/>
      </c>
      <c r="BM21" s="28" t="str">
        <f t="shared" ca="1" si="9"/>
        <v/>
      </c>
      <c r="BN21" s="28" t="str">
        <f t="shared" ca="1" si="9"/>
        <v/>
      </c>
      <c r="BO21" s="28" t="str">
        <f t="shared" ca="1" si="9"/>
        <v/>
      </c>
      <c r="BP21" s="28" t="str">
        <f t="shared" ca="1" si="9"/>
        <v/>
      </c>
      <c r="BQ21" s="28" t="str">
        <f t="shared" ca="1" si="9"/>
        <v/>
      </c>
      <c r="BR21" s="28" t="str">
        <f t="shared" ca="1" si="9"/>
        <v/>
      </c>
      <c r="BS21" s="28" t="str">
        <f t="shared" ca="1" si="9"/>
        <v/>
      </c>
    </row>
    <row r="22" spans="1:71" s="29" customFormat="1" ht="30" customHeight="1">
      <c r="A22" s="1"/>
      <c r="B22" s="35" t="s">
        <v>111</v>
      </c>
      <c r="C22" s="109" t="s">
        <v>152</v>
      </c>
      <c r="D22" s="44" t="s">
        <v>20</v>
      </c>
      <c r="E22" s="94">
        <f>I23*E23+I25*E25</f>
        <v>0</v>
      </c>
      <c r="F22" s="94"/>
      <c r="G22" s="98"/>
      <c r="H22" s="96"/>
      <c r="I22" s="97"/>
      <c r="J22" s="97"/>
      <c r="K22" s="97"/>
      <c r="L22" s="96"/>
      <c r="M22" s="96"/>
      <c r="N22" s="97"/>
      <c r="O22" s="13"/>
      <c r="P22" s="28" t="str">
        <f t="shared" ca="1" si="6"/>
        <v/>
      </c>
      <c r="Q22" s="28" t="str">
        <f t="shared" ca="1" si="6"/>
        <v/>
      </c>
      <c r="R22" s="28" t="str">
        <f t="shared" ca="1" si="6"/>
        <v/>
      </c>
      <c r="S22" s="28" t="str">
        <f t="shared" ca="1" si="6"/>
        <v/>
      </c>
      <c r="T22" s="28" t="str">
        <f t="shared" ca="1" si="6"/>
        <v/>
      </c>
      <c r="U22" s="28" t="str">
        <f t="shared" ca="1" si="6"/>
        <v/>
      </c>
      <c r="V22" s="28" t="str">
        <f t="shared" ca="1" si="6"/>
        <v/>
      </c>
      <c r="W22" s="28" t="str">
        <f t="shared" ca="1" si="6"/>
        <v/>
      </c>
      <c r="X22" s="28" t="str">
        <f t="shared" ca="1" si="6"/>
        <v/>
      </c>
      <c r="Y22" s="28" t="str">
        <f t="shared" ca="1" si="6"/>
        <v/>
      </c>
      <c r="Z22" s="28" t="str">
        <f t="shared" ca="1" si="6"/>
        <v/>
      </c>
      <c r="AA22" s="28" t="str">
        <f t="shared" ca="1" si="6"/>
        <v/>
      </c>
      <c r="AB22" s="28" t="str">
        <f t="shared" ca="1" si="6"/>
        <v/>
      </c>
      <c r="AC22" s="28" t="str">
        <f t="shared" ca="1" si="6"/>
        <v/>
      </c>
      <c r="AD22" s="28" t="str">
        <f t="shared" ca="1" si="6"/>
        <v/>
      </c>
      <c r="AE22" s="28" t="str">
        <f t="shared" ca="1" si="6"/>
        <v/>
      </c>
      <c r="AF22" s="28" t="str">
        <f t="shared" ca="1" si="7"/>
        <v/>
      </c>
      <c r="AG22" s="28" t="str">
        <f t="shared" ca="1" si="7"/>
        <v/>
      </c>
      <c r="AH22" s="28" t="str">
        <f t="shared" ca="1" si="7"/>
        <v/>
      </c>
      <c r="AI22" s="28" t="str">
        <f t="shared" ca="1" si="7"/>
        <v/>
      </c>
      <c r="AJ22" s="28" t="str">
        <f t="shared" ca="1" si="7"/>
        <v/>
      </c>
      <c r="AK22" s="28" t="str">
        <f t="shared" ca="1" si="7"/>
        <v/>
      </c>
      <c r="AL22" s="28" t="str">
        <f t="shared" ca="1" si="7"/>
        <v/>
      </c>
      <c r="AM22" s="28" t="str">
        <f t="shared" ca="1" si="7"/>
        <v/>
      </c>
      <c r="AN22" s="28" t="str">
        <f t="shared" ca="1" si="7"/>
        <v/>
      </c>
      <c r="AO22" s="28" t="str">
        <f t="shared" ca="1" si="7"/>
        <v/>
      </c>
      <c r="AP22" s="28" t="str">
        <f t="shared" ca="1" si="7"/>
        <v/>
      </c>
      <c r="AQ22" s="28" t="str">
        <f t="shared" ca="1" si="7"/>
        <v/>
      </c>
      <c r="AR22" s="28" t="str">
        <f t="shared" ca="1" si="7"/>
        <v/>
      </c>
      <c r="AS22" s="28" t="str">
        <f t="shared" ca="1" si="7"/>
        <v/>
      </c>
      <c r="AT22" s="28" t="str">
        <f t="shared" ca="1" si="7"/>
        <v/>
      </c>
      <c r="AU22" s="28" t="str">
        <f t="shared" ca="1" si="7"/>
        <v/>
      </c>
      <c r="AV22" s="28" t="str">
        <f t="shared" ca="1" si="8"/>
        <v/>
      </c>
      <c r="AW22" s="28" t="str">
        <f t="shared" ca="1" si="8"/>
        <v/>
      </c>
      <c r="AX22" s="28" t="str">
        <f t="shared" ca="1" si="8"/>
        <v/>
      </c>
      <c r="AY22" s="28" t="str">
        <f t="shared" ca="1" si="8"/>
        <v/>
      </c>
      <c r="AZ22" s="28" t="str">
        <f t="shared" ca="1" si="8"/>
        <v/>
      </c>
      <c r="BA22" s="28" t="str">
        <f t="shared" ca="1" si="8"/>
        <v/>
      </c>
      <c r="BB22" s="28" t="str">
        <f t="shared" ca="1" si="8"/>
        <v/>
      </c>
      <c r="BC22" s="28" t="str">
        <f t="shared" ca="1" si="8"/>
        <v/>
      </c>
      <c r="BD22" s="28" t="str">
        <f t="shared" ca="1" si="8"/>
        <v/>
      </c>
      <c r="BE22" s="28" t="str">
        <f t="shared" ca="1" si="8"/>
        <v/>
      </c>
      <c r="BF22" s="28" t="str">
        <f t="shared" ca="1" si="8"/>
        <v/>
      </c>
      <c r="BG22" s="28" t="str">
        <f t="shared" ca="1" si="8"/>
        <v/>
      </c>
      <c r="BH22" s="28" t="str">
        <f t="shared" ca="1" si="8"/>
        <v/>
      </c>
      <c r="BI22" s="28" t="str">
        <f t="shared" ca="1" si="8"/>
        <v/>
      </c>
      <c r="BJ22" s="28" t="str">
        <f t="shared" ca="1" si="8"/>
        <v/>
      </c>
      <c r="BK22" s="28" t="str">
        <f t="shared" ca="1" si="8"/>
        <v/>
      </c>
      <c r="BL22" s="28" t="str">
        <f t="shared" ca="1" si="9"/>
        <v/>
      </c>
      <c r="BM22" s="28" t="str">
        <f t="shared" ca="1" si="9"/>
        <v/>
      </c>
      <c r="BN22" s="28" t="str">
        <f t="shared" ca="1" si="9"/>
        <v/>
      </c>
      <c r="BO22" s="28" t="str">
        <f t="shared" ca="1" si="9"/>
        <v/>
      </c>
      <c r="BP22" s="28" t="str">
        <f t="shared" ca="1" si="9"/>
        <v/>
      </c>
      <c r="BQ22" s="28" t="str">
        <f t="shared" ca="1" si="9"/>
        <v/>
      </c>
      <c r="BR22" s="28" t="str">
        <f t="shared" ca="1" si="9"/>
        <v/>
      </c>
      <c r="BS22" s="28" t="str">
        <f t="shared" ca="1" si="9"/>
        <v/>
      </c>
    </row>
    <row r="23" spans="1:71" s="29" customFormat="1" ht="30" customHeight="1">
      <c r="A23" s="1"/>
      <c r="B23" s="41" t="s">
        <v>127</v>
      </c>
      <c r="C23" s="38" t="s">
        <v>21</v>
      </c>
      <c r="D23" s="38" t="s">
        <v>64</v>
      </c>
      <c r="E23" s="24">
        <v>0</v>
      </c>
      <c r="F23" s="119" t="s">
        <v>124</v>
      </c>
      <c r="G23" s="42" t="s">
        <v>125</v>
      </c>
      <c r="H23" s="124" t="e">
        <f>WORKDAY.INTL(G23,1,1, 假期统计!$A$2:$A$28)-1</f>
        <v>#VALUE!</v>
      </c>
      <c r="I23" s="56">
        <v>1</v>
      </c>
      <c r="J23" s="56"/>
      <c r="K23" s="56"/>
      <c r="L23" s="77"/>
      <c r="M23" s="77"/>
      <c r="N23" s="56">
        <f>NETWORKDAYS.INTL(里程碑[[#This Row],[实际开始日期]],里程碑[[#This Row],[实际完成日期]],1,假期统计!$A$2:$A$28)</f>
        <v>0</v>
      </c>
      <c r="O23" s="13"/>
      <c r="P23" s="28" t="e">
        <f t="shared" ca="1" si="6"/>
        <v>#VALUE!</v>
      </c>
      <c r="Q23" s="28" t="e">
        <f t="shared" ca="1" si="6"/>
        <v>#VALUE!</v>
      </c>
      <c r="R23" s="28" t="e">
        <f t="shared" ca="1" si="6"/>
        <v>#VALUE!</v>
      </c>
      <c r="S23" s="28" t="e">
        <f t="shared" ca="1" si="6"/>
        <v>#VALUE!</v>
      </c>
      <c r="T23" s="28" t="e">
        <f t="shared" ca="1" si="6"/>
        <v>#VALUE!</v>
      </c>
      <c r="U23" s="28" t="e">
        <f t="shared" ca="1" si="6"/>
        <v>#VALUE!</v>
      </c>
      <c r="V23" s="28" t="e">
        <f t="shared" ca="1" si="6"/>
        <v>#VALUE!</v>
      </c>
      <c r="W23" s="28" t="e">
        <f t="shared" ca="1" si="6"/>
        <v>#VALUE!</v>
      </c>
      <c r="X23" s="28" t="e">
        <f t="shared" ca="1" si="6"/>
        <v>#VALUE!</v>
      </c>
      <c r="Y23" s="28" t="e">
        <f t="shared" ca="1" si="6"/>
        <v>#VALUE!</v>
      </c>
      <c r="Z23" s="28" t="e">
        <f t="shared" ca="1" si="6"/>
        <v>#VALUE!</v>
      </c>
      <c r="AA23" s="28" t="e">
        <f t="shared" ca="1" si="6"/>
        <v>#VALUE!</v>
      </c>
      <c r="AB23" s="28" t="e">
        <f t="shared" ca="1" si="6"/>
        <v>#VALUE!</v>
      </c>
      <c r="AC23" s="28" t="e">
        <f t="shared" ca="1" si="6"/>
        <v>#VALUE!</v>
      </c>
      <c r="AD23" s="28" t="e">
        <f t="shared" ca="1" si="6"/>
        <v>#VALUE!</v>
      </c>
      <c r="AE23" s="28" t="e">
        <f t="shared" ca="1" si="6"/>
        <v>#VALUE!</v>
      </c>
      <c r="AF23" s="28" t="e">
        <f t="shared" ca="1" si="7"/>
        <v>#VALUE!</v>
      </c>
      <c r="AG23" s="28" t="e">
        <f t="shared" ca="1" si="7"/>
        <v>#VALUE!</v>
      </c>
      <c r="AH23" s="28" t="e">
        <f t="shared" ca="1" si="7"/>
        <v>#VALUE!</v>
      </c>
      <c r="AI23" s="28" t="e">
        <f t="shared" ca="1" si="7"/>
        <v>#VALUE!</v>
      </c>
      <c r="AJ23" s="28" t="e">
        <f t="shared" ca="1" si="7"/>
        <v>#VALUE!</v>
      </c>
      <c r="AK23" s="28" t="e">
        <f t="shared" ca="1" si="7"/>
        <v>#VALUE!</v>
      </c>
      <c r="AL23" s="28" t="e">
        <f t="shared" ca="1" si="7"/>
        <v>#VALUE!</v>
      </c>
      <c r="AM23" s="28" t="e">
        <f t="shared" ca="1" si="7"/>
        <v>#VALUE!</v>
      </c>
      <c r="AN23" s="28" t="e">
        <f t="shared" ca="1" si="7"/>
        <v>#VALUE!</v>
      </c>
      <c r="AO23" s="28" t="e">
        <f t="shared" ca="1" si="7"/>
        <v>#VALUE!</v>
      </c>
      <c r="AP23" s="28" t="e">
        <f t="shared" ca="1" si="7"/>
        <v>#VALUE!</v>
      </c>
      <c r="AQ23" s="28" t="e">
        <f t="shared" ca="1" si="7"/>
        <v>#VALUE!</v>
      </c>
      <c r="AR23" s="28" t="e">
        <f t="shared" ca="1" si="7"/>
        <v>#VALUE!</v>
      </c>
      <c r="AS23" s="28" t="e">
        <f t="shared" ca="1" si="7"/>
        <v>#VALUE!</v>
      </c>
      <c r="AT23" s="28" t="e">
        <f t="shared" ca="1" si="7"/>
        <v>#VALUE!</v>
      </c>
      <c r="AU23" s="28" t="e">
        <f t="shared" ca="1" si="7"/>
        <v>#VALUE!</v>
      </c>
      <c r="AV23" s="28" t="e">
        <f t="shared" ca="1" si="8"/>
        <v>#VALUE!</v>
      </c>
      <c r="AW23" s="28" t="e">
        <f t="shared" ca="1" si="8"/>
        <v>#VALUE!</v>
      </c>
      <c r="AX23" s="28" t="e">
        <f t="shared" ca="1" si="8"/>
        <v>#VALUE!</v>
      </c>
      <c r="AY23" s="28" t="e">
        <f t="shared" ca="1" si="8"/>
        <v>#VALUE!</v>
      </c>
      <c r="AZ23" s="28" t="e">
        <f t="shared" ca="1" si="8"/>
        <v>#VALUE!</v>
      </c>
      <c r="BA23" s="28" t="e">
        <f t="shared" ca="1" si="8"/>
        <v>#VALUE!</v>
      </c>
      <c r="BB23" s="28" t="e">
        <f t="shared" ca="1" si="8"/>
        <v>#VALUE!</v>
      </c>
      <c r="BC23" s="28" t="e">
        <f t="shared" ca="1" si="8"/>
        <v>#VALUE!</v>
      </c>
      <c r="BD23" s="28" t="e">
        <f t="shared" ca="1" si="8"/>
        <v>#VALUE!</v>
      </c>
      <c r="BE23" s="28" t="e">
        <f t="shared" ca="1" si="8"/>
        <v>#VALUE!</v>
      </c>
      <c r="BF23" s="28" t="e">
        <f t="shared" ca="1" si="8"/>
        <v>#VALUE!</v>
      </c>
      <c r="BG23" s="28" t="e">
        <f t="shared" ca="1" si="8"/>
        <v>#VALUE!</v>
      </c>
      <c r="BH23" s="28" t="e">
        <f t="shared" ca="1" si="8"/>
        <v>#VALUE!</v>
      </c>
      <c r="BI23" s="28" t="e">
        <f t="shared" ca="1" si="8"/>
        <v>#VALUE!</v>
      </c>
      <c r="BJ23" s="28" t="e">
        <f t="shared" ca="1" si="8"/>
        <v>#VALUE!</v>
      </c>
      <c r="BK23" s="28" t="e">
        <f t="shared" ca="1" si="8"/>
        <v>#VALUE!</v>
      </c>
      <c r="BL23" s="28" t="e">
        <f t="shared" ca="1" si="9"/>
        <v>#VALUE!</v>
      </c>
      <c r="BM23" s="28" t="e">
        <f t="shared" ca="1" si="9"/>
        <v>#VALUE!</v>
      </c>
      <c r="BN23" s="28" t="e">
        <f t="shared" ca="1" si="9"/>
        <v>#VALUE!</v>
      </c>
      <c r="BO23" s="28" t="e">
        <f t="shared" ca="1" si="9"/>
        <v>#VALUE!</v>
      </c>
      <c r="BP23" s="28" t="e">
        <f t="shared" ca="1" si="9"/>
        <v>#VALUE!</v>
      </c>
      <c r="BQ23" s="28" t="e">
        <f t="shared" ca="1" si="9"/>
        <v>#VALUE!</v>
      </c>
      <c r="BR23" s="28" t="e">
        <f t="shared" ca="1" si="9"/>
        <v>#VALUE!</v>
      </c>
      <c r="BS23" s="28" t="e">
        <f t="shared" ca="1" si="9"/>
        <v>#VALUE!</v>
      </c>
    </row>
    <row r="24" spans="1:71" s="29" customFormat="1" ht="30" customHeight="1">
      <c r="A24" s="1"/>
      <c r="B24" s="41" t="s">
        <v>128</v>
      </c>
      <c r="C24" s="38" t="s">
        <v>21</v>
      </c>
      <c r="D24" s="38" t="s">
        <v>59</v>
      </c>
      <c r="E24" s="39">
        <v>0</v>
      </c>
      <c r="F24" s="39" t="s">
        <v>124</v>
      </c>
      <c r="G24" s="42" t="str">
        <f>G23</f>
        <v>依赖业务方ready</v>
      </c>
      <c r="H24" s="75" t="e">
        <f>H23</f>
        <v>#VALUE!</v>
      </c>
      <c r="I24" s="56">
        <v>1</v>
      </c>
      <c r="J24" s="56"/>
      <c r="K24" s="56"/>
      <c r="L24" s="77"/>
      <c r="M24" s="77"/>
      <c r="N24" s="56">
        <f>里程碑[[#This Row],[实际完成日期]]-里程碑[[#This Row],[实际开始日期]]</f>
        <v>0</v>
      </c>
      <c r="O24" s="13"/>
      <c r="P24" s="28" t="e">
        <f t="shared" ca="1" si="6"/>
        <v>#VALUE!</v>
      </c>
      <c r="Q24" s="28" t="e">
        <f t="shared" ca="1" si="6"/>
        <v>#VALUE!</v>
      </c>
      <c r="R24" s="28" t="e">
        <f t="shared" ca="1" si="6"/>
        <v>#VALUE!</v>
      </c>
      <c r="S24" s="28" t="e">
        <f t="shared" ca="1" si="6"/>
        <v>#VALUE!</v>
      </c>
      <c r="T24" s="28" t="e">
        <f t="shared" ca="1" si="6"/>
        <v>#VALUE!</v>
      </c>
      <c r="U24" s="28" t="e">
        <f t="shared" ca="1" si="6"/>
        <v>#VALUE!</v>
      </c>
      <c r="V24" s="28" t="e">
        <f t="shared" ca="1" si="6"/>
        <v>#VALUE!</v>
      </c>
      <c r="W24" s="28" t="e">
        <f t="shared" ca="1" si="6"/>
        <v>#VALUE!</v>
      </c>
      <c r="X24" s="28" t="e">
        <f t="shared" ca="1" si="6"/>
        <v>#VALUE!</v>
      </c>
      <c r="Y24" s="28" t="e">
        <f t="shared" ca="1" si="6"/>
        <v>#VALUE!</v>
      </c>
      <c r="Z24" s="28" t="e">
        <f t="shared" ca="1" si="6"/>
        <v>#VALUE!</v>
      </c>
      <c r="AA24" s="28" t="e">
        <f t="shared" ca="1" si="6"/>
        <v>#VALUE!</v>
      </c>
      <c r="AB24" s="28" t="e">
        <f t="shared" ca="1" si="6"/>
        <v>#VALUE!</v>
      </c>
      <c r="AC24" s="28" t="e">
        <f t="shared" ca="1" si="6"/>
        <v>#VALUE!</v>
      </c>
      <c r="AD24" s="28" t="e">
        <f t="shared" ca="1" si="6"/>
        <v>#VALUE!</v>
      </c>
      <c r="AE24" s="28" t="e">
        <f t="shared" ref="P24:AE41" ca="1" si="10">IF(AND($C24="目标/里程碑",AE$5&gt;=$L24,AE$5&lt;=$M24),1,IF(AND($C24="目标/里程碑",AE$5&gt;=$G24,AE$5&lt;=$H24),2,""))</f>
        <v>#VALUE!</v>
      </c>
      <c r="AF24" s="28" t="e">
        <f t="shared" ca="1" si="7"/>
        <v>#VALUE!</v>
      </c>
      <c r="AG24" s="28" t="e">
        <f t="shared" ca="1" si="7"/>
        <v>#VALUE!</v>
      </c>
      <c r="AH24" s="28" t="e">
        <f t="shared" ca="1" si="7"/>
        <v>#VALUE!</v>
      </c>
      <c r="AI24" s="28" t="e">
        <f t="shared" ca="1" si="7"/>
        <v>#VALUE!</v>
      </c>
      <c r="AJ24" s="28" t="e">
        <f t="shared" ca="1" si="7"/>
        <v>#VALUE!</v>
      </c>
      <c r="AK24" s="28" t="e">
        <f t="shared" ca="1" si="7"/>
        <v>#VALUE!</v>
      </c>
      <c r="AL24" s="28" t="e">
        <f t="shared" ca="1" si="7"/>
        <v>#VALUE!</v>
      </c>
      <c r="AM24" s="28" t="e">
        <f t="shared" ca="1" si="7"/>
        <v>#VALUE!</v>
      </c>
      <c r="AN24" s="28" t="e">
        <f t="shared" ca="1" si="7"/>
        <v>#VALUE!</v>
      </c>
      <c r="AO24" s="28" t="e">
        <f t="shared" ca="1" si="7"/>
        <v>#VALUE!</v>
      </c>
      <c r="AP24" s="28" t="e">
        <f t="shared" ca="1" si="7"/>
        <v>#VALUE!</v>
      </c>
      <c r="AQ24" s="28" t="e">
        <f t="shared" ca="1" si="7"/>
        <v>#VALUE!</v>
      </c>
      <c r="AR24" s="28" t="e">
        <f t="shared" ca="1" si="7"/>
        <v>#VALUE!</v>
      </c>
      <c r="AS24" s="28" t="e">
        <f t="shared" ca="1" si="7"/>
        <v>#VALUE!</v>
      </c>
      <c r="AT24" s="28" t="e">
        <f t="shared" ca="1" si="7"/>
        <v>#VALUE!</v>
      </c>
      <c r="AU24" s="28" t="e">
        <f t="shared" ca="1" si="7"/>
        <v>#VALUE!</v>
      </c>
      <c r="AV24" s="28" t="e">
        <f t="shared" ca="1" si="8"/>
        <v>#VALUE!</v>
      </c>
      <c r="AW24" s="28" t="e">
        <f t="shared" ca="1" si="8"/>
        <v>#VALUE!</v>
      </c>
      <c r="AX24" s="28" t="e">
        <f t="shared" ca="1" si="8"/>
        <v>#VALUE!</v>
      </c>
      <c r="AY24" s="28" t="e">
        <f t="shared" ca="1" si="8"/>
        <v>#VALUE!</v>
      </c>
      <c r="AZ24" s="28" t="e">
        <f t="shared" ca="1" si="8"/>
        <v>#VALUE!</v>
      </c>
      <c r="BA24" s="28" t="e">
        <f t="shared" ca="1" si="8"/>
        <v>#VALUE!</v>
      </c>
      <c r="BB24" s="28" t="e">
        <f t="shared" ca="1" si="8"/>
        <v>#VALUE!</v>
      </c>
      <c r="BC24" s="28" t="e">
        <f t="shared" ca="1" si="8"/>
        <v>#VALUE!</v>
      </c>
      <c r="BD24" s="28" t="e">
        <f t="shared" ca="1" si="8"/>
        <v>#VALUE!</v>
      </c>
      <c r="BE24" s="28" t="e">
        <f t="shared" ca="1" si="8"/>
        <v>#VALUE!</v>
      </c>
      <c r="BF24" s="28" t="e">
        <f t="shared" ca="1" si="8"/>
        <v>#VALUE!</v>
      </c>
      <c r="BG24" s="28" t="e">
        <f t="shared" ca="1" si="8"/>
        <v>#VALUE!</v>
      </c>
      <c r="BH24" s="28" t="e">
        <f t="shared" ca="1" si="8"/>
        <v>#VALUE!</v>
      </c>
      <c r="BI24" s="28" t="e">
        <f t="shared" ca="1" si="8"/>
        <v>#VALUE!</v>
      </c>
      <c r="BJ24" s="28" t="e">
        <f t="shared" ca="1" si="8"/>
        <v>#VALUE!</v>
      </c>
      <c r="BK24" s="28" t="e">
        <f t="shared" ca="1" si="8"/>
        <v>#VALUE!</v>
      </c>
      <c r="BL24" s="28" t="e">
        <f t="shared" ca="1" si="9"/>
        <v>#VALUE!</v>
      </c>
      <c r="BM24" s="28" t="e">
        <f t="shared" ca="1" si="9"/>
        <v>#VALUE!</v>
      </c>
      <c r="BN24" s="28" t="e">
        <f t="shared" ca="1" si="9"/>
        <v>#VALUE!</v>
      </c>
      <c r="BO24" s="28" t="e">
        <f t="shared" ca="1" si="9"/>
        <v>#VALUE!</v>
      </c>
      <c r="BP24" s="28" t="e">
        <f t="shared" ca="1" si="9"/>
        <v>#VALUE!</v>
      </c>
      <c r="BQ24" s="28" t="e">
        <f t="shared" ca="1" si="9"/>
        <v>#VALUE!</v>
      </c>
      <c r="BR24" s="28" t="e">
        <f t="shared" ca="1" si="9"/>
        <v>#VALUE!</v>
      </c>
      <c r="BS24" s="28" t="e">
        <f t="shared" ca="1" si="9"/>
        <v>#VALUE!</v>
      </c>
    </row>
    <row r="25" spans="1:71" s="29" customFormat="1" ht="30" customHeight="1">
      <c r="A25" s="1"/>
      <c r="B25" s="41" t="s">
        <v>39</v>
      </c>
      <c r="C25" s="38" t="s">
        <v>24</v>
      </c>
      <c r="D25" s="38" t="s">
        <v>61</v>
      </c>
      <c r="E25" s="39">
        <v>0</v>
      </c>
      <c r="F25" s="39" t="s">
        <v>62</v>
      </c>
      <c r="G25" s="42"/>
      <c r="H25" s="75"/>
      <c r="I25" s="56">
        <f>NETWORKDAYS.INTL(里程碑[[#This Row],[计划开始日期]],里程碑[[#This Row],[计划完成日期]],1,假期统计!$A$2:$A$28)</f>
        <v>0</v>
      </c>
      <c r="J25" s="56"/>
      <c r="K25" s="56"/>
      <c r="L25" s="77"/>
      <c r="M25" s="77"/>
      <c r="N25" s="56">
        <f>NETWORKDAYS.INTL(里程碑[[#This Row],[实际开始日期]],里程碑[[#This Row],[实际完成日期]],1,假期统计!$A$2:$A$28)</f>
        <v>0</v>
      </c>
      <c r="O25" s="13"/>
      <c r="P25" s="28" t="str">
        <f t="shared" ca="1" si="10"/>
        <v/>
      </c>
      <c r="Q25" s="28" t="str">
        <f t="shared" ca="1" si="10"/>
        <v/>
      </c>
      <c r="R25" s="28" t="str">
        <f t="shared" ca="1" si="10"/>
        <v/>
      </c>
      <c r="S25" s="28" t="str">
        <f t="shared" ca="1" si="10"/>
        <v/>
      </c>
      <c r="T25" s="28" t="str">
        <f t="shared" ca="1" si="10"/>
        <v/>
      </c>
      <c r="U25" s="28" t="str">
        <f t="shared" ca="1" si="10"/>
        <v/>
      </c>
      <c r="V25" s="28" t="str">
        <f t="shared" ca="1" si="10"/>
        <v/>
      </c>
      <c r="W25" s="28" t="str">
        <f t="shared" ca="1" si="10"/>
        <v/>
      </c>
      <c r="X25" s="28" t="str">
        <f t="shared" ca="1" si="10"/>
        <v/>
      </c>
      <c r="Y25" s="28" t="str">
        <f t="shared" ca="1" si="10"/>
        <v/>
      </c>
      <c r="Z25" s="28" t="str">
        <f t="shared" ca="1" si="10"/>
        <v/>
      </c>
      <c r="AA25" s="28" t="str">
        <f t="shared" ca="1" si="10"/>
        <v/>
      </c>
      <c r="AB25" s="28" t="str">
        <f t="shared" ca="1" si="10"/>
        <v/>
      </c>
      <c r="AC25" s="28" t="str">
        <f t="shared" ca="1" si="10"/>
        <v/>
      </c>
      <c r="AD25" s="28" t="str">
        <f t="shared" ca="1" si="10"/>
        <v/>
      </c>
      <c r="AE25" s="28" t="str">
        <f t="shared" ca="1" si="10"/>
        <v/>
      </c>
      <c r="AF25" s="28" t="str">
        <f t="shared" ca="1" si="7"/>
        <v/>
      </c>
      <c r="AG25" s="28" t="str">
        <f t="shared" ca="1" si="7"/>
        <v/>
      </c>
      <c r="AH25" s="28" t="str">
        <f t="shared" ca="1" si="7"/>
        <v/>
      </c>
      <c r="AI25" s="28" t="str">
        <f t="shared" ca="1" si="7"/>
        <v/>
      </c>
      <c r="AJ25" s="28" t="str">
        <f t="shared" ca="1" si="7"/>
        <v/>
      </c>
      <c r="AK25" s="28" t="str">
        <f t="shared" ca="1" si="7"/>
        <v/>
      </c>
      <c r="AL25" s="28" t="str">
        <f t="shared" ca="1" si="7"/>
        <v/>
      </c>
      <c r="AM25" s="28" t="str">
        <f t="shared" ca="1" si="7"/>
        <v/>
      </c>
      <c r="AN25" s="28" t="str">
        <f t="shared" ca="1" si="7"/>
        <v/>
      </c>
      <c r="AO25" s="28" t="str">
        <f t="shared" ca="1" si="7"/>
        <v/>
      </c>
      <c r="AP25" s="28" t="str">
        <f t="shared" ca="1" si="7"/>
        <v/>
      </c>
      <c r="AQ25" s="28" t="str">
        <f t="shared" ca="1" si="7"/>
        <v/>
      </c>
      <c r="AR25" s="28" t="str">
        <f t="shared" ca="1" si="7"/>
        <v/>
      </c>
      <c r="AS25" s="28" t="str">
        <f t="shared" ca="1" si="7"/>
        <v/>
      </c>
      <c r="AT25" s="28" t="str">
        <f t="shared" ca="1" si="7"/>
        <v/>
      </c>
      <c r="AU25" s="28" t="str">
        <f t="shared" ca="1" si="7"/>
        <v/>
      </c>
      <c r="AV25" s="28" t="str">
        <f t="shared" ca="1" si="8"/>
        <v/>
      </c>
      <c r="AW25" s="28" t="str">
        <f t="shared" ca="1" si="8"/>
        <v/>
      </c>
      <c r="AX25" s="28" t="str">
        <f t="shared" ca="1" si="8"/>
        <v/>
      </c>
      <c r="AY25" s="28" t="str">
        <f t="shared" ca="1" si="8"/>
        <v/>
      </c>
      <c r="AZ25" s="28" t="str">
        <f t="shared" ca="1" si="8"/>
        <v/>
      </c>
      <c r="BA25" s="28" t="str">
        <f t="shared" ca="1" si="8"/>
        <v/>
      </c>
      <c r="BB25" s="28" t="str">
        <f t="shared" ca="1" si="8"/>
        <v/>
      </c>
      <c r="BC25" s="28" t="str">
        <f t="shared" ca="1" si="8"/>
        <v/>
      </c>
      <c r="BD25" s="28" t="str">
        <f t="shared" ca="1" si="8"/>
        <v/>
      </c>
      <c r="BE25" s="28" t="str">
        <f t="shared" ca="1" si="8"/>
        <v/>
      </c>
      <c r="BF25" s="28" t="str">
        <f t="shared" ca="1" si="8"/>
        <v/>
      </c>
      <c r="BG25" s="28" t="str">
        <f t="shared" ca="1" si="8"/>
        <v/>
      </c>
      <c r="BH25" s="28" t="str">
        <f t="shared" ca="1" si="8"/>
        <v/>
      </c>
      <c r="BI25" s="28" t="str">
        <f t="shared" ca="1" si="8"/>
        <v/>
      </c>
      <c r="BJ25" s="28" t="str">
        <f t="shared" ca="1" si="8"/>
        <v/>
      </c>
      <c r="BK25" s="28" t="str">
        <f t="shared" ca="1" si="8"/>
        <v/>
      </c>
      <c r="BL25" s="28" t="str">
        <f t="shared" ca="1" si="9"/>
        <v/>
      </c>
      <c r="BM25" s="28" t="str">
        <f t="shared" ca="1" si="9"/>
        <v/>
      </c>
      <c r="BN25" s="28" t="str">
        <f t="shared" ca="1" si="9"/>
        <v/>
      </c>
      <c r="BO25" s="28" t="str">
        <f t="shared" ca="1" si="9"/>
        <v/>
      </c>
      <c r="BP25" s="28" t="str">
        <f t="shared" ca="1" si="9"/>
        <v/>
      </c>
      <c r="BQ25" s="28" t="str">
        <f t="shared" ca="1" si="9"/>
        <v/>
      </c>
      <c r="BR25" s="28" t="str">
        <f t="shared" ca="1" si="9"/>
        <v/>
      </c>
      <c r="BS25" s="28" t="str">
        <f t="shared" ca="1" si="9"/>
        <v/>
      </c>
    </row>
    <row r="26" spans="1:71" s="29" customFormat="1" ht="30" customHeight="1">
      <c r="A26" s="1"/>
      <c r="B26" s="36" t="s">
        <v>40</v>
      </c>
      <c r="C26" s="38" t="s">
        <v>108</v>
      </c>
      <c r="D26" s="27"/>
      <c r="E26" s="24"/>
      <c r="F26" s="24"/>
      <c r="G26" s="42"/>
      <c r="H26" s="77"/>
      <c r="I26" s="56"/>
      <c r="J26" s="56">
        <v>20</v>
      </c>
      <c r="K26" s="56"/>
      <c r="L26" s="77"/>
      <c r="M26" s="77"/>
      <c r="N26" s="26"/>
      <c r="O26" s="13"/>
      <c r="P26" s="28" t="str">
        <f t="shared" ca="1" si="10"/>
        <v/>
      </c>
      <c r="Q26" s="28" t="str">
        <f t="shared" ca="1" si="10"/>
        <v/>
      </c>
      <c r="R26" s="28" t="str">
        <f t="shared" ca="1" si="10"/>
        <v/>
      </c>
      <c r="S26" s="28" t="str">
        <f t="shared" ca="1" si="10"/>
        <v/>
      </c>
      <c r="T26" s="28" t="str">
        <f t="shared" ca="1" si="10"/>
        <v/>
      </c>
      <c r="U26" s="28" t="str">
        <f t="shared" ca="1" si="10"/>
        <v/>
      </c>
      <c r="V26" s="28" t="str">
        <f t="shared" ca="1" si="10"/>
        <v/>
      </c>
      <c r="W26" s="28" t="str">
        <f t="shared" ca="1" si="10"/>
        <v/>
      </c>
      <c r="X26" s="28" t="str">
        <f t="shared" ca="1" si="10"/>
        <v/>
      </c>
      <c r="Y26" s="28" t="str">
        <f t="shared" ca="1" si="10"/>
        <v/>
      </c>
      <c r="Z26" s="28" t="str">
        <f t="shared" ca="1" si="10"/>
        <v/>
      </c>
      <c r="AA26" s="28" t="str">
        <f t="shared" ca="1" si="10"/>
        <v/>
      </c>
      <c r="AB26" s="28" t="str">
        <f t="shared" ca="1" si="10"/>
        <v/>
      </c>
      <c r="AC26" s="28" t="str">
        <f t="shared" ca="1" si="10"/>
        <v/>
      </c>
      <c r="AD26" s="28" t="str">
        <f t="shared" ca="1" si="10"/>
        <v/>
      </c>
      <c r="AE26" s="28" t="str">
        <f t="shared" ca="1" si="10"/>
        <v/>
      </c>
      <c r="AF26" s="28" t="str">
        <f t="shared" ca="1" si="7"/>
        <v/>
      </c>
      <c r="AG26" s="28" t="str">
        <f t="shared" ca="1" si="7"/>
        <v/>
      </c>
      <c r="AH26" s="28" t="str">
        <f t="shared" ca="1" si="7"/>
        <v/>
      </c>
      <c r="AI26" s="28" t="str">
        <f t="shared" ca="1" si="7"/>
        <v/>
      </c>
      <c r="AJ26" s="28" t="str">
        <f t="shared" ca="1" si="7"/>
        <v/>
      </c>
      <c r="AK26" s="28" t="str">
        <f t="shared" ca="1" si="7"/>
        <v/>
      </c>
      <c r="AL26" s="28" t="str">
        <f t="shared" ca="1" si="7"/>
        <v/>
      </c>
      <c r="AM26" s="28" t="str">
        <f t="shared" ca="1" si="7"/>
        <v/>
      </c>
      <c r="AN26" s="28" t="str">
        <f t="shared" ca="1" si="7"/>
        <v/>
      </c>
      <c r="AO26" s="28" t="str">
        <f t="shared" ca="1" si="7"/>
        <v/>
      </c>
      <c r="AP26" s="28" t="str">
        <f t="shared" ca="1" si="7"/>
        <v/>
      </c>
      <c r="AQ26" s="28" t="str">
        <f t="shared" ca="1" si="7"/>
        <v/>
      </c>
      <c r="AR26" s="28" t="str">
        <f t="shared" ca="1" si="7"/>
        <v/>
      </c>
      <c r="AS26" s="28" t="str">
        <f t="shared" ca="1" si="7"/>
        <v/>
      </c>
      <c r="AT26" s="28" t="str">
        <f t="shared" ca="1" si="7"/>
        <v/>
      </c>
      <c r="AU26" s="28" t="str">
        <f t="shared" ca="1" si="7"/>
        <v/>
      </c>
      <c r="AV26" s="28" t="str">
        <f t="shared" ca="1" si="8"/>
        <v/>
      </c>
      <c r="AW26" s="28" t="str">
        <f t="shared" ca="1" si="8"/>
        <v/>
      </c>
      <c r="AX26" s="28" t="str">
        <f t="shared" ca="1" si="8"/>
        <v/>
      </c>
      <c r="AY26" s="28" t="str">
        <f t="shared" ca="1" si="8"/>
        <v/>
      </c>
      <c r="AZ26" s="28" t="str">
        <f t="shared" ca="1" si="8"/>
        <v/>
      </c>
      <c r="BA26" s="28" t="str">
        <f t="shared" ca="1" si="8"/>
        <v/>
      </c>
      <c r="BB26" s="28" t="str">
        <f t="shared" ca="1" si="8"/>
        <v/>
      </c>
      <c r="BC26" s="28" t="str">
        <f t="shared" ca="1" si="8"/>
        <v/>
      </c>
      <c r="BD26" s="28" t="str">
        <f t="shared" ca="1" si="8"/>
        <v/>
      </c>
      <c r="BE26" s="28" t="str">
        <f t="shared" ca="1" si="8"/>
        <v/>
      </c>
      <c r="BF26" s="28" t="str">
        <f t="shared" ca="1" si="8"/>
        <v/>
      </c>
      <c r="BG26" s="28" t="str">
        <f t="shared" ca="1" si="8"/>
        <v/>
      </c>
      <c r="BH26" s="28" t="str">
        <f t="shared" ca="1" si="8"/>
        <v/>
      </c>
      <c r="BI26" s="28" t="str">
        <f t="shared" ca="1" si="8"/>
        <v/>
      </c>
      <c r="BJ26" s="28" t="str">
        <f t="shared" ca="1" si="8"/>
        <v/>
      </c>
      <c r="BK26" s="28" t="str">
        <f t="shared" ca="1" si="8"/>
        <v/>
      </c>
      <c r="BL26" s="28" t="str">
        <f t="shared" ca="1" si="9"/>
        <v/>
      </c>
      <c r="BM26" s="28" t="str">
        <f t="shared" ca="1" si="9"/>
        <v/>
      </c>
      <c r="BN26" s="28" t="str">
        <f t="shared" ca="1" si="9"/>
        <v/>
      </c>
      <c r="BO26" s="28" t="str">
        <f t="shared" ca="1" si="9"/>
        <v/>
      </c>
      <c r="BP26" s="28" t="str">
        <f t="shared" ca="1" si="9"/>
        <v/>
      </c>
      <c r="BQ26" s="28" t="str">
        <f t="shared" ca="1" si="9"/>
        <v/>
      </c>
      <c r="BR26" s="28" t="str">
        <f t="shared" ca="1" si="9"/>
        <v/>
      </c>
      <c r="BS26" s="28" t="str">
        <f t="shared" ca="1" si="9"/>
        <v/>
      </c>
    </row>
    <row r="27" spans="1:71" s="29" customFormat="1" ht="30" customHeight="1">
      <c r="A27" s="2" t="s">
        <v>6</v>
      </c>
      <c r="B27" s="35" t="s">
        <v>63</v>
      </c>
      <c r="C27" s="109" t="s">
        <v>152</v>
      </c>
      <c r="D27" s="44" t="s">
        <v>19</v>
      </c>
      <c r="E27" s="94">
        <f>I30*E30+I31*E31+E32*I32</f>
        <v>0</v>
      </c>
      <c r="F27" s="99"/>
      <c r="G27" s="99"/>
      <c r="H27" s="100"/>
      <c r="I27" s="97"/>
      <c r="J27" s="97"/>
      <c r="K27" s="97"/>
      <c r="L27" s="96"/>
      <c r="M27" s="96"/>
      <c r="N27" s="97"/>
      <c r="O27" s="13"/>
      <c r="P27" s="28" t="str">
        <f t="shared" ca="1" si="10"/>
        <v/>
      </c>
      <c r="Q27" s="28" t="str">
        <f t="shared" ca="1" si="10"/>
        <v/>
      </c>
      <c r="R27" s="28" t="str">
        <f t="shared" ca="1" si="10"/>
        <v/>
      </c>
      <c r="S27" s="28" t="str">
        <f t="shared" ca="1" si="10"/>
        <v/>
      </c>
      <c r="T27" s="28" t="str">
        <f t="shared" ca="1" si="10"/>
        <v/>
      </c>
      <c r="U27" s="28" t="str">
        <f t="shared" ca="1" si="10"/>
        <v/>
      </c>
      <c r="V27" s="28" t="str">
        <f t="shared" ca="1" si="10"/>
        <v/>
      </c>
      <c r="W27" s="28" t="str">
        <f t="shared" ca="1" si="10"/>
        <v/>
      </c>
      <c r="X27" s="28" t="str">
        <f t="shared" ca="1" si="10"/>
        <v/>
      </c>
      <c r="Y27" s="28" t="str">
        <f t="shared" ca="1" si="10"/>
        <v/>
      </c>
      <c r="Z27" s="28" t="str">
        <f t="shared" ca="1" si="10"/>
        <v/>
      </c>
      <c r="AA27" s="28" t="str">
        <f t="shared" ca="1" si="10"/>
        <v/>
      </c>
      <c r="AB27" s="28" t="str">
        <f t="shared" ca="1" si="10"/>
        <v/>
      </c>
      <c r="AC27" s="28" t="str">
        <f t="shared" ca="1" si="10"/>
        <v/>
      </c>
      <c r="AD27" s="28" t="str">
        <f t="shared" ca="1" si="10"/>
        <v/>
      </c>
      <c r="AE27" s="28" t="str">
        <f t="shared" ca="1" si="10"/>
        <v/>
      </c>
      <c r="AF27" s="28" t="str">
        <f t="shared" ca="1" si="7"/>
        <v/>
      </c>
      <c r="AG27" s="28" t="str">
        <f t="shared" ca="1" si="7"/>
        <v/>
      </c>
      <c r="AH27" s="28" t="str">
        <f t="shared" ca="1" si="7"/>
        <v/>
      </c>
      <c r="AI27" s="28" t="str">
        <f t="shared" ca="1" si="7"/>
        <v/>
      </c>
      <c r="AJ27" s="28" t="str">
        <f t="shared" ca="1" si="7"/>
        <v/>
      </c>
      <c r="AK27" s="28" t="str">
        <f t="shared" ca="1" si="7"/>
        <v/>
      </c>
      <c r="AL27" s="28" t="str">
        <f t="shared" ca="1" si="7"/>
        <v/>
      </c>
      <c r="AM27" s="28" t="str">
        <f t="shared" ca="1" si="7"/>
        <v/>
      </c>
      <c r="AN27" s="28" t="str">
        <f t="shared" ca="1" si="7"/>
        <v/>
      </c>
      <c r="AO27" s="28" t="str">
        <f t="shared" ca="1" si="7"/>
        <v/>
      </c>
      <c r="AP27" s="28" t="str">
        <f t="shared" ca="1" si="7"/>
        <v/>
      </c>
      <c r="AQ27" s="28" t="str">
        <f t="shared" ca="1" si="7"/>
        <v/>
      </c>
      <c r="AR27" s="28" t="str">
        <f t="shared" ca="1" si="7"/>
        <v/>
      </c>
      <c r="AS27" s="28" t="str">
        <f t="shared" ca="1" si="7"/>
        <v/>
      </c>
      <c r="AT27" s="28" t="str">
        <f t="shared" ca="1" si="7"/>
        <v/>
      </c>
      <c r="AU27" s="28" t="str">
        <f t="shared" ca="1" si="7"/>
        <v/>
      </c>
      <c r="AV27" s="28" t="str">
        <f t="shared" ca="1" si="8"/>
        <v/>
      </c>
      <c r="AW27" s="28" t="str">
        <f t="shared" ca="1" si="8"/>
        <v/>
      </c>
      <c r="AX27" s="28" t="str">
        <f t="shared" ca="1" si="8"/>
        <v/>
      </c>
      <c r="AY27" s="28" t="str">
        <f t="shared" ca="1" si="8"/>
        <v/>
      </c>
      <c r="AZ27" s="28" t="str">
        <f t="shared" ca="1" si="8"/>
        <v/>
      </c>
      <c r="BA27" s="28" t="str">
        <f t="shared" ca="1" si="8"/>
        <v/>
      </c>
      <c r="BB27" s="28" t="str">
        <f t="shared" ca="1" si="8"/>
        <v/>
      </c>
      <c r="BC27" s="28" t="str">
        <f t="shared" ca="1" si="8"/>
        <v/>
      </c>
      <c r="BD27" s="28" t="str">
        <f t="shared" ca="1" si="8"/>
        <v/>
      </c>
      <c r="BE27" s="28" t="str">
        <f t="shared" ca="1" si="8"/>
        <v/>
      </c>
      <c r="BF27" s="28" t="str">
        <f t="shared" ca="1" si="8"/>
        <v/>
      </c>
      <c r="BG27" s="28" t="str">
        <f t="shared" ca="1" si="8"/>
        <v/>
      </c>
      <c r="BH27" s="28" t="str">
        <f t="shared" ca="1" si="8"/>
        <v/>
      </c>
      <c r="BI27" s="28" t="str">
        <f t="shared" ca="1" si="8"/>
        <v/>
      </c>
      <c r="BJ27" s="28" t="str">
        <f t="shared" ca="1" si="8"/>
        <v/>
      </c>
      <c r="BK27" s="28" t="str">
        <f t="shared" ca="1" si="8"/>
        <v/>
      </c>
      <c r="BL27" s="28" t="str">
        <f t="shared" ca="1" si="9"/>
        <v/>
      </c>
      <c r="BM27" s="28" t="str">
        <f t="shared" ca="1" si="9"/>
        <v/>
      </c>
      <c r="BN27" s="28" t="str">
        <f t="shared" ca="1" si="9"/>
        <v/>
      </c>
      <c r="BO27" s="28" t="str">
        <f t="shared" ca="1" si="9"/>
        <v/>
      </c>
      <c r="BP27" s="28" t="str">
        <f t="shared" ca="1" si="9"/>
        <v/>
      </c>
      <c r="BQ27" s="28" t="str">
        <f t="shared" ca="1" si="9"/>
        <v/>
      </c>
      <c r="BR27" s="28" t="str">
        <f t="shared" ca="1" si="9"/>
        <v/>
      </c>
      <c r="BS27" s="28" t="str">
        <f t="shared" ca="1" si="9"/>
        <v/>
      </c>
    </row>
    <row r="28" spans="1:71" s="29" customFormat="1" ht="30" customHeight="1">
      <c r="A28" s="2"/>
      <c r="B28" s="66" t="s">
        <v>132</v>
      </c>
      <c r="C28" s="38" t="s">
        <v>21</v>
      </c>
      <c r="D28" s="38" t="s">
        <v>59</v>
      </c>
      <c r="E28" s="24">
        <v>0</v>
      </c>
      <c r="F28" s="24"/>
      <c r="G28" s="25">
        <v>43832</v>
      </c>
      <c r="H28" s="77">
        <f>WORKDAY.INTL(G28,5,1, 假期统计!$A$2:$A$28)-1</f>
        <v>43838</v>
      </c>
      <c r="I28" s="56">
        <f>NETWORKDAYS.INTL(里程碑[[#This Row],[计划开始日期]],里程碑[[#This Row],[计划完成日期]],1,假期统计!$A$2:$A$28)</f>
        <v>5</v>
      </c>
      <c r="J28" s="56"/>
      <c r="K28" s="56"/>
      <c r="L28" s="77"/>
      <c r="M28" s="77"/>
      <c r="N28" s="56">
        <f>NETWORKDAYS.INTL(里程碑[[#This Row],[实际开始日期]],里程碑[[#This Row],[实际完成日期]],1,假期统计!$A$2:$A$28)</f>
        <v>0</v>
      </c>
      <c r="O28" s="13"/>
      <c r="P28" s="28" t="str">
        <f t="shared" ca="1" si="10"/>
        <v/>
      </c>
      <c r="Q28" s="28" t="str">
        <f t="shared" ca="1" si="10"/>
        <v/>
      </c>
      <c r="R28" s="28" t="str">
        <f t="shared" ca="1" si="10"/>
        <v/>
      </c>
      <c r="S28" s="28" t="str">
        <f t="shared" ca="1" si="10"/>
        <v/>
      </c>
      <c r="T28" s="28" t="str">
        <f t="shared" ca="1" si="10"/>
        <v/>
      </c>
      <c r="U28" s="28" t="str">
        <f t="shared" ca="1" si="10"/>
        <v/>
      </c>
      <c r="V28" s="28" t="str">
        <f t="shared" ca="1" si="10"/>
        <v/>
      </c>
      <c r="W28" s="28" t="str">
        <f t="shared" ca="1" si="10"/>
        <v/>
      </c>
      <c r="X28" s="28" t="str">
        <f t="shared" ca="1" si="10"/>
        <v/>
      </c>
      <c r="Y28" s="28" t="str">
        <f t="shared" ca="1" si="10"/>
        <v/>
      </c>
      <c r="Z28" s="28" t="str">
        <f t="shared" ca="1" si="10"/>
        <v/>
      </c>
      <c r="AA28" s="28" t="str">
        <f t="shared" ca="1" si="10"/>
        <v/>
      </c>
      <c r="AB28" s="28" t="str">
        <f t="shared" ca="1" si="10"/>
        <v/>
      </c>
      <c r="AC28" s="28" t="str">
        <f t="shared" ca="1" si="10"/>
        <v/>
      </c>
      <c r="AD28" s="28" t="str">
        <f t="shared" ca="1" si="10"/>
        <v/>
      </c>
      <c r="AE28" s="28" t="str">
        <f t="shared" ca="1" si="10"/>
        <v/>
      </c>
      <c r="AF28" s="28" t="str">
        <f t="shared" ca="1" si="7"/>
        <v/>
      </c>
      <c r="AG28" s="28" t="str">
        <f t="shared" ca="1" si="7"/>
        <v/>
      </c>
      <c r="AH28" s="28" t="str">
        <f t="shared" ca="1" si="7"/>
        <v/>
      </c>
      <c r="AI28" s="28" t="str">
        <f t="shared" ca="1" si="7"/>
        <v/>
      </c>
      <c r="AJ28" s="28" t="str">
        <f t="shared" ca="1" si="7"/>
        <v/>
      </c>
      <c r="AK28" s="28" t="str">
        <f t="shared" ca="1" si="7"/>
        <v/>
      </c>
      <c r="AL28" s="28" t="str">
        <f t="shared" ca="1" si="7"/>
        <v/>
      </c>
      <c r="AM28" s="28" t="str">
        <f t="shared" ca="1" si="7"/>
        <v/>
      </c>
      <c r="AN28" s="28" t="str">
        <f t="shared" ca="1" si="7"/>
        <v/>
      </c>
      <c r="AO28" s="28" t="str">
        <f t="shared" ca="1" si="7"/>
        <v/>
      </c>
      <c r="AP28" s="28" t="str">
        <f t="shared" ca="1" si="7"/>
        <v/>
      </c>
      <c r="AQ28" s="28" t="str">
        <f t="shared" ca="1" si="7"/>
        <v/>
      </c>
      <c r="AR28" s="28" t="str">
        <f t="shared" ca="1" si="7"/>
        <v/>
      </c>
      <c r="AS28" s="28" t="str">
        <f t="shared" ca="1" si="7"/>
        <v/>
      </c>
      <c r="AT28" s="28" t="str">
        <f t="shared" ca="1" si="7"/>
        <v/>
      </c>
      <c r="AU28" s="28" t="str">
        <f t="shared" ca="1" si="7"/>
        <v/>
      </c>
      <c r="AV28" s="28" t="str">
        <f t="shared" ca="1" si="8"/>
        <v/>
      </c>
      <c r="AW28" s="28" t="str">
        <f t="shared" ca="1" si="8"/>
        <v/>
      </c>
      <c r="AX28" s="28" t="str">
        <f t="shared" ca="1" si="8"/>
        <v/>
      </c>
      <c r="AY28" s="28" t="str">
        <f t="shared" ca="1" si="8"/>
        <v/>
      </c>
      <c r="AZ28" s="28" t="str">
        <f t="shared" ca="1" si="8"/>
        <v/>
      </c>
      <c r="BA28" s="28" t="str">
        <f t="shared" ca="1" si="8"/>
        <v/>
      </c>
      <c r="BB28" s="28" t="str">
        <f t="shared" ca="1" si="8"/>
        <v/>
      </c>
      <c r="BC28" s="28" t="str">
        <f t="shared" ca="1" si="8"/>
        <v/>
      </c>
      <c r="BD28" s="28" t="str">
        <f t="shared" ca="1" si="8"/>
        <v/>
      </c>
      <c r="BE28" s="28" t="str">
        <f t="shared" ca="1" si="8"/>
        <v/>
      </c>
      <c r="BF28" s="28" t="str">
        <f t="shared" ca="1" si="8"/>
        <v/>
      </c>
      <c r="BG28" s="28" t="str">
        <f t="shared" ca="1" si="8"/>
        <v/>
      </c>
      <c r="BH28" s="28" t="str">
        <f t="shared" ca="1" si="8"/>
        <v/>
      </c>
      <c r="BI28" s="28" t="str">
        <f t="shared" ca="1" si="8"/>
        <v/>
      </c>
      <c r="BJ28" s="28" t="str">
        <f t="shared" ca="1" si="8"/>
        <v/>
      </c>
      <c r="BK28" s="28" t="str">
        <f t="shared" ca="1" si="8"/>
        <v/>
      </c>
      <c r="BL28" s="28" t="str">
        <f t="shared" ca="1" si="9"/>
        <v/>
      </c>
      <c r="BM28" s="28" t="str">
        <f t="shared" ca="1" si="9"/>
        <v/>
      </c>
      <c r="BN28" s="28" t="str">
        <f t="shared" ca="1" si="9"/>
        <v/>
      </c>
      <c r="BO28" s="28" t="str">
        <f t="shared" ca="1" si="9"/>
        <v/>
      </c>
      <c r="BP28" s="28" t="str">
        <f t="shared" ca="1" si="9"/>
        <v/>
      </c>
      <c r="BQ28" s="28" t="str">
        <f t="shared" ca="1" si="9"/>
        <v/>
      </c>
      <c r="BR28" s="28" t="str">
        <f t="shared" ca="1" si="9"/>
        <v/>
      </c>
      <c r="BS28" s="28" t="str">
        <f t="shared" ca="1" si="9"/>
        <v/>
      </c>
    </row>
    <row r="29" spans="1:71" s="29" customFormat="1" ht="30" customHeight="1">
      <c r="A29" s="2"/>
      <c r="B29" s="66" t="s">
        <v>48</v>
      </c>
      <c r="C29" s="38" t="s">
        <v>108</v>
      </c>
      <c r="D29" s="38"/>
      <c r="E29" s="24"/>
      <c r="F29" s="24"/>
      <c r="G29" s="25">
        <f>WORKDAY.INTL(H28,0, 1, 假期统计!$A$2:$A$28)</f>
        <v>43838</v>
      </c>
      <c r="H29" s="77">
        <f>里程碑[[#This Row],[计划开始日期]]</f>
        <v>43838</v>
      </c>
      <c r="I29" s="56"/>
      <c r="J29" s="56"/>
      <c r="K29" s="56"/>
      <c r="L29" s="77"/>
      <c r="M29" s="77"/>
      <c r="N29" s="56"/>
      <c r="O29" s="13"/>
      <c r="P29" s="28" t="str">
        <f t="shared" ca="1" si="10"/>
        <v/>
      </c>
      <c r="Q29" s="28" t="str">
        <f t="shared" ca="1" si="10"/>
        <v/>
      </c>
      <c r="R29" s="28" t="str">
        <f t="shared" ca="1" si="10"/>
        <v/>
      </c>
      <c r="S29" s="28" t="str">
        <f t="shared" ca="1" si="10"/>
        <v/>
      </c>
      <c r="T29" s="28" t="str">
        <f t="shared" ca="1" si="10"/>
        <v/>
      </c>
      <c r="U29" s="28" t="str">
        <f t="shared" ca="1" si="10"/>
        <v/>
      </c>
      <c r="V29" s="28" t="str">
        <f t="shared" ca="1" si="10"/>
        <v/>
      </c>
      <c r="W29" s="28" t="str">
        <f t="shared" ca="1" si="10"/>
        <v/>
      </c>
      <c r="X29" s="28" t="str">
        <f t="shared" ca="1" si="10"/>
        <v/>
      </c>
      <c r="Y29" s="28">
        <f t="shared" ca="1" si="10"/>
        <v>2</v>
      </c>
      <c r="Z29" s="28" t="str">
        <f t="shared" ca="1" si="10"/>
        <v/>
      </c>
      <c r="AA29" s="28" t="str">
        <f t="shared" ca="1" si="10"/>
        <v/>
      </c>
      <c r="AB29" s="28" t="str">
        <f t="shared" ca="1" si="10"/>
        <v/>
      </c>
      <c r="AC29" s="28" t="str">
        <f t="shared" ca="1" si="10"/>
        <v/>
      </c>
      <c r="AD29" s="28" t="str">
        <f t="shared" ca="1" si="10"/>
        <v/>
      </c>
      <c r="AE29" s="28" t="str">
        <f t="shared" ca="1" si="10"/>
        <v/>
      </c>
      <c r="AF29" s="28" t="str">
        <f t="shared" ca="1" si="7"/>
        <v/>
      </c>
      <c r="AG29" s="28" t="str">
        <f t="shared" ca="1" si="7"/>
        <v/>
      </c>
      <c r="AH29" s="28" t="str">
        <f t="shared" ca="1" si="7"/>
        <v/>
      </c>
      <c r="AI29" s="28" t="str">
        <f t="shared" ca="1" si="7"/>
        <v/>
      </c>
      <c r="AJ29" s="28" t="str">
        <f t="shared" ca="1" si="7"/>
        <v/>
      </c>
      <c r="AK29" s="28" t="str">
        <f t="shared" ca="1" si="7"/>
        <v/>
      </c>
      <c r="AL29" s="28" t="str">
        <f t="shared" ca="1" si="7"/>
        <v/>
      </c>
      <c r="AM29" s="28" t="str">
        <f t="shared" ca="1" si="7"/>
        <v/>
      </c>
      <c r="AN29" s="28" t="str">
        <f t="shared" ca="1" si="7"/>
        <v/>
      </c>
      <c r="AO29" s="28" t="str">
        <f t="shared" ca="1" si="7"/>
        <v/>
      </c>
      <c r="AP29" s="28" t="str">
        <f t="shared" ca="1" si="7"/>
        <v/>
      </c>
      <c r="AQ29" s="28" t="str">
        <f t="shared" ca="1" si="7"/>
        <v/>
      </c>
      <c r="AR29" s="28" t="str">
        <f t="shared" ca="1" si="7"/>
        <v/>
      </c>
      <c r="AS29" s="28" t="str">
        <f t="shared" ca="1" si="7"/>
        <v/>
      </c>
      <c r="AT29" s="28" t="str">
        <f t="shared" ca="1" si="7"/>
        <v/>
      </c>
      <c r="AU29" s="28" t="str">
        <f t="shared" ref="AU29:BJ49" ca="1" si="11">IF(AND($C29="目标/里程碑",AU$5&gt;=$L29,AU$5&lt;=$M29),1,IF(AND($C29="目标/里程碑",AU$5&gt;=$G29,AU$5&lt;=$H29),2,""))</f>
        <v/>
      </c>
      <c r="AV29" s="28" t="str">
        <f t="shared" ca="1" si="11"/>
        <v/>
      </c>
      <c r="AW29" s="28" t="str">
        <f t="shared" ca="1" si="11"/>
        <v/>
      </c>
      <c r="AX29" s="28" t="str">
        <f t="shared" ca="1" si="11"/>
        <v/>
      </c>
      <c r="AY29" s="28" t="str">
        <f t="shared" ca="1" si="11"/>
        <v/>
      </c>
      <c r="AZ29" s="28" t="str">
        <f t="shared" ca="1" si="11"/>
        <v/>
      </c>
      <c r="BA29" s="28" t="str">
        <f t="shared" ca="1" si="11"/>
        <v/>
      </c>
      <c r="BB29" s="28" t="str">
        <f t="shared" ca="1" si="11"/>
        <v/>
      </c>
      <c r="BC29" s="28" t="str">
        <f t="shared" ca="1" si="11"/>
        <v/>
      </c>
      <c r="BD29" s="28" t="str">
        <f t="shared" ca="1" si="11"/>
        <v/>
      </c>
      <c r="BE29" s="28" t="str">
        <f t="shared" ca="1" si="11"/>
        <v/>
      </c>
      <c r="BF29" s="28" t="str">
        <f t="shared" ca="1" si="11"/>
        <v/>
      </c>
      <c r="BG29" s="28" t="str">
        <f t="shared" ca="1" si="11"/>
        <v/>
      </c>
      <c r="BH29" s="28" t="str">
        <f t="shared" ca="1" si="11"/>
        <v/>
      </c>
      <c r="BI29" s="28" t="str">
        <f t="shared" ca="1" si="11"/>
        <v/>
      </c>
      <c r="BJ29" s="28" t="str">
        <f t="shared" ca="1" si="11"/>
        <v/>
      </c>
      <c r="BK29" s="28" t="str">
        <f t="shared" ca="1" si="8"/>
        <v/>
      </c>
      <c r="BL29" s="28" t="str">
        <f t="shared" ca="1" si="9"/>
        <v/>
      </c>
      <c r="BM29" s="28" t="str">
        <f t="shared" ca="1" si="9"/>
        <v/>
      </c>
      <c r="BN29" s="28" t="str">
        <f t="shared" ca="1" si="9"/>
        <v/>
      </c>
      <c r="BO29" s="28" t="str">
        <f t="shared" ca="1" si="9"/>
        <v/>
      </c>
      <c r="BP29" s="28" t="str">
        <f t="shared" ca="1" si="9"/>
        <v/>
      </c>
      <c r="BQ29" s="28" t="str">
        <f t="shared" ca="1" si="9"/>
        <v/>
      </c>
      <c r="BR29" s="28" t="str">
        <f t="shared" ca="1" si="9"/>
        <v/>
      </c>
      <c r="BS29" s="28" t="str">
        <f t="shared" ca="1" si="9"/>
        <v/>
      </c>
    </row>
    <row r="30" spans="1:71" s="29" customFormat="1" ht="30" customHeight="1">
      <c r="A30" s="2"/>
      <c r="B30" s="41" t="s">
        <v>49</v>
      </c>
      <c r="C30" s="38" t="s">
        <v>23</v>
      </c>
      <c r="D30" s="38" t="s">
        <v>60</v>
      </c>
      <c r="E30" s="24">
        <v>0</v>
      </c>
      <c r="F30" s="24"/>
      <c r="G30" s="25">
        <f>WORKDAY.INTL(H29,1, 1, 假期统计!$A$2:$A$28)</f>
        <v>43839</v>
      </c>
      <c r="H30" s="77">
        <f>WORKDAY.INTL(G30,1, 1, 假期统计!$A$2:$A$28)-1</f>
        <v>43839</v>
      </c>
      <c r="I30" s="56">
        <f>NETWORKDAYS.INTL(里程碑[[#This Row],[计划开始日期]],里程碑[[#This Row],[计划完成日期]],1,假期统计!$A$2:$A$28)</f>
        <v>1</v>
      </c>
      <c r="J30" s="56"/>
      <c r="K30" s="56"/>
      <c r="L30" s="77"/>
      <c r="M30" s="77"/>
      <c r="N30" s="56">
        <f>NETWORKDAYS.INTL(里程碑[[#This Row],[实际开始日期]],里程碑[[#This Row],[实际完成日期]],1,假期统计!$A$2:$A$28)</f>
        <v>0</v>
      </c>
      <c r="O30" s="13"/>
      <c r="P30" s="28" t="str">
        <f t="shared" ca="1" si="10"/>
        <v/>
      </c>
      <c r="Q30" s="28" t="str">
        <f t="shared" ca="1" si="10"/>
        <v/>
      </c>
      <c r="R30" s="28" t="str">
        <f t="shared" ca="1" si="10"/>
        <v/>
      </c>
      <c r="S30" s="28" t="str">
        <f t="shared" ca="1" si="10"/>
        <v/>
      </c>
      <c r="T30" s="28" t="str">
        <f t="shared" ca="1" si="10"/>
        <v/>
      </c>
      <c r="U30" s="28" t="str">
        <f t="shared" ca="1" si="10"/>
        <v/>
      </c>
      <c r="V30" s="28" t="str">
        <f t="shared" ca="1" si="10"/>
        <v/>
      </c>
      <c r="W30" s="28" t="str">
        <f t="shared" ca="1" si="10"/>
        <v/>
      </c>
      <c r="X30" s="28" t="str">
        <f t="shared" ca="1" si="10"/>
        <v/>
      </c>
      <c r="Y30" s="28" t="str">
        <f t="shared" ca="1" si="10"/>
        <v/>
      </c>
      <c r="Z30" s="28" t="str">
        <f t="shared" ca="1" si="10"/>
        <v/>
      </c>
      <c r="AA30" s="28" t="str">
        <f t="shared" ca="1" si="10"/>
        <v/>
      </c>
      <c r="AB30" s="28" t="str">
        <f t="shared" ca="1" si="10"/>
        <v/>
      </c>
      <c r="AC30" s="28" t="str">
        <f t="shared" ca="1" si="10"/>
        <v/>
      </c>
      <c r="AD30" s="28" t="str">
        <f t="shared" ca="1" si="10"/>
        <v/>
      </c>
      <c r="AE30" s="28" t="str">
        <f t="shared" ca="1" si="10"/>
        <v/>
      </c>
      <c r="AF30" s="28" t="str">
        <f t="shared" ref="AF30:AU49" ca="1" si="12">IF(AND($C30="目标/里程碑",AF$5&gt;=$L30,AF$5&lt;=$M30),1,IF(AND($C30="目标/里程碑",AF$5&gt;=$G30,AF$5&lt;=$H30),2,""))</f>
        <v/>
      </c>
      <c r="AG30" s="28" t="str">
        <f t="shared" ca="1" si="12"/>
        <v/>
      </c>
      <c r="AH30" s="28" t="str">
        <f t="shared" ca="1" si="12"/>
        <v/>
      </c>
      <c r="AI30" s="28" t="str">
        <f t="shared" ca="1" si="12"/>
        <v/>
      </c>
      <c r="AJ30" s="28" t="str">
        <f t="shared" ca="1" si="12"/>
        <v/>
      </c>
      <c r="AK30" s="28" t="str">
        <f t="shared" ca="1" si="12"/>
        <v/>
      </c>
      <c r="AL30" s="28" t="str">
        <f t="shared" ca="1" si="12"/>
        <v/>
      </c>
      <c r="AM30" s="28" t="str">
        <f t="shared" ca="1" si="12"/>
        <v/>
      </c>
      <c r="AN30" s="28" t="str">
        <f t="shared" ca="1" si="12"/>
        <v/>
      </c>
      <c r="AO30" s="28" t="str">
        <f t="shared" ca="1" si="12"/>
        <v/>
      </c>
      <c r="AP30" s="28" t="str">
        <f t="shared" ca="1" si="12"/>
        <v/>
      </c>
      <c r="AQ30" s="28" t="str">
        <f t="shared" ca="1" si="12"/>
        <v/>
      </c>
      <c r="AR30" s="28" t="str">
        <f t="shared" ca="1" si="12"/>
        <v/>
      </c>
      <c r="AS30" s="28" t="str">
        <f t="shared" ca="1" si="12"/>
        <v/>
      </c>
      <c r="AT30" s="28" t="str">
        <f t="shared" ca="1" si="12"/>
        <v/>
      </c>
      <c r="AU30" s="28" t="str">
        <f t="shared" ca="1" si="12"/>
        <v/>
      </c>
      <c r="AV30" s="28" t="str">
        <f t="shared" ca="1" si="11"/>
        <v/>
      </c>
      <c r="AW30" s="28" t="str">
        <f t="shared" ca="1" si="11"/>
        <v/>
      </c>
      <c r="AX30" s="28" t="str">
        <f t="shared" ca="1" si="11"/>
        <v/>
      </c>
      <c r="AY30" s="28" t="str">
        <f t="shared" ca="1" si="11"/>
        <v/>
      </c>
      <c r="AZ30" s="28" t="str">
        <f t="shared" ca="1" si="11"/>
        <v/>
      </c>
      <c r="BA30" s="28" t="str">
        <f t="shared" ca="1" si="11"/>
        <v/>
      </c>
      <c r="BB30" s="28" t="str">
        <f t="shared" ca="1" si="11"/>
        <v/>
      </c>
      <c r="BC30" s="28" t="str">
        <f t="shared" ca="1" si="11"/>
        <v/>
      </c>
      <c r="BD30" s="28" t="str">
        <f t="shared" ca="1" si="11"/>
        <v/>
      </c>
      <c r="BE30" s="28" t="str">
        <f t="shared" ca="1" si="11"/>
        <v/>
      </c>
      <c r="BF30" s="28" t="str">
        <f t="shared" ca="1" si="11"/>
        <v/>
      </c>
      <c r="BG30" s="28" t="str">
        <f t="shared" ca="1" si="11"/>
        <v/>
      </c>
      <c r="BH30" s="28" t="str">
        <f t="shared" ca="1" si="11"/>
        <v/>
      </c>
      <c r="BI30" s="28" t="str">
        <f t="shared" ca="1" si="11"/>
        <v/>
      </c>
      <c r="BJ30" s="28" t="str">
        <f t="shared" ca="1" si="11"/>
        <v/>
      </c>
      <c r="BK30" s="28" t="str">
        <f t="shared" ca="1" si="8"/>
        <v/>
      </c>
      <c r="BL30" s="28" t="str">
        <f t="shared" ca="1" si="9"/>
        <v/>
      </c>
      <c r="BM30" s="28" t="str">
        <f t="shared" ca="1" si="9"/>
        <v/>
      </c>
      <c r="BN30" s="28" t="str">
        <f t="shared" ca="1" si="9"/>
        <v/>
      </c>
      <c r="BO30" s="28" t="str">
        <f t="shared" ca="1" si="9"/>
        <v/>
      </c>
      <c r="BP30" s="28" t="str">
        <f t="shared" ca="1" si="9"/>
        <v/>
      </c>
      <c r="BQ30" s="28" t="str">
        <f t="shared" ca="1" si="9"/>
        <v/>
      </c>
      <c r="BR30" s="28" t="str">
        <f t="shared" ca="1" si="9"/>
        <v/>
      </c>
      <c r="BS30" s="28" t="str">
        <f t="shared" ca="1" si="9"/>
        <v/>
      </c>
    </row>
    <row r="31" spans="1:71" s="29" customFormat="1" ht="30" customHeight="1">
      <c r="A31" s="2"/>
      <c r="B31" s="41" t="s">
        <v>66</v>
      </c>
      <c r="C31" s="38" t="s">
        <v>23</v>
      </c>
      <c r="D31" s="38" t="s">
        <v>60</v>
      </c>
      <c r="E31" s="24">
        <v>0</v>
      </c>
      <c r="F31" s="24"/>
      <c r="G31" s="25">
        <f>WORKDAY.INTL(H30,1, 1, 假期统计!$A$2:$A$28)</f>
        <v>43840</v>
      </c>
      <c r="H31" s="77">
        <f>WORKDAY.INTL(G31,1, 1, 假期统计!$A$2:$A$28)-1</f>
        <v>43842</v>
      </c>
      <c r="I31" s="56">
        <f>NETWORKDAYS.INTL(里程碑[[#This Row],[计划开始日期]],里程碑[[#This Row],[计划完成日期]],1,假期统计!$A$2:$A$28)</f>
        <v>1</v>
      </c>
      <c r="J31" s="56"/>
      <c r="K31" s="56"/>
      <c r="L31" s="77"/>
      <c r="M31" s="77"/>
      <c r="N31" s="56">
        <f>NETWORKDAYS.INTL(里程碑[[#This Row],[实际开始日期]],里程碑[[#This Row],[实际完成日期]],1,假期统计!$A$2:$A$28)</f>
        <v>0</v>
      </c>
      <c r="O31" s="13"/>
      <c r="P31" s="28" t="str">
        <f t="shared" ca="1" si="10"/>
        <v/>
      </c>
      <c r="Q31" s="28" t="str">
        <f t="shared" ca="1" si="10"/>
        <v/>
      </c>
      <c r="R31" s="28" t="str">
        <f t="shared" ca="1" si="10"/>
        <v/>
      </c>
      <c r="S31" s="28" t="str">
        <f t="shared" ca="1" si="10"/>
        <v/>
      </c>
      <c r="T31" s="28" t="str">
        <f t="shared" ca="1" si="10"/>
        <v/>
      </c>
      <c r="U31" s="28" t="str">
        <f t="shared" ca="1" si="10"/>
        <v/>
      </c>
      <c r="V31" s="28" t="str">
        <f t="shared" ca="1" si="10"/>
        <v/>
      </c>
      <c r="W31" s="28" t="str">
        <f t="shared" ca="1" si="10"/>
        <v/>
      </c>
      <c r="X31" s="28" t="str">
        <f t="shared" ca="1" si="10"/>
        <v/>
      </c>
      <c r="Y31" s="28" t="str">
        <f t="shared" ca="1" si="10"/>
        <v/>
      </c>
      <c r="Z31" s="28" t="str">
        <f t="shared" ca="1" si="10"/>
        <v/>
      </c>
      <c r="AA31" s="28" t="str">
        <f t="shared" ca="1" si="10"/>
        <v/>
      </c>
      <c r="AB31" s="28" t="str">
        <f t="shared" ca="1" si="10"/>
        <v/>
      </c>
      <c r="AC31" s="28" t="str">
        <f t="shared" ca="1" si="10"/>
        <v/>
      </c>
      <c r="AD31" s="28" t="str">
        <f t="shared" ca="1" si="10"/>
        <v/>
      </c>
      <c r="AE31" s="28" t="str">
        <f t="shared" ca="1" si="10"/>
        <v/>
      </c>
      <c r="AF31" s="28" t="str">
        <f t="shared" ca="1" si="12"/>
        <v/>
      </c>
      <c r="AG31" s="28" t="str">
        <f t="shared" ca="1" si="12"/>
        <v/>
      </c>
      <c r="AH31" s="28" t="str">
        <f t="shared" ca="1" si="12"/>
        <v/>
      </c>
      <c r="AI31" s="28" t="str">
        <f t="shared" ca="1" si="12"/>
        <v/>
      </c>
      <c r="AJ31" s="28" t="str">
        <f t="shared" ca="1" si="12"/>
        <v/>
      </c>
      <c r="AK31" s="28" t="str">
        <f t="shared" ca="1" si="12"/>
        <v/>
      </c>
      <c r="AL31" s="28" t="str">
        <f t="shared" ca="1" si="12"/>
        <v/>
      </c>
      <c r="AM31" s="28" t="str">
        <f t="shared" ca="1" si="12"/>
        <v/>
      </c>
      <c r="AN31" s="28" t="str">
        <f t="shared" ca="1" si="12"/>
        <v/>
      </c>
      <c r="AO31" s="28" t="str">
        <f t="shared" ca="1" si="12"/>
        <v/>
      </c>
      <c r="AP31" s="28" t="str">
        <f t="shared" ca="1" si="12"/>
        <v/>
      </c>
      <c r="AQ31" s="28" t="str">
        <f t="shared" ca="1" si="12"/>
        <v/>
      </c>
      <c r="AR31" s="28" t="str">
        <f t="shared" ca="1" si="12"/>
        <v/>
      </c>
      <c r="AS31" s="28" t="str">
        <f t="shared" ca="1" si="12"/>
        <v/>
      </c>
      <c r="AT31" s="28" t="str">
        <f t="shared" ca="1" si="12"/>
        <v/>
      </c>
      <c r="AU31" s="28" t="str">
        <f t="shared" ca="1" si="12"/>
        <v/>
      </c>
      <c r="AV31" s="28" t="str">
        <f t="shared" ca="1" si="11"/>
        <v/>
      </c>
      <c r="AW31" s="28" t="str">
        <f t="shared" ca="1" si="11"/>
        <v/>
      </c>
      <c r="AX31" s="28" t="str">
        <f t="shared" ca="1" si="11"/>
        <v/>
      </c>
      <c r="AY31" s="28" t="str">
        <f t="shared" ca="1" si="11"/>
        <v/>
      </c>
      <c r="AZ31" s="28" t="str">
        <f t="shared" ca="1" si="11"/>
        <v/>
      </c>
      <c r="BA31" s="28" t="str">
        <f t="shared" ca="1" si="11"/>
        <v/>
      </c>
      <c r="BB31" s="28" t="str">
        <f t="shared" ca="1" si="11"/>
        <v/>
      </c>
      <c r="BC31" s="28" t="str">
        <f t="shared" ca="1" si="11"/>
        <v/>
      </c>
      <c r="BD31" s="28" t="str">
        <f t="shared" ca="1" si="11"/>
        <v/>
      </c>
      <c r="BE31" s="28" t="str">
        <f t="shared" ca="1" si="11"/>
        <v/>
      </c>
      <c r="BF31" s="28" t="str">
        <f t="shared" ca="1" si="11"/>
        <v/>
      </c>
      <c r="BG31" s="28" t="str">
        <f t="shared" ca="1" si="11"/>
        <v/>
      </c>
      <c r="BH31" s="28" t="str">
        <f t="shared" ca="1" si="11"/>
        <v/>
      </c>
      <c r="BI31" s="28" t="str">
        <f t="shared" ca="1" si="11"/>
        <v/>
      </c>
      <c r="BJ31" s="28" t="str">
        <f t="shared" ca="1" si="11"/>
        <v/>
      </c>
      <c r="BK31" s="28" t="str">
        <f t="shared" ca="1" si="8"/>
        <v/>
      </c>
      <c r="BL31" s="28" t="str">
        <f t="shared" ca="1" si="9"/>
        <v/>
      </c>
      <c r="BM31" s="28" t="str">
        <f t="shared" ca="1" si="9"/>
        <v/>
      </c>
      <c r="BN31" s="28" t="str">
        <f t="shared" ca="1" si="9"/>
        <v/>
      </c>
      <c r="BO31" s="28" t="str">
        <f t="shared" ca="1" si="9"/>
        <v/>
      </c>
      <c r="BP31" s="28" t="str">
        <f t="shared" ca="1" si="9"/>
        <v/>
      </c>
      <c r="BQ31" s="28" t="str">
        <f t="shared" ca="1" si="9"/>
        <v/>
      </c>
      <c r="BR31" s="28" t="str">
        <f t="shared" ca="1" si="9"/>
        <v/>
      </c>
      <c r="BS31" s="28" t="str">
        <f t="shared" ca="1" si="9"/>
        <v/>
      </c>
    </row>
    <row r="32" spans="1:71" s="29" customFormat="1" ht="30" customHeight="1">
      <c r="A32" s="2"/>
      <c r="B32" s="41" t="s">
        <v>85</v>
      </c>
      <c r="C32" s="38" t="s">
        <v>21</v>
      </c>
      <c r="D32" s="38" t="s">
        <v>59</v>
      </c>
      <c r="E32" s="24">
        <v>0</v>
      </c>
      <c r="F32" s="24"/>
      <c r="G32" s="25">
        <f>WORKDAY.INTL(H31,1, 1, 假期统计!$A$2:$A$28)</f>
        <v>43843</v>
      </c>
      <c r="H32" s="77">
        <f>WORKDAY.INTL(G32,4,17, 假期统计!$A$2:$A$28)-1</f>
        <v>43846</v>
      </c>
      <c r="I32" s="56">
        <f>NETWORKDAYS.INTL(里程碑[[#This Row],[计划开始日期]],里程碑[[#This Row],[计划完成日期]],1,假期统计!$A$2:$A$28)</f>
        <v>4</v>
      </c>
      <c r="J32" s="56"/>
      <c r="K32" s="56"/>
      <c r="L32" s="77"/>
      <c r="M32" s="77"/>
      <c r="N32" s="56">
        <f>NETWORKDAYS.INTL(里程碑[[#This Row],[实际开始日期]],里程碑[[#This Row],[实际完成日期]],1,假期统计!$A$2:$A$28)</f>
        <v>0</v>
      </c>
      <c r="O32" s="13"/>
      <c r="P32" s="28" t="str">
        <f t="shared" ca="1" si="10"/>
        <v/>
      </c>
      <c r="Q32" s="28" t="str">
        <f t="shared" ca="1" si="10"/>
        <v/>
      </c>
      <c r="R32" s="28" t="str">
        <f t="shared" ca="1" si="10"/>
        <v/>
      </c>
      <c r="S32" s="28" t="str">
        <f t="shared" ca="1" si="10"/>
        <v/>
      </c>
      <c r="T32" s="28" t="str">
        <f t="shared" ca="1" si="10"/>
        <v/>
      </c>
      <c r="U32" s="28" t="str">
        <f t="shared" ca="1" si="10"/>
        <v/>
      </c>
      <c r="V32" s="28" t="str">
        <f t="shared" ca="1" si="10"/>
        <v/>
      </c>
      <c r="W32" s="28" t="str">
        <f t="shared" ca="1" si="10"/>
        <v/>
      </c>
      <c r="X32" s="28" t="str">
        <f t="shared" ca="1" si="10"/>
        <v/>
      </c>
      <c r="Y32" s="28" t="str">
        <f t="shared" ca="1" si="10"/>
        <v/>
      </c>
      <c r="Z32" s="28" t="str">
        <f t="shared" ca="1" si="10"/>
        <v/>
      </c>
      <c r="AA32" s="28" t="str">
        <f t="shared" ca="1" si="10"/>
        <v/>
      </c>
      <c r="AB32" s="28" t="str">
        <f t="shared" ca="1" si="10"/>
        <v/>
      </c>
      <c r="AC32" s="28" t="str">
        <f t="shared" ca="1" si="10"/>
        <v/>
      </c>
      <c r="AD32" s="28" t="str">
        <f t="shared" ca="1" si="10"/>
        <v/>
      </c>
      <c r="AE32" s="28" t="str">
        <f t="shared" ca="1" si="10"/>
        <v/>
      </c>
      <c r="AF32" s="28" t="str">
        <f t="shared" ca="1" si="12"/>
        <v/>
      </c>
      <c r="AG32" s="28" t="str">
        <f t="shared" ca="1" si="12"/>
        <v/>
      </c>
      <c r="AH32" s="28" t="str">
        <f t="shared" ca="1" si="12"/>
        <v/>
      </c>
      <c r="AI32" s="28" t="str">
        <f t="shared" ca="1" si="12"/>
        <v/>
      </c>
      <c r="AJ32" s="28" t="str">
        <f t="shared" ca="1" si="12"/>
        <v/>
      </c>
      <c r="AK32" s="28" t="str">
        <f t="shared" ca="1" si="12"/>
        <v/>
      </c>
      <c r="AL32" s="28" t="str">
        <f t="shared" ca="1" si="12"/>
        <v/>
      </c>
      <c r="AM32" s="28" t="str">
        <f t="shared" ca="1" si="12"/>
        <v/>
      </c>
      <c r="AN32" s="28" t="str">
        <f t="shared" ca="1" si="12"/>
        <v/>
      </c>
      <c r="AO32" s="28" t="str">
        <f t="shared" ca="1" si="12"/>
        <v/>
      </c>
      <c r="AP32" s="28" t="str">
        <f t="shared" ca="1" si="12"/>
        <v/>
      </c>
      <c r="AQ32" s="28" t="str">
        <f t="shared" ca="1" si="12"/>
        <v/>
      </c>
      <c r="AR32" s="28" t="str">
        <f t="shared" ca="1" si="12"/>
        <v/>
      </c>
      <c r="AS32" s="28" t="str">
        <f t="shared" ca="1" si="12"/>
        <v/>
      </c>
      <c r="AT32" s="28" t="str">
        <f t="shared" ca="1" si="12"/>
        <v/>
      </c>
      <c r="AU32" s="28" t="str">
        <f t="shared" ca="1" si="12"/>
        <v/>
      </c>
      <c r="AV32" s="28" t="str">
        <f t="shared" ca="1" si="11"/>
        <v/>
      </c>
      <c r="AW32" s="28" t="str">
        <f t="shared" ca="1" si="11"/>
        <v/>
      </c>
      <c r="AX32" s="28" t="str">
        <f t="shared" ca="1" si="11"/>
        <v/>
      </c>
      <c r="AY32" s="28" t="str">
        <f t="shared" ca="1" si="11"/>
        <v/>
      </c>
      <c r="AZ32" s="28" t="str">
        <f t="shared" ca="1" si="11"/>
        <v/>
      </c>
      <c r="BA32" s="28" t="str">
        <f t="shared" ca="1" si="11"/>
        <v/>
      </c>
      <c r="BB32" s="28" t="str">
        <f t="shared" ca="1" si="11"/>
        <v/>
      </c>
      <c r="BC32" s="28" t="str">
        <f t="shared" ca="1" si="11"/>
        <v/>
      </c>
      <c r="BD32" s="28" t="str">
        <f t="shared" ca="1" si="11"/>
        <v/>
      </c>
      <c r="BE32" s="28" t="str">
        <f t="shared" ca="1" si="11"/>
        <v/>
      </c>
      <c r="BF32" s="28" t="str">
        <f t="shared" ca="1" si="11"/>
        <v/>
      </c>
      <c r="BG32" s="28" t="str">
        <f t="shared" ca="1" si="11"/>
        <v/>
      </c>
      <c r="BH32" s="28" t="str">
        <f t="shared" ca="1" si="11"/>
        <v/>
      </c>
      <c r="BI32" s="28" t="str">
        <f t="shared" ca="1" si="11"/>
        <v/>
      </c>
      <c r="BJ32" s="28" t="str">
        <f t="shared" ca="1" si="11"/>
        <v/>
      </c>
      <c r="BK32" s="28" t="str">
        <f t="shared" ca="1" si="8"/>
        <v/>
      </c>
      <c r="BL32" s="28" t="str">
        <f t="shared" ca="1" si="9"/>
        <v/>
      </c>
      <c r="BM32" s="28" t="str">
        <f t="shared" ca="1" si="9"/>
        <v/>
      </c>
      <c r="BN32" s="28" t="str">
        <f t="shared" ca="1" si="9"/>
        <v/>
      </c>
      <c r="BO32" s="28" t="str">
        <f t="shared" ca="1" si="9"/>
        <v/>
      </c>
      <c r="BP32" s="28" t="str">
        <f t="shared" ca="1" si="9"/>
        <v/>
      </c>
      <c r="BQ32" s="28" t="str">
        <f t="shared" ca="1" si="9"/>
        <v/>
      </c>
      <c r="BR32" s="28" t="str">
        <f t="shared" ca="1" si="9"/>
        <v/>
      </c>
      <c r="BS32" s="28" t="str">
        <f t="shared" ca="1" si="9"/>
        <v/>
      </c>
    </row>
    <row r="33" spans="1:71" s="29" customFormat="1" ht="30" customHeight="1">
      <c r="A33" s="1"/>
      <c r="B33" s="41" t="s">
        <v>57</v>
      </c>
      <c r="C33" s="38" t="s">
        <v>108</v>
      </c>
      <c r="D33" s="38"/>
      <c r="E33" s="24"/>
      <c r="F33" s="49"/>
      <c r="G33" s="42">
        <f>WORKDAY.INTL(G71,1, 1, 假期统计!$A$2:$A$28)</f>
        <v>43879</v>
      </c>
      <c r="H33" s="77">
        <f>里程碑[[#This Row],[计划开始日期]]</f>
        <v>43879</v>
      </c>
      <c r="I33" s="56"/>
      <c r="J33" s="56"/>
      <c r="K33" s="56"/>
      <c r="L33" s="77"/>
      <c r="M33" s="77"/>
      <c r="N33" s="56"/>
      <c r="O33" s="13"/>
      <c r="P33" s="28" t="str">
        <f t="shared" ca="1" si="10"/>
        <v/>
      </c>
      <c r="Q33" s="28" t="str">
        <f t="shared" ca="1" si="10"/>
        <v/>
      </c>
      <c r="R33" s="28" t="str">
        <f t="shared" ca="1" si="10"/>
        <v/>
      </c>
      <c r="S33" s="28" t="str">
        <f t="shared" ca="1" si="10"/>
        <v/>
      </c>
      <c r="T33" s="28" t="str">
        <f t="shared" ca="1" si="10"/>
        <v/>
      </c>
      <c r="U33" s="28" t="str">
        <f t="shared" ca="1" si="10"/>
        <v/>
      </c>
      <c r="V33" s="28" t="str">
        <f t="shared" ca="1" si="10"/>
        <v/>
      </c>
      <c r="W33" s="28" t="str">
        <f t="shared" ca="1" si="10"/>
        <v/>
      </c>
      <c r="X33" s="28" t="str">
        <f t="shared" ca="1" si="10"/>
        <v/>
      </c>
      <c r="Y33" s="28" t="str">
        <f t="shared" ca="1" si="10"/>
        <v/>
      </c>
      <c r="Z33" s="28" t="str">
        <f t="shared" ca="1" si="10"/>
        <v/>
      </c>
      <c r="AA33" s="28" t="str">
        <f t="shared" ca="1" si="10"/>
        <v/>
      </c>
      <c r="AB33" s="28" t="str">
        <f t="shared" ca="1" si="10"/>
        <v/>
      </c>
      <c r="AC33" s="28" t="str">
        <f t="shared" ca="1" si="10"/>
        <v/>
      </c>
      <c r="AD33" s="28" t="str">
        <f t="shared" ca="1" si="10"/>
        <v/>
      </c>
      <c r="AE33" s="28" t="str">
        <f t="shared" ca="1" si="10"/>
        <v/>
      </c>
      <c r="AF33" s="28" t="str">
        <f t="shared" ca="1" si="12"/>
        <v/>
      </c>
      <c r="AG33" s="28" t="str">
        <f t="shared" ca="1" si="12"/>
        <v/>
      </c>
      <c r="AH33" s="28" t="str">
        <f t="shared" ca="1" si="12"/>
        <v/>
      </c>
      <c r="AI33" s="28" t="str">
        <f t="shared" ca="1" si="12"/>
        <v/>
      </c>
      <c r="AJ33" s="28" t="str">
        <f t="shared" ca="1" si="12"/>
        <v/>
      </c>
      <c r="AK33" s="28" t="str">
        <f t="shared" ca="1" si="12"/>
        <v/>
      </c>
      <c r="AL33" s="28" t="str">
        <f t="shared" ca="1" si="12"/>
        <v/>
      </c>
      <c r="AM33" s="28" t="str">
        <f t="shared" ca="1" si="12"/>
        <v/>
      </c>
      <c r="AN33" s="28" t="str">
        <f t="shared" ca="1" si="12"/>
        <v/>
      </c>
      <c r="AO33" s="28" t="str">
        <f t="shared" ca="1" si="12"/>
        <v/>
      </c>
      <c r="AP33" s="28" t="str">
        <f t="shared" ca="1" si="12"/>
        <v/>
      </c>
      <c r="AQ33" s="28" t="str">
        <f t="shared" ca="1" si="12"/>
        <v/>
      </c>
      <c r="AR33" s="28" t="str">
        <f t="shared" ca="1" si="12"/>
        <v/>
      </c>
      <c r="AS33" s="28" t="str">
        <f t="shared" ca="1" si="12"/>
        <v/>
      </c>
      <c r="AT33" s="28" t="str">
        <f t="shared" ca="1" si="12"/>
        <v/>
      </c>
      <c r="AU33" s="28" t="str">
        <f t="shared" ca="1" si="12"/>
        <v/>
      </c>
      <c r="AV33" s="28" t="str">
        <f t="shared" ca="1" si="11"/>
        <v/>
      </c>
      <c r="AW33" s="28" t="str">
        <f t="shared" ca="1" si="11"/>
        <v/>
      </c>
      <c r="AX33" s="28" t="str">
        <f t="shared" ca="1" si="11"/>
        <v/>
      </c>
      <c r="AY33" s="28" t="str">
        <f t="shared" ca="1" si="11"/>
        <v/>
      </c>
      <c r="AZ33" s="28" t="str">
        <f t="shared" ca="1" si="11"/>
        <v/>
      </c>
      <c r="BA33" s="28" t="str">
        <f t="shared" ca="1" si="11"/>
        <v/>
      </c>
      <c r="BB33" s="28" t="str">
        <f t="shared" ca="1" si="11"/>
        <v/>
      </c>
      <c r="BC33" s="28" t="str">
        <f t="shared" ca="1" si="11"/>
        <v/>
      </c>
      <c r="BD33" s="28" t="str">
        <f t="shared" ca="1" si="11"/>
        <v/>
      </c>
      <c r="BE33" s="28" t="str">
        <f t="shared" ca="1" si="11"/>
        <v/>
      </c>
      <c r="BF33" s="28" t="str">
        <f t="shared" ca="1" si="11"/>
        <v/>
      </c>
      <c r="BG33" s="28" t="str">
        <f t="shared" ca="1" si="11"/>
        <v/>
      </c>
      <c r="BH33" s="28" t="str">
        <f t="shared" ca="1" si="11"/>
        <v/>
      </c>
      <c r="BI33" s="28" t="str">
        <f t="shared" ca="1" si="11"/>
        <v/>
      </c>
      <c r="BJ33" s="28" t="str">
        <f t="shared" ca="1" si="11"/>
        <v/>
      </c>
      <c r="BK33" s="28" t="str">
        <f t="shared" ca="1" si="8"/>
        <v/>
      </c>
      <c r="BL33" s="28" t="str">
        <f t="shared" ca="1" si="9"/>
        <v/>
      </c>
      <c r="BM33" s="28" t="str">
        <f t="shared" ca="1" si="9"/>
        <v/>
      </c>
      <c r="BN33" s="28">
        <f t="shared" ca="1" si="9"/>
        <v>2</v>
      </c>
      <c r="BO33" s="28" t="str">
        <f t="shared" ca="1" si="9"/>
        <v/>
      </c>
      <c r="BP33" s="28" t="str">
        <f t="shared" ca="1" si="9"/>
        <v/>
      </c>
      <c r="BQ33" s="28" t="str">
        <f t="shared" ca="1" si="9"/>
        <v/>
      </c>
      <c r="BR33" s="28" t="str">
        <f t="shared" ca="1" si="9"/>
        <v/>
      </c>
      <c r="BS33" s="28" t="str">
        <f t="shared" ca="1" si="9"/>
        <v/>
      </c>
    </row>
    <row r="34" spans="1:71" s="29" customFormat="1" ht="30" customHeight="1">
      <c r="A34" s="1"/>
      <c r="B34" s="36" t="s">
        <v>58</v>
      </c>
      <c r="C34" s="38" t="s">
        <v>108</v>
      </c>
      <c r="D34" s="38"/>
      <c r="E34" s="24"/>
      <c r="F34" s="24"/>
      <c r="G34" s="25">
        <f>G33</f>
        <v>43879</v>
      </c>
      <c r="H34" s="77">
        <f>里程碑[[#This Row],[计划开始日期]]</f>
        <v>43879</v>
      </c>
      <c r="I34" s="56"/>
      <c r="J34" s="56"/>
      <c r="K34" s="148" t="s">
        <v>157</v>
      </c>
      <c r="L34" s="77"/>
      <c r="M34" s="77"/>
      <c r="N34" s="56"/>
      <c r="O34" s="13"/>
      <c r="P34" s="28" t="str">
        <f t="shared" ca="1" si="10"/>
        <v/>
      </c>
      <c r="Q34" s="28" t="str">
        <f t="shared" ca="1" si="10"/>
        <v/>
      </c>
      <c r="R34" s="28" t="str">
        <f t="shared" ca="1" si="10"/>
        <v/>
      </c>
      <c r="S34" s="28" t="str">
        <f t="shared" ca="1" si="10"/>
        <v/>
      </c>
      <c r="T34" s="28" t="str">
        <f t="shared" ca="1" si="10"/>
        <v/>
      </c>
      <c r="U34" s="28" t="str">
        <f t="shared" ca="1" si="10"/>
        <v/>
      </c>
      <c r="V34" s="28" t="str">
        <f t="shared" ca="1" si="10"/>
        <v/>
      </c>
      <c r="W34" s="28" t="str">
        <f t="shared" ca="1" si="10"/>
        <v/>
      </c>
      <c r="X34" s="28" t="str">
        <f t="shared" ca="1" si="10"/>
        <v/>
      </c>
      <c r="Y34" s="28" t="str">
        <f t="shared" ca="1" si="10"/>
        <v/>
      </c>
      <c r="Z34" s="28" t="str">
        <f t="shared" ca="1" si="10"/>
        <v/>
      </c>
      <c r="AA34" s="28" t="str">
        <f t="shared" ca="1" si="10"/>
        <v/>
      </c>
      <c r="AB34" s="28" t="str">
        <f t="shared" ca="1" si="10"/>
        <v/>
      </c>
      <c r="AC34" s="28" t="str">
        <f t="shared" ca="1" si="10"/>
        <v/>
      </c>
      <c r="AD34" s="28" t="str">
        <f t="shared" ca="1" si="10"/>
        <v/>
      </c>
      <c r="AE34" s="28" t="str">
        <f t="shared" ca="1" si="10"/>
        <v/>
      </c>
      <c r="AF34" s="28" t="str">
        <f t="shared" ca="1" si="12"/>
        <v/>
      </c>
      <c r="AG34" s="28" t="str">
        <f t="shared" ca="1" si="12"/>
        <v/>
      </c>
      <c r="AH34" s="28" t="str">
        <f t="shared" ca="1" si="12"/>
        <v/>
      </c>
      <c r="AI34" s="28" t="str">
        <f t="shared" ca="1" si="12"/>
        <v/>
      </c>
      <c r="AJ34" s="28" t="str">
        <f t="shared" ca="1" si="12"/>
        <v/>
      </c>
      <c r="AK34" s="28" t="str">
        <f t="shared" ca="1" si="12"/>
        <v/>
      </c>
      <c r="AL34" s="28" t="str">
        <f t="shared" ca="1" si="12"/>
        <v/>
      </c>
      <c r="AM34" s="28" t="str">
        <f t="shared" ca="1" si="12"/>
        <v/>
      </c>
      <c r="AN34" s="28" t="str">
        <f t="shared" ca="1" si="12"/>
        <v/>
      </c>
      <c r="AO34" s="28" t="str">
        <f t="shared" ca="1" si="12"/>
        <v/>
      </c>
      <c r="AP34" s="28" t="str">
        <f t="shared" ca="1" si="12"/>
        <v/>
      </c>
      <c r="AQ34" s="28" t="str">
        <f t="shared" ca="1" si="12"/>
        <v/>
      </c>
      <c r="AR34" s="28" t="str">
        <f t="shared" ca="1" si="12"/>
        <v/>
      </c>
      <c r="AS34" s="28" t="str">
        <f t="shared" ca="1" si="12"/>
        <v/>
      </c>
      <c r="AT34" s="28" t="str">
        <f t="shared" ca="1" si="12"/>
        <v/>
      </c>
      <c r="AU34" s="28" t="str">
        <f t="shared" ca="1" si="12"/>
        <v/>
      </c>
      <c r="AV34" s="28" t="str">
        <f t="shared" ca="1" si="11"/>
        <v/>
      </c>
      <c r="AW34" s="28" t="str">
        <f t="shared" ca="1" si="11"/>
        <v/>
      </c>
      <c r="AX34" s="28" t="str">
        <f t="shared" ca="1" si="11"/>
        <v/>
      </c>
      <c r="AY34" s="28" t="str">
        <f t="shared" ca="1" si="11"/>
        <v/>
      </c>
      <c r="AZ34" s="28" t="str">
        <f t="shared" ca="1" si="11"/>
        <v/>
      </c>
      <c r="BA34" s="28" t="str">
        <f t="shared" ca="1" si="11"/>
        <v/>
      </c>
      <c r="BB34" s="28" t="str">
        <f t="shared" ca="1" si="11"/>
        <v/>
      </c>
      <c r="BC34" s="28" t="str">
        <f t="shared" ca="1" si="11"/>
        <v/>
      </c>
      <c r="BD34" s="28" t="str">
        <f t="shared" ca="1" si="11"/>
        <v/>
      </c>
      <c r="BE34" s="28" t="str">
        <f t="shared" ca="1" si="11"/>
        <v/>
      </c>
      <c r="BF34" s="28" t="str">
        <f t="shared" ca="1" si="11"/>
        <v/>
      </c>
      <c r="BG34" s="28" t="str">
        <f t="shared" ca="1" si="11"/>
        <v/>
      </c>
      <c r="BH34" s="28" t="str">
        <f t="shared" ca="1" si="11"/>
        <v/>
      </c>
      <c r="BI34" s="28" t="str">
        <f t="shared" ca="1" si="11"/>
        <v/>
      </c>
      <c r="BJ34" s="28" t="str">
        <f t="shared" ca="1" si="11"/>
        <v/>
      </c>
      <c r="BK34" s="28" t="str">
        <f t="shared" ca="1" si="8"/>
        <v/>
      </c>
      <c r="BL34" s="28" t="str">
        <f t="shared" ca="1" si="9"/>
        <v/>
      </c>
      <c r="BM34" s="28" t="str">
        <f t="shared" ca="1" si="9"/>
        <v/>
      </c>
      <c r="BN34" s="28">
        <f t="shared" ca="1" si="9"/>
        <v>2</v>
      </c>
      <c r="BO34" s="28" t="str">
        <f t="shared" ca="1" si="9"/>
        <v/>
      </c>
      <c r="BP34" s="28" t="str">
        <f t="shared" ca="1" si="9"/>
        <v/>
      </c>
      <c r="BQ34" s="28" t="str">
        <f t="shared" ca="1" si="9"/>
        <v/>
      </c>
      <c r="BR34" s="28" t="str">
        <f t="shared" ca="1" si="9"/>
        <v/>
      </c>
      <c r="BS34" s="28" t="str">
        <f t="shared" ca="1" si="9"/>
        <v/>
      </c>
    </row>
    <row r="35" spans="1:71" s="29" customFormat="1" ht="30" customHeight="1">
      <c r="A35" s="1"/>
      <c r="B35" s="35" t="s">
        <v>26</v>
      </c>
      <c r="C35" s="109" t="s">
        <v>152</v>
      </c>
      <c r="D35" s="44" t="s">
        <v>36</v>
      </c>
      <c r="E35" s="94" t="e">
        <f>E41*I41+#REF!*#REF!+E42*I42+E45*I45+E49*I49+E43*I43+E50*I50+E51*I51+E52*I52</f>
        <v>#REF!</v>
      </c>
      <c r="F35" s="99"/>
      <c r="G35" s="99"/>
      <c r="H35" s="100"/>
      <c r="I35" s="97"/>
      <c r="J35" s="97"/>
      <c r="K35" s="97"/>
      <c r="L35" s="96"/>
      <c r="M35" s="96"/>
      <c r="N35" s="97"/>
      <c r="O35" s="13"/>
      <c r="P35" s="28" t="str">
        <f t="shared" ca="1" si="10"/>
        <v/>
      </c>
      <c r="Q35" s="28" t="str">
        <f t="shared" ca="1" si="10"/>
        <v/>
      </c>
      <c r="R35" s="28" t="str">
        <f t="shared" ca="1" si="10"/>
        <v/>
      </c>
      <c r="S35" s="28" t="str">
        <f t="shared" ca="1" si="10"/>
        <v/>
      </c>
      <c r="T35" s="28" t="str">
        <f t="shared" ca="1" si="10"/>
        <v/>
      </c>
      <c r="U35" s="28" t="str">
        <f t="shared" ca="1" si="10"/>
        <v/>
      </c>
      <c r="V35" s="28" t="str">
        <f t="shared" ca="1" si="10"/>
        <v/>
      </c>
      <c r="W35" s="28" t="str">
        <f t="shared" ca="1" si="10"/>
        <v/>
      </c>
      <c r="X35" s="28" t="str">
        <f t="shared" ca="1" si="10"/>
        <v/>
      </c>
      <c r="Y35" s="28" t="str">
        <f t="shared" ca="1" si="10"/>
        <v/>
      </c>
      <c r="Z35" s="28" t="str">
        <f t="shared" ca="1" si="10"/>
        <v/>
      </c>
      <c r="AA35" s="28" t="str">
        <f t="shared" ca="1" si="10"/>
        <v/>
      </c>
      <c r="AB35" s="28" t="str">
        <f t="shared" ca="1" si="10"/>
        <v/>
      </c>
      <c r="AC35" s="28" t="str">
        <f t="shared" ca="1" si="10"/>
        <v/>
      </c>
      <c r="AD35" s="28" t="str">
        <f t="shared" ca="1" si="10"/>
        <v/>
      </c>
      <c r="AE35" s="28" t="str">
        <f t="shared" ca="1" si="10"/>
        <v/>
      </c>
      <c r="AF35" s="28" t="str">
        <f t="shared" ca="1" si="12"/>
        <v/>
      </c>
      <c r="AG35" s="28" t="str">
        <f t="shared" ca="1" si="12"/>
        <v/>
      </c>
      <c r="AH35" s="28" t="str">
        <f t="shared" ca="1" si="12"/>
        <v/>
      </c>
      <c r="AI35" s="28" t="str">
        <f t="shared" ca="1" si="12"/>
        <v/>
      </c>
      <c r="AJ35" s="28" t="str">
        <f t="shared" ca="1" si="12"/>
        <v/>
      </c>
      <c r="AK35" s="28" t="str">
        <f t="shared" ca="1" si="12"/>
        <v/>
      </c>
      <c r="AL35" s="28" t="str">
        <f t="shared" ca="1" si="12"/>
        <v/>
      </c>
      <c r="AM35" s="28" t="str">
        <f t="shared" ca="1" si="12"/>
        <v/>
      </c>
      <c r="AN35" s="28" t="str">
        <f t="shared" ca="1" si="12"/>
        <v/>
      </c>
      <c r="AO35" s="28" t="str">
        <f t="shared" ca="1" si="12"/>
        <v/>
      </c>
      <c r="AP35" s="28" t="str">
        <f t="shared" ca="1" si="12"/>
        <v/>
      </c>
      <c r="AQ35" s="28" t="str">
        <f t="shared" ca="1" si="12"/>
        <v/>
      </c>
      <c r="AR35" s="28" t="str">
        <f t="shared" ca="1" si="12"/>
        <v/>
      </c>
      <c r="AS35" s="28" t="str">
        <f t="shared" ca="1" si="12"/>
        <v/>
      </c>
      <c r="AT35" s="28" t="str">
        <f t="shared" ca="1" si="12"/>
        <v/>
      </c>
      <c r="AU35" s="28" t="str">
        <f t="shared" ca="1" si="12"/>
        <v/>
      </c>
      <c r="AV35" s="28" t="str">
        <f t="shared" ca="1" si="11"/>
        <v/>
      </c>
      <c r="AW35" s="28" t="str">
        <f t="shared" ca="1" si="11"/>
        <v/>
      </c>
      <c r="AX35" s="28" t="str">
        <f t="shared" ca="1" si="11"/>
        <v/>
      </c>
      <c r="AY35" s="28" t="str">
        <f t="shared" ca="1" si="11"/>
        <v/>
      </c>
      <c r="AZ35" s="28" t="str">
        <f t="shared" ca="1" si="11"/>
        <v/>
      </c>
      <c r="BA35" s="28" t="str">
        <f t="shared" ca="1" si="11"/>
        <v/>
      </c>
      <c r="BB35" s="28" t="str">
        <f t="shared" ca="1" si="11"/>
        <v/>
      </c>
      <c r="BC35" s="28" t="str">
        <f t="shared" ca="1" si="11"/>
        <v/>
      </c>
      <c r="BD35" s="28" t="str">
        <f t="shared" ca="1" si="11"/>
        <v/>
      </c>
      <c r="BE35" s="28" t="str">
        <f t="shared" ca="1" si="11"/>
        <v/>
      </c>
      <c r="BF35" s="28" t="str">
        <f t="shared" ca="1" si="11"/>
        <v/>
      </c>
      <c r="BG35" s="28" t="str">
        <f t="shared" ca="1" si="11"/>
        <v/>
      </c>
      <c r="BH35" s="28" t="str">
        <f t="shared" ca="1" si="11"/>
        <v/>
      </c>
      <c r="BI35" s="28" t="str">
        <f t="shared" ca="1" si="11"/>
        <v/>
      </c>
      <c r="BJ35" s="28" t="str">
        <f t="shared" ca="1" si="11"/>
        <v/>
      </c>
      <c r="BK35" s="28" t="str">
        <f t="shared" ca="1" si="8"/>
        <v/>
      </c>
      <c r="BL35" s="28" t="str">
        <f t="shared" ca="1" si="9"/>
        <v/>
      </c>
      <c r="BM35" s="28" t="str">
        <f t="shared" ca="1" si="9"/>
        <v/>
      </c>
      <c r="BN35" s="28" t="str">
        <f t="shared" ca="1" si="9"/>
        <v/>
      </c>
      <c r="BO35" s="28" t="str">
        <f t="shared" ca="1" si="9"/>
        <v/>
      </c>
      <c r="BP35" s="28" t="str">
        <f t="shared" ca="1" si="9"/>
        <v/>
      </c>
      <c r="BQ35" s="28" t="str">
        <f t="shared" ca="1" si="9"/>
        <v/>
      </c>
      <c r="BR35" s="28" t="str">
        <f t="shared" ca="1" si="9"/>
        <v/>
      </c>
      <c r="BS35" s="28" t="str">
        <f t="shared" ca="1" si="9"/>
        <v/>
      </c>
    </row>
    <row r="36" spans="1:71" s="120" customFormat="1" ht="30" customHeight="1">
      <c r="A36" s="1"/>
      <c r="B36" s="46" t="s">
        <v>129</v>
      </c>
      <c r="C36" s="121" t="s">
        <v>130</v>
      </c>
      <c r="D36" s="38" t="s">
        <v>64</v>
      </c>
      <c r="E36" s="39">
        <v>0</v>
      </c>
      <c r="F36" s="48"/>
      <c r="G36" s="42">
        <f>WORKDAY.INTL(H37,1, 1, 假期统计!$A$2:$A$28)</f>
        <v>43866</v>
      </c>
      <c r="H36" s="77">
        <f>WORKDAY.INTL(G36,2,1, 假期统计!$A$2:$A$28)-1</f>
        <v>43867</v>
      </c>
      <c r="I36" s="115">
        <f>NETWORKDAYS.INTL(里程碑[[#This Row],[计划开始日期]],里程碑[[#This Row],[计划完成日期]],1,假期统计!$A$2:$A$28)</f>
        <v>2</v>
      </c>
      <c r="J36" s="115"/>
      <c r="K36" s="115"/>
      <c r="L36" s="75"/>
      <c r="M36" s="75"/>
      <c r="N36" s="115">
        <f>NETWORKDAYS.INTL(里程碑[[#This Row],[实际开始日期]],里程碑[[#This Row],[实际完成日期]],1,假期统计!$A$2:$A$28)</f>
        <v>0</v>
      </c>
      <c r="O36" s="13"/>
      <c r="P36" s="28" t="str">
        <f t="shared" ca="1" si="10"/>
        <v/>
      </c>
      <c r="Q36" s="28" t="str">
        <f t="shared" ca="1" si="10"/>
        <v/>
      </c>
      <c r="R36" s="28" t="str">
        <f t="shared" ca="1" si="10"/>
        <v/>
      </c>
      <c r="S36" s="28" t="str">
        <f t="shared" ca="1" si="10"/>
        <v/>
      </c>
      <c r="T36" s="28" t="str">
        <f t="shared" ca="1" si="10"/>
        <v/>
      </c>
      <c r="U36" s="28" t="str">
        <f t="shared" ca="1" si="10"/>
        <v/>
      </c>
      <c r="V36" s="28" t="str">
        <f t="shared" ca="1" si="10"/>
        <v/>
      </c>
      <c r="W36" s="28" t="str">
        <f t="shared" ca="1" si="10"/>
        <v/>
      </c>
      <c r="X36" s="28" t="str">
        <f t="shared" ca="1" si="10"/>
        <v/>
      </c>
      <c r="Y36" s="28" t="str">
        <f t="shared" ca="1" si="10"/>
        <v/>
      </c>
      <c r="Z36" s="28" t="str">
        <f t="shared" ca="1" si="10"/>
        <v/>
      </c>
      <c r="AA36" s="28" t="str">
        <f t="shared" ca="1" si="10"/>
        <v/>
      </c>
      <c r="AB36" s="28" t="str">
        <f t="shared" ca="1" si="10"/>
        <v/>
      </c>
      <c r="AC36" s="28" t="str">
        <f t="shared" ca="1" si="10"/>
        <v/>
      </c>
      <c r="AD36" s="28" t="str">
        <f t="shared" ca="1" si="10"/>
        <v/>
      </c>
      <c r="AE36" s="28" t="str">
        <f t="shared" ca="1" si="10"/>
        <v/>
      </c>
      <c r="AF36" s="28" t="str">
        <f t="shared" ca="1" si="12"/>
        <v/>
      </c>
      <c r="AG36" s="28" t="str">
        <f t="shared" ca="1" si="12"/>
        <v/>
      </c>
      <c r="AH36" s="28" t="str">
        <f t="shared" ca="1" si="12"/>
        <v/>
      </c>
      <c r="AI36" s="28" t="str">
        <f t="shared" ca="1" si="12"/>
        <v/>
      </c>
      <c r="AJ36" s="28" t="str">
        <f t="shared" ca="1" si="12"/>
        <v/>
      </c>
      <c r="AK36" s="28" t="str">
        <f t="shared" ca="1" si="12"/>
        <v/>
      </c>
      <c r="AL36" s="28" t="str">
        <f t="shared" ca="1" si="12"/>
        <v/>
      </c>
      <c r="AM36" s="28" t="str">
        <f t="shared" ca="1" si="12"/>
        <v/>
      </c>
      <c r="AN36" s="28" t="str">
        <f t="shared" ca="1" si="12"/>
        <v/>
      </c>
      <c r="AO36" s="28" t="str">
        <f t="shared" ca="1" si="12"/>
        <v/>
      </c>
      <c r="AP36" s="28" t="str">
        <f t="shared" ca="1" si="12"/>
        <v/>
      </c>
      <c r="AQ36" s="28" t="str">
        <f t="shared" ca="1" si="12"/>
        <v/>
      </c>
      <c r="AR36" s="28" t="str">
        <f t="shared" ca="1" si="12"/>
        <v/>
      </c>
      <c r="AS36" s="28" t="str">
        <f t="shared" ca="1" si="12"/>
        <v/>
      </c>
      <c r="AT36" s="28" t="str">
        <f t="shared" ca="1" si="12"/>
        <v/>
      </c>
      <c r="AU36" s="28" t="str">
        <f t="shared" ca="1" si="12"/>
        <v/>
      </c>
      <c r="AV36" s="28" t="str">
        <f t="shared" ca="1" si="11"/>
        <v/>
      </c>
      <c r="AW36" s="28" t="str">
        <f t="shared" ca="1" si="11"/>
        <v/>
      </c>
      <c r="AX36" s="28" t="str">
        <f t="shared" ca="1" si="11"/>
        <v/>
      </c>
      <c r="AY36" s="28" t="str">
        <f t="shared" ca="1" si="11"/>
        <v/>
      </c>
      <c r="AZ36" s="28" t="str">
        <f t="shared" ca="1" si="11"/>
        <v/>
      </c>
      <c r="BA36" s="28" t="str">
        <f t="shared" ca="1" si="11"/>
        <v/>
      </c>
      <c r="BB36" s="28" t="str">
        <f t="shared" ca="1" si="11"/>
        <v/>
      </c>
      <c r="BC36" s="28" t="str">
        <f t="shared" ca="1" si="11"/>
        <v/>
      </c>
      <c r="BD36" s="28" t="str">
        <f t="shared" ca="1" si="11"/>
        <v/>
      </c>
      <c r="BE36" s="28" t="str">
        <f t="shared" ca="1" si="11"/>
        <v/>
      </c>
      <c r="BF36" s="28" t="str">
        <f t="shared" ca="1" si="11"/>
        <v/>
      </c>
      <c r="BG36" s="28" t="str">
        <f t="shared" ca="1" si="11"/>
        <v/>
      </c>
      <c r="BH36" s="28" t="str">
        <f t="shared" ca="1" si="11"/>
        <v/>
      </c>
      <c r="BI36" s="28" t="str">
        <f t="shared" ca="1" si="11"/>
        <v/>
      </c>
      <c r="BJ36" s="28" t="str">
        <f t="shared" ca="1" si="11"/>
        <v/>
      </c>
      <c r="BK36" s="28" t="str">
        <f t="shared" ca="1" si="8"/>
        <v/>
      </c>
      <c r="BL36" s="28" t="str">
        <f t="shared" ca="1" si="9"/>
        <v/>
      </c>
      <c r="BM36" s="28" t="str">
        <f t="shared" ca="1" si="9"/>
        <v/>
      </c>
      <c r="BN36" s="28" t="str">
        <f t="shared" ca="1" si="9"/>
        <v/>
      </c>
      <c r="BO36" s="28" t="str">
        <f t="shared" ca="1" si="9"/>
        <v/>
      </c>
      <c r="BP36" s="28" t="str">
        <f t="shared" ca="1" si="9"/>
        <v/>
      </c>
      <c r="BQ36" s="28" t="str">
        <f t="shared" ca="1" si="9"/>
        <v/>
      </c>
      <c r="BR36" s="28" t="str">
        <f t="shared" ca="1" si="9"/>
        <v/>
      </c>
      <c r="BS36" s="28" t="str">
        <f t="shared" ca="1" si="9"/>
        <v/>
      </c>
    </row>
    <row r="37" spans="1:71" s="120" customFormat="1" ht="30" customHeight="1">
      <c r="A37" s="1"/>
      <c r="B37" s="41" t="s">
        <v>136</v>
      </c>
      <c r="C37" s="38" t="s">
        <v>130</v>
      </c>
      <c r="D37" s="38" t="s">
        <v>64</v>
      </c>
      <c r="E37" s="39">
        <v>0</v>
      </c>
      <c r="F37" s="39"/>
      <c r="G37" s="42">
        <f>WORKDAY.INTL(H82,1, 11, 假期统计!$A$2:$A$28)</f>
        <v>43862</v>
      </c>
      <c r="H37" s="77">
        <f>WORKDAY.INTL(G37,3,1, 假期统计!$A$2:$A$28)-1</f>
        <v>43865</v>
      </c>
      <c r="I37" s="115">
        <f>NETWORKDAYS.INTL(里程碑[[#This Row],[计划开始日期]],里程碑[[#This Row],[计划完成日期]],11,假期统计!$A$2:$A$28)</f>
        <v>3</v>
      </c>
      <c r="J37" s="115"/>
      <c r="K37" s="115"/>
      <c r="L37" s="75"/>
      <c r="M37" s="115"/>
      <c r="N37" s="115">
        <f>NETWORKDAYS.INTL(里程碑[[#This Row],[实际开始日期]],里程碑[[#This Row],[实际完成日期]],1,假期统计!$A$2:$A$28)</f>
        <v>0</v>
      </c>
      <c r="O37" s="13"/>
      <c r="P37" s="28" t="str">
        <f t="shared" ca="1" si="10"/>
        <v/>
      </c>
      <c r="Q37" s="28" t="str">
        <f t="shared" ca="1" si="10"/>
        <v/>
      </c>
      <c r="R37" s="28" t="str">
        <f t="shared" ca="1" si="10"/>
        <v/>
      </c>
      <c r="S37" s="28" t="str">
        <f t="shared" ca="1" si="10"/>
        <v/>
      </c>
      <c r="T37" s="28" t="str">
        <f t="shared" ca="1" si="10"/>
        <v/>
      </c>
      <c r="U37" s="28" t="str">
        <f t="shared" ca="1" si="10"/>
        <v/>
      </c>
      <c r="V37" s="28" t="str">
        <f t="shared" ca="1" si="10"/>
        <v/>
      </c>
      <c r="W37" s="28" t="str">
        <f t="shared" ca="1" si="10"/>
        <v/>
      </c>
      <c r="X37" s="28" t="str">
        <f t="shared" ca="1" si="10"/>
        <v/>
      </c>
      <c r="Y37" s="28" t="str">
        <f t="shared" ca="1" si="10"/>
        <v/>
      </c>
      <c r="Z37" s="28" t="str">
        <f t="shared" ca="1" si="10"/>
        <v/>
      </c>
      <c r="AA37" s="28" t="str">
        <f t="shared" ca="1" si="10"/>
        <v/>
      </c>
      <c r="AB37" s="28" t="str">
        <f t="shared" ca="1" si="10"/>
        <v/>
      </c>
      <c r="AC37" s="28" t="str">
        <f t="shared" ca="1" si="10"/>
        <v/>
      </c>
      <c r="AD37" s="28" t="str">
        <f t="shared" ca="1" si="10"/>
        <v/>
      </c>
      <c r="AE37" s="28" t="str">
        <f t="shared" ca="1" si="10"/>
        <v/>
      </c>
      <c r="AF37" s="28" t="str">
        <f t="shared" ca="1" si="12"/>
        <v/>
      </c>
      <c r="AG37" s="28" t="str">
        <f t="shared" ca="1" si="12"/>
        <v/>
      </c>
      <c r="AH37" s="28" t="str">
        <f t="shared" ca="1" si="12"/>
        <v/>
      </c>
      <c r="AI37" s="28" t="str">
        <f t="shared" ca="1" si="12"/>
        <v/>
      </c>
      <c r="AJ37" s="28" t="str">
        <f t="shared" ca="1" si="12"/>
        <v/>
      </c>
      <c r="AK37" s="28" t="str">
        <f t="shared" ca="1" si="12"/>
        <v/>
      </c>
      <c r="AL37" s="28" t="str">
        <f t="shared" ca="1" si="12"/>
        <v/>
      </c>
      <c r="AM37" s="28" t="str">
        <f t="shared" ca="1" si="12"/>
        <v/>
      </c>
      <c r="AN37" s="28" t="str">
        <f t="shared" ca="1" si="12"/>
        <v/>
      </c>
      <c r="AO37" s="28" t="str">
        <f t="shared" ca="1" si="12"/>
        <v/>
      </c>
      <c r="AP37" s="28" t="str">
        <f t="shared" ca="1" si="12"/>
        <v/>
      </c>
      <c r="AQ37" s="28" t="str">
        <f t="shared" ca="1" si="12"/>
        <v/>
      </c>
      <c r="AR37" s="28" t="str">
        <f t="shared" ca="1" si="12"/>
        <v/>
      </c>
      <c r="AS37" s="28" t="str">
        <f t="shared" ca="1" si="12"/>
        <v/>
      </c>
      <c r="AT37" s="28" t="str">
        <f t="shared" ca="1" si="12"/>
        <v/>
      </c>
      <c r="AU37" s="28" t="str">
        <f t="shared" ca="1" si="12"/>
        <v/>
      </c>
      <c r="AV37" s="28" t="str">
        <f t="shared" ca="1" si="11"/>
        <v/>
      </c>
      <c r="AW37" s="28" t="str">
        <f t="shared" ca="1" si="11"/>
        <v/>
      </c>
      <c r="AX37" s="28" t="str">
        <f t="shared" ca="1" si="11"/>
        <v/>
      </c>
      <c r="AY37" s="28" t="str">
        <f t="shared" ca="1" si="11"/>
        <v/>
      </c>
      <c r="AZ37" s="28" t="str">
        <f t="shared" ca="1" si="11"/>
        <v/>
      </c>
      <c r="BA37" s="28" t="str">
        <f t="shared" ca="1" si="11"/>
        <v/>
      </c>
      <c r="BB37" s="28" t="str">
        <f t="shared" ca="1" si="11"/>
        <v/>
      </c>
      <c r="BC37" s="28" t="str">
        <f t="shared" ca="1" si="11"/>
        <v/>
      </c>
      <c r="BD37" s="28" t="str">
        <f t="shared" ca="1" si="11"/>
        <v/>
      </c>
      <c r="BE37" s="28" t="str">
        <f t="shared" ca="1" si="11"/>
        <v/>
      </c>
      <c r="BF37" s="28" t="str">
        <f t="shared" ca="1" si="11"/>
        <v/>
      </c>
      <c r="BG37" s="28" t="str">
        <f t="shared" ca="1" si="11"/>
        <v/>
      </c>
      <c r="BH37" s="28" t="str">
        <f t="shared" ca="1" si="11"/>
        <v/>
      </c>
      <c r="BI37" s="28" t="str">
        <f t="shared" ca="1" si="11"/>
        <v/>
      </c>
      <c r="BJ37" s="28" t="str">
        <f t="shared" ca="1" si="11"/>
        <v/>
      </c>
      <c r="BK37" s="28" t="str">
        <f t="shared" ca="1" si="8"/>
        <v/>
      </c>
      <c r="BL37" s="28" t="str">
        <f t="shared" ca="1" si="9"/>
        <v/>
      </c>
      <c r="BM37" s="28" t="str">
        <f t="shared" ca="1" si="9"/>
        <v/>
      </c>
      <c r="BN37" s="28" t="str">
        <f t="shared" ca="1" si="9"/>
        <v/>
      </c>
      <c r="BO37" s="28" t="str">
        <f t="shared" ca="1" si="9"/>
        <v/>
      </c>
      <c r="BP37" s="28" t="str">
        <f t="shared" ca="1" si="9"/>
        <v/>
      </c>
      <c r="BQ37" s="28" t="str">
        <f t="shared" ca="1" si="9"/>
        <v/>
      </c>
      <c r="BR37" s="28" t="str">
        <f t="shared" ca="1" si="9"/>
        <v/>
      </c>
      <c r="BS37" s="28" t="str">
        <f t="shared" ca="1" si="9"/>
        <v/>
      </c>
    </row>
    <row r="38" spans="1:71" s="29" customFormat="1" ht="30" customHeight="1">
      <c r="A38" s="1"/>
      <c r="B38" s="41" t="s">
        <v>137</v>
      </c>
      <c r="C38" s="38" t="s">
        <v>130</v>
      </c>
      <c r="D38" s="38" t="s">
        <v>59</v>
      </c>
      <c r="E38" s="39">
        <v>0</v>
      </c>
      <c r="F38" s="39"/>
      <c r="G38" s="42">
        <f>G37</f>
        <v>43862</v>
      </c>
      <c r="H38" s="77">
        <f>H37</f>
        <v>43865</v>
      </c>
      <c r="I38" s="115">
        <f>NETWORKDAYS.INTL(里程碑[[#This Row],[计划开始日期]],里程碑[[#This Row],[计划完成日期]],11,假期统计!$A$2:$A$28)</f>
        <v>3</v>
      </c>
      <c r="J38" s="115"/>
      <c r="K38" s="115"/>
      <c r="L38" s="75"/>
      <c r="M38" s="115"/>
      <c r="N38" s="115">
        <f>NETWORKDAYS.INTL(里程碑[[#This Row],[实际开始日期]],里程碑[[#This Row],[实际完成日期]],1,假期统计!$A$2:$A$28)</f>
        <v>0</v>
      </c>
      <c r="O38" s="13"/>
      <c r="P38" s="28" t="str">
        <f t="shared" ca="1" si="10"/>
        <v/>
      </c>
      <c r="Q38" s="28" t="str">
        <f t="shared" ca="1" si="10"/>
        <v/>
      </c>
      <c r="R38" s="28" t="str">
        <f t="shared" ca="1" si="10"/>
        <v/>
      </c>
      <c r="S38" s="28" t="str">
        <f t="shared" ca="1" si="10"/>
        <v/>
      </c>
      <c r="T38" s="28" t="str">
        <f t="shared" ca="1" si="10"/>
        <v/>
      </c>
      <c r="U38" s="28" t="str">
        <f t="shared" ca="1" si="10"/>
        <v/>
      </c>
      <c r="V38" s="28" t="str">
        <f t="shared" ca="1" si="10"/>
        <v/>
      </c>
      <c r="W38" s="28" t="str">
        <f t="shared" ca="1" si="10"/>
        <v/>
      </c>
      <c r="X38" s="28" t="str">
        <f t="shared" ca="1" si="10"/>
        <v/>
      </c>
      <c r="Y38" s="28" t="str">
        <f t="shared" ca="1" si="10"/>
        <v/>
      </c>
      <c r="Z38" s="28" t="str">
        <f t="shared" ca="1" si="10"/>
        <v/>
      </c>
      <c r="AA38" s="28" t="str">
        <f t="shared" ca="1" si="10"/>
        <v/>
      </c>
      <c r="AB38" s="28" t="str">
        <f t="shared" ca="1" si="10"/>
        <v/>
      </c>
      <c r="AC38" s="28" t="str">
        <f t="shared" ca="1" si="10"/>
        <v/>
      </c>
      <c r="AD38" s="28" t="str">
        <f t="shared" ca="1" si="10"/>
        <v/>
      </c>
      <c r="AE38" s="28" t="str">
        <f t="shared" ca="1" si="10"/>
        <v/>
      </c>
      <c r="AF38" s="28" t="str">
        <f t="shared" ca="1" si="12"/>
        <v/>
      </c>
      <c r="AG38" s="28" t="str">
        <f t="shared" ca="1" si="12"/>
        <v/>
      </c>
      <c r="AH38" s="28" t="str">
        <f t="shared" ca="1" si="12"/>
        <v/>
      </c>
      <c r="AI38" s="28" t="str">
        <f t="shared" ca="1" si="12"/>
        <v/>
      </c>
      <c r="AJ38" s="28" t="str">
        <f t="shared" ca="1" si="12"/>
        <v/>
      </c>
      <c r="AK38" s="28" t="str">
        <f t="shared" ca="1" si="12"/>
        <v/>
      </c>
      <c r="AL38" s="28" t="str">
        <f t="shared" ca="1" si="12"/>
        <v/>
      </c>
      <c r="AM38" s="28" t="str">
        <f t="shared" ca="1" si="12"/>
        <v/>
      </c>
      <c r="AN38" s="28" t="str">
        <f t="shared" ca="1" si="12"/>
        <v/>
      </c>
      <c r="AO38" s="28" t="str">
        <f t="shared" ca="1" si="12"/>
        <v/>
      </c>
      <c r="AP38" s="28" t="str">
        <f t="shared" ca="1" si="12"/>
        <v/>
      </c>
      <c r="AQ38" s="28" t="str">
        <f t="shared" ca="1" si="12"/>
        <v/>
      </c>
      <c r="AR38" s="28" t="str">
        <f t="shared" ca="1" si="12"/>
        <v/>
      </c>
      <c r="AS38" s="28" t="str">
        <f t="shared" ca="1" si="12"/>
        <v/>
      </c>
      <c r="AT38" s="28" t="str">
        <f t="shared" ca="1" si="12"/>
        <v/>
      </c>
      <c r="AU38" s="28" t="str">
        <f t="shared" ca="1" si="12"/>
        <v/>
      </c>
      <c r="AV38" s="28" t="str">
        <f t="shared" ca="1" si="11"/>
        <v/>
      </c>
      <c r="AW38" s="28" t="str">
        <f t="shared" ca="1" si="11"/>
        <v/>
      </c>
      <c r="AX38" s="28" t="str">
        <f t="shared" ca="1" si="11"/>
        <v/>
      </c>
      <c r="AY38" s="28" t="str">
        <f t="shared" ca="1" si="11"/>
        <v/>
      </c>
      <c r="AZ38" s="28" t="str">
        <f t="shared" ca="1" si="11"/>
        <v/>
      </c>
      <c r="BA38" s="28" t="str">
        <f t="shared" ca="1" si="11"/>
        <v/>
      </c>
      <c r="BB38" s="28" t="str">
        <f t="shared" ca="1" si="11"/>
        <v/>
      </c>
      <c r="BC38" s="28" t="str">
        <f t="shared" ca="1" si="11"/>
        <v/>
      </c>
      <c r="BD38" s="28" t="str">
        <f t="shared" ca="1" si="11"/>
        <v/>
      </c>
      <c r="BE38" s="28" t="str">
        <f t="shared" ca="1" si="11"/>
        <v/>
      </c>
      <c r="BF38" s="28" t="str">
        <f t="shared" ca="1" si="11"/>
        <v/>
      </c>
      <c r="BG38" s="28" t="str">
        <f t="shared" ca="1" si="11"/>
        <v/>
      </c>
      <c r="BH38" s="28" t="str">
        <f t="shared" ca="1" si="11"/>
        <v/>
      </c>
      <c r="BI38" s="28" t="str">
        <f t="shared" ca="1" si="11"/>
        <v/>
      </c>
      <c r="BJ38" s="28" t="str">
        <f t="shared" ca="1" si="11"/>
        <v/>
      </c>
      <c r="BK38" s="28" t="str">
        <f t="shared" ca="1" si="8"/>
        <v/>
      </c>
      <c r="BL38" s="28" t="str">
        <f t="shared" ca="1" si="9"/>
        <v/>
      </c>
      <c r="BM38" s="28" t="str">
        <f t="shared" ca="1" si="9"/>
        <v/>
      </c>
      <c r="BN38" s="28" t="str">
        <f t="shared" ca="1" si="9"/>
        <v/>
      </c>
      <c r="BO38" s="28" t="str">
        <f t="shared" ca="1" si="9"/>
        <v/>
      </c>
      <c r="BP38" s="28" t="str">
        <f t="shared" ca="1" si="9"/>
        <v/>
      </c>
      <c r="BQ38" s="28" t="str">
        <f t="shared" ca="1" si="9"/>
        <v/>
      </c>
      <c r="BR38" s="28" t="str">
        <f t="shared" ca="1" si="9"/>
        <v/>
      </c>
      <c r="BS38" s="28" t="str">
        <f t="shared" ca="1" si="9"/>
        <v/>
      </c>
    </row>
    <row r="39" spans="1:71" s="29" customFormat="1" ht="30" customHeight="1">
      <c r="A39" s="1"/>
      <c r="B39" s="46" t="s">
        <v>131</v>
      </c>
      <c r="C39" s="121" t="s">
        <v>120</v>
      </c>
      <c r="D39" s="38" t="s">
        <v>65</v>
      </c>
      <c r="E39" s="39">
        <v>0</v>
      </c>
      <c r="F39" s="48"/>
      <c r="G39" s="42">
        <f>WORKDAY.INTL(H36,1, 1, 假期统计!$A$2:$A$28)</f>
        <v>43868</v>
      </c>
      <c r="H39" s="77">
        <f>WORKDAY.INTL(G39,1,1, 假期统计!$A$2:$A$28)-1</f>
        <v>43870</v>
      </c>
      <c r="I39" s="115">
        <f>NETWORKDAYS.INTL(里程碑[[#This Row],[计划开始日期]],里程碑[[#This Row],[计划完成日期]],1,假期统计!$A$2:$A$28)</f>
        <v>1</v>
      </c>
      <c r="J39" s="115"/>
      <c r="K39" s="115"/>
      <c r="L39" s="75"/>
      <c r="M39" s="75"/>
      <c r="N39" s="115">
        <f>NETWORKDAYS.INTL(里程碑[[#This Row],[实际开始日期]],里程碑[[#This Row],[实际完成日期]],1,假期统计!$A$2:$A$28)</f>
        <v>0</v>
      </c>
      <c r="O39" s="13"/>
      <c r="P39" s="28" t="str">
        <f t="shared" ca="1" si="10"/>
        <v/>
      </c>
      <c r="Q39" s="28" t="str">
        <f t="shared" ca="1" si="10"/>
        <v/>
      </c>
      <c r="R39" s="28" t="str">
        <f t="shared" ca="1" si="10"/>
        <v/>
      </c>
      <c r="S39" s="28" t="str">
        <f t="shared" ca="1" si="10"/>
        <v/>
      </c>
      <c r="T39" s="28" t="str">
        <f t="shared" ca="1" si="10"/>
        <v/>
      </c>
      <c r="U39" s="28" t="str">
        <f t="shared" ca="1" si="10"/>
        <v/>
      </c>
      <c r="V39" s="28" t="str">
        <f t="shared" ca="1" si="10"/>
        <v/>
      </c>
      <c r="W39" s="28" t="str">
        <f t="shared" ca="1" si="10"/>
        <v/>
      </c>
      <c r="X39" s="28" t="str">
        <f t="shared" ca="1" si="10"/>
        <v/>
      </c>
      <c r="Y39" s="28" t="str">
        <f t="shared" ca="1" si="10"/>
        <v/>
      </c>
      <c r="Z39" s="28" t="str">
        <f t="shared" ca="1" si="10"/>
        <v/>
      </c>
      <c r="AA39" s="28" t="str">
        <f t="shared" ca="1" si="10"/>
        <v/>
      </c>
      <c r="AB39" s="28" t="str">
        <f t="shared" ca="1" si="10"/>
        <v/>
      </c>
      <c r="AC39" s="28" t="str">
        <f t="shared" ca="1" si="10"/>
        <v/>
      </c>
      <c r="AD39" s="28" t="str">
        <f t="shared" ca="1" si="10"/>
        <v/>
      </c>
      <c r="AE39" s="28" t="str">
        <f t="shared" ca="1" si="10"/>
        <v/>
      </c>
      <c r="AF39" s="28" t="str">
        <f t="shared" ca="1" si="12"/>
        <v/>
      </c>
      <c r="AG39" s="28" t="str">
        <f t="shared" ca="1" si="12"/>
        <v/>
      </c>
      <c r="AH39" s="28" t="str">
        <f t="shared" ca="1" si="12"/>
        <v/>
      </c>
      <c r="AI39" s="28" t="str">
        <f t="shared" ca="1" si="12"/>
        <v/>
      </c>
      <c r="AJ39" s="28" t="str">
        <f t="shared" ca="1" si="12"/>
        <v/>
      </c>
      <c r="AK39" s="28" t="str">
        <f t="shared" ca="1" si="12"/>
        <v/>
      </c>
      <c r="AL39" s="28" t="str">
        <f t="shared" ca="1" si="12"/>
        <v/>
      </c>
      <c r="AM39" s="28" t="str">
        <f t="shared" ca="1" si="12"/>
        <v/>
      </c>
      <c r="AN39" s="28" t="str">
        <f t="shared" ca="1" si="12"/>
        <v/>
      </c>
      <c r="AO39" s="28" t="str">
        <f t="shared" ca="1" si="12"/>
        <v/>
      </c>
      <c r="AP39" s="28" t="str">
        <f t="shared" ca="1" si="12"/>
        <v/>
      </c>
      <c r="AQ39" s="28" t="str">
        <f t="shared" ca="1" si="12"/>
        <v/>
      </c>
      <c r="AR39" s="28" t="str">
        <f t="shared" ca="1" si="12"/>
        <v/>
      </c>
      <c r="AS39" s="28" t="str">
        <f t="shared" ca="1" si="12"/>
        <v/>
      </c>
      <c r="AT39" s="28" t="str">
        <f t="shared" ca="1" si="12"/>
        <v/>
      </c>
      <c r="AU39" s="28" t="str">
        <f t="shared" ca="1" si="12"/>
        <v/>
      </c>
      <c r="AV39" s="28" t="str">
        <f t="shared" ca="1" si="11"/>
        <v/>
      </c>
      <c r="AW39" s="28" t="str">
        <f t="shared" ca="1" si="11"/>
        <v/>
      </c>
      <c r="AX39" s="28" t="str">
        <f t="shared" ca="1" si="11"/>
        <v/>
      </c>
      <c r="AY39" s="28" t="str">
        <f t="shared" ca="1" si="11"/>
        <v/>
      </c>
      <c r="AZ39" s="28" t="str">
        <f t="shared" ca="1" si="11"/>
        <v/>
      </c>
      <c r="BA39" s="28" t="str">
        <f t="shared" ca="1" si="11"/>
        <v/>
      </c>
      <c r="BB39" s="28" t="str">
        <f t="shared" ca="1" si="11"/>
        <v/>
      </c>
      <c r="BC39" s="28" t="str">
        <f t="shared" ca="1" si="11"/>
        <v/>
      </c>
      <c r="BD39" s="28" t="str">
        <f t="shared" ca="1" si="11"/>
        <v/>
      </c>
      <c r="BE39" s="28" t="str">
        <f t="shared" ca="1" si="11"/>
        <v/>
      </c>
      <c r="BF39" s="28" t="str">
        <f t="shared" ca="1" si="11"/>
        <v/>
      </c>
      <c r="BG39" s="28" t="str">
        <f t="shared" ca="1" si="11"/>
        <v/>
      </c>
      <c r="BH39" s="28" t="str">
        <f t="shared" ca="1" si="11"/>
        <v/>
      </c>
      <c r="BI39" s="28" t="str">
        <f t="shared" ca="1" si="11"/>
        <v/>
      </c>
      <c r="BJ39" s="28" t="str">
        <f t="shared" ca="1" si="11"/>
        <v/>
      </c>
      <c r="BK39" s="28" t="str">
        <f t="shared" ca="1" si="8"/>
        <v/>
      </c>
      <c r="BL39" s="28" t="str">
        <f t="shared" ca="1" si="9"/>
        <v/>
      </c>
      <c r="BM39" s="28" t="str">
        <f t="shared" ca="1" si="9"/>
        <v/>
      </c>
      <c r="BN39" s="28" t="str">
        <f t="shared" ca="1" si="9"/>
        <v/>
      </c>
      <c r="BO39" s="28" t="str">
        <f t="shared" ca="1" si="9"/>
        <v/>
      </c>
      <c r="BP39" s="28" t="str">
        <f t="shared" ca="1" si="9"/>
        <v/>
      </c>
      <c r="BQ39" s="28" t="str">
        <f t="shared" ca="1" si="9"/>
        <v/>
      </c>
      <c r="BR39" s="28" t="str">
        <f t="shared" ca="1" si="9"/>
        <v/>
      </c>
      <c r="BS39" s="28" t="str">
        <f t="shared" ca="1" si="9"/>
        <v/>
      </c>
    </row>
    <row r="40" spans="1:71" s="29" customFormat="1" ht="30" customHeight="1">
      <c r="A40" s="1"/>
      <c r="B40" s="36" t="s">
        <v>141</v>
      </c>
      <c r="C40" s="38" t="s">
        <v>130</v>
      </c>
      <c r="D40" s="38" t="s">
        <v>33</v>
      </c>
      <c r="E40" s="24">
        <v>0</v>
      </c>
      <c r="F40" s="125"/>
      <c r="G40" s="42">
        <f>WORKDAY.INTL(H39,1, 1, 假期统计!$A$2:$A$28)</f>
        <v>43871</v>
      </c>
      <c r="H40" s="77">
        <f>WORKDAY.INTL(G40,2,1, 假期统计!$A$2:$A$28)-1</f>
        <v>43872</v>
      </c>
      <c r="I40" s="115">
        <f>NETWORKDAYS.INTL(里程碑[[#This Row],[计划开始日期]],里程碑[[#This Row],[计划完成日期]],1,假期统计!$A$2:$A$28)</f>
        <v>2</v>
      </c>
      <c r="J40" s="115"/>
      <c r="K40" s="115"/>
      <c r="L40" s="77"/>
      <c r="M40" s="77"/>
      <c r="N40" s="56">
        <f>NETWORKDAYS.INTL(里程碑[[#This Row],[实际开始日期]],里程碑[[#This Row],[实际完成日期]],1,假期统计!$A$2:$A$28)</f>
        <v>0</v>
      </c>
      <c r="O40" s="13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</row>
    <row r="41" spans="1:71" s="29" customFormat="1" ht="30" customHeight="1">
      <c r="A41" s="1"/>
      <c r="B41" s="36" t="s">
        <v>67</v>
      </c>
      <c r="C41" s="38" t="s">
        <v>21</v>
      </c>
      <c r="D41" s="38" t="s">
        <v>59</v>
      </c>
      <c r="E41" s="24">
        <v>0</v>
      </c>
      <c r="F41" s="125"/>
      <c r="G41" s="42">
        <f>WORKDAY.INTL(H38,1, 1, 假期统计!$A$2:$A$28)</f>
        <v>43866</v>
      </c>
      <c r="H41" s="77">
        <f>WORKDAY.INTL(G41,5,1, 假期统计!$A$2:$A$28)-1</f>
        <v>43872</v>
      </c>
      <c r="I41" s="56">
        <f>NETWORKDAYS.INTL(里程碑[[#This Row],[计划开始日期]],里程碑[[#This Row],[计划完成日期]],1,假期统计!$A$2:$A$28)</f>
        <v>5</v>
      </c>
      <c r="J41" s="56"/>
      <c r="K41" s="56"/>
      <c r="L41" s="77"/>
      <c r="M41" s="77"/>
      <c r="N41" s="56">
        <f>NETWORKDAYS.INTL(里程碑[[#This Row],[实际开始日期]],里程碑[[#This Row],[实际完成日期]],1,假期统计!$A$2:$A$28)</f>
        <v>0</v>
      </c>
      <c r="O41" s="13"/>
      <c r="P41" s="28" t="str">
        <f t="shared" ca="1" si="10"/>
        <v/>
      </c>
      <c r="Q41" s="28" t="str">
        <f t="shared" ca="1" si="10"/>
        <v/>
      </c>
      <c r="R41" s="28" t="str">
        <f t="shared" ca="1" si="10"/>
        <v/>
      </c>
      <c r="S41" s="28" t="str">
        <f t="shared" ca="1" si="10"/>
        <v/>
      </c>
      <c r="T41" s="28" t="str">
        <f t="shared" ca="1" si="10"/>
        <v/>
      </c>
      <c r="U41" s="28" t="str">
        <f t="shared" ca="1" si="10"/>
        <v/>
      </c>
      <c r="V41" s="28" t="str">
        <f t="shared" ca="1" si="10"/>
        <v/>
      </c>
      <c r="W41" s="28" t="str">
        <f t="shared" ca="1" si="10"/>
        <v/>
      </c>
      <c r="X41" s="28" t="str">
        <f t="shared" ca="1" si="10"/>
        <v/>
      </c>
      <c r="Y41" s="28" t="str">
        <f t="shared" ca="1" si="10"/>
        <v/>
      </c>
      <c r="Z41" s="28" t="str">
        <f t="shared" ca="1" si="10"/>
        <v/>
      </c>
      <c r="AA41" s="28" t="str">
        <f t="shared" ca="1" si="10"/>
        <v/>
      </c>
      <c r="AB41" s="28" t="str">
        <f t="shared" ca="1" si="10"/>
        <v/>
      </c>
      <c r="AC41" s="28" t="str">
        <f t="shared" ca="1" si="10"/>
        <v/>
      </c>
      <c r="AD41" s="28" t="str">
        <f t="shared" ref="P41:AE58" ca="1" si="13">IF(AND($C41="目标/里程碑",AD$5&gt;=$L41,AD$5&lt;=$M41),1,IF(AND($C41="目标/里程碑",AD$5&gt;=$G41,AD$5&lt;=$H41),2,""))</f>
        <v/>
      </c>
      <c r="AE41" s="28" t="str">
        <f t="shared" ca="1" si="13"/>
        <v/>
      </c>
      <c r="AF41" s="28" t="str">
        <f t="shared" ca="1" si="12"/>
        <v/>
      </c>
      <c r="AG41" s="28" t="str">
        <f t="shared" ca="1" si="12"/>
        <v/>
      </c>
      <c r="AH41" s="28" t="str">
        <f t="shared" ca="1" si="12"/>
        <v/>
      </c>
      <c r="AI41" s="28" t="str">
        <f t="shared" ca="1" si="12"/>
        <v/>
      </c>
      <c r="AJ41" s="28" t="str">
        <f t="shared" ca="1" si="12"/>
        <v/>
      </c>
      <c r="AK41" s="28" t="str">
        <f t="shared" ca="1" si="12"/>
        <v/>
      </c>
      <c r="AL41" s="28" t="str">
        <f t="shared" ca="1" si="12"/>
        <v/>
      </c>
      <c r="AM41" s="28" t="str">
        <f t="shared" ca="1" si="12"/>
        <v/>
      </c>
      <c r="AN41" s="28" t="str">
        <f t="shared" ca="1" si="12"/>
        <v/>
      </c>
      <c r="AO41" s="28" t="str">
        <f t="shared" ca="1" si="12"/>
        <v/>
      </c>
      <c r="AP41" s="28" t="str">
        <f t="shared" ca="1" si="12"/>
        <v/>
      </c>
      <c r="AQ41" s="28" t="str">
        <f t="shared" ca="1" si="12"/>
        <v/>
      </c>
      <c r="AR41" s="28" t="str">
        <f t="shared" ca="1" si="12"/>
        <v/>
      </c>
      <c r="AS41" s="28" t="str">
        <f t="shared" ca="1" si="12"/>
        <v/>
      </c>
      <c r="AT41" s="28" t="str">
        <f t="shared" ca="1" si="12"/>
        <v/>
      </c>
      <c r="AU41" s="28" t="str">
        <f t="shared" ca="1" si="12"/>
        <v/>
      </c>
      <c r="AV41" s="28" t="str">
        <f t="shared" ca="1" si="11"/>
        <v/>
      </c>
      <c r="AW41" s="28" t="str">
        <f t="shared" ca="1" si="11"/>
        <v/>
      </c>
      <c r="AX41" s="28" t="str">
        <f t="shared" ca="1" si="11"/>
        <v/>
      </c>
      <c r="AY41" s="28" t="str">
        <f t="shared" ca="1" si="11"/>
        <v/>
      </c>
      <c r="AZ41" s="28" t="str">
        <f t="shared" ca="1" si="11"/>
        <v/>
      </c>
      <c r="BA41" s="28" t="str">
        <f t="shared" ca="1" si="11"/>
        <v/>
      </c>
      <c r="BB41" s="28" t="str">
        <f t="shared" ca="1" si="11"/>
        <v/>
      </c>
      <c r="BC41" s="28" t="str">
        <f t="shared" ca="1" si="11"/>
        <v/>
      </c>
      <c r="BD41" s="28" t="str">
        <f t="shared" ca="1" si="11"/>
        <v/>
      </c>
      <c r="BE41" s="28" t="str">
        <f t="shared" ca="1" si="11"/>
        <v/>
      </c>
      <c r="BF41" s="28" t="str">
        <f t="shared" ca="1" si="11"/>
        <v/>
      </c>
      <c r="BG41" s="28" t="str">
        <f t="shared" ca="1" si="11"/>
        <v/>
      </c>
      <c r="BH41" s="28" t="str">
        <f t="shared" ca="1" si="11"/>
        <v/>
      </c>
      <c r="BI41" s="28" t="str">
        <f t="shared" ca="1" si="11"/>
        <v/>
      </c>
      <c r="BJ41" s="28" t="str">
        <f t="shared" ca="1" si="11"/>
        <v/>
      </c>
      <c r="BK41" s="28" t="str">
        <f t="shared" ca="1" si="8"/>
        <v/>
      </c>
      <c r="BL41" s="28" t="str">
        <f t="shared" ca="1" si="9"/>
        <v/>
      </c>
      <c r="BM41" s="28" t="str">
        <f t="shared" ca="1" si="9"/>
        <v/>
      </c>
      <c r="BN41" s="28" t="str">
        <f t="shared" ca="1" si="9"/>
        <v/>
      </c>
      <c r="BO41" s="28" t="str">
        <f t="shared" ca="1" si="9"/>
        <v/>
      </c>
      <c r="BP41" s="28" t="str">
        <f t="shared" ca="1" si="9"/>
        <v/>
      </c>
      <c r="BQ41" s="28" t="str">
        <f t="shared" ca="1" si="9"/>
        <v/>
      </c>
      <c r="BR41" s="28" t="str">
        <f t="shared" ca="1" si="9"/>
        <v/>
      </c>
      <c r="BS41" s="28" t="str">
        <f t="shared" ca="1" si="9"/>
        <v/>
      </c>
    </row>
    <row r="42" spans="1:71" s="29" customFormat="1" ht="30" customHeight="1">
      <c r="A42" s="1"/>
      <c r="B42" s="36" t="s">
        <v>68</v>
      </c>
      <c r="C42" s="38" t="s">
        <v>22</v>
      </c>
      <c r="D42" s="38" t="s">
        <v>65</v>
      </c>
      <c r="E42" s="24">
        <v>0</v>
      </c>
      <c r="F42" s="49"/>
      <c r="G42" s="42">
        <f>WORKDAY.INTL(H39,1, 1, 假期统计!$A$2:$A$28)</f>
        <v>43871</v>
      </c>
      <c r="H42" s="77">
        <f>WORKDAY.INTL(G42,2,1, 假期统计!$A$2:$A$28)-1</f>
        <v>43872</v>
      </c>
      <c r="I42" s="56">
        <f>NETWORKDAYS.INTL(里程碑[[#This Row],[计划开始日期]],里程碑[[#This Row],[计划完成日期]],1,假期统计!$A$2:$A$28)</f>
        <v>2</v>
      </c>
      <c r="J42" s="56"/>
      <c r="K42" s="56"/>
      <c r="L42" s="77"/>
      <c r="M42" s="77"/>
      <c r="N42" s="56">
        <f>NETWORKDAYS.INTL(里程碑[[#This Row],[实际开始日期]],里程碑[[#This Row],[实际完成日期]],1,假期统计!$A$2:$A$28)</f>
        <v>0</v>
      </c>
      <c r="O42" s="13"/>
      <c r="P42" s="28" t="str">
        <f t="shared" ca="1" si="13"/>
        <v/>
      </c>
      <c r="Q42" s="28" t="str">
        <f t="shared" ca="1" si="13"/>
        <v/>
      </c>
      <c r="R42" s="28" t="str">
        <f t="shared" ca="1" si="13"/>
        <v/>
      </c>
      <c r="S42" s="28" t="str">
        <f t="shared" ca="1" si="13"/>
        <v/>
      </c>
      <c r="T42" s="28" t="str">
        <f t="shared" ca="1" si="13"/>
        <v/>
      </c>
      <c r="U42" s="28" t="str">
        <f t="shared" ca="1" si="13"/>
        <v/>
      </c>
      <c r="V42" s="28" t="str">
        <f t="shared" ca="1" si="13"/>
        <v/>
      </c>
      <c r="W42" s="28" t="str">
        <f t="shared" ca="1" si="13"/>
        <v/>
      </c>
      <c r="X42" s="28" t="str">
        <f t="shared" ca="1" si="13"/>
        <v/>
      </c>
      <c r="Y42" s="28" t="str">
        <f t="shared" ca="1" si="13"/>
        <v/>
      </c>
      <c r="Z42" s="28" t="str">
        <f t="shared" ca="1" si="13"/>
        <v/>
      </c>
      <c r="AA42" s="28" t="str">
        <f t="shared" ca="1" si="13"/>
        <v/>
      </c>
      <c r="AB42" s="28" t="str">
        <f t="shared" ca="1" si="13"/>
        <v/>
      </c>
      <c r="AC42" s="28" t="str">
        <f t="shared" ca="1" si="13"/>
        <v/>
      </c>
      <c r="AD42" s="28" t="str">
        <f t="shared" ca="1" si="13"/>
        <v/>
      </c>
      <c r="AE42" s="28" t="str">
        <f t="shared" ca="1" si="13"/>
        <v/>
      </c>
      <c r="AF42" s="28" t="str">
        <f t="shared" ca="1" si="12"/>
        <v/>
      </c>
      <c r="AG42" s="28" t="str">
        <f t="shared" ca="1" si="12"/>
        <v/>
      </c>
      <c r="AH42" s="28" t="str">
        <f t="shared" ca="1" si="12"/>
        <v/>
      </c>
      <c r="AI42" s="28" t="str">
        <f t="shared" ca="1" si="12"/>
        <v/>
      </c>
      <c r="AJ42" s="28" t="str">
        <f t="shared" ca="1" si="12"/>
        <v/>
      </c>
      <c r="AK42" s="28" t="str">
        <f t="shared" ca="1" si="12"/>
        <v/>
      </c>
      <c r="AL42" s="28" t="str">
        <f t="shared" ca="1" si="12"/>
        <v/>
      </c>
      <c r="AM42" s="28" t="str">
        <f t="shared" ca="1" si="12"/>
        <v/>
      </c>
      <c r="AN42" s="28" t="str">
        <f t="shared" ca="1" si="12"/>
        <v/>
      </c>
      <c r="AO42" s="28" t="str">
        <f t="shared" ca="1" si="12"/>
        <v/>
      </c>
      <c r="AP42" s="28" t="str">
        <f t="shared" ca="1" si="12"/>
        <v/>
      </c>
      <c r="AQ42" s="28" t="str">
        <f t="shared" ca="1" si="12"/>
        <v/>
      </c>
      <c r="AR42" s="28" t="str">
        <f t="shared" ca="1" si="12"/>
        <v/>
      </c>
      <c r="AS42" s="28" t="str">
        <f t="shared" ca="1" si="12"/>
        <v/>
      </c>
      <c r="AT42" s="28" t="str">
        <f t="shared" ca="1" si="12"/>
        <v/>
      </c>
      <c r="AU42" s="28" t="str">
        <f t="shared" ca="1" si="12"/>
        <v/>
      </c>
      <c r="AV42" s="28" t="str">
        <f t="shared" ca="1" si="11"/>
        <v/>
      </c>
      <c r="AW42" s="28" t="str">
        <f t="shared" ca="1" si="11"/>
        <v/>
      </c>
      <c r="AX42" s="28" t="str">
        <f t="shared" ca="1" si="11"/>
        <v/>
      </c>
      <c r="AY42" s="28" t="str">
        <f t="shared" ca="1" si="11"/>
        <v/>
      </c>
      <c r="AZ42" s="28" t="str">
        <f t="shared" ca="1" si="11"/>
        <v/>
      </c>
      <c r="BA42" s="28" t="str">
        <f t="shared" ca="1" si="11"/>
        <v/>
      </c>
      <c r="BB42" s="28" t="str">
        <f t="shared" ca="1" si="11"/>
        <v/>
      </c>
      <c r="BC42" s="28" t="str">
        <f t="shared" ca="1" si="11"/>
        <v/>
      </c>
      <c r="BD42" s="28" t="str">
        <f t="shared" ca="1" si="11"/>
        <v/>
      </c>
      <c r="BE42" s="28" t="str">
        <f t="shared" ca="1" si="11"/>
        <v/>
      </c>
      <c r="BF42" s="28" t="str">
        <f t="shared" ca="1" si="11"/>
        <v/>
      </c>
      <c r="BG42" s="28" t="str">
        <f t="shared" ca="1" si="11"/>
        <v/>
      </c>
      <c r="BH42" s="28" t="str">
        <f t="shared" ca="1" si="11"/>
        <v/>
      </c>
      <c r="BI42" s="28" t="str">
        <f t="shared" ca="1" si="11"/>
        <v/>
      </c>
      <c r="BJ42" s="28" t="str">
        <f t="shared" ca="1" si="11"/>
        <v/>
      </c>
      <c r="BK42" s="28" t="str">
        <f t="shared" ca="1" si="8"/>
        <v/>
      </c>
      <c r="BL42" s="28" t="str">
        <f t="shared" ca="1" si="9"/>
        <v/>
      </c>
      <c r="BM42" s="28" t="str">
        <f t="shared" ca="1" si="9"/>
        <v/>
      </c>
      <c r="BN42" s="28" t="str">
        <f t="shared" ca="1" si="9"/>
        <v/>
      </c>
      <c r="BO42" s="28" t="str">
        <f t="shared" ca="1" si="9"/>
        <v/>
      </c>
      <c r="BP42" s="28" t="str">
        <f t="shared" ca="1" si="9"/>
        <v/>
      </c>
      <c r="BQ42" s="28" t="str">
        <f t="shared" ca="1" si="9"/>
        <v/>
      </c>
      <c r="BR42" s="28" t="str">
        <f t="shared" ca="1" si="9"/>
        <v/>
      </c>
      <c r="BS42" s="28" t="str">
        <f t="shared" ca="1" si="9"/>
        <v/>
      </c>
    </row>
    <row r="43" spans="1:71" s="29" customFormat="1" ht="30" customHeight="1">
      <c r="A43" s="1"/>
      <c r="B43" s="36" t="s">
        <v>73</v>
      </c>
      <c r="C43" s="38" t="s">
        <v>22</v>
      </c>
      <c r="D43" s="38" t="s">
        <v>61</v>
      </c>
      <c r="E43" s="24">
        <v>0</v>
      </c>
      <c r="F43" s="24"/>
      <c r="G43" s="42">
        <f>WORKDAY.INTL(H42,1, 1, 假期统计!$A$2:$A$28)</f>
        <v>43873</v>
      </c>
      <c r="H43" s="77">
        <f>WORKDAY.INTL(G43,5,1, 假期统计!$A$2:$A$28)-1</f>
        <v>43879</v>
      </c>
      <c r="I43" s="56">
        <f>NETWORKDAYS.INTL(里程碑[[#This Row],[计划开始日期]],里程碑[[#This Row],[计划完成日期]],1,假期统计!$A$2:$A$28)</f>
        <v>5</v>
      </c>
      <c r="J43" s="56"/>
      <c r="K43" s="56"/>
      <c r="L43" s="75"/>
      <c r="M43" s="75"/>
      <c r="N43" s="56">
        <f>NETWORKDAYS.INTL(里程碑[[#This Row],[实际开始日期]],里程碑[[#This Row],[实际完成日期]],1,假期统计!$A$2:$A$28)</f>
        <v>0</v>
      </c>
      <c r="O43" s="13"/>
      <c r="P43" s="28" t="str">
        <f t="shared" ref="P43:AU43" ca="1" si="14">IF(AND($C43="目标/里程碑",P$5&gt;=$L43,P$5&lt;=$M43),1,IF(AND($C43="目标/里程碑",P$5&gt;=$G43,P$5&lt;=$H43),2,""))</f>
        <v/>
      </c>
      <c r="Q43" s="28" t="str">
        <f t="shared" ca="1" si="14"/>
        <v/>
      </c>
      <c r="R43" s="28" t="str">
        <f t="shared" ca="1" si="14"/>
        <v/>
      </c>
      <c r="S43" s="28" t="str">
        <f t="shared" ca="1" si="14"/>
        <v/>
      </c>
      <c r="T43" s="28" t="str">
        <f t="shared" ca="1" si="14"/>
        <v/>
      </c>
      <c r="U43" s="28" t="str">
        <f t="shared" ca="1" si="14"/>
        <v/>
      </c>
      <c r="V43" s="28" t="str">
        <f t="shared" ca="1" si="14"/>
        <v/>
      </c>
      <c r="W43" s="28" t="str">
        <f t="shared" ca="1" si="14"/>
        <v/>
      </c>
      <c r="X43" s="28" t="str">
        <f t="shared" ca="1" si="14"/>
        <v/>
      </c>
      <c r="Y43" s="28" t="str">
        <f t="shared" ca="1" si="14"/>
        <v/>
      </c>
      <c r="Z43" s="28" t="str">
        <f t="shared" ca="1" si="14"/>
        <v/>
      </c>
      <c r="AA43" s="28" t="str">
        <f t="shared" ca="1" si="14"/>
        <v/>
      </c>
      <c r="AB43" s="28" t="str">
        <f t="shared" ca="1" si="14"/>
        <v/>
      </c>
      <c r="AC43" s="28" t="str">
        <f t="shared" ca="1" si="14"/>
        <v/>
      </c>
      <c r="AD43" s="28" t="str">
        <f t="shared" ca="1" si="14"/>
        <v/>
      </c>
      <c r="AE43" s="28" t="str">
        <f t="shared" ca="1" si="14"/>
        <v/>
      </c>
      <c r="AF43" s="28" t="str">
        <f t="shared" ca="1" si="14"/>
        <v/>
      </c>
      <c r="AG43" s="28" t="str">
        <f t="shared" ca="1" si="14"/>
        <v/>
      </c>
      <c r="AH43" s="28" t="str">
        <f t="shared" ca="1" si="14"/>
        <v/>
      </c>
      <c r="AI43" s="28" t="str">
        <f t="shared" ca="1" si="14"/>
        <v/>
      </c>
      <c r="AJ43" s="28" t="str">
        <f t="shared" ca="1" si="14"/>
        <v/>
      </c>
      <c r="AK43" s="28" t="str">
        <f t="shared" ca="1" si="14"/>
        <v/>
      </c>
      <c r="AL43" s="28" t="str">
        <f t="shared" ca="1" si="14"/>
        <v/>
      </c>
      <c r="AM43" s="28" t="str">
        <f t="shared" ca="1" si="14"/>
        <v/>
      </c>
      <c r="AN43" s="28" t="str">
        <f t="shared" ca="1" si="14"/>
        <v/>
      </c>
      <c r="AO43" s="28" t="str">
        <f t="shared" ca="1" si="14"/>
        <v/>
      </c>
      <c r="AP43" s="28" t="str">
        <f t="shared" ca="1" si="14"/>
        <v/>
      </c>
      <c r="AQ43" s="28" t="str">
        <f t="shared" ca="1" si="14"/>
        <v/>
      </c>
      <c r="AR43" s="28" t="str">
        <f t="shared" ca="1" si="14"/>
        <v/>
      </c>
      <c r="AS43" s="28" t="str">
        <f t="shared" ca="1" si="14"/>
        <v/>
      </c>
      <c r="AT43" s="28" t="str">
        <f t="shared" ca="1" si="14"/>
        <v/>
      </c>
      <c r="AU43" s="28" t="str">
        <f t="shared" ca="1" si="14"/>
        <v/>
      </c>
      <c r="AV43" s="28" t="str">
        <f t="shared" ca="1" si="11"/>
        <v/>
      </c>
      <c r="AW43" s="28" t="str">
        <f t="shared" ca="1" si="11"/>
        <v/>
      </c>
      <c r="AX43" s="28" t="str">
        <f t="shared" ca="1" si="11"/>
        <v/>
      </c>
      <c r="AY43" s="28" t="str">
        <f t="shared" ca="1" si="11"/>
        <v/>
      </c>
      <c r="AZ43" s="28" t="str">
        <f t="shared" ca="1" si="11"/>
        <v/>
      </c>
      <c r="BA43" s="28" t="str">
        <f t="shared" ca="1" si="11"/>
        <v/>
      </c>
      <c r="BB43" s="28" t="str">
        <f t="shared" ca="1" si="11"/>
        <v/>
      </c>
      <c r="BC43" s="28" t="str">
        <f t="shared" ca="1" si="11"/>
        <v/>
      </c>
      <c r="BD43" s="28" t="str">
        <f t="shared" ca="1" si="11"/>
        <v/>
      </c>
      <c r="BE43" s="28" t="str">
        <f t="shared" ca="1" si="11"/>
        <v/>
      </c>
      <c r="BF43" s="28" t="str">
        <f t="shared" ca="1" si="11"/>
        <v/>
      </c>
      <c r="BG43" s="28" t="str">
        <f t="shared" ca="1" si="11"/>
        <v/>
      </c>
      <c r="BH43" s="28" t="str">
        <f t="shared" ca="1" si="11"/>
        <v/>
      </c>
      <c r="BI43" s="28" t="str">
        <f t="shared" ca="1" si="11"/>
        <v/>
      </c>
      <c r="BJ43" s="28" t="str">
        <f t="shared" ca="1" si="11"/>
        <v/>
      </c>
      <c r="BK43" s="28" t="str">
        <f t="shared" ca="1" si="8"/>
        <v/>
      </c>
      <c r="BL43" s="28" t="str">
        <f t="shared" ca="1" si="9"/>
        <v/>
      </c>
      <c r="BM43" s="28" t="str">
        <f t="shared" ca="1" si="9"/>
        <v/>
      </c>
      <c r="BN43" s="28" t="str">
        <f t="shared" ca="1" si="9"/>
        <v/>
      </c>
      <c r="BO43" s="28" t="str">
        <f t="shared" ca="1" si="9"/>
        <v/>
      </c>
      <c r="BP43" s="28" t="str">
        <f t="shared" ca="1" si="9"/>
        <v/>
      </c>
      <c r="BQ43" s="28" t="str">
        <f t="shared" ca="1" si="9"/>
        <v/>
      </c>
      <c r="BR43" s="28" t="str">
        <f t="shared" ca="1" si="9"/>
        <v/>
      </c>
      <c r="BS43" s="28" t="str">
        <f t="shared" ca="1" si="9"/>
        <v/>
      </c>
    </row>
    <row r="44" spans="1:71" s="29" customFormat="1" ht="30" customHeight="1">
      <c r="A44" s="1"/>
      <c r="B44" s="36" t="s">
        <v>145</v>
      </c>
      <c r="C44" s="38" t="s">
        <v>22</v>
      </c>
      <c r="D44" s="38" t="s">
        <v>65</v>
      </c>
      <c r="E44" s="39">
        <v>0</v>
      </c>
      <c r="F44" s="24"/>
      <c r="G44" s="42">
        <f>WORKDAY.INTL(H43,1, 1, 假期统计!$A$2:$A$28)</f>
        <v>43880</v>
      </c>
      <c r="H44" s="77">
        <f>WORKDAY.INTL(G44,1,1, 假期统计!$A$2:$A$28)-1</f>
        <v>43880</v>
      </c>
      <c r="I44" s="56">
        <f>NETWORKDAYS.INTL(里程碑[[#This Row],[计划开始日期]],里程碑[[#This Row],[计划完成日期]],1,假期统计!$A$2:$A$28)</f>
        <v>1</v>
      </c>
      <c r="J44" s="56"/>
      <c r="K44" s="56"/>
      <c r="L44" s="75"/>
      <c r="M44" s="115"/>
      <c r="N44" s="56">
        <f>NETWORKDAYS.INTL(里程碑[[#This Row],[实际开始日期]],里程碑[[#This Row],[实际完成日期]],1,假期统计!$A$2:$A$28)</f>
        <v>0</v>
      </c>
      <c r="O44" s="13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</row>
    <row r="45" spans="1:71" s="29" customFormat="1" ht="30" customHeight="1">
      <c r="A45" s="1"/>
      <c r="B45" s="36" t="s">
        <v>69</v>
      </c>
      <c r="C45" s="38" t="s">
        <v>21</v>
      </c>
      <c r="D45" s="38" t="s">
        <v>64</v>
      </c>
      <c r="E45" s="24">
        <v>0</v>
      </c>
      <c r="F45" s="49" t="s">
        <v>142</v>
      </c>
      <c r="G45" s="42">
        <f>WORKDAY.INTL(H41,1, 1, 假期统计!$A$2:$A$28)</f>
        <v>43873</v>
      </c>
      <c r="H45" s="77">
        <f>WORKDAY.INTL(G45,2,1, 假期统计!$A$2:$A$28)-1</f>
        <v>43874</v>
      </c>
      <c r="I45" s="56">
        <f>NETWORKDAYS.INTL(里程碑[[#This Row],[计划开始日期]],里程碑[[#This Row],[计划完成日期]],1,假期统计!$A$2:$A$28)</f>
        <v>2</v>
      </c>
      <c r="J45" s="56"/>
      <c r="K45" s="56"/>
      <c r="L45" s="77"/>
      <c r="M45" s="77"/>
      <c r="N45" s="56">
        <f>NETWORKDAYS.INTL(里程碑[[#This Row],[实际开始日期]],里程碑[[#This Row],[实际完成日期]],1,假期统计!$A$2:$A$28)</f>
        <v>0</v>
      </c>
      <c r="O45" s="13"/>
      <c r="P45" s="28" t="str">
        <f t="shared" ca="1" si="13"/>
        <v/>
      </c>
      <c r="Q45" s="28" t="str">
        <f t="shared" ca="1" si="13"/>
        <v/>
      </c>
      <c r="R45" s="28" t="str">
        <f t="shared" ca="1" si="13"/>
        <v/>
      </c>
      <c r="S45" s="28" t="str">
        <f t="shared" ca="1" si="13"/>
        <v/>
      </c>
      <c r="T45" s="28" t="str">
        <f t="shared" ca="1" si="13"/>
        <v/>
      </c>
      <c r="U45" s="28" t="str">
        <f t="shared" ca="1" si="13"/>
        <v/>
      </c>
      <c r="V45" s="28" t="str">
        <f t="shared" ca="1" si="13"/>
        <v/>
      </c>
      <c r="W45" s="28" t="str">
        <f t="shared" ca="1" si="13"/>
        <v/>
      </c>
      <c r="X45" s="28" t="str">
        <f t="shared" ca="1" si="13"/>
        <v/>
      </c>
      <c r="Y45" s="28" t="str">
        <f t="shared" ca="1" si="13"/>
        <v/>
      </c>
      <c r="Z45" s="28" t="str">
        <f t="shared" ca="1" si="13"/>
        <v/>
      </c>
      <c r="AA45" s="28" t="str">
        <f t="shared" ca="1" si="13"/>
        <v/>
      </c>
      <c r="AB45" s="28" t="str">
        <f t="shared" ca="1" si="13"/>
        <v/>
      </c>
      <c r="AC45" s="28" t="str">
        <f t="shared" ca="1" si="13"/>
        <v/>
      </c>
      <c r="AD45" s="28" t="str">
        <f t="shared" ca="1" si="13"/>
        <v/>
      </c>
      <c r="AE45" s="28" t="str">
        <f t="shared" ca="1" si="13"/>
        <v/>
      </c>
      <c r="AF45" s="28" t="str">
        <f t="shared" ca="1" si="12"/>
        <v/>
      </c>
      <c r="AG45" s="28" t="str">
        <f t="shared" ca="1" si="12"/>
        <v/>
      </c>
      <c r="AH45" s="28" t="str">
        <f t="shared" ca="1" si="12"/>
        <v/>
      </c>
      <c r="AI45" s="28" t="str">
        <f t="shared" ca="1" si="12"/>
        <v/>
      </c>
      <c r="AJ45" s="28" t="str">
        <f t="shared" ca="1" si="12"/>
        <v/>
      </c>
      <c r="AK45" s="28" t="str">
        <f t="shared" ca="1" si="12"/>
        <v/>
      </c>
      <c r="AL45" s="28" t="str">
        <f t="shared" ca="1" si="12"/>
        <v/>
      </c>
      <c r="AM45" s="28" t="str">
        <f t="shared" ca="1" si="12"/>
        <v/>
      </c>
      <c r="AN45" s="28" t="str">
        <f t="shared" ca="1" si="12"/>
        <v/>
      </c>
      <c r="AO45" s="28" t="str">
        <f t="shared" ca="1" si="12"/>
        <v/>
      </c>
      <c r="AP45" s="28" t="str">
        <f t="shared" ca="1" si="12"/>
        <v/>
      </c>
      <c r="AQ45" s="28" t="str">
        <f t="shared" ca="1" si="12"/>
        <v/>
      </c>
      <c r="AR45" s="28" t="str">
        <f t="shared" ca="1" si="12"/>
        <v/>
      </c>
      <c r="AS45" s="28" t="str">
        <f t="shared" ca="1" si="12"/>
        <v/>
      </c>
      <c r="AT45" s="28" t="str">
        <f t="shared" ca="1" si="12"/>
        <v/>
      </c>
      <c r="AU45" s="28" t="str">
        <f t="shared" ca="1" si="12"/>
        <v/>
      </c>
      <c r="AV45" s="28" t="str">
        <f t="shared" ca="1" si="11"/>
        <v/>
      </c>
      <c r="AW45" s="28" t="str">
        <f t="shared" ca="1" si="11"/>
        <v/>
      </c>
      <c r="AX45" s="28" t="str">
        <f t="shared" ca="1" si="11"/>
        <v/>
      </c>
      <c r="AY45" s="28" t="str">
        <f t="shared" ca="1" si="11"/>
        <v/>
      </c>
      <c r="AZ45" s="28" t="str">
        <f t="shared" ca="1" si="11"/>
        <v/>
      </c>
      <c r="BA45" s="28" t="str">
        <f t="shared" ca="1" si="11"/>
        <v/>
      </c>
      <c r="BB45" s="28" t="str">
        <f t="shared" ca="1" si="11"/>
        <v/>
      </c>
      <c r="BC45" s="28" t="str">
        <f t="shared" ca="1" si="11"/>
        <v/>
      </c>
      <c r="BD45" s="28" t="str">
        <f t="shared" ca="1" si="11"/>
        <v/>
      </c>
      <c r="BE45" s="28" t="str">
        <f t="shared" ca="1" si="11"/>
        <v/>
      </c>
      <c r="BF45" s="28" t="str">
        <f t="shared" ca="1" si="11"/>
        <v/>
      </c>
      <c r="BG45" s="28" t="str">
        <f t="shared" ca="1" si="11"/>
        <v/>
      </c>
      <c r="BH45" s="28" t="str">
        <f t="shared" ca="1" si="11"/>
        <v/>
      </c>
      <c r="BI45" s="28" t="str">
        <f t="shared" ca="1" si="11"/>
        <v/>
      </c>
      <c r="BJ45" s="28" t="str">
        <f t="shared" ca="1" si="11"/>
        <v/>
      </c>
      <c r="BK45" s="28" t="str">
        <f t="shared" ca="1" si="8"/>
        <v/>
      </c>
      <c r="BL45" s="28" t="str">
        <f t="shared" ca="1" si="9"/>
        <v/>
      </c>
      <c r="BM45" s="28" t="str">
        <f t="shared" ca="1" si="9"/>
        <v/>
      </c>
      <c r="BN45" s="28" t="str">
        <f t="shared" ca="1" si="9"/>
        <v/>
      </c>
      <c r="BO45" s="28" t="str">
        <f t="shared" ca="1" si="9"/>
        <v/>
      </c>
      <c r="BP45" s="28" t="str">
        <f t="shared" ca="1" si="9"/>
        <v/>
      </c>
      <c r="BQ45" s="28" t="str">
        <f t="shared" ca="1" si="9"/>
        <v/>
      </c>
      <c r="BR45" s="28" t="str">
        <f t="shared" ca="1" si="9"/>
        <v/>
      </c>
      <c r="BS45" s="28" t="str">
        <f t="shared" ca="1" si="9"/>
        <v/>
      </c>
    </row>
    <row r="46" spans="1:71" s="29" customFormat="1" ht="30" customHeight="1">
      <c r="A46" s="1"/>
      <c r="B46" s="36" t="s">
        <v>143</v>
      </c>
      <c r="C46" s="38" t="s">
        <v>120</v>
      </c>
      <c r="D46" s="38" t="s">
        <v>18</v>
      </c>
      <c r="E46" s="24">
        <v>0</v>
      </c>
      <c r="F46" s="48"/>
      <c r="G46" s="42">
        <f>WORKDAY.INTL(H45,1, 1, 假期统计!$A$2:$A$28)</f>
        <v>43875</v>
      </c>
      <c r="H46" s="77">
        <f>WORKDAY.INTL(G46,1,1, 假期统计!$A$2:$A$28)-1</f>
        <v>43877</v>
      </c>
      <c r="I46" s="56">
        <f>NETWORKDAYS.INTL(里程碑[[#This Row],[计划开始日期]],里程碑[[#This Row],[计划完成日期]],1,假期统计!$A$2:$A$28)</f>
        <v>1</v>
      </c>
      <c r="J46" s="56"/>
      <c r="K46" s="56"/>
      <c r="L46" s="77"/>
      <c r="M46" s="77"/>
      <c r="N46" s="56">
        <f>NETWORKDAYS.INTL(里程碑[[#This Row],[实际开始日期]],里程碑[[#This Row],[实际完成日期]],1,假期统计!$A$2:$A$28)</f>
        <v>0</v>
      </c>
      <c r="O46" s="13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</row>
    <row r="47" spans="1:71" s="29" customFormat="1" ht="30" customHeight="1">
      <c r="A47" s="1"/>
      <c r="B47" s="36" t="s">
        <v>144</v>
      </c>
      <c r="C47" s="38" t="s">
        <v>21</v>
      </c>
      <c r="D47" s="38" t="s">
        <v>64</v>
      </c>
      <c r="E47" s="24">
        <v>0</v>
      </c>
      <c r="F47" s="48"/>
      <c r="G47" s="42">
        <f>WORKDAY.INTL(H46,1, 1, 假期统计!$A$2:$A$28)</f>
        <v>43878</v>
      </c>
      <c r="H47" s="77">
        <f>WORKDAY.INTL(G47,2,1, 假期统计!$A$2:$A$28)-1</f>
        <v>43879</v>
      </c>
      <c r="I47" s="56">
        <f>NETWORKDAYS.INTL(里程碑[[#This Row],[计划开始日期]],里程碑[[#This Row],[计划完成日期]],1,假期统计!$A$2:$A$28)</f>
        <v>2</v>
      </c>
      <c r="J47" s="56"/>
      <c r="K47" s="56"/>
      <c r="L47" s="77"/>
      <c r="M47" s="77"/>
      <c r="N47" s="56">
        <f>NETWORKDAYS.INTL(里程碑[[#This Row],[实际开始日期]],里程碑[[#This Row],[实际完成日期]],1,假期统计!$A$2:$A$28)</f>
        <v>0</v>
      </c>
      <c r="O47" s="13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</row>
    <row r="48" spans="1:71" s="29" customFormat="1" ht="30" customHeight="1">
      <c r="A48" s="1"/>
      <c r="B48" s="36" t="s">
        <v>75</v>
      </c>
      <c r="C48" s="38" t="s">
        <v>22</v>
      </c>
      <c r="D48" s="38" t="s">
        <v>65</v>
      </c>
      <c r="E48" s="24">
        <v>0</v>
      </c>
      <c r="F48" s="48"/>
      <c r="G48" s="42">
        <f>WORKDAY.INTL(H46,1, 1, 假期统计!$A$2:$A$28)</f>
        <v>43878</v>
      </c>
      <c r="H48" s="77">
        <f>WORKDAY.INTL(G48,2,1, 假期统计!$A$2:$A$28)-1</f>
        <v>43879</v>
      </c>
      <c r="I48" s="56">
        <f>NETWORKDAYS.INTL(里程碑[[#This Row],[计划开始日期]],里程碑[[#This Row],[计划完成日期]],1,假期统计!$A$2:$A$28)</f>
        <v>2</v>
      </c>
      <c r="J48" s="56"/>
      <c r="K48" s="56"/>
      <c r="L48" s="77"/>
      <c r="M48" s="77"/>
      <c r="N48" s="56">
        <f>NETWORKDAYS.INTL(里程碑[[#This Row],[实际开始日期]],里程碑[[#This Row],[实际完成日期]],1,假期统计!$A$2:$A$28)</f>
        <v>0</v>
      </c>
      <c r="O48" s="13"/>
      <c r="P48" s="28" t="str">
        <f t="shared" ref="P48:AU48" ca="1" si="15">IF(AND($C48="目标/里程碑",P$5&gt;=$L48,P$5&lt;=$M48),1,IF(AND($C48="目标/里程碑",P$5&gt;=$G48,P$5&lt;=$H48),2,""))</f>
        <v/>
      </c>
      <c r="Q48" s="28" t="str">
        <f t="shared" ca="1" si="15"/>
        <v/>
      </c>
      <c r="R48" s="28" t="str">
        <f t="shared" ca="1" si="15"/>
        <v/>
      </c>
      <c r="S48" s="28" t="str">
        <f t="shared" ca="1" si="15"/>
        <v/>
      </c>
      <c r="T48" s="28" t="str">
        <f t="shared" ca="1" si="15"/>
        <v/>
      </c>
      <c r="U48" s="28" t="str">
        <f t="shared" ca="1" si="15"/>
        <v/>
      </c>
      <c r="V48" s="28" t="str">
        <f t="shared" ca="1" si="15"/>
        <v/>
      </c>
      <c r="W48" s="28" t="str">
        <f t="shared" ca="1" si="15"/>
        <v/>
      </c>
      <c r="X48" s="28" t="str">
        <f t="shared" ca="1" si="15"/>
        <v/>
      </c>
      <c r="Y48" s="28" t="str">
        <f t="shared" ca="1" si="15"/>
        <v/>
      </c>
      <c r="Z48" s="28" t="str">
        <f t="shared" ca="1" si="15"/>
        <v/>
      </c>
      <c r="AA48" s="28" t="str">
        <f t="shared" ca="1" si="15"/>
        <v/>
      </c>
      <c r="AB48" s="28" t="str">
        <f t="shared" ca="1" si="15"/>
        <v/>
      </c>
      <c r="AC48" s="28" t="str">
        <f t="shared" ca="1" si="15"/>
        <v/>
      </c>
      <c r="AD48" s="28" t="str">
        <f t="shared" ca="1" si="15"/>
        <v/>
      </c>
      <c r="AE48" s="28" t="str">
        <f t="shared" ca="1" si="15"/>
        <v/>
      </c>
      <c r="AF48" s="28" t="str">
        <f t="shared" ca="1" si="15"/>
        <v/>
      </c>
      <c r="AG48" s="28" t="str">
        <f t="shared" ca="1" si="15"/>
        <v/>
      </c>
      <c r="AH48" s="28" t="str">
        <f t="shared" ca="1" si="15"/>
        <v/>
      </c>
      <c r="AI48" s="28" t="str">
        <f t="shared" ca="1" si="15"/>
        <v/>
      </c>
      <c r="AJ48" s="28" t="str">
        <f t="shared" ca="1" si="15"/>
        <v/>
      </c>
      <c r="AK48" s="28" t="str">
        <f t="shared" ca="1" si="15"/>
        <v/>
      </c>
      <c r="AL48" s="28" t="str">
        <f t="shared" ca="1" si="15"/>
        <v/>
      </c>
      <c r="AM48" s="28" t="str">
        <f t="shared" ca="1" si="15"/>
        <v/>
      </c>
      <c r="AN48" s="28" t="str">
        <f t="shared" ca="1" si="15"/>
        <v/>
      </c>
      <c r="AO48" s="28" t="str">
        <f t="shared" ca="1" si="15"/>
        <v/>
      </c>
      <c r="AP48" s="28" t="str">
        <f t="shared" ca="1" si="15"/>
        <v/>
      </c>
      <c r="AQ48" s="28" t="str">
        <f t="shared" ca="1" si="15"/>
        <v/>
      </c>
      <c r="AR48" s="28" t="str">
        <f t="shared" ca="1" si="15"/>
        <v/>
      </c>
      <c r="AS48" s="28" t="str">
        <f t="shared" ca="1" si="15"/>
        <v/>
      </c>
      <c r="AT48" s="28" t="str">
        <f t="shared" ca="1" si="15"/>
        <v/>
      </c>
      <c r="AU48" s="28" t="str">
        <f t="shared" ca="1" si="15"/>
        <v/>
      </c>
      <c r="AV48" s="28" t="str">
        <f t="shared" ca="1" si="11"/>
        <v/>
      </c>
      <c r="AW48" s="28" t="str">
        <f t="shared" ca="1" si="11"/>
        <v/>
      </c>
      <c r="AX48" s="28" t="str">
        <f t="shared" ca="1" si="11"/>
        <v/>
      </c>
      <c r="AY48" s="28" t="str">
        <f t="shared" ca="1" si="11"/>
        <v/>
      </c>
      <c r="AZ48" s="28" t="str">
        <f t="shared" ca="1" si="11"/>
        <v/>
      </c>
      <c r="BA48" s="28" t="str">
        <f t="shared" ca="1" si="11"/>
        <v/>
      </c>
      <c r="BB48" s="28" t="str">
        <f t="shared" ca="1" si="11"/>
        <v/>
      </c>
      <c r="BC48" s="28" t="str">
        <f t="shared" ca="1" si="11"/>
        <v/>
      </c>
      <c r="BD48" s="28" t="str">
        <f t="shared" ca="1" si="11"/>
        <v/>
      </c>
      <c r="BE48" s="28" t="str">
        <f t="shared" ca="1" si="11"/>
        <v/>
      </c>
      <c r="BF48" s="28" t="str">
        <f t="shared" ca="1" si="11"/>
        <v/>
      </c>
      <c r="BG48" s="28" t="str">
        <f t="shared" ca="1" si="11"/>
        <v/>
      </c>
      <c r="BH48" s="28" t="str">
        <f t="shared" ca="1" si="11"/>
        <v/>
      </c>
      <c r="BI48" s="28" t="str">
        <f t="shared" ca="1" si="11"/>
        <v/>
      </c>
      <c r="BJ48" s="28" t="str">
        <f t="shared" ref="BJ48:BK48" ca="1" si="16">IF(AND($C48="目标/里程碑",BJ$5&gt;=$L48,BJ$5&lt;=$M48),1,IF(AND($C48="目标/里程碑",BJ$5&gt;=$G48,BJ$5&lt;=$H48),2,""))</f>
        <v/>
      </c>
      <c r="BK48" s="28" t="str">
        <f t="shared" ca="1" si="16"/>
        <v/>
      </c>
      <c r="BL48" s="28" t="str">
        <f t="shared" ca="1" si="9"/>
        <v/>
      </c>
      <c r="BM48" s="28" t="str">
        <f t="shared" ca="1" si="9"/>
        <v/>
      </c>
      <c r="BN48" s="28" t="str">
        <f t="shared" ca="1" si="9"/>
        <v/>
      </c>
      <c r="BO48" s="28" t="str">
        <f t="shared" ca="1" si="9"/>
        <v/>
      </c>
      <c r="BP48" s="28" t="str">
        <f t="shared" ca="1" si="9"/>
        <v/>
      </c>
      <c r="BQ48" s="28" t="str">
        <f t="shared" ca="1" si="9"/>
        <v/>
      </c>
      <c r="BR48" s="28" t="str">
        <f t="shared" ca="1" si="9"/>
        <v/>
      </c>
      <c r="BS48" s="28" t="str">
        <f t="shared" ca="1" si="9"/>
        <v/>
      </c>
    </row>
    <row r="49" spans="1:71" s="29" customFormat="1" ht="30" customHeight="1">
      <c r="A49" s="1"/>
      <c r="B49" s="36" t="s">
        <v>74</v>
      </c>
      <c r="C49" s="38" t="s">
        <v>21</v>
      </c>
      <c r="D49" s="38" t="s">
        <v>64</v>
      </c>
      <c r="E49" s="24">
        <v>0</v>
      </c>
      <c r="F49" s="24" t="s">
        <v>138</v>
      </c>
      <c r="G49" s="42">
        <f>WORKDAY.INTL(H48,1, 1, 假期统计!$A$2:$A$28)</f>
        <v>43880</v>
      </c>
      <c r="H49" s="77">
        <f>WORKDAY.INTL(G49,1,1, 假期统计!$A$2:$A$28)-1</f>
        <v>43880</v>
      </c>
      <c r="I49" s="56">
        <f>NETWORKDAYS.INTL(里程碑[[#This Row],[计划开始日期]],里程碑[[#This Row],[计划完成日期]],1,假期统计!$A$2:$A$28)</f>
        <v>1</v>
      </c>
      <c r="J49" s="56"/>
      <c r="K49" s="56"/>
      <c r="L49" s="75"/>
      <c r="M49" s="75"/>
      <c r="N49" s="56">
        <f>NETWORKDAYS.INTL(里程碑[[#This Row],[实际开始日期]],里程碑[[#This Row],[实际完成日期]],1,假期统计!$A$2:$A$28)</f>
        <v>0</v>
      </c>
      <c r="O49" s="13"/>
      <c r="P49" s="28" t="str">
        <f t="shared" ca="1" si="13"/>
        <v/>
      </c>
      <c r="Q49" s="28" t="str">
        <f t="shared" ca="1" si="13"/>
        <v/>
      </c>
      <c r="R49" s="28" t="str">
        <f t="shared" ca="1" si="13"/>
        <v/>
      </c>
      <c r="S49" s="28" t="str">
        <f t="shared" ca="1" si="13"/>
        <v/>
      </c>
      <c r="T49" s="28" t="str">
        <f t="shared" ca="1" si="13"/>
        <v/>
      </c>
      <c r="U49" s="28" t="str">
        <f t="shared" ca="1" si="13"/>
        <v/>
      </c>
      <c r="V49" s="28" t="str">
        <f t="shared" ca="1" si="13"/>
        <v/>
      </c>
      <c r="W49" s="28" t="str">
        <f t="shared" ca="1" si="13"/>
        <v/>
      </c>
      <c r="X49" s="28" t="str">
        <f t="shared" ca="1" si="13"/>
        <v/>
      </c>
      <c r="Y49" s="28" t="str">
        <f t="shared" ca="1" si="13"/>
        <v/>
      </c>
      <c r="Z49" s="28" t="str">
        <f t="shared" ca="1" si="13"/>
        <v/>
      </c>
      <c r="AA49" s="28" t="str">
        <f t="shared" ca="1" si="13"/>
        <v/>
      </c>
      <c r="AB49" s="28" t="str">
        <f t="shared" ca="1" si="13"/>
        <v/>
      </c>
      <c r="AC49" s="28" t="str">
        <f t="shared" ca="1" si="13"/>
        <v/>
      </c>
      <c r="AD49" s="28" t="str">
        <f t="shared" ca="1" si="13"/>
        <v/>
      </c>
      <c r="AE49" s="28" t="str">
        <f t="shared" ca="1" si="13"/>
        <v/>
      </c>
      <c r="AF49" s="28" t="str">
        <f t="shared" ca="1" si="12"/>
        <v/>
      </c>
      <c r="AG49" s="28" t="str">
        <f t="shared" ca="1" si="12"/>
        <v/>
      </c>
      <c r="AH49" s="28" t="str">
        <f t="shared" ca="1" si="12"/>
        <v/>
      </c>
      <c r="AI49" s="28" t="str">
        <f t="shared" ca="1" si="12"/>
        <v/>
      </c>
      <c r="AJ49" s="28" t="str">
        <f t="shared" ca="1" si="12"/>
        <v/>
      </c>
      <c r="AK49" s="28" t="str">
        <f t="shared" ca="1" si="12"/>
        <v/>
      </c>
      <c r="AL49" s="28" t="str">
        <f t="shared" ca="1" si="12"/>
        <v/>
      </c>
      <c r="AM49" s="28" t="str">
        <f t="shared" ca="1" si="12"/>
        <v/>
      </c>
      <c r="AN49" s="28" t="str">
        <f t="shared" ca="1" si="12"/>
        <v/>
      </c>
      <c r="AO49" s="28" t="str">
        <f t="shared" ca="1" si="12"/>
        <v/>
      </c>
      <c r="AP49" s="28" t="str">
        <f t="shared" ca="1" si="12"/>
        <v/>
      </c>
      <c r="AQ49" s="28" t="str">
        <f t="shared" ca="1" si="12"/>
        <v/>
      </c>
      <c r="AR49" s="28" t="str">
        <f t="shared" ca="1" si="12"/>
        <v/>
      </c>
      <c r="AS49" s="28" t="str">
        <f t="shared" ca="1" si="12"/>
        <v/>
      </c>
      <c r="AT49" s="28" t="str">
        <f t="shared" ca="1" si="12"/>
        <v/>
      </c>
      <c r="AU49" s="28" t="str">
        <f t="shared" ca="1" si="12"/>
        <v/>
      </c>
      <c r="AV49" s="28" t="str">
        <f t="shared" ca="1" si="11"/>
        <v/>
      </c>
      <c r="AW49" s="28" t="str">
        <f t="shared" ca="1" si="11"/>
        <v/>
      </c>
      <c r="AX49" s="28" t="str">
        <f t="shared" ca="1" si="11"/>
        <v/>
      </c>
      <c r="AY49" s="28" t="str">
        <f t="shared" ca="1" si="11"/>
        <v/>
      </c>
      <c r="AZ49" s="28" t="str">
        <f t="shared" ca="1" si="11"/>
        <v/>
      </c>
      <c r="BA49" s="28" t="str">
        <f t="shared" ca="1" si="11"/>
        <v/>
      </c>
      <c r="BB49" s="28" t="str">
        <f t="shared" ca="1" si="11"/>
        <v/>
      </c>
      <c r="BC49" s="28" t="str">
        <f t="shared" ca="1" si="11"/>
        <v/>
      </c>
      <c r="BD49" s="28" t="str">
        <f t="shared" ca="1" si="11"/>
        <v/>
      </c>
      <c r="BE49" s="28" t="str">
        <f t="shared" ca="1" si="11"/>
        <v/>
      </c>
      <c r="BF49" s="28" t="str">
        <f t="shared" ca="1" si="11"/>
        <v/>
      </c>
      <c r="BG49" s="28" t="str">
        <f t="shared" ca="1" si="11"/>
        <v/>
      </c>
      <c r="BH49" s="28" t="str">
        <f t="shared" ca="1" si="11"/>
        <v/>
      </c>
      <c r="BI49" s="28" t="str">
        <f t="shared" ca="1" si="11"/>
        <v/>
      </c>
      <c r="BJ49" s="28" t="str">
        <f t="shared" ca="1" si="11"/>
        <v/>
      </c>
      <c r="BK49" s="28" t="str">
        <f t="shared" ref="BK49:BS73" ca="1" si="17">IF(AND($C49="目标/里程碑",BK$5&gt;=$L49,BK$5&lt;=$M49),1,IF(AND($C49="目标/里程碑",BK$5&gt;=$G49,BK$5&lt;=$H49),2,""))</f>
        <v/>
      </c>
      <c r="BL49" s="28" t="str">
        <f t="shared" ca="1" si="17"/>
        <v/>
      </c>
      <c r="BM49" s="28" t="str">
        <f t="shared" ca="1" si="17"/>
        <v/>
      </c>
      <c r="BN49" s="28" t="str">
        <f t="shared" ca="1" si="17"/>
        <v/>
      </c>
      <c r="BO49" s="28" t="str">
        <f t="shared" ca="1" si="17"/>
        <v/>
      </c>
      <c r="BP49" s="28" t="str">
        <f t="shared" ca="1" si="17"/>
        <v/>
      </c>
      <c r="BQ49" s="28" t="str">
        <f t="shared" ca="1" si="17"/>
        <v/>
      </c>
      <c r="BR49" s="28" t="str">
        <f t="shared" ca="1" si="17"/>
        <v/>
      </c>
      <c r="BS49" s="28" t="str">
        <f t="shared" ca="1" si="17"/>
        <v/>
      </c>
    </row>
    <row r="50" spans="1:71" s="29" customFormat="1" ht="30" customHeight="1">
      <c r="A50" s="1"/>
      <c r="B50" s="36" t="s">
        <v>72</v>
      </c>
      <c r="C50" s="38" t="s">
        <v>22</v>
      </c>
      <c r="D50" s="38" t="s">
        <v>61</v>
      </c>
      <c r="E50" s="24">
        <v>0</v>
      </c>
      <c r="F50" s="24"/>
      <c r="G50" s="42">
        <f>WORKDAY.INTL(H49,1, 1, 假期统计!$A$2:$A$28)</f>
        <v>43881</v>
      </c>
      <c r="H50" s="77">
        <f>WORKDAY.INTL(G50,5,1, 假期统计!$A$2:$A$28)-1</f>
        <v>43887</v>
      </c>
      <c r="I50" s="56">
        <f>NETWORKDAYS.INTL(里程碑[[#This Row],[计划开始日期]],里程碑[[#This Row],[计划完成日期]],1,假期统计!$A$2:$A$28)</f>
        <v>5</v>
      </c>
      <c r="J50" s="56"/>
      <c r="K50" s="56"/>
      <c r="L50" s="77"/>
      <c r="M50" s="77"/>
      <c r="N50" s="56">
        <f>NETWORKDAYS.INTL(里程碑[[#This Row],[实际开始日期]],里程碑[[#This Row],[实际完成日期]],1,假期统计!$A$2:$A$28)</f>
        <v>0</v>
      </c>
      <c r="O50" s="13"/>
      <c r="P50" s="28" t="str">
        <f t="shared" ca="1" si="13"/>
        <v/>
      </c>
      <c r="Q50" s="28" t="str">
        <f t="shared" ca="1" si="13"/>
        <v/>
      </c>
      <c r="R50" s="28" t="str">
        <f t="shared" ca="1" si="13"/>
        <v/>
      </c>
      <c r="S50" s="28" t="str">
        <f t="shared" ca="1" si="13"/>
        <v/>
      </c>
      <c r="T50" s="28" t="str">
        <f t="shared" ca="1" si="13"/>
        <v/>
      </c>
      <c r="U50" s="28" t="str">
        <f t="shared" ca="1" si="13"/>
        <v/>
      </c>
      <c r="V50" s="28" t="str">
        <f t="shared" ca="1" si="13"/>
        <v/>
      </c>
      <c r="W50" s="28" t="str">
        <f t="shared" ca="1" si="13"/>
        <v/>
      </c>
      <c r="X50" s="28" t="str">
        <f t="shared" ca="1" si="13"/>
        <v/>
      </c>
      <c r="Y50" s="28" t="str">
        <f t="shared" ca="1" si="13"/>
        <v/>
      </c>
      <c r="Z50" s="28" t="str">
        <f t="shared" ca="1" si="13"/>
        <v/>
      </c>
      <c r="AA50" s="28" t="str">
        <f t="shared" ca="1" si="13"/>
        <v/>
      </c>
      <c r="AB50" s="28" t="str">
        <f t="shared" ca="1" si="13"/>
        <v/>
      </c>
      <c r="AC50" s="28" t="str">
        <f t="shared" ca="1" si="13"/>
        <v/>
      </c>
      <c r="AD50" s="28" t="str">
        <f t="shared" ca="1" si="13"/>
        <v/>
      </c>
      <c r="AE50" s="28" t="str">
        <f t="shared" ca="1" si="13"/>
        <v/>
      </c>
      <c r="AF50" s="28" t="str">
        <f t="shared" ref="AF50:AU63" ca="1" si="18">IF(AND($C50="目标/里程碑",AF$5&gt;=$L50,AF$5&lt;=$M50),1,IF(AND($C50="目标/里程碑",AF$5&gt;=$G50,AF$5&lt;=$H50),2,""))</f>
        <v/>
      </c>
      <c r="AG50" s="28" t="str">
        <f t="shared" ca="1" si="18"/>
        <v/>
      </c>
      <c r="AH50" s="28" t="str">
        <f t="shared" ca="1" si="18"/>
        <v/>
      </c>
      <c r="AI50" s="28" t="str">
        <f t="shared" ca="1" si="18"/>
        <v/>
      </c>
      <c r="AJ50" s="28" t="str">
        <f t="shared" ca="1" si="18"/>
        <v/>
      </c>
      <c r="AK50" s="28" t="str">
        <f t="shared" ca="1" si="18"/>
        <v/>
      </c>
      <c r="AL50" s="28" t="str">
        <f t="shared" ca="1" si="18"/>
        <v/>
      </c>
      <c r="AM50" s="28" t="str">
        <f t="shared" ca="1" si="18"/>
        <v/>
      </c>
      <c r="AN50" s="28" t="str">
        <f t="shared" ca="1" si="18"/>
        <v/>
      </c>
      <c r="AO50" s="28" t="str">
        <f t="shared" ca="1" si="18"/>
        <v/>
      </c>
      <c r="AP50" s="28" t="str">
        <f t="shared" ca="1" si="18"/>
        <v/>
      </c>
      <c r="AQ50" s="28" t="str">
        <f t="shared" ca="1" si="18"/>
        <v/>
      </c>
      <c r="AR50" s="28" t="str">
        <f t="shared" ca="1" si="18"/>
        <v/>
      </c>
      <c r="AS50" s="28" t="str">
        <f t="shared" ca="1" si="18"/>
        <v/>
      </c>
      <c r="AT50" s="28" t="str">
        <f t="shared" ca="1" si="18"/>
        <v/>
      </c>
      <c r="AU50" s="28" t="str">
        <f t="shared" ca="1" si="18"/>
        <v/>
      </c>
      <c r="AV50" s="28" t="str">
        <f t="shared" ref="AV50:BJ62" ca="1" si="19">IF(AND($C50="目标/里程碑",AV$5&gt;=$L50,AV$5&lt;=$M50),1,IF(AND($C50="目标/里程碑",AV$5&gt;=$G50,AV$5&lt;=$H50),2,""))</f>
        <v/>
      </c>
      <c r="AW50" s="28" t="str">
        <f t="shared" ca="1" si="19"/>
        <v/>
      </c>
      <c r="AX50" s="28" t="str">
        <f t="shared" ca="1" si="19"/>
        <v/>
      </c>
      <c r="AY50" s="28" t="str">
        <f t="shared" ca="1" si="19"/>
        <v/>
      </c>
      <c r="AZ50" s="28" t="str">
        <f t="shared" ca="1" si="19"/>
        <v/>
      </c>
      <c r="BA50" s="28" t="str">
        <f t="shared" ca="1" si="19"/>
        <v/>
      </c>
      <c r="BB50" s="28" t="str">
        <f t="shared" ca="1" si="19"/>
        <v/>
      </c>
      <c r="BC50" s="28" t="str">
        <f t="shared" ca="1" si="19"/>
        <v/>
      </c>
      <c r="BD50" s="28" t="str">
        <f t="shared" ca="1" si="19"/>
        <v/>
      </c>
      <c r="BE50" s="28" t="str">
        <f t="shared" ca="1" si="19"/>
        <v/>
      </c>
      <c r="BF50" s="28" t="str">
        <f t="shared" ca="1" si="19"/>
        <v/>
      </c>
      <c r="BG50" s="28" t="str">
        <f t="shared" ca="1" si="19"/>
        <v/>
      </c>
      <c r="BH50" s="28" t="str">
        <f t="shared" ca="1" si="19"/>
        <v/>
      </c>
      <c r="BI50" s="28" t="str">
        <f t="shared" ca="1" si="19"/>
        <v/>
      </c>
      <c r="BJ50" s="28" t="str">
        <f t="shared" ca="1" si="19"/>
        <v/>
      </c>
      <c r="BK50" s="28" t="str">
        <f t="shared" ca="1" si="17"/>
        <v/>
      </c>
      <c r="BL50" s="28" t="str">
        <f t="shared" ca="1" si="17"/>
        <v/>
      </c>
      <c r="BM50" s="28" t="str">
        <f t="shared" ca="1" si="17"/>
        <v/>
      </c>
      <c r="BN50" s="28" t="str">
        <f t="shared" ca="1" si="17"/>
        <v/>
      </c>
      <c r="BO50" s="28" t="str">
        <f t="shared" ca="1" si="17"/>
        <v/>
      </c>
      <c r="BP50" s="28" t="str">
        <f t="shared" ca="1" si="17"/>
        <v/>
      </c>
      <c r="BQ50" s="28" t="str">
        <f t="shared" ca="1" si="17"/>
        <v/>
      </c>
      <c r="BR50" s="28" t="str">
        <f t="shared" ca="1" si="17"/>
        <v/>
      </c>
      <c r="BS50" s="28" t="str">
        <f t="shared" ca="1" si="17"/>
        <v/>
      </c>
    </row>
    <row r="51" spans="1:71" s="29" customFormat="1" ht="30" customHeight="1">
      <c r="A51" s="1"/>
      <c r="B51" s="36" t="s">
        <v>70</v>
      </c>
      <c r="C51" s="38" t="s">
        <v>22</v>
      </c>
      <c r="D51" s="38" t="s">
        <v>65</v>
      </c>
      <c r="E51" s="24">
        <v>0</v>
      </c>
      <c r="F51" s="24"/>
      <c r="G51" s="42">
        <f>WORKDAY.INTL(H50,1, 1, 假期统计!$A$2:$A$28)</f>
        <v>43888</v>
      </c>
      <c r="H51" s="77">
        <f>WORKDAY.INTL(G51,1,1, 假期统计!$A$2:$A$28)-1</f>
        <v>43888</v>
      </c>
      <c r="I51" s="56">
        <f>NETWORKDAYS.INTL(里程碑[[#This Row],[计划开始日期]],里程碑[[#This Row],[计划完成日期]],1,假期统计!$A$2:$A$28)</f>
        <v>1</v>
      </c>
      <c r="J51" s="56"/>
      <c r="K51" s="56"/>
      <c r="L51" s="77"/>
      <c r="M51" s="77"/>
      <c r="N51" s="56">
        <f>NETWORKDAYS.INTL(里程碑[[#This Row],[实际开始日期]],里程碑[[#This Row],[实际完成日期]],1,假期统计!$A$2:$A$28)</f>
        <v>0</v>
      </c>
      <c r="O51" s="13"/>
      <c r="P51" s="28" t="str">
        <f t="shared" ca="1" si="13"/>
        <v/>
      </c>
      <c r="Q51" s="28" t="str">
        <f t="shared" ca="1" si="13"/>
        <v/>
      </c>
      <c r="R51" s="28" t="str">
        <f t="shared" ca="1" si="13"/>
        <v/>
      </c>
      <c r="S51" s="28" t="str">
        <f t="shared" ca="1" si="13"/>
        <v/>
      </c>
      <c r="T51" s="28" t="str">
        <f t="shared" ca="1" si="13"/>
        <v/>
      </c>
      <c r="U51" s="28" t="str">
        <f t="shared" ca="1" si="13"/>
        <v/>
      </c>
      <c r="V51" s="28" t="str">
        <f t="shared" ca="1" si="13"/>
        <v/>
      </c>
      <c r="W51" s="28" t="str">
        <f t="shared" ca="1" si="13"/>
        <v/>
      </c>
      <c r="X51" s="28" t="str">
        <f t="shared" ca="1" si="13"/>
        <v/>
      </c>
      <c r="Y51" s="28" t="str">
        <f t="shared" ca="1" si="13"/>
        <v/>
      </c>
      <c r="Z51" s="28" t="str">
        <f t="shared" ca="1" si="13"/>
        <v/>
      </c>
      <c r="AA51" s="28" t="str">
        <f t="shared" ca="1" si="13"/>
        <v/>
      </c>
      <c r="AB51" s="28" t="str">
        <f t="shared" ca="1" si="13"/>
        <v/>
      </c>
      <c r="AC51" s="28" t="str">
        <f t="shared" ca="1" si="13"/>
        <v/>
      </c>
      <c r="AD51" s="28" t="str">
        <f t="shared" ca="1" si="13"/>
        <v/>
      </c>
      <c r="AE51" s="28" t="str">
        <f t="shared" ca="1" si="13"/>
        <v/>
      </c>
      <c r="AF51" s="28" t="str">
        <f t="shared" ca="1" si="18"/>
        <v/>
      </c>
      <c r="AG51" s="28" t="str">
        <f t="shared" ca="1" si="18"/>
        <v/>
      </c>
      <c r="AH51" s="28" t="str">
        <f t="shared" ca="1" si="18"/>
        <v/>
      </c>
      <c r="AI51" s="28" t="str">
        <f t="shared" ca="1" si="18"/>
        <v/>
      </c>
      <c r="AJ51" s="28" t="str">
        <f t="shared" ca="1" si="18"/>
        <v/>
      </c>
      <c r="AK51" s="28" t="str">
        <f t="shared" ca="1" si="18"/>
        <v/>
      </c>
      <c r="AL51" s="28" t="str">
        <f t="shared" ca="1" si="18"/>
        <v/>
      </c>
      <c r="AM51" s="28" t="str">
        <f t="shared" ca="1" si="18"/>
        <v/>
      </c>
      <c r="AN51" s="28" t="str">
        <f t="shared" ca="1" si="18"/>
        <v/>
      </c>
      <c r="AO51" s="28" t="str">
        <f t="shared" ca="1" si="18"/>
        <v/>
      </c>
      <c r="AP51" s="28" t="str">
        <f t="shared" ca="1" si="18"/>
        <v/>
      </c>
      <c r="AQ51" s="28" t="str">
        <f t="shared" ca="1" si="18"/>
        <v/>
      </c>
      <c r="AR51" s="28" t="str">
        <f t="shared" ca="1" si="18"/>
        <v/>
      </c>
      <c r="AS51" s="28" t="str">
        <f t="shared" ca="1" si="18"/>
        <v/>
      </c>
      <c r="AT51" s="28" t="str">
        <f t="shared" ca="1" si="18"/>
        <v/>
      </c>
      <c r="AU51" s="28" t="str">
        <f t="shared" ca="1" si="18"/>
        <v/>
      </c>
      <c r="AV51" s="28" t="str">
        <f t="shared" ca="1" si="19"/>
        <v/>
      </c>
      <c r="AW51" s="28" t="str">
        <f t="shared" ca="1" si="19"/>
        <v/>
      </c>
      <c r="AX51" s="28" t="str">
        <f t="shared" ca="1" si="19"/>
        <v/>
      </c>
      <c r="AY51" s="28" t="str">
        <f t="shared" ca="1" si="19"/>
        <v/>
      </c>
      <c r="AZ51" s="28" t="str">
        <f t="shared" ca="1" si="19"/>
        <v/>
      </c>
      <c r="BA51" s="28" t="str">
        <f t="shared" ca="1" si="19"/>
        <v/>
      </c>
      <c r="BB51" s="28" t="str">
        <f t="shared" ca="1" si="19"/>
        <v/>
      </c>
      <c r="BC51" s="28" t="str">
        <f t="shared" ca="1" si="19"/>
        <v/>
      </c>
      <c r="BD51" s="28" t="str">
        <f t="shared" ca="1" si="19"/>
        <v/>
      </c>
      <c r="BE51" s="28" t="str">
        <f t="shared" ca="1" si="19"/>
        <v/>
      </c>
      <c r="BF51" s="28" t="str">
        <f t="shared" ca="1" si="19"/>
        <v/>
      </c>
      <c r="BG51" s="28" t="str">
        <f t="shared" ca="1" si="19"/>
        <v/>
      </c>
      <c r="BH51" s="28" t="str">
        <f t="shared" ca="1" si="19"/>
        <v/>
      </c>
      <c r="BI51" s="28" t="str">
        <f t="shared" ca="1" si="19"/>
        <v/>
      </c>
      <c r="BJ51" s="28" t="str">
        <f t="shared" ca="1" si="19"/>
        <v/>
      </c>
      <c r="BK51" s="28" t="str">
        <f t="shared" ca="1" si="17"/>
        <v/>
      </c>
      <c r="BL51" s="28" t="str">
        <f t="shared" ca="1" si="17"/>
        <v/>
      </c>
      <c r="BM51" s="28" t="str">
        <f t="shared" ca="1" si="17"/>
        <v/>
      </c>
      <c r="BN51" s="28" t="str">
        <f t="shared" ca="1" si="17"/>
        <v/>
      </c>
      <c r="BO51" s="28" t="str">
        <f t="shared" ca="1" si="17"/>
        <v/>
      </c>
      <c r="BP51" s="28" t="str">
        <f t="shared" ca="1" si="17"/>
        <v/>
      </c>
      <c r="BQ51" s="28" t="str">
        <f t="shared" ca="1" si="17"/>
        <v/>
      </c>
      <c r="BR51" s="28" t="str">
        <f t="shared" ca="1" si="17"/>
        <v/>
      </c>
      <c r="BS51" s="28" t="str">
        <f t="shared" ca="1" si="17"/>
        <v/>
      </c>
    </row>
    <row r="52" spans="1:71" s="29" customFormat="1" ht="30" customHeight="1">
      <c r="A52" s="1"/>
      <c r="B52" s="36" t="s">
        <v>76</v>
      </c>
      <c r="C52" s="38" t="s">
        <v>22</v>
      </c>
      <c r="D52" s="38" t="s">
        <v>65</v>
      </c>
      <c r="E52" s="24">
        <v>0</v>
      </c>
      <c r="F52" s="49"/>
      <c r="G52" s="42">
        <f>WORKDAY.INTL(H51,1, 1, 假期统计!$A$2:$A$28)</f>
        <v>43889</v>
      </c>
      <c r="H52" s="77">
        <f>WORKDAY.INTL(G52,1,1, 假期统计!$A$2:$A$28)-1</f>
        <v>43891</v>
      </c>
      <c r="I52" s="56">
        <f>NETWORKDAYS.INTL(里程碑[[#This Row],[计划开始日期]],里程碑[[#This Row],[计划完成日期]],1,假期统计!$A$2:$A$28)</f>
        <v>1</v>
      </c>
      <c r="J52" s="56"/>
      <c r="K52" s="56"/>
      <c r="L52" s="77"/>
      <c r="M52" s="77"/>
      <c r="N52" s="56">
        <f>NETWORKDAYS.INTL(里程碑[[#This Row],[实际开始日期]],里程碑[[#This Row],[实际完成日期]],1,假期统计!$A$2:$A$28)</f>
        <v>0</v>
      </c>
      <c r="O52" s="13"/>
      <c r="P52" s="28" t="str">
        <f t="shared" ca="1" si="13"/>
        <v/>
      </c>
      <c r="Q52" s="28" t="str">
        <f t="shared" ca="1" si="13"/>
        <v/>
      </c>
      <c r="R52" s="28" t="str">
        <f t="shared" ca="1" si="13"/>
        <v/>
      </c>
      <c r="S52" s="28" t="str">
        <f t="shared" ca="1" si="13"/>
        <v/>
      </c>
      <c r="T52" s="28" t="str">
        <f t="shared" ca="1" si="13"/>
        <v/>
      </c>
      <c r="U52" s="28" t="str">
        <f t="shared" ca="1" si="13"/>
        <v/>
      </c>
      <c r="V52" s="28" t="str">
        <f t="shared" ca="1" si="13"/>
        <v/>
      </c>
      <c r="W52" s="28" t="str">
        <f t="shared" ca="1" si="13"/>
        <v/>
      </c>
      <c r="X52" s="28" t="str">
        <f t="shared" ca="1" si="13"/>
        <v/>
      </c>
      <c r="Y52" s="28" t="str">
        <f t="shared" ca="1" si="13"/>
        <v/>
      </c>
      <c r="Z52" s="28" t="str">
        <f t="shared" ca="1" si="13"/>
        <v/>
      </c>
      <c r="AA52" s="28" t="str">
        <f t="shared" ca="1" si="13"/>
        <v/>
      </c>
      <c r="AB52" s="28" t="str">
        <f t="shared" ca="1" si="13"/>
        <v/>
      </c>
      <c r="AC52" s="28" t="str">
        <f t="shared" ca="1" si="13"/>
        <v/>
      </c>
      <c r="AD52" s="28" t="str">
        <f t="shared" ca="1" si="13"/>
        <v/>
      </c>
      <c r="AE52" s="28" t="str">
        <f t="shared" ca="1" si="13"/>
        <v/>
      </c>
      <c r="AF52" s="28" t="str">
        <f t="shared" ca="1" si="18"/>
        <v/>
      </c>
      <c r="AG52" s="28" t="str">
        <f t="shared" ca="1" si="18"/>
        <v/>
      </c>
      <c r="AH52" s="28" t="str">
        <f t="shared" ca="1" si="18"/>
        <v/>
      </c>
      <c r="AI52" s="28" t="str">
        <f t="shared" ca="1" si="18"/>
        <v/>
      </c>
      <c r="AJ52" s="28" t="str">
        <f t="shared" ca="1" si="18"/>
        <v/>
      </c>
      <c r="AK52" s="28" t="str">
        <f t="shared" ca="1" si="18"/>
        <v/>
      </c>
      <c r="AL52" s="28" t="str">
        <f t="shared" ca="1" si="18"/>
        <v/>
      </c>
      <c r="AM52" s="28" t="str">
        <f t="shared" ca="1" si="18"/>
        <v/>
      </c>
      <c r="AN52" s="28" t="str">
        <f t="shared" ca="1" si="18"/>
        <v/>
      </c>
      <c r="AO52" s="28" t="str">
        <f t="shared" ca="1" si="18"/>
        <v/>
      </c>
      <c r="AP52" s="28" t="str">
        <f t="shared" ca="1" si="18"/>
        <v/>
      </c>
      <c r="AQ52" s="28" t="str">
        <f t="shared" ca="1" si="18"/>
        <v/>
      </c>
      <c r="AR52" s="28" t="str">
        <f t="shared" ca="1" si="18"/>
        <v/>
      </c>
      <c r="AS52" s="28" t="str">
        <f t="shared" ca="1" si="18"/>
        <v/>
      </c>
      <c r="AT52" s="28" t="str">
        <f t="shared" ca="1" si="18"/>
        <v/>
      </c>
      <c r="AU52" s="28" t="str">
        <f t="shared" ca="1" si="18"/>
        <v/>
      </c>
      <c r="AV52" s="28" t="str">
        <f t="shared" ca="1" si="19"/>
        <v/>
      </c>
      <c r="AW52" s="28" t="str">
        <f t="shared" ca="1" si="19"/>
        <v/>
      </c>
      <c r="AX52" s="28" t="str">
        <f t="shared" ca="1" si="19"/>
        <v/>
      </c>
      <c r="AY52" s="28" t="str">
        <f t="shared" ca="1" si="19"/>
        <v/>
      </c>
      <c r="AZ52" s="28" t="str">
        <f t="shared" ca="1" si="19"/>
        <v/>
      </c>
      <c r="BA52" s="28" t="str">
        <f t="shared" ca="1" si="19"/>
        <v/>
      </c>
      <c r="BB52" s="28" t="str">
        <f t="shared" ca="1" si="19"/>
        <v/>
      </c>
      <c r="BC52" s="28" t="str">
        <f t="shared" ca="1" si="19"/>
        <v/>
      </c>
      <c r="BD52" s="28" t="str">
        <f t="shared" ca="1" si="19"/>
        <v/>
      </c>
      <c r="BE52" s="28" t="str">
        <f t="shared" ca="1" si="19"/>
        <v/>
      </c>
      <c r="BF52" s="28" t="str">
        <f t="shared" ca="1" si="19"/>
        <v/>
      </c>
      <c r="BG52" s="28" t="str">
        <f t="shared" ca="1" si="19"/>
        <v/>
      </c>
      <c r="BH52" s="28" t="str">
        <f t="shared" ca="1" si="19"/>
        <v/>
      </c>
      <c r="BI52" s="28" t="str">
        <f t="shared" ca="1" si="19"/>
        <v/>
      </c>
      <c r="BJ52" s="28" t="str">
        <f t="shared" ca="1" si="19"/>
        <v/>
      </c>
      <c r="BK52" s="28" t="str">
        <f t="shared" ca="1" si="17"/>
        <v/>
      </c>
      <c r="BL52" s="28" t="str">
        <f t="shared" ca="1" si="17"/>
        <v/>
      </c>
      <c r="BM52" s="28" t="str">
        <f t="shared" ca="1" si="17"/>
        <v/>
      </c>
      <c r="BN52" s="28" t="str">
        <f t="shared" ca="1" si="17"/>
        <v/>
      </c>
      <c r="BO52" s="28" t="str">
        <f t="shared" ca="1" si="17"/>
        <v/>
      </c>
      <c r="BP52" s="28" t="str">
        <f t="shared" ca="1" si="17"/>
        <v/>
      </c>
      <c r="BQ52" s="28" t="str">
        <f t="shared" ca="1" si="17"/>
        <v/>
      </c>
      <c r="BR52" s="28" t="str">
        <f t="shared" ca="1" si="17"/>
        <v/>
      </c>
      <c r="BS52" s="28" t="str">
        <f t="shared" ca="1" si="17"/>
        <v/>
      </c>
    </row>
    <row r="53" spans="1:71" s="29" customFormat="1" ht="30" customHeight="1">
      <c r="A53" s="1"/>
      <c r="B53" s="36" t="s">
        <v>77</v>
      </c>
      <c r="C53" s="38" t="s">
        <v>108</v>
      </c>
      <c r="D53" s="27"/>
      <c r="E53" s="24"/>
      <c r="F53" s="49"/>
      <c r="G53" s="42">
        <f>WORKDAY.INTL(H52,0, 1, 假期统计!$A$2:$A$28)</f>
        <v>43891</v>
      </c>
      <c r="H53" s="77">
        <f>里程碑[[#This Row],[计划开始日期]]</f>
        <v>43891</v>
      </c>
      <c r="I53" s="56"/>
      <c r="J53" s="56"/>
      <c r="K53" s="56"/>
      <c r="L53" s="77"/>
      <c r="M53" s="77"/>
      <c r="N53" s="26"/>
      <c r="O53" s="13"/>
      <c r="P53" s="28" t="str">
        <f t="shared" ca="1" si="13"/>
        <v/>
      </c>
      <c r="Q53" s="28" t="str">
        <f t="shared" ca="1" si="13"/>
        <v/>
      </c>
      <c r="R53" s="28" t="str">
        <f t="shared" ca="1" si="13"/>
        <v/>
      </c>
      <c r="S53" s="28" t="str">
        <f t="shared" ca="1" si="13"/>
        <v/>
      </c>
      <c r="T53" s="28" t="str">
        <f t="shared" ca="1" si="13"/>
        <v/>
      </c>
      <c r="U53" s="28" t="str">
        <f t="shared" ca="1" si="13"/>
        <v/>
      </c>
      <c r="V53" s="28" t="str">
        <f t="shared" ca="1" si="13"/>
        <v/>
      </c>
      <c r="W53" s="28" t="str">
        <f t="shared" ca="1" si="13"/>
        <v/>
      </c>
      <c r="X53" s="28" t="str">
        <f t="shared" ca="1" si="13"/>
        <v/>
      </c>
      <c r="Y53" s="28" t="str">
        <f t="shared" ca="1" si="13"/>
        <v/>
      </c>
      <c r="Z53" s="28" t="str">
        <f t="shared" ca="1" si="13"/>
        <v/>
      </c>
      <c r="AA53" s="28" t="str">
        <f t="shared" ca="1" si="13"/>
        <v/>
      </c>
      <c r="AB53" s="28" t="str">
        <f t="shared" ca="1" si="13"/>
        <v/>
      </c>
      <c r="AC53" s="28" t="str">
        <f t="shared" ca="1" si="13"/>
        <v/>
      </c>
      <c r="AD53" s="28" t="str">
        <f t="shared" ca="1" si="13"/>
        <v/>
      </c>
      <c r="AE53" s="28" t="str">
        <f t="shared" ca="1" si="13"/>
        <v/>
      </c>
      <c r="AF53" s="28" t="str">
        <f t="shared" ca="1" si="18"/>
        <v/>
      </c>
      <c r="AG53" s="28" t="str">
        <f t="shared" ca="1" si="18"/>
        <v/>
      </c>
      <c r="AH53" s="28" t="str">
        <f t="shared" ca="1" si="18"/>
        <v/>
      </c>
      <c r="AI53" s="28" t="str">
        <f t="shared" ca="1" si="18"/>
        <v/>
      </c>
      <c r="AJ53" s="28" t="str">
        <f t="shared" ca="1" si="18"/>
        <v/>
      </c>
      <c r="AK53" s="28" t="str">
        <f t="shared" ca="1" si="18"/>
        <v/>
      </c>
      <c r="AL53" s="28" t="str">
        <f t="shared" ca="1" si="18"/>
        <v/>
      </c>
      <c r="AM53" s="28" t="str">
        <f t="shared" ca="1" si="18"/>
        <v/>
      </c>
      <c r="AN53" s="28" t="str">
        <f t="shared" ca="1" si="18"/>
        <v/>
      </c>
      <c r="AO53" s="28" t="str">
        <f t="shared" ca="1" si="18"/>
        <v/>
      </c>
      <c r="AP53" s="28" t="str">
        <f t="shared" ca="1" si="18"/>
        <v/>
      </c>
      <c r="AQ53" s="28" t="str">
        <f t="shared" ca="1" si="18"/>
        <v/>
      </c>
      <c r="AR53" s="28" t="str">
        <f t="shared" ca="1" si="18"/>
        <v/>
      </c>
      <c r="AS53" s="28" t="str">
        <f t="shared" ca="1" si="18"/>
        <v/>
      </c>
      <c r="AT53" s="28" t="str">
        <f t="shared" ca="1" si="18"/>
        <v/>
      </c>
      <c r="AU53" s="28" t="str">
        <f t="shared" ca="1" si="18"/>
        <v/>
      </c>
      <c r="AV53" s="28" t="str">
        <f t="shared" ca="1" si="19"/>
        <v/>
      </c>
      <c r="AW53" s="28" t="str">
        <f t="shared" ca="1" si="19"/>
        <v/>
      </c>
      <c r="AX53" s="28" t="str">
        <f t="shared" ca="1" si="19"/>
        <v/>
      </c>
      <c r="AY53" s="28" t="str">
        <f t="shared" ca="1" si="19"/>
        <v/>
      </c>
      <c r="AZ53" s="28" t="str">
        <f t="shared" ca="1" si="19"/>
        <v/>
      </c>
      <c r="BA53" s="28" t="str">
        <f t="shared" ca="1" si="19"/>
        <v/>
      </c>
      <c r="BB53" s="28" t="str">
        <f t="shared" ca="1" si="19"/>
        <v/>
      </c>
      <c r="BC53" s="28" t="str">
        <f t="shared" ca="1" si="19"/>
        <v/>
      </c>
      <c r="BD53" s="28" t="str">
        <f t="shared" ca="1" si="19"/>
        <v/>
      </c>
      <c r="BE53" s="28" t="str">
        <f t="shared" ca="1" si="19"/>
        <v/>
      </c>
      <c r="BF53" s="28" t="str">
        <f t="shared" ca="1" si="19"/>
        <v/>
      </c>
      <c r="BG53" s="28" t="str">
        <f t="shared" ca="1" si="19"/>
        <v/>
      </c>
      <c r="BH53" s="28" t="str">
        <f t="shared" ca="1" si="19"/>
        <v/>
      </c>
      <c r="BI53" s="28" t="str">
        <f t="shared" ca="1" si="19"/>
        <v/>
      </c>
      <c r="BJ53" s="28" t="str">
        <f t="shared" ca="1" si="19"/>
        <v/>
      </c>
      <c r="BK53" s="28" t="str">
        <f t="shared" ca="1" si="17"/>
        <v/>
      </c>
      <c r="BL53" s="28" t="str">
        <f t="shared" ca="1" si="17"/>
        <v/>
      </c>
      <c r="BM53" s="28" t="str">
        <f t="shared" ca="1" si="17"/>
        <v/>
      </c>
      <c r="BN53" s="28" t="str">
        <f t="shared" ca="1" si="17"/>
        <v/>
      </c>
      <c r="BO53" s="28" t="str">
        <f t="shared" ca="1" si="17"/>
        <v/>
      </c>
      <c r="BP53" s="28" t="str">
        <f t="shared" ca="1" si="17"/>
        <v/>
      </c>
      <c r="BQ53" s="28" t="str">
        <f t="shared" ca="1" si="17"/>
        <v/>
      </c>
      <c r="BR53" s="28" t="str">
        <f t="shared" ca="1" si="17"/>
        <v/>
      </c>
      <c r="BS53" s="28" t="str">
        <f t="shared" ca="1" si="17"/>
        <v/>
      </c>
    </row>
    <row r="54" spans="1:71" s="29" customFormat="1" ht="30" customHeight="1">
      <c r="A54" s="1"/>
      <c r="B54" s="35" t="s">
        <v>28</v>
      </c>
      <c r="C54" s="109" t="s">
        <v>152</v>
      </c>
      <c r="D54" s="44" t="s">
        <v>36</v>
      </c>
      <c r="E54" s="94"/>
      <c r="F54" s="94"/>
      <c r="G54" s="95"/>
      <c r="H54" s="96"/>
      <c r="I54" s="97"/>
      <c r="J54" s="97"/>
      <c r="K54" s="97"/>
      <c r="L54" s="96"/>
      <c r="M54" s="96"/>
      <c r="N54" s="97"/>
      <c r="O54" s="13"/>
      <c r="P54" s="28" t="str">
        <f t="shared" ca="1" si="13"/>
        <v/>
      </c>
      <c r="Q54" s="28" t="str">
        <f t="shared" ca="1" si="13"/>
        <v/>
      </c>
      <c r="R54" s="28" t="str">
        <f t="shared" ca="1" si="13"/>
        <v/>
      </c>
      <c r="S54" s="28" t="str">
        <f t="shared" ca="1" si="13"/>
        <v/>
      </c>
      <c r="T54" s="28" t="str">
        <f t="shared" ca="1" si="13"/>
        <v/>
      </c>
      <c r="U54" s="28" t="str">
        <f t="shared" ca="1" si="13"/>
        <v/>
      </c>
      <c r="V54" s="28" t="str">
        <f t="shared" ca="1" si="13"/>
        <v/>
      </c>
      <c r="W54" s="28" t="str">
        <f t="shared" ca="1" si="13"/>
        <v/>
      </c>
      <c r="X54" s="28" t="str">
        <f t="shared" ca="1" si="13"/>
        <v/>
      </c>
      <c r="Y54" s="28" t="str">
        <f t="shared" ca="1" si="13"/>
        <v/>
      </c>
      <c r="Z54" s="28" t="str">
        <f t="shared" ca="1" si="13"/>
        <v/>
      </c>
      <c r="AA54" s="28" t="str">
        <f t="shared" ca="1" si="13"/>
        <v/>
      </c>
      <c r="AB54" s="28" t="str">
        <f t="shared" ca="1" si="13"/>
        <v/>
      </c>
      <c r="AC54" s="28" t="str">
        <f t="shared" ca="1" si="13"/>
        <v/>
      </c>
      <c r="AD54" s="28" t="str">
        <f t="shared" ca="1" si="13"/>
        <v/>
      </c>
      <c r="AE54" s="28" t="str">
        <f t="shared" ca="1" si="13"/>
        <v/>
      </c>
      <c r="AF54" s="28" t="str">
        <f t="shared" ca="1" si="18"/>
        <v/>
      </c>
      <c r="AG54" s="28" t="str">
        <f t="shared" ca="1" si="18"/>
        <v/>
      </c>
      <c r="AH54" s="28" t="str">
        <f t="shared" ca="1" si="18"/>
        <v/>
      </c>
      <c r="AI54" s="28" t="str">
        <f t="shared" ca="1" si="18"/>
        <v/>
      </c>
      <c r="AJ54" s="28" t="str">
        <f t="shared" ca="1" si="18"/>
        <v/>
      </c>
      <c r="AK54" s="28" t="str">
        <f t="shared" ca="1" si="18"/>
        <v/>
      </c>
      <c r="AL54" s="28" t="str">
        <f t="shared" ca="1" si="18"/>
        <v/>
      </c>
      <c r="AM54" s="28" t="str">
        <f t="shared" ca="1" si="18"/>
        <v/>
      </c>
      <c r="AN54" s="28" t="str">
        <f t="shared" ca="1" si="18"/>
        <v/>
      </c>
      <c r="AO54" s="28" t="str">
        <f t="shared" ca="1" si="18"/>
        <v/>
      </c>
      <c r="AP54" s="28" t="str">
        <f t="shared" ca="1" si="18"/>
        <v/>
      </c>
      <c r="AQ54" s="28" t="str">
        <f t="shared" ca="1" si="18"/>
        <v/>
      </c>
      <c r="AR54" s="28" t="str">
        <f t="shared" ca="1" si="18"/>
        <v/>
      </c>
      <c r="AS54" s="28" t="str">
        <f t="shared" ca="1" si="18"/>
        <v/>
      </c>
      <c r="AT54" s="28" t="str">
        <f t="shared" ca="1" si="18"/>
        <v/>
      </c>
      <c r="AU54" s="28" t="str">
        <f t="shared" ca="1" si="18"/>
        <v/>
      </c>
      <c r="AV54" s="28" t="str">
        <f t="shared" ca="1" si="19"/>
        <v/>
      </c>
      <c r="AW54" s="28" t="str">
        <f t="shared" ca="1" si="19"/>
        <v/>
      </c>
      <c r="AX54" s="28" t="str">
        <f t="shared" ca="1" si="19"/>
        <v/>
      </c>
      <c r="AY54" s="28" t="str">
        <f t="shared" ca="1" si="19"/>
        <v/>
      </c>
      <c r="AZ54" s="28" t="str">
        <f t="shared" ca="1" si="19"/>
        <v/>
      </c>
      <c r="BA54" s="28" t="str">
        <f t="shared" ca="1" si="19"/>
        <v/>
      </c>
      <c r="BB54" s="28" t="str">
        <f t="shared" ca="1" si="19"/>
        <v/>
      </c>
      <c r="BC54" s="28" t="str">
        <f t="shared" ca="1" si="19"/>
        <v/>
      </c>
      <c r="BD54" s="28" t="str">
        <f t="shared" ca="1" si="19"/>
        <v/>
      </c>
      <c r="BE54" s="28" t="str">
        <f t="shared" ca="1" si="19"/>
        <v/>
      </c>
      <c r="BF54" s="28" t="str">
        <f t="shared" ca="1" si="19"/>
        <v/>
      </c>
      <c r="BG54" s="28" t="str">
        <f t="shared" ca="1" si="19"/>
        <v/>
      </c>
      <c r="BH54" s="28" t="str">
        <f t="shared" ca="1" si="19"/>
        <v/>
      </c>
      <c r="BI54" s="28" t="str">
        <f t="shared" ca="1" si="19"/>
        <v/>
      </c>
      <c r="BJ54" s="28" t="str">
        <f t="shared" ca="1" si="19"/>
        <v/>
      </c>
      <c r="BK54" s="28" t="str">
        <f t="shared" ca="1" si="17"/>
        <v/>
      </c>
      <c r="BL54" s="28" t="str">
        <f t="shared" ca="1" si="17"/>
        <v/>
      </c>
      <c r="BM54" s="28" t="str">
        <f t="shared" ca="1" si="17"/>
        <v/>
      </c>
      <c r="BN54" s="28" t="str">
        <f t="shared" ca="1" si="17"/>
        <v/>
      </c>
      <c r="BO54" s="28" t="str">
        <f t="shared" ca="1" si="17"/>
        <v/>
      </c>
      <c r="BP54" s="28" t="str">
        <f t="shared" ca="1" si="17"/>
        <v/>
      </c>
      <c r="BQ54" s="28" t="str">
        <f t="shared" ca="1" si="17"/>
        <v/>
      </c>
      <c r="BR54" s="28" t="str">
        <f t="shared" ca="1" si="17"/>
        <v/>
      </c>
      <c r="BS54" s="28" t="str">
        <f t="shared" ca="1" si="17"/>
        <v/>
      </c>
    </row>
    <row r="55" spans="1:71" s="29" customFormat="1" ht="30" customHeight="1">
      <c r="A55" s="1"/>
      <c r="B55" s="36" t="s">
        <v>121</v>
      </c>
      <c r="C55" s="38" t="s">
        <v>23</v>
      </c>
      <c r="D55" s="38" t="s">
        <v>65</v>
      </c>
      <c r="E55" s="24">
        <v>0</v>
      </c>
      <c r="F55" s="24" t="s">
        <v>150</v>
      </c>
      <c r="G55" s="40">
        <v>43836</v>
      </c>
      <c r="H55" s="77">
        <f>WORKDAY.INTL(G55,1,1, 假期统计!$A$2:$A$28)-1</f>
        <v>43836</v>
      </c>
      <c r="I55" s="56">
        <f>NETWORKDAYS.INTL(里程碑[[#This Row],[计划开始日期]],里程碑[[#This Row],[计划完成日期]],1,假期统计!$A$2:$A$28)</f>
        <v>1</v>
      </c>
      <c r="J55" s="56"/>
      <c r="K55" s="56"/>
      <c r="L55" s="77"/>
      <c r="M55" s="77"/>
      <c r="N55" s="56">
        <f>NETWORKDAYS.INTL(里程碑[[#This Row],[实际开始日期]],里程碑[[#This Row],[实际完成日期]],1,假期统计!$A$2:$A$28)</f>
        <v>0</v>
      </c>
      <c r="O55" s="13"/>
      <c r="P55" s="28" t="str">
        <f t="shared" ca="1" si="13"/>
        <v/>
      </c>
      <c r="Q55" s="28" t="str">
        <f t="shared" ca="1" si="13"/>
        <v/>
      </c>
      <c r="R55" s="28" t="str">
        <f t="shared" ca="1" si="13"/>
        <v/>
      </c>
      <c r="S55" s="28" t="str">
        <f t="shared" ca="1" si="13"/>
        <v/>
      </c>
      <c r="T55" s="28" t="str">
        <f t="shared" ca="1" si="13"/>
        <v/>
      </c>
      <c r="U55" s="28" t="str">
        <f t="shared" ca="1" si="13"/>
        <v/>
      </c>
      <c r="V55" s="28" t="str">
        <f t="shared" ca="1" si="13"/>
        <v/>
      </c>
      <c r="W55" s="28" t="str">
        <f t="shared" ca="1" si="13"/>
        <v/>
      </c>
      <c r="X55" s="28" t="str">
        <f t="shared" ca="1" si="13"/>
        <v/>
      </c>
      <c r="Y55" s="28" t="str">
        <f t="shared" ca="1" si="13"/>
        <v/>
      </c>
      <c r="Z55" s="28" t="str">
        <f t="shared" ca="1" si="13"/>
        <v/>
      </c>
      <c r="AA55" s="28" t="str">
        <f t="shared" ca="1" si="13"/>
        <v/>
      </c>
      <c r="AB55" s="28" t="str">
        <f t="shared" ca="1" si="13"/>
        <v/>
      </c>
      <c r="AC55" s="28" t="str">
        <f t="shared" ca="1" si="13"/>
        <v/>
      </c>
      <c r="AD55" s="28" t="str">
        <f t="shared" ca="1" si="13"/>
        <v/>
      </c>
      <c r="AE55" s="28" t="str">
        <f t="shared" ca="1" si="13"/>
        <v/>
      </c>
      <c r="AF55" s="28" t="str">
        <f t="shared" ca="1" si="18"/>
        <v/>
      </c>
      <c r="AG55" s="28" t="str">
        <f t="shared" ca="1" si="18"/>
        <v/>
      </c>
      <c r="AH55" s="28" t="str">
        <f t="shared" ca="1" si="18"/>
        <v/>
      </c>
      <c r="AI55" s="28" t="str">
        <f t="shared" ca="1" si="18"/>
        <v/>
      </c>
      <c r="AJ55" s="28" t="str">
        <f t="shared" ca="1" si="18"/>
        <v/>
      </c>
      <c r="AK55" s="28" t="str">
        <f t="shared" ca="1" si="18"/>
        <v/>
      </c>
      <c r="AL55" s="28" t="str">
        <f t="shared" ca="1" si="18"/>
        <v/>
      </c>
      <c r="AM55" s="28" t="str">
        <f t="shared" ca="1" si="18"/>
        <v/>
      </c>
      <c r="AN55" s="28" t="str">
        <f t="shared" ca="1" si="18"/>
        <v/>
      </c>
      <c r="AO55" s="28" t="str">
        <f t="shared" ca="1" si="18"/>
        <v/>
      </c>
      <c r="AP55" s="28" t="str">
        <f t="shared" ca="1" si="18"/>
        <v/>
      </c>
      <c r="AQ55" s="28" t="str">
        <f t="shared" ca="1" si="18"/>
        <v/>
      </c>
      <c r="AR55" s="28" t="str">
        <f t="shared" ca="1" si="18"/>
        <v/>
      </c>
      <c r="AS55" s="28" t="str">
        <f t="shared" ca="1" si="18"/>
        <v/>
      </c>
      <c r="AT55" s="28" t="str">
        <f t="shared" ca="1" si="18"/>
        <v/>
      </c>
      <c r="AU55" s="28" t="str">
        <f t="shared" ca="1" si="18"/>
        <v/>
      </c>
      <c r="AV55" s="28" t="str">
        <f t="shared" ca="1" si="19"/>
        <v/>
      </c>
      <c r="AW55" s="28" t="str">
        <f t="shared" ca="1" si="19"/>
        <v/>
      </c>
      <c r="AX55" s="28" t="str">
        <f t="shared" ca="1" si="19"/>
        <v/>
      </c>
      <c r="AY55" s="28" t="str">
        <f t="shared" ca="1" si="19"/>
        <v/>
      </c>
      <c r="AZ55" s="28" t="str">
        <f t="shared" ca="1" si="19"/>
        <v/>
      </c>
      <c r="BA55" s="28" t="str">
        <f t="shared" ca="1" si="19"/>
        <v/>
      </c>
      <c r="BB55" s="28" t="str">
        <f t="shared" ca="1" si="19"/>
        <v/>
      </c>
      <c r="BC55" s="28" t="str">
        <f t="shared" ca="1" si="19"/>
        <v/>
      </c>
      <c r="BD55" s="28" t="str">
        <f t="shared" ca="1" si="19"/>
        <v/>
      </c>
      <c r="BE55" s="28" t="str">
        <f t="shared" ca="1" si="19"/>
        <v/>
      </c>
      <c r="BF55" s="28" t="str">
        <f t="shared" ca="1" si="19"/>
        <v/>
      </c>
      <c r="BG55" s="28" t="str">
        <f t="shared" ca="1" si="19"/>
        <v/>
      </c>
      <c r="BH55" s="28" t="str">
        <f t="shared" ca="1" si="19"/>
        <v/>
      </c>
      <c r="BI55" s="28" t="str">
        <f t="shared" ca="1" si="19"/>
        <v/>
      </c>
      <c r="BJ55" s="28" t="str">
        <f t="shared" ca="1" si="19"/>
        <v/>
      </c>
      <c r="BK55" s="28" t="str">
        <f t="shared" ca="1" si="17"/>
        <v/>
      </c>
      <c r="BL55" s="28" t="str">
        <f t="shared" ca="1" si="17"/>
        <v/>
      </c>
      <c r="BM55" s="28" t="str">
        <f t="shared" ca="1" si="17"/>
        <v/>
      </c>
      <c r="BN55" s="28" t="str">
        <f t="shared" ca="1" si="17"/>
        <v/>
      </c>
      <c r="BO55" s="28" t="str">
        <f t="shared" ca="1" si="17"/>
        <v/>
      </c>
      <c r="BP55" s="28" t="str">
        <f t="shared" ca="1" si="17"/>
        <v/>
      </c>
      <c r="BQ55" s="28" t="str">
        <f t="shared" ca="1" si="17"/>
        <v/>
      </c>
      <c r="BR55" s="28" t="str">
        <f t="shared" ca="1" si="17"/>
        <v/>
      </c>
      <c r="BS55" s="28" t="str">
        <f t="shared" ca="1" si="17"/>
        <v/>
      </c>
    </row>
    <row r="56" spans="1:71" ht="30" customHeight="1">
      <c r="B56" s="36" t="s">
        <v>146</v>
      </c>
      <c r="C56" s="38" t="s">
        <v>113</v>
      </c>
      <c r="D56" s="38" t="s">
        <v>32</v>
      </c>
      <c r="E56" s="24">
        <v>0</v>
      </c>
      <c r="F56" s="24" t="s">
        <v>147</v>
      </c>
      <c r="G56" s="25"/>
      <c r="H56" s="77"/>
      <c r="I56" s="56">
        <f>NETWORKDAYS.INTL(里程碑[[#This Row],[计划开始日期]],里程碑[[#This Row],[计划完成日期]],1,假期统计!$A$2:$A$28)</f>
        <v>0</v>
      </c>
      <c r="J56" s="56"/>
      <c r="K56" s="56"/>
      <c r="L56" s="77"/>
      <c r="M56" s="77"/>
      <c r="N56" s="56">
        <f>NETWORKDAYS.INTL(里程碑[[#This Row],[实际开始日期]],里程碑[[#This Row],[实际完成日期]],1,假期统计!$A$2:$A$28)</f>
        <v>0</v>
      </c>
      <c r="O56" s="13"/>
      <c r="P56" s="28" t="str">
        <f t="shared" ca="1" si="13"/>
        <v/>
      </c>
      <c r="Q56" s="28" t="str">
        <f t="shared" ca="1" si="13"/>
        <v/>
      </c>
      <c r="R56" s="28" t="str">
        <f t="shared" ca="1" si="13"/>
        <v/>
      </c>
      <c r="S56" s="28" t="str">
        <f t="shared" ca="1" si="13"/>
        <v/>
      </c>
      <c r="T56" s="28" t="str">
        <f t="shared" ca="1" si="13"/>
        <v/>
      </c>
      <c r="U56" s="28" t="str">
        <f t="shared" ca="1" si="13"/>
        <v/>
      </c>
      <c r="V56" s="28" t="str">
        <f t="shared" ca="1" si="13"/>
        <v/>
      </c>
      <c r="W56" s="28" t="str">
        <f t="shared" ca="1" si="13"/>
        <v/>
      </c>
      <c r="X56" s="28" t="str">
        <f t="shared" ca="1" si="13"/>
        <v/>
      </c>
      <c r="Y56" s="28" t="str">
        <f t="shared" ca="1" si="13"/>
        <v/>
      </c>
      <c r="Z56" s="28" t="str">
        <f t="shared" ca="1" si="13"/>
        <v/>
      </c>
      <c r="AA56" s="28" t="str">
        <f t="shared" ca="1" si="13"/>
        <v/>
      </c>
      <c r="AB56" s="28" t="str">
        <f t="shared" ca="1" si="13"/>
        <v/>
      </c>
      <c r="AC56" s="28" t="str">
        <f t="shared" ca="1" si="13"/>
        <v/>
      </c>
      <c r="AD56" s="28" t="str">
        <f t="shared" ca="1" si="13"/>
        <v/>
      </c>
      <c r="AE56" s="28" t="str">
        <f t="shared" ca="1" si="13"/>
        <v/>
      </c>
      <c r="AF56" s="28" t="str">
        <f t="shared" ca="1" si="18"/>
        <v/>
      </c>
      <c r="AG56" s="28" t="str">
        <f t="shared" ca="1" si="18"/>
        <v/>
      </c>
      <c r="AH56" s="28" t="str">
        <f t="shared" ca="1" si="18"/>
        <v/>
      </c>
      <c r="AI56" s="28" t="str">
        <f t="shared" ca="1" si="18"/>
        <v/>
      </c>
      <c r="AJ56" s="28" t="str">
        <f t="shared" ca="1" si="18"/>
        <v/>
      </c>
      <c r="AK56" s="28" t="str">
        <f t="shared" ca="1" si="18"/>
        <v/>
      </c>
      <c r="AL56" s="28" t="str">
        <f t="shared" ca="1" si="18"/>
        <v/>
      </c>
      <c r="AM56" s="28" t="str">
        <f t="shared" ca="1" si="18"/>
        <v/>
      </c>
      <c r="AN56" s="28" t="str">
        <f t="shared" ca="1" si="18"/>
        <v/>
      </c>
      <c r="AO56" s="28" t="str">
        <f t="shared" ca="1" si="18"/>
        <v/>
      </c>
      <c r="AP56" s="28" t="str">
        <f t="shared" ca="1" si="18"/>
        <v/>
      </c>
      <c r="AQ56" s="28" t="str">
        <f t="shared" ca="1" si="18"/>
        <v/>
      </c>
      <c r="AR56" s="28" t="str">
        <f t="shared" ca="1" si="18"/>
        <v/>
      </c>
      <c r="AS56" s="28" t="str">
        <f t="shared" ca="1" si="18"/>
        <v/>
      </c>
      <c r="AT56" s="28" t="str">
        <f t="shared" ca="1" si="18"/>
        <v/>
      </c>
      <c r="AU56" s="28" t="str">
        <f t="shared" ca="1" si="18"/>
        <v/>
      </c>
      <c r="AV56" s="28" t="str">
        <f t="shared" ca="1" si="19"/>
        <v/>
      </c>
      <c r="AW56" s="28" t="str">
        <f t="shared" ca="1" si="19"/>
        <v/>
      </c>
      <c r="AX56" s="28" t="str">
        <f t="shared" ca="1" si="19"/>
        <v/>
      </c>
      <c r="AY56" s="28" t="str">
        <f t="shared" ca="1" si="19"/>
        <v/>
      </c>
      <c r="AZ56" s="28" t="str">
        <f t="shared" ca="1" si="19"/>
        <v/>
      </c>
      <c r="BA56" s="28" t="str">
        <f t="shared" ca="1" si="19"/>
        <v/>
      </c>
      <c r="BB56" s="28" t="str">
        <f t="shared" ca="1" si="19"/>
        <v/>
      </c>
      <c r="BC56" s="28" t="str">
        <f t="shared" ca="1" si="19"/>
        <v/>
      </c>
      <c r="BD56" s="28" t="str">
        <f t="shared" ca="1" si="19"/>
        <v/>
      </c>
      <c r="BE56" s="28" t="str">
        <f t="shared" ca="1" si="19"/>
        <v/>
      </c>
      <c r="BF56" s="28" t="str">
        <f t="shared" ca="1" si="19"/>
        <v/>
      </c>
      <c r="BG56" s="28" t="str">
        <f t="shared" ca="1" si="19"/>
        <v/>
      </c>
      <c r="BH56" s="28" t="str">
        <f t="shared" ca="1" si="19"/>
        <v/>
      </c>
      <c r="BI56" s="28" t="str">
        <f t="shared" ca="1" si="19"/>
        <v/>
      </c>
      <c r="BJ56" s="28" t="str">
        <f t="shared" ca="1" si="19"/>
        <v/>
      </c>
      <c r="BK56" s="28" t="str">
        <f t="shared" ca="1" si="17"/>
        <v/>
      </c>
      <c r="BL56" s="28" t="str">
        <f t="shared" ca="1" si="17"/>
        <v/>
      </c>
      <c r="BM56" s="28" t="str">
        <f t="shared" ca="1" si="17"/>
        <v/>
      </c>
      <c r="BN56" s="28" t="str">
        <f t="shared" ca="1" si="17"/>
        <v/>
      </c>
      <c r="BO56" s="28" t="str">
        <f t="shared" ca="1" si="17"/>
        <v/>
      </c>
      <c r="BP56" s="28" t="str">
        <f t="shared" ca="1" si="17"/>
        <v/>
      </c>
      <c r="BQ56" s="28" t="str">
        <f t="shared" ca="1" si="17"/>
        <v/>
      </c>
      <c r="BR56" s="28" t="str">
        <f t="shared" ca="1" si="17"/>
        <v/>
      </c>
      <c r="BS56" s="28" t="str">
        <f t="shared" ca="1" si="17"/>
        <v/>
      </c>
    </row>
    <row r="57" spans="1:71" s="118" customFormat="1" ht="30" customHeight="1">
      <c r="A57" s="1"/>
      <c r="B57" s="36" t="s">
        <v>41</v>
      </c>
      <c r="C57" s="38" t="s">
        <v>108</v>
      </c>
      <c r="D57" s="38"/>
      <c r="E57" s="39"/>
      <c r="F57" s="24"/>
      <c r="G57" s="40"/>
      <c r="H57" s="77"/>
      <c r="I57" s="56"/>
      <c r="J57" s="56"/>
      <c r="K57" s="56"/>
      <c r="L57" s="75"/>
      <c r="M57" s="75"/>
      <c r="N57" s="61"/>
      <c r="O57" s="13"/>
      <c r="P57" s="28" t="str">
        <f t="shared" ca="1" si="13"/>
        <v/>
      </c>
      <c r="Q57" s="28" t="str">
        <f t="shared" ca="1" si="13"/>
        <v/>
      </c>
      <c r="R57" s="28" t="str">
        <f t="shared" ca="1" si="13"/>
        <v/>
      </c>
      <c r="S57" s="28" t="str">
        <f t="shared" ca="1" si="13"/>
        <v/>
      </c>
      <c r="T57" s="28" t="str">
        <f t="shared" ca="1" si="13"/>
        <v/>
      </c>
      <c r="U57" s="28" t="str">
        <f t="shared" ca="1" si="13"/>
        <v/>
      </c>
      <c r="V57" s="28" t="str">
        <f t="shared" ca="1" si="13"/>
        <v/>
      </c>
      <c r="W57" s="28" t="str">
        <f t="shared" ca="1" si="13"/>
        <v/>
      </c>
      <c r="X57" s="28" t="str">
        <f t="shared" ca="1" si="13"/>
        <v/>
      </c>
      <c r="Y57" s="28" t="str">
        <f t="shared" ca="1" si="13"/>
        <v/>
      </c>
      <c r="Z57" s="28" t="str">
        <f t="shared" ca="1" si="13"/>
        <v/>
      </c>
      <c r="AA57" s="28" t="str">
        <f t="shared" ca="1" si="13"/>
        <v/>
      </c>
      <c r="AB57" s="28" t="str">
        <f t="shared" ca="1" si="13"/>
        <v/>
      </c>
      <c r="AC57" s="28" t="str">
        <f t="shared" ca="1" si="13"/>
        <v/>
      </c>
      <c r="AD57" s="28" t="str">
        <f t="shared" ca="1" si="13"/>
        <v/>
      </c>
      <c r="AE57" s="28" t="str">
        <f t="shared" ca="1" si="13"/>
        <v/>
      </c>
      <c r="AF57" s="28" t="str">
        <f t="shared" ca="1" si="18"/>
        <v/>
      </c>
      <c r="AG57" s="28" t="str">
        <f t="shared" ca="1" si="18"/>
        <v/>
      </c>
      <c r="AH57" s="28" t="str">
        <f t="shared" ca="1" si="18"/>
        <v/>
      </c>
      <c r="AI57" s="28" t="str">
        <f t="shared" ca="1" si="18"/>
        <v/>
      </c>
      <c r="AJ57" s="28" t="str">
        <f t="shared" ca="1" si="18"/>
        <v/>
      </c>
      <c r="AK57" s="28" t="str">
        <f t="shared" ca="1" si="18"/>
        <v/>
      </c>
      <c r="AL57" s="28" t="str">
        <f t="shared" ca="1" si="18"/>
        <v/>
      </c>
      <c r="AM57" s="28" t="str">
        <f t="shared" ca="1" si="18"/>
        <v/>
      </c>
      <c r="AN57" s="28" t="str">
        <f t="shared" ca="1" si="18"/>
        <v/>
      </c>
      <c r="AO57" s="28" t="str">
        <f t="shared" ca="1" si="18"/>
        <v/>
      </c>
      <c r="AP57" s="28" t="str">
        <f t="shared" ca="1" si="18"/>
        <v/>
      </c>
      <c r="AQ57" s="28" t="str">
        <f t="shared" ca="1" si="18"/>
        <v/>
      </c>
      <c r="AR57" s="28" t="str">
        <f t="shared" ca="1" si="18"/>
        <v/>
      </c>
      <c r="AS57" s="28" t="str">
        <f t="shared" ca="1" si="18"/>
        <v/>
      </c>
      <c r="AT57" s="28" t="str">
        <f t="shared" ca="1" si="18"/>
        <v/>
      </c>
      <c r="AU57" s="28" t="str">
        <f t="shared" ca="1" si="18"/>
        <v/>
      </c>
      <c r="AV57" s="28" t="str">
        <f t="shared" ca="1" si="19"/>
        <v/>
      </c>
      <c r="AW57" s="28" t="str">
        <f t="shared" ca="1" si="19"/>
        <v/>
      </c>
      <c r="AX57" s="28" t="str">
        <f t="shared" ca="1" si="19"/>
        <v/>
      </c>
      <c r="AY57" s="28" t="str">
        <f t="shared" ca="1" si="19"/>
        <v/>
      </c>
      <c r="AZ57" s="28" t="str">
        <f t="shared" ca="1" si="19"/>
        <v/>
      </c>
      <c r="BA57" s="28" t="str">
        <f t="shared" ca="1" si="19"/>
        <v/>
      </c>
      <c r="BB57" s="28" t="str">
        <f t="shared" ca="1" si="19"/>
        <v/>
      </c>
      <c r="BC57" s="28" t="str">
        <f t="shared" ca="1" si="19"/>
        <v/>
      </c>
      <c r="BD57" s="28" t="str">
        <f t="shared" ca="1" si="19"/>
        <v/>
      </c>
      <c r="BE57" s="28" t="str">
        <f t="shared" ca="1" si="19"/>
        <v/>
      </c>
      <c r="BF57" s="28" t="str">
        <f t="shared" ca="1" si="19"/>
        <v/>
      </c>
      <c r="BG57" s="28" t="str">
        <f t="shared" ca="1" si="19"/>
        <v/>
      </c>
      <c r="BH57" s="28" t="str">
        <f t="shared" ca="1" si="19"/>
        <v/>
      </c>
      <c r="BI57" s="28" t="str">
        <f t="shared" ca="1" si="19"/>
        <v/>
      </c>
      <c r="BJ57" s="28" t="str">
        <f t="shared" ca="1" si="19"/>
        <v/>
      </c>
      <c r="BK57" s="28" t="str">
        <f t="shared" ca="1" si="17"/>
        <v/>
      </c>
      <c r="BL57" s="28" t="str">
        <f t="shared" ca="1" si="17"/>
        <v/>
      </c>
      <c r="BM57" s="28" t="str">
        <f t="shared" ca="1" si="17"/>
        <v/>
      </c>
      <c r="BN57" s="28" t="str">
        <f t="shared" ca="1" si="17"/>
        <v/>
      </c>
      <c r="BO57" s="28" t="str">
        <f t="shared" ca="1" si="17"/>
        <v/>
      </c>
      <c r="BP57" s="28" t="str">
        <f t="shared" ca="1" si="17"/>
        <v/>
      </c>
      <c r="BQ57" s="28" t="str">
        <f t="shared" ca="1" si="17"/>
        <v/>
      </c>
      <c r="BR57" s="28" t="str">
        <f t="shared" ca="1" si="17"/>
        <v/>
      </c>
      <c r="BS57" s="28" t="str">
        <f t="shared" ca="1" si="17"/>
        <v/>
      </c>
    </row>
    <row r="58" spans="1:71" s="43" customFormat="1" ht="30" customHeight="1">
      <c r="A58" s="1"/>
      <c r="B58" s="35" t="s">
        <v>115</v>
      </c>
      <c r="C58" s="109" t="s">
        <v>152</v>
      </c>
      <c r="D58" s="44" t="s">
        <v>36</v>
      </c>
      <c r="E58" s="94"/>
      <c r="F58" s="94"/>
      <c r="G58" s="95"/>
      <c r="H58" s="96"/>
      <c r="I58" s="97"/>
      <c r="J58" s="97"/>
      <c r="K58" s="97"/>
      <c r="L58" s="96"/>
      <c r="M58" s="96"/>
      <c r="N58" s="97"/>
      <c r="O58" s="13"/>
      <c r="P58" s="28" t="str">
        <f t="shared" ca="1" si="13"/>
        <v/>
      </c>
      <c r="Q58" s="28" t="str">
        <f t="shared" ca="1" si="13"/>
        <v/>
      </c>
      <c r="R58" s="28" t="str">
        <f t="shared" ca="1" si="13"/>
        <v/>
      </c>
      <c r="S58" s="28" t="str">
        <f t="shared" ca="1" si="13"/>
        <v/>
      </c>
      <c r="T58" s="28" t="str">
        <f t="shared" ca="1" si="13"/>
        <v/>
      </c>
      <c r="U58" s="28" t="str">
        <f t="shared" ca="1" si="13"/>
        <v/>
      </c>
      <c r="V58" s="28" t="str">
        <f t="shared" ca="1" si="13"/>
        <v/>
      </c>
      <c r="W58" s="28" t="str">
        <f t="shared" ca="1" si="13"/>
        <v/>
      </c>
      <c r="X58" s="28" t="str">
        <f t="shared" ca="1" si="13"/>
        <v/>
      </c>
      <c r="Y58" s="28" t="str">
        <f t="shared" ca="1" si="13"/>
        <v/>
      </c>
      <c r="Z58" s="28" t="str">
        <f t="shared" ca="1" si="13"/>
        <v/>
      </c>
      <c r="AA58" s="28" t="str">
        <f t="shared" ca="1" si="13"/>
        <v/>
      </c>
      <c r="AB58" s="28" t="str">
        <f t="shared" ca="1" si="13"/>
        <v/>
      </c>
      <c r="AC58" s="28" t="str">
        <f t="shared" ref="P58:AE73" ca="1" si="20">IF(AND($C58="目标/里程碑",AC$5&gt;=$L58,AC$5&lt;=$M58),1,IF(AND($C58="目标/里程碑",AC$5&gt;=$G58,AC$5&lt;=$H58),2,""))</f>
        <v/>
      </c>
      <c r="AD58" s="28" t="str">
        <f t="shared" ca="1" si="20"/>
        <v/>
      </c>
      <c r="AE58" s="28" t="str">
        <f t="shared" ca="1" si="20"/>
        <v/>
      </c>
      <c r="AF58" s="28" t="str">
        <f t="shared" ca="1" si="18"/>
        <v/>
      </c>
      <c r="AG58" s="28" t="str">
        <f t="shared" ca="1" si="18"/>
        <v/>
      </c>
      <c r="AH58" s="28" t="str">
        <f t="shared" ca="1" si="18"/>
        <v/>
      </c>
      <c r="AI58" s="28" t="str">
        <f t="shared" ca="1" si="18"/>
        <v/>
      </c>
      <c r="AJ58" s="28" t="str">
        <f t="shared" ca="1" si="18"/>
        <v/>
      </c>
      <c r="AK58" s="28" t="str">
        <f t="shared" ca="1" si="18"/>
        <v/>
      </c>
      <c r="AL58" s="28" t="str">
        <f t="shared" ca="1" si="18"/>
        <v/>
      </c>
      <c r="AM58" s="28" t="str">
        <f t="shared" ca="1" si="18"/>
        <v/>
      </c>
      <c r="AN58" s="28" t="str">
        <f t="shared" ca="1" si="18"/>
        <v/>
      </c>
      <c r="AO58" s="28" t="str">
        <f t="shared" ca="1" si="18"/>
        <v/>
      </c>
      <c r="AP58" s="28" t="str">
        <f t="shared" ca="1" si="18"/>
        <v/>
      </c>
      <c r="AQ58" s="28" t="str">
        <f t="shared" ca="1" si="18"/>
        <v/>
      </c>
      <c r="AR58" s="28" t="str">
        <f t="shared" ca="1" si="18"/>
        <v/>
      </c>
      <c r="AS58" s="28" t="str">
        <f t="shared" ca="1" si="18"/>
        <v/>
      </c>
      <c r="AT58" s="28" t="str">
        <f t="shared" ca="1" si="18"/>
        <v/>
      </c>
      <c r="AU58" s="28" t="str">
        <f t="shared" ca="1" si="18"/>
        <v/>
      </c>
      <c r="AV58" s="28" t="str">
        <f t="shared" ca="1" si="19"/>
        <v/>
      </c>
      <c r="AW58" s="28" t="str">
        <f t="shared" ca="1" si="19"/>
        <v/>
      </c>
      <c r="AX58" s="28" t="str">
        <f t="shared" ca="1" si="19"/>
        <v/>
      </c>
      <c r="AY58" s="28" t="str">
        <f t="shared" ca="1" si="19"/>
        <v/>
      </c>
      <c r="AZ58" s="28" t="str">
        <f t="shared" ca="1" si="19"/>
        <v/>
      </c>
      <c r="BA58" s="28" t="str">
        <f t="shared" ca="1" si="19"/>
        <v/>
      </c>
      <c r="BB58" s="28" t="str">
        <f t="shared" ca="1" si="19"/>
        <v/>
      </c>
      <c r="BC58" s="28" t="str">
        <f t="shared" ca="1" si="19"/>
        <v/>
      </c>
      <c r="BD58" s="28" t="str">
        <f t="shared" ca="1" si="19"/>
        <v/>
      </c>
      <c r="BE58" s="28" t="str">
        <f t="shared" ca="1" si="19"/>
        <v/>
      </c>
      <c r="BF58" s="28" t="str">
        <f t="shared" ca="1" si="19"/>
        <v/>
      </c>
      <c r="BG58" s="28" t="str">
        <f t="shared" ca="1" si="19"/>
        <v/>
      </c>
      <c r="BH58" s="28" t="str">
        <f t="shared" ca="1" si="19"/>
        <v/>
      </c>
      <c r="BI58" s="28" t="str">
        <f t="shared" ca="1" si="19"/>
        <v/>
      </c>
      <c r="BJ58" s="28" t="str">
        <f t="shared" ca="1" si="19"/>
        <v/>
      </c>
      <c r="BK58" s="28" t="str">
        <f t="shared" ca="1" si="17"/>
        <v/>
      </c>
      <c r="BL58" s="28" t="str">
        <f t="shared" ca="1" si="17"/>
        <v/>
      </c>
      <c r="BM58" s="28" t="str">
        <f t="shared" ca="1" si="17"/>
        <v/>
      </c>
      <c r="BN58" s="28" t="str">
        <f t="shared" ca="1" si="17"/>
        <v/>
      </c>
      <c r="BO58" s="28" t="str">
        <f t="shared" ca="1" si="17"/>
        <v/>
      </c>
      <c r="BP58" s="28" t="str">
        <f t="shared" ca="1" si="17"/>
        <v/>
      </c>
      <c r="BQ58" s="28" t="str">
        <f t="shared" ca="1" si="17"/>
        <v/>
      </c>
      <c r="BR58" s="28" t="str">
        <f t="shared" ca="1" si="17"/>
        <v/>
      </c>
      <c r="BS58" s="28" t="str">
        <f t="shared" ca="1" si="17"/>
        <v/>
      </c>
    </row>
    <row r="59" spans="1:71" s="62" customFormat="1" ht="30" customHeight="1">
      <c r="A59" s="1"/>
      <c r="B59" s="41" t="s">
        <v>119</v>
      </c>
      <c r="C59" s="38" t="s">
        <v>120</v>
      </c>
      <c r="D59" s="38" t="s">
        <v>18</v>
      </c>
      <c r="E59" s="39">
        <v>0</v>
      </c>
      <c r="F59" s="128" t="s">
        <v>124</v>
      </c>
      <c r="G59" s="42">
        <v>43837</v>
      </c>
      <c r="H59" s="77">
        <f>WORKDAY.INTL(G59,1,1, 假期统计!$A$2:$A$28)-1</f>
        <v>43837</v>
      </c>
      <c r="I59" s="115">
        <f>NETWORKDAYS.INTL(里程碑[[#This Row],[计划开始日期]],里程碑[[#This Row],[计划完成日期]],1,假期统计!$A$2:$A$28)</f>
        <v>1</v>
      </c>
      <c r="J59" s="115"/>
      <c r="K59" s="115"/>
      <c r="L59" s="96"/>
      <c r="M59" s="97"/>
      <c r="N59" s="115">
        <f>NETWORKDAYS.INTL(里程碑[[#This Row],[实际开始日期]],里程碑[[#This Row],[实际完成日期]],1,假期统计!$A$2:$A$28)</f>
        <v>0</v>
      </c>
      <c r="O59" s="13"/>
      <c r="P59" s="28" t="str">
        <f t="shared" ca="1" si="20"/>
        <v/>
      </c>
      <c r="Q59" s="28" t="str">
        <f t="shared" ca="1" si="20"/>
        <v/>
      </c>
      <c r="R59" s="28" t="str">
        <f t="shared" ca="1" si="20"/>
        <v/>
      </c>
      <c r="S59" s="28" t="str">
        <f t="shared" ca="1" si="20"/>
        <v/>
      </c>
      <c r="T59" s="28" t="str">
        <f t="shared" ca="1" si="20"/>
        <v/>
      </c>
      <c r="U59" s="28" t="str">
        <f t="shared" ca="1" si="20"/>
        <v/>
      </c>
      <c r="V59" s="28" t="str">
        <f t="shared" ca="1" si="20"/>
        <v/>
      </c>
      <c r="W59" s="28" t="str">
        <f t="shared" ca="1" si="20"/>
        <v/>
      </c>
      <c r="X59" s="28" t="str">
        <f t="shared" ca="1" si="20"/>
        <v/>
      </c>
      <c r="Y59" s="28" t="str">
        <f t="shared" ca="1" si="20"/>
        <v/>
      </c>
      <c r="Z59" s="28" t="str">
        <f t="shared" ca="1" si="20"/>
        <v/>
      </c>
      <c r="AA59" s="28" t="str">
        <f t="shared" ca="1" si="20"/>
        <v/>
      </c>
      <c r="AB59" s="28" t="str">
        <f t="shared" ca="1" si="20"/>
        <v/>
      </c>
      <c r="AC59" s="28" t="str">
        <f t="shared" ca="1" si="20"/>
        <v/>
      </c>
      <c r="AD59" s="28" t="str">
        <f t="shared" ca="1" si="20"/>
        <v/>
      </c>
      <c r="AE59" s="28" t="str">
        <f t="shared" ca="1" si="20"/>
        <v/>
      </c>
      <c r="AF59" s="28" t="str">
        <f t="shared" ca="1" si="18"/>
        <v/>
      </c>
      <c r="AG59" s="28" t="str">
        <f t="shared" ca="1" si="18"/>
        <v/>
      </c>
      <c r="AH59" s="28" t="str">
        <f t="shared" ca="1" si="18"/>
        <v/>
      </c>
      <c r="AI59" s="28" t="str">
        <f t="shared" ca="1" si="18"/>
        <v/>
      </c>
      <c r="AJ59" s="28" t="str">
        <f t="shared" ca="1" si="18"/>
        <v/>
      </c>
      <c r="AK59" s="28" t="str">
        <f t="shared" ca="1" si="18"/>
        <v/>
      </c>
      <c r="AL59" s="28" t="str">
        <f t="shared" ca="1" si="18"/>
        <v/>
      </c>
      <c r="AM59" s="28" t="str">
        <f t="shared" ca="1" si="18"/>
        <v/>
      </c>
      <c r="AN59" s="28" t="str">
        <f t="shared" ca="1" si="18"/>
        <v/>
      </c>
      <c r="AO59" s="28" t="str">
        <f t="shared" ca="1" si="18"/>
        <v/>
      </c>
      <c r="AP59" s="28" t="str">
        <f t="shared" ca="1" si="18"/>
        <v/>
      </c>
      <c r="AQ59" s="28" t="str">
        <f t="shared" ca="1" si="18"/>
        <v/>
      </c>
      <c r="AR59" s="28" t="str">
        <f t="shared" ca="1" si="18"/>
        <v/>
      </c>
      <c r="AS59" s="28" t="str">
        <f t="shared" ca="1" si="18"/>
        <v/>
      </c>
      <c r="AT59" s="28" t="str">
        <f t="shared" ca="1" si="18"/>
        <v/>
      </c>
      <c r="AU59" s="28" t="str">
        <f t="shared" ca="1" si="18"/>
        <v/>
      </c>
      <c r="AV59" s="28" t="str">
        <f t="shared" ca="1" si="19"/>
        <v/>
      </c>
      <c r="AW59" s="28" t="str">
        <f t="shared" ca="1" si="19"/>
        <v/>
      </c>
      <c r="AX59" s="28" t="str">
        <f t="shared" ca="1" si="19"/>
        <v/>
      </c>
      <c r="AY59" s="28" t="str">
        <f t="shared" ca="1" si="19"/>
        <v/>
      </c>
      <c r="AZ59" s="28" t="str">
        <f t="shared" ca="1" si="19"/>
        <v/>
      </c>
      <c r="BA59" s="28" t="str">
        <f t="shared" ca="1" si="19"/>
        <v/>
      </c>
      <c r="BB59" s="28" t="str">
        <f t="shared" ca="1" si="19"/>
        <v/>
      </c>
      <c r="BC59" s="28" t="str">
        <f t="shared" ca="1" si="19"/>
        <v/>
      </c>
      <c r="BD59" s="28" t="str">
        <f t="shared" ca="1" si="19"/>
        <v/>
      </c>
      <c r="BE59" s="28" t="str">
        <f t="shared" ca="1" si="19"/>
        <v/>
      </c>
      <c r="BF59" s="28" t="str">
        <f t="shared" ca="1" si="19"/>
        <v/>
      </c>
      <c r="BG59" s="28" t="str">
        <f t="shared" ca="1" si="19"/>
        <v/>
      </c>
      <c r="BH59" s="28" t="str">
        <f t="shared" ca="1" si="19"/>
        <v/>
      </c>
      <c r="BI59" s="28" t="str">
        <f t="shared" ca="1" si="19"/>
        <v/>
      </c>
      <c r="BJ59" s="28" t="str">
        <f t="shared" ca="1" si="19"/>
        <v/>
      </c>
      <c r="BK59" s="28" t="str">
        <f t="shared" ca="1" si="17"/>
        <v/>
      </c>
      <c r="BL59" s="28" t="str">
        <f t="shared" ca="1" si="17"/>
        <v/>
      </c>
      <c r="BM59" s="28" t="str">
        <f t="shared" ca="1" si="17"/>
        <v/>
      </c>
      <c r="BN59" s="28" t="str">
        <f t="shared" ca="1" si="17"/>
        <v/>
      </c>
      <c r="BO59" s="28" t="str">
        <f t="shared" ca="1" si="17"/>
        <v/>
      </c>
      <c r="BP59" s="28" t="str">
        <f t="shared" ca="1" si="17"/>
        <v/>
      </c>
      <c r="BQ59" s="28" t="str">
        <f t="shared" ca="1" si="17"/>
        <v/>
      </c>
      <c r="BR59" s="28" t="str">
        <f t="shared" ca="1" si="17"/>
        <v/>
      </c>
      <c r="BS59" s="28" t="str">
        <f t="shared" ca="1" si="17"/>
        <v/>
      </c>
    </row>
    <row r="60" spans="1:71" s="60" customFormat="1" ht="30" customHeight="1">
      <c r="A60" s="1"/>
      <c r="B60" s="41" t="s">
        <v>116</v>
      </c>
      <c r="C60" s="38" t="s">
        <v>120</v>
      </c>
      <c r="D60" s="38" t="s">
        <v>18</v>
      </c>
      <c r="E60" s="24">
        <v>0</v>
      </c>
      <c r="F60" s="127" t="s">
        <v>149</v>
      </c>
      <c r="G60" s="25"/>
      <c r="H60" s="77"/>
      <c r="I60" s="56">
        <f>NETWORKDAYS.INTL(里程碑[[#This Row],[计划开始日期]],里程碑[[#This Row],[计划完成日期]],1,假期统计!$A$2:$A$28)</f>
        <v>0</v>
      </c>
      <c r="J60" s="56"/>
      <c r="K60" s="56"/>
      <c r="L60" s="77"/>
      <c r="M60" s="77"/>
      <c r="N60" s="56">
        <f>NETWORKDAYS.INTL(里程碑[[#This Row],[实际开始日期]],里程碑[[#This Row],[实际完成日期]],1,假期统计!$A$2:$A$28)</f>
        <v>0</v>
      </c>
      <c r="O60" s="13"/>
      <c r="P60" s="28" t="str">
        <f t="shared" ca="1" si="20"/>
        <v/>
      </c>
      <c r="Q60" s="28" t="str">
        <f t="shared" ca="1" si="20"/>
        <v/>
      </c>
      <c r="R60" s="28" t="str">
        <f t="shared" ca="1" si="20"/>
        <v/>
      </c>
      <c r="S60" s="28" t="str">
        <f t="shared" ca="1" si="20"/>
        <v/>
      </c>
      <c r="T60" s="28" t="str">
        <f t="shared" ca="1" si="20"/>
        <v/>
      </c>
      <c r="U60" s="28" t="str">
        <f t="shared" ca="1" si="20"/>
        <v/>
      </c>
      <c r="V60" s="28" t="str">
        <f t="shared" ca="1" si="20"/>
        <v/>
      </c>
      <c r="W60" s="28" t="str">
        <f t="shared" ca="1" si="20"/>
        <v/>
      </c>
      <c r="X60" s="28" t="str">
        <f t="shared" ca="1" si="20"/>
        <v/>
      </c>
      <c r="Y60" s="28" t="str">
        <f t="shared" ca="1" si="20"/>
        <v/>
      </c>
      <c r="Z60" s="28" t="str">
        <f t="shared" ca="1" si="20"/>
        <v/>
      </c>
      <c r="AA60" s="28" t="str">
        <f t="shared" ca="1" si="20"/>
        <v/>
      </c>
      <c r="AB60" s="28" t="str">
        <f t="shared" ca="1" si="20"/>
        <v/>
      </c>
      <c r="AC60" s="28" t="str">
        <f t="shared" ca="1" si="20"/>
        <v/>
      </c>
      <c r="AD60" s="28" t="str">
        <f t="shared" ca="1" si="20"/>
        <v/>
      </c>
      <c r="AE60" s="28" t="str">
        <f t="shared" ca="1" si="20"/>
        <v/>
      </c>
      <c r="AF60" s="28" t="str">
        <f t="shared" ca="1" si="18"/>
        <v/>
      </c>
      <c r="AG60" s="28" t="str">
        <f t="shared" ca="1" si="18"/>
        <v/>
      </c>
      <c r="AH60" s="28" t="str">
        <f t="shared" ca="1" si="18"/>
        <v/>
      </c>
      <c r="AI60" s="28" t="str">
        <f t="shared" ca="1" si="18"/>
        <v/>
      </c>
      <c r="AJ60" s="28" t="str">
        <f t="shared" ca="1" si="18"/>
        <v/>
      </c>
      <c r="AK60" s="28" t="str">
        <f t="shared" ca="1" si="18"/>
        <v/>
      </c>
      <c r="AL60" s="28" t="str">
        <f t="shared" ca="1" si="18"/>
        <v/>
      </c>
      <c r="AM60" s="28" t="str">
        <f t="shared" ca="1" si="18"/>
        <v/>
      </c>
      <c r="AN60" s="28" t="str">
        <f t="shared" ca="1" si="18"/>
        <v/>
      </c>
      <c r="AO60" s="28" t="str">
        <f t="shared" ca="1" si="18"/>
        <v/>
      </c>
      <c r="AP60" s="28" t="str">
        <f t="shared" ca="1" si="18"/>
        <v/>
      </c>
      <c r="AQ60" s="28" t="str">
        <f t="shared" ca="1" si="18"/>
        <v/>
      </c>
      <c r="AR60" s="28" t="str">
        <f t="shared" ca="1" si="18"/>
        <v/>
      </c>
      <c r="AS60" s="28" t="str">
        <f t="shared" ca="1" si="18"/>
        <v/>
      </c>
      <c r="AT60" s="28" t="str">
        <f t="shared" ca="1" si="18"/>
        <v/>
      </c>
      <c r="AU60" s="28" t="str">
        <f ca="1">IF(AND($C60="目标/里程碑",AU$5&gt;=$L60,AU$5&lt;=$M60),1,IF(AND($C60="目标/里程碑",AU$5&gt;=$G60,AU$5&lt;=$H60),2,""))</f>
        <v/>
      </c>
      <c r="AV60" s="28" t="str">
        <f t="shared" ca="1" si="19"/>
        <v/>
      </c>
      <c r="AW60" s="28" t="str">
        <f t="shared" ca="1" si="19"/>
        <v/>
      </c>
      <c r="AX60" s="28" t="str">
        <f t="shared" ca="1" si="19"/>
        <v/>
      </c>
      <c r="AY60" s="28" t="str">
        <f t="shared" ca="1" si="19"/>
        <v/>
      </c>
      <c r="AZ60" s="28" t="str">
        <f t="shared" ca="1" si="19"/>
        <v/>
      </c>
      <c r="BA60" s="28" t="str">
        <f t="shared" ca="1" si="19"/>
        <v/>
      </c>
      <c r="BB60" s="28" t="str">
        <f t="shared" ca="1" si="19"/>
        <v/>
      </c>
      <c r="BC60" s="28" t="str">
        <f t="shared" ca="1" si="19"/>
        <v/>
      </c>
      <c r="BD60" s="28" t="str">
        <f t="shared" ca="1" si="19"/>
        <v/>
      </c>
      <c r="BE60" s="28" t="str">
        <f t="shared" ca="1" si="19"/>
        <v/>
      </c>
      <c r="BF60" s="28" t="str">
        <f t="shared" ca="1" si="19"/>
        <v/>
      </c>
      <c r="BG60" s="28" t="str">
        <f t="shared" ca="1" si="19"/>
        <v/>
      </c>
      <c r="BH60" s="28" t="str">
        <f t="shared" ca="1" si="19"/>
        <v/>
      </c>
      <c r="BI60" s="28" t="str">
        <f t="shared" ca="1" si="19"/>
        <v/>
      </c>
      <c r="BJ60" s="28" t="str">
        <f t="shared" ca="1" si="19"/>
        <v/>
      </c>
      <c r="BK60" s="28" t="str">
        <f t="shared" ca="1" si="17"/>
        <v/>
      </c>
      <c r="BL60" s="28" t="str">
        <f t="shared" ca="1" si="17"/>
        <v/>
      </c>
      <c r="BM60" s="28" t="str">
        <f t="shared" ca="1" si="17"/>
        <v/>
      </c>
      <c r="BN60" s="28" t="str">
        <f t="shared" ca="1" si="17"/>
        <v/>
      </c>
      <c r="BO60" s="28" t="str">
        <f t="shared" ca="1" si="17"/>
        <v/>
      </c>
      <c r="BP60" s="28" t="str">
        <f t="shared" ca="1" si="17"/>
        <v/>
      </c>
      <c r="BQ60" s="28" t="str">
        <f t="shared" ca="1" si="17"/>
        <v/>
      </c>
      <c r="BR60" s="28" t="str">
        <f t="shared" ca="1" si="17"/>
        <v/>
      </c>
      <c r="BS60" s="28" t="str">
        <f t="shared" ca="1" si="17"/>
        <v/>
      </c>
    </row>
    <row r="61" spans="1:71" s="29" customFormat="1" ht="30" customHeight="1">
      <c r="A61" s="1"/>
      <c r="B61" s="41" t="s">
        <v>117</v>
      </c>
      <c r="C61" s="38" t="s">
        <v>120</v>
      </c>
      <c r="D61" s="38" t="s">
        <v>18</v>
      </c>
      <c r="E61" s="24">
        <v>0</v>
      </c>
      <c r="F61" s="38" t="s">
        <v>148</v>
      </c>
      <c r="G61" s="40"/>
      <c r="H61" s="77">
        <f>WORKDAY.INTL(G61,1,1, 假期统计!$A$2:$A$28)-1</f>
        <v>1</v>
      </c>
      <c r="I61" s="56">
        <f>NETWORKDAYS.INTL(里程碑[[#This Row],[计划开始日期]],里程碑[[#This Row],[计划完成日期]],1,假期统计!$A$2:$A$28)</f>
        <v>0</v>
      </c>
      <c r="J61" s="56"/>
      <c r="K61" s="56"/>
      <c r="L61" s="75"/>
      <c r="M61" s="75"/>
      <c r="N61" s="56">
        <f>NETWORKDAYS.INTL(里程碑[[#This Row],[实际开始日期]],里程碑[[#This Row],[实际完成日期]],1,假期统计!$A$2:$A$28)</f>
        <v>0</v>
      </c>
      <c r="O61" s="13"/>
      <c r="P61" s="28" t="str">
        <f t="shared" ca="1" si="20"/>
        <v/>
      </c>
      <c r="Q61" s="28" t="str">
        <f t="shared" ca="1" si="20"/>
        <v/>
      </c>
      <c r="R61" s="28" t="str">
        <f t="shared" ca="1" si="20"/>
        <v/>
      </c>
      <c r="S61" s="28" t="str">
        <f t="shared" ca="1" si="20"/>
        <v/>
      </c>
      <c r="T61" s="28" t="str">
        <f t="shared" ca="1" si="20"/>
        <v/>
      </c>
      <c r="U61" s="28" t="str">
        <f t="shared" ca="1" si="20"/>
        <v/>
      </c>
      <c r="V61" s="28" t="str">
        <f t="shared" ca="1" si="20"/>
        <v/>
      </c>
      <c r="W61" s="28" t="str">
        <f t="shared" ca="1" si="20"/>
        <v/>
      </c>
      <c r="X61" s="28" t="str">
        <f t="shared" ca="1" si="20"/>
        <v/>
      </c>
      <c r="Y61" s="28" t="str">
        <f t="shared" ca="1" si="20"/>
        <v/>
      </c>
      <c r="Z61" s="28" t="str">
        <f t="shared" ca="1" si="20"/>
        <v/>
      </c>
      <c r="AA61" s="28" t="str">
        <f t="shared" ca="1" si="20"/>
        <v/>
      </c>
      <c r="AB61" s="28" t="str">
        <f t="shared" ca="1" si="20"/>
        <v/>
      </c>
      <c r="AC61" s="28" t="str">
        <f t="shared" ca="1" si="20"/>
        <v/>
      </c>
      <c r="AD61" s="28" t="str">
        <f t="shared" ca="1" si="20"/>
        <v/>
      </c>
      <c r="AE61" s="28" t="str">
        <f t="shared" ca="1" si="20"/>
        <v/>
      </c>
      <c r="AF61" s="126" t="str">
        <f t="shared" ca="1" si="18"/>
        <v/>
      </c>
      <c r="AG61" s="126" t="str">
        <f t="shared" ref="AG61:AR61" ca="1" si="21">IF(AND($C61="目标/里程碑",AG$5&gt;=$L61,AG$5&lt;=$M61),1,IF(AND($C61="目标/里程碑",AG$5&gt;=$G61,AG$5&lt;=$H61),2,""))</f>
        <v/>
      </c>
      <c r="AH61" s="126" t="str">
        <f t="shared" ca="1" si="21"/>
        <v/>
      </c>
      <c r="AI61" s="126" t="str">
        <f t="shared" ca="1" si="21"/>
        <v/>
      </c>
      <c r="AJ61" s="126" t="str">
        <f t="shared" ca="1" si="21"/>
        <v/>
      </c>
      <c r="AK61" s="126" t="str">
        <f t="shared" ca="1" si="21"/>
        <v/>
      </c>
      <c r="AL61" s="126" t="str">
        <f t="shared" ca="1" si="21"/>
        <v/>
      </c>
      <c r="AM61" s="126" t="str">
        <f t="shared" ca="1" si="21"/>
        <v/>
      </c>
      <c r="AN61" s="126" t="str">
        <f t="shared" ca="1" si="21"/>
        <v/>
      </c>
      <c r="AO61" s="126" t="str">
        <f t="shared" ca="1" si="21"/>
        <v/>
      </c>
      <c r="AP61" s="126" t="str">
        <f t="shared" ca="1" si="21"/>
        <v/>
      </c>
      <c r="AQ61" s="126" t="str">
        <f t="shared" ca="1" si="21"/>
        <v/>
      </c>
      <c r="AR61" s="126" t="str">
        <f t="shared" ca="1" si="21"/>
        <v/>
      </c>
      <c r="AS61" s="28" t="str">
        <f t="shared" ca="1" si="18"/>
        <v/>
      </c>
      <c r="AT61" s="28" t="str">
        <f t="shared" ca="1" si="18"/>
        <v/>
      </c>
      <c r="AU61" s="28" t="str">
        <f t="shared" ca="1" si="18"/>
        <v/>
      </c>
      <c r="AV61" s="28" t="str">
        <f t="shared" ca="1" si="19"/>
        <v/>
      </c>
      <c r="AW61" s="28" t="str">
        <f t="shared" ca="1" si="19"/>
        <v/>
      </c>
      <c r="AX61" s="28" t="str">
        <f t="shared" ca="1" si="19"/>
        <v/>
      </c>
      <c r="AY61" s="28" t="str">
        <f t="shared" ca="1" si="19"/>
        <v/>
      </c>
      <c r="AZ61" s="28" t="str">
        <f t="shared" ca="1" si="19"/>
        <v/>
      </c>
      <c r="BA61" s="28" t="str">
        <f t="shared" ca="1" si="19"/>
        <v/>
      </c>
      <c r="BB61" s="28" t="str">
        <f t="shared" ca="1" si="19"/>
        <v/>
      </c>
      <c r="BC61" s="28" t="str">
        <f t="shared" ca="1" si="19"/>
        <v/>
      </c>
      <c r="BD61" s="28" t="str">
        <f t="shared" ca="1" si="19"/>
        <v/>
      </c>
      <c r="BE61" s="28" t="str">
        <f t="shared" ca="1" si="19"/>
        <v/>
      </c>
      <c r="BF61" s="28" t="str">
        <f t="shared" ca="1" si="19"/>
        <v/>
      </c>
      <c r="BG61" s="28" t="str">
        <f t="shared" ca="1" si="19"/>
        <v/>
      </c>
      <c r="BH61" s="28" t="str">
        <f t="shared" ca="1" si="19"/>
        <v/>
      </c>
      <c r="BI61" s="28" t="str">
        <f t="shared" ca="1" si="19"/>
        <v/>
      </c>
      <c r="BJ61" s="28" t="str">
        <f t="shared" ca="1" si="19"/>
        <v/>
      </c>
      <c r="BK61" s="28" t="str">
        <f t="shared" ca="1" si="17"/>
        <v/>
      </c>
      <c r="BL61" s="28" t="str">
        <f t="shared" ca="1" si="17"/>
        <v/>
      </c>
      <c r="BM61" s="28" t="str">
        <f t="shared" ca="1" si="17"/>
        <v/>
      </c>
      <c r="BN61" s="28" t="str">
        <f t="shared" ca="1" si="17"/>
        <v/>
      </c>
      <c r="BO61" s="28" t="str">
        <f t="shared" ca="1" si="17"/>
        <v/>
      </c>
      <c r="BP61" s="28" t="str">
        <f t="shared" ca="1" si="17"/>
        <v/>
      </c>
      <c r="BQ61" s="28" t="str">
        <f t="shared" ca="1" si="17"/>
        <v/>
      </c>
      <c r="BR61" s="28" t="str">
        <f t="shared" ca="1" si="17"/>
        <v/>
      </c>
      <c r="BS61" s="28" t="str">
        <f t="shared" ca="1" si="17"/>
        <v/>
      </c>
    </row>
    <row r="62" spans="1:71" s="29" customFormat="1" ht="30" customHeight="1">
      <c r="A62" s="1"/>
      <c r="B62" s="122" t="s">
        <v>118</v>
      </c>
      <c r="C62" s="38" t="s">
        <v>108</v>
      </c>
      <c r="D62" s="38"/>
      <c r="E62" s="39"/>
      <c r="F62" s="39"/>
      <c r="G62" s="25">
        <f>WORKDAY.INTL(H61,0, 1, 假期统计!$A$2:$A$28)</f>
        <v>1</v>
      </c>
      <c r="H62" s="75">
        <f>里程碑[[#This Row],[计划开始日期]]</f>
        <v>1</v>
      </c>
      <c r="I62" s="56"/>
      <c r="J62" s="56"/>
      <c r="K62" s="56"/>
      <c r="L62" s="77"/>
      <c r="M62" s="77"/>
      <c r="N62" s="26"/>
      <c r="O62" s="13"/>
      <c r="P62" s="28" t="str">
        <f t="shared" ca="1" si="20"/>
        <v/>
      </c>
      <c r="Q62" s="28" t="str">
        <f t="shared" ca="1" si="20"/>
        <v/>
      </c>
      <c r="R62" s="28" t="str">
        <f t="shared" ca="1" si="20"/>
        <v/>
      </c>
      <c r="S62" s="28" t="str">
        <f t="shared" ca="1" si="20"/>
        <v/>
      </c>
      <c r="T62" s="28" t="str">
        <f t="shared" ca="1" si="20"/>
        <v/>
      </c>
      <c r="U62" s="28" t="str">
        <f t="shared" ca="1" si="20"/>
        <v/>
      </c>
      <c r="V62" s="28" t="str">
        <f t="shared" ca="1" si="20"/>
        <v/>
      </c>
      <c r="W62" s="28" t="str">
        <f t="shared" ca="1" si="20"/>
        <v/>
      </c>
      <c r="X62" s="28" t="str">
        <f t="shared" ca="1" si="20"/>
        <v/>
      </c>
      <c r="Y62" s="28" t="str">
        <f t="shared" ca="1" si="20"/>
        <v/>
      </c>
      <c r="Z62" s="28" t="str">
        <f t="shared" ca="1" si="20"/>
        <v/>
      </c>
      <c r="AA62" s="28" t="str">
        <f t="shared" ca="1" si="20"/>
        <v/>
      </c>
      <c r="AB62" s="28" t="str">
        <f t="shared" ca="1" si="20"/>
        <v/>
      </c>
      <c r="AC62" s="28" t="str">
        <f t="shared" ca="1" si="20"/>
        <v/>
      </c>
      <c r="AD62" s="28" t="str">
        <f t="shared" ca="1" si="20"/>
        <v/>
      </c>
      <c r="AE62" s="28" t="str">
        <f t="shared" ca="1" si="20"/>
        <v/>
      </c>
      <c r="AF62" s="28" t="str">
        <f t="shared" ca="1" si="18"/>
        <v/>
      </c>
      <c r="AG62" s="28" t="str">
        <f t="shared" ca="1" si="18"/>
        <v/>
      </c>
      <c r="AH62" s="28" t="str">
        <f t="shared" ca="1" si="18"/>
        <v/>
      </c>
      <c r="AI62" s="28" t="str">
        <f t="shared" ca="1" si="18"/>
        <v/>
      </c>
      <c r="AJ62" s="28" t="str">
        <f t="shared" ca="1" si="18"/>
        <v/>
      </c>
      <c r="AK62" s="28" t="str">
        <f t="shared" ca="1" si="18"/>
        <v/>
      </c>
      <c r="AL62" s="28" t="str">
        <f t="shared" ca="1" si="18"/>
        <v/>
      </c>
      <c r="AM62" s="28" t="str">
        <f t="shared" ca="1" si="18"/>
        <v/>
      </c>
      <c r="AN62" s="28" t="str">
        <f t="shared" ca="1" si="18"/>
        <v/>
      </c>
      <c r="AO62" s="28" t="str">
        <f t="shared" ca="1" si="18"/>
        <v/>
      </c>
      <c r="AP62" s="28" t="str">
        <f t="shared" ca="1" si="18"/>
        <v/>
      </c>
      <c r="AQ62" s="28" t="str">
        <f t="shared" ca="1" si="18"/>
        <v/>
      </c>
      <c r="AR62" s="28" t="str">
        <f t="shared" ca="1" si="18"/>
        <v/>
      </c>
      <c r="AS62" s="28" t="str">
        <f t="shared" ca="1" si="18"/>
        <v/>
      </c>
      <c r="AT62" s="28" t="str">
        <f t="shared" ca="1" si="18"/>
        <v/>
      </c>
      <c r="AU62" s="28" t="str">
        <f t="shared" ca="1" si="18"/>
        <v/>
      </c>
      <c r="AV62" s="28" t="str">
        <f t="shared" ca="1" si="19"/>
        <v/>
      </c>
      <c r="AW62" s="28" t="str">
        <f t="shared" ca="1" si="19"/>
        <v/>
      </c>
      <c r="AX62" s="28" t="str">
        <f t="shared" ca="1" si="19"/>
        <v/>
      </c>
      <c r="AY62" s="28" t="str">
        <f t="shared" ca="1" si="19"/>
        <v/>
      </c>
      <c r="AZ62" s="28" t="str">
        <f t="shared" ca="1" si="19"/>
        <v/>
      </c>
      <c r="BA62" s="28" t="str">
        <f t="shared" ca="1" si="19"/>
        <v/>
      </c>
      <c r="BB62" s="28" t="str">
        <f t="shared" ca="1" si="19"/>
        <v/>
      </c>
      <c r="BC62" s="28" t="str">
        <f t="shared" ca="1" si="19"/>
        <v/>
      </c>
      <c r="BD62" s="28" t="str">
        <f t="shared" ca="1" si="19"/>
        <v/>
      </c>
      <c r="BE62" s="28" t="str">
        <f t="shared" ca="1" si="19"/>
        <v/>
      </c>
      <c r="BF62" s="28" t="str">
        <f t="shared" ca="1" si="19"/>
        <v/>
      </c>
      <c r="BG62" s="28" t="str">
        <f t="shared" ca="1" si="19"/>
        <v/>
      </c>
      <c r="BH62" s="28" t="str">
        <f t="shared" ca="1" si="19"/>
        <v/>
      </c>
      <c r="BI62" s="28" t="str">
        <f t="shared" ca="1" si="19"/>
        <v/>
      </c>
      <c r="BJ62" s="28" t="str">
        <f t="shared" ca="1" si="19"/>
        <v/>
      </c>
      <c r="BK62" s="28" t="str">
        <f t="shared" ca="1" si="17"/>
        <v/>
      </c>
      <c r="BL62" s="28" t="str">
        <f t="shared" ca="1" si="17"/>
        <v/>
      </c>
      <c r="BM62" s="28" t="str">
        <f t="shared" ca="1" si="17"/>
        <v/>
      </c>
      <c r="BN62" s="28" t="str">
        <f t="shared" ca="1" si="17"/>
        <v/>
      </c>
      <c r="BO62" s="28" t="str">
        <f t="shared" ca="1" si="17"/>
        <v/>
      </c>
      <c r="BP62" s="28" t="str">
        <f t="shared" ca="1" si="17"/>
        <v/>
      </c>
      <c r="BQ62" s="28" t="str">
        <f t="shared" ca="1" si="17"/>
        <v/>
      </c>
      <c r="BR62" s="28" t="str">
        <f t="shared" ca="1" si="17"/>
        <v/>
      </c>
      <c r="BS62" s="28" t="str">
        <f t="shared" ca="1" si="17"/>
        <v/>
      </c>
    </row>
    <row r="63" spans="1:71" s="29" customFormat="1" ht="30" customHeight="1">
      <c r="A63" s="1"/>
      <c r="B63" s="35" t="s">
        <v>27</v>
      </c>
      <c r="C63" s="109" t="s">
        <v>152</v>
      </c>
      <c r="D63" s="44" t="s">
        <v>36</v>
      </c>
      <c r="E63" s="94">
        <f>E64*I64+E65*I65+E66*I66+E67*I67+E68*I68+E69*I69+E70*I70</f>
        <v>0</v>
      </c>
      <c r="F63" s="99"/>
      <c r="G63" s="99"/>
      <c r="H63" s="100"/>
      <c r="I63" s="97"/>
      <c r="J63" s="97"/>
      <c r="K63" s="97"/>
      <c r="L63" s="96"/>
      <c r="M63" s="96"/>
      <c r="N63" s="97"/>
      <c r="O63" s="13"/>
      <c r="P63" s="28" t="str">
        <f t="shared" ca="1" si="20"/>
        <v/>
      </c>
      <c r="Q63" s="28" t="str">
        <f t="shared" ca="1" si="20"/>
        <v/>
      </c>
      <c r="R63" s="28" t="str">
        <f t="shared" ca="1" si="20"/>
        <v/>
      </c>
      <c r="S63" s="28" t="str">
        <f t="shared" ca="1" si="20"/>
        <v/>
      </c>
      <c r="T63" s="28" t="str">
        <f t="shared" ca="1" si="20"/>
        <v/>
      </c>
      <c r="U63" s="28" t="str">
        <f t="shared" ca="1" si="20"/>
        <v/>
      </c>
      <c r="V63" s="28" t="str">
        <f t="shared" ca="1" si="20"/>
        <v/>
      </c>
      <c r="W63" s="28" t="str">
        <f t="shared" ca="1" si="20"/>
        <v/>
      </c>
      <c r="X63" s="28" t="str">
        <f t="shared" ca="1" si="20"/>
        <v/>
      </c>
      <c r="Y63" s="28" t="str">
        <f t="shared" ca="1" si="20"/>
        <v/>
      </c>
      <c r="Z63" s="28" t="str">
        <f t="shared" ca="1" si="20"/>
        <v/>
      </c>
      <c r="AA63" s="28" t="str">
        <f t="shared" ca="1" si="20"/>
        <v/>
      </c>
      <c r="AB63" s="28" t="str">
        <f t="shared" ca="1" si="20"/>
        <v/>
      </c>
      <c r="AC63" s="28" t="str">
        <f t="shared" ca="1" si="20"/>
        <v/>
      </c>
      <c r="AD63" s="28" t="str">
        <f t="shared" ca="1" si="20"/>
        <v/>
      </c>
      <c r="AE63" s="28" t="str">
        <f t="shared" ca="1" si="20"/>
        <v/>
      </c>
      <c r="AF63" s="28" t="str">
        <f t="shared" ca="1" si="18"/>
        <v/>
      </c>
      <c r="AG63" s="28" t="str">
        <f t="shared" ca="1" si="18"/>
        <v/>
      </c>
      <c r="AH63" s="28" t="str">
        <f t="shared" ca="1" si="18"/>
        <v/>
      </c>
      <c r="AI63" s="28" t="str">
        <f t="shared" ca="1" si="18"/>
        <v/>
      </c>
      <c r="AJ63" s="28" t="str">
        <f t="shared" ca="1" si="18"/>
        <v/>
      </c>
      <c r="AK63" s="28" t="str">
        <f t="shared" ca="1" si="18"/>
        <v/>
      </c>
      <c r="AL63" s="28" t="str">
        <f t="shared" ca="1" si="18"/>
        <v/>
      </c>
      <c r="AM63" s="28" t="str">
        <f t="shared" ca="1" si="18"/>
        <v/>
      </c>
      <c r="AN63" s="28" t="str">
        <f t="shared" ca="1" si="18"/>
        <v/>
      </c>
      <c r="AO63" s="28" t="str">
        <f t="shared" ca="1" si="18"/>
        <v/>
      </c>
      <c r="AP63" s="28" t="str">
        <f t="shared" ca="1" si="18"/>
        <v/>
      </c>
      <c r="AQ63" s="28" t="str">
        <f t="shared" ca="1" si="18"/>
        <v/>
      </c>
      <c r="AR63" s="28" t="str">
        <f t="shared" ca="1" si="18"/>
        <v/>
      </c>
      <c r="AS63" s="28" t="str">
        <f t="shared" ca="1" si="18"/>
        <v/>
      </c>
      <c r="AT63" s="28" t="str">
        <f t="shared" ca="1" si="18"/>
        <v/>
      </c>
      <c r="AU63" s="28" t="str">
        <f t="shared" ref="AU63:BJ73" ca="1" si="22">IF(AND($C63="目标/里程碑",AU$5&gt;=$L63,AU$5&lt;=$M63),1,IF(AND($C63="目标/里程碑",AU$5&gt;=$G63,AU$5&lt;=$H63),2,""))</f>
        <v/>
      </c>
      <c r="AV63" s="28" t="str">
        <f t="shared" ca="1" si="22"/>
        <v/>
      </c>
      <c r="AW63" s="28" t="str">
        <f t="shared" ca="1" si="22"/>
        <v/>
      </c>
      <c r="AX63" s="28" t="str">
        <f t="shared" ca="1" si="22"/>
        <v/>
      </c>
      <c r="AY63" s="28" t="str">
        <f t="shared" ca="1" si="22"/>
        <v/>
      </c>
      <c r="AZ63" s="28" t="str">
        <f t="shared" ca="1" si="22"/>
        <v/>
      </c>
      <c r="BA63" s="28" t="str">
        <f t="shared" ca="1" si="22"/>
        <v/>
      </c>
      <c r="BB63" s="28" t="str">
        <f t="shared" ca="1" si="22"/>
        <v/>
      </c>
      <c r="BC63" s="28" t="str">
        <f t="shared" ca="1" si="22"/>
        <v/>
      </c>
      <c r="BD63" s="28" t="str">
        <f t="shared" ca="1" si="22"/>
        <v/>
      </c>
      <c r="BE63" s="28" t="str">
        <f t="shared" ca="1" si="22"/>
        <v/>
      </c>
      <c r="BF63" s="28" t="str">
        <f t="shared" ca="1" si="22"/>
        <v/>
      </c>
      <c r="BG63" s="28" t="str">
        <f t="shared" ca="1" si="22"/>
        <v/>
      </c>
      <c r="BH63" s="28" t="str">
        <f t="shared" ca="1" si="22"/>
        <v/>
      </c>
      <c r="BI63" s="28" t="str">
        <f t="shared" ca="1" si="22"/>
        <v/>
      </c>
      <c r="BJ63" s="28" t="str">
        <f t="shared" ca="1" si="22"/>
        <v/>
      </c>
      <c r="BK63" s="28" t="str">
        <f t="shared" ca="1" si="17"/>
        <v/>
      </c>
      <c r="BL63" s="28" t="str">
        <f t="shared" ca="1" si="17"/>
        <v/>
      </c>
      <c r="BM63" s="28" t="str">
        <f t="shared" ca="1" si="17"/>
        <v/>
      </c>
      <c r="BN63" s="28" t="str">
        <f t="shared" ca="1" si="17"/>
        <v/>
      </c>
      <c r="BO63" s="28" t="str">
        <f t="shared" ca="1" si="17"/>
        <v/>
      </c>
      <c r="BP63" s="28" t="str">
        <f t="shared" ca="1" si="17"/>
        <v/>
      </c>
      <c r="BQ63" s="28" t="str">
        <f t="shared" ca="1" si="17"/>
        <v/>
      </c>
      <c r="BR63" s="28" t="str">
        <f t="shared" ca="1" si="17"/>
        <v/>
      </c>
      <c r="BS63" s="28" t="str">
        <f t="shared" ca="1" si="17"/>
        <v/>
      </c>
    </row>
    <row r="64" spans="1:71" s="29" customFormat="1" ht="30" customHeight="1">
      <c r="A64" s="1"/>
      <c r="B64" s="41" t="s">
        <v>42</v>
      </c>
      <c r="C64" s="38" t="s">
        <v>21</v>
      </c>
      <c r="D64" s="38" t="s">
        <v>59</v>
      </c>
      <c r="E64" s="24">
        <v>0</v>
      </c>
      <c r="F64" s="119" t="s">
        <v>139</v>
      </c>
      <c r="G64" s="42">
        <v>43829</v>
      </c>
      <c r="H64" s="77">
        <f>WORKDAY.INTL(G64,2,1, 假期统计!$A$2:$A$28)-1</f>
        <v>43831</v>
      </c>
      <c r="I64" s="56">
        <f>NETWORKDAYS.INTL(里程碑[[#This Row],[计划开始日期]],里程碑[[#This Row],[计划完成日期]],1,假期统计!$A$2:$A$28)</f>
        <v>2</v>
      </c>
      <c r="J64" s="56"/>
      <c r="K64" s="56"/>
      <c r="L64" s="77"/>
      <c r="M64" s="77"/>
      <c r="N64" s="56">
        <f>NETWORKDAYS.INTL(里程碑[[#This Row],[实际开始日期]],里程碑[[#This Row],[实际完成日期]],1,假期统计!$A$2:$A$28)</f>
        <v>0</v>
      </c>
      <c r="O64" s="13"/>
      <c r="P64" s="28" t="str">
        <f t="shared" ca="1" si="20"/>
        <v/>
      </c>
      <c r="Q64" s="28" t="str">
        <f t="shared" ca="1" si="20"/>
        <v/>
      </c>
      <c r="R64" s="28" t="str">
        <f t="shared" ca="1" si="20"/>
        <v/>
      </c>
      <c r="S64" s="28" t="str">
        <f t="shared" ca="1" si="20"/>
        <v/>
      </c>
      <c r="T64" s="28" t="str">
        <f t="shared" ca="1" si="20"/>
        <v/>
      </c>
      <c r="U64" s="28" t="str">
        <f t="shared" ca="1" si="20"/>
        <v/>
      </c>
      <c r="V64" s="28" t="str">
        <f t="shared" ca="1" si="20"/>
        <v/>
      </c>
      <c r="W64" s="28" t="str">
        <f t="shared" ca="1" si="20"/>
        <v/>
      </c>
      <c r="X64" s="28" t="str">
        <f t="shared" ca="1" si="20"/>
        <v/>
      </c>
      <c r="Y64" s="28" t="str">
        <f t="shared" ca="1" si="20"/>
        <v/>
      </c>
      <c r="Z64" s="28" t="str">
        <f t="shared" ca="1" si="20"/>
        <v/>
      </c>
      <c r="AA64" s="28" t="str">
        <f t="shared" ca="1" si="20"/>
        <v/>
      </c>
      <c r="AB64" s="28" t="str">
        <f t="shared" ca="1" si="20"/>
        <v/>
      </c>
      <c r="AC64" s="28" t="str">
        <f t="shared" ca="1" si="20"/>
        <v/>
      </c>
      <c r="AD64" s="28" t="str">
        <f t="shared" ca="1" si="20"/>
        <v/>
      </c>
      <c r="AE64" s="28" t="str">
        <f t="shared" ca="1" si="20"/>
        <v/>
      </c>
      <c r="AF64" s="28" t="str">
        <f t="shared" ref="AF64:AU73" ca="1" si="23">IF(AND($C64="目标/里程碑",AF$5&gt;=$L64,AF$5&lt;=$M64),1,IF(AND($C64="目标/里程碑",AF$5&gt;=$G64,AF$5&lt;=$H64),2,""))</f>
        <v/>
      </c>
      <c r="AG64" s="28" t="str">
        <f t="shared" ca="1" si="23"/>
        <v/>
      </c>
      <c r="AH64" s="28" t="str">
        <f t="shared" ca="1" si="23"/>
        <v/>
      </c>
      <c r="AI64" s="28" t="str">
        <f t="shared" ca="1" si="23"/>
        <v/>
      </c>
      <c r="AJ64" s="28" t="str">
        <f t="shared" ca="1" si="23"/>
        <v/>
      </c>
      <c r="AK64" s="28" t="str">
        <f t="shared" ca="1" si="23"/>
        <v/>
      </c>
      <c r="AL64" s="28" t="str">
        <f t="shared" ca="1" si="23"/>
        <v/>
      </c>
      <c r="AM64" s="28" t="str">
        <f t="shared" ca="1" si="23"/>
        <v/>
      </c>
      <c r="AN64" s="28" t="str">
        <f t="shared" ca="1" si="23"/>
        <v/>
      </c>
      <c r="AO64" s="28" t="str">
        <f t="shared" ca="1" si="23"/>
        <v/>
      </c>
      <c r="AP64" s="28" t="str">
        <f t="shared" ca="1" si="23"/>
        <v/>
      </c>
      <c r="AQ64" s="28" t="str">
        <f t="shared" ca="1" si="23"/>
        <v/>
      </c>
      <c r="AR64" s="28" t="str">
        <f t="shared" ca="1" si="23"/>
        <v/>
      </c>
      <c r="AS64" s="28" t="str">
        <f t="shared" ca="1" si="23"/>
        <v/>
      </c>
      <c r="AT64" s="28" t="str">
        <f t="shared" ca="1" si="23"/>
        <v/>
      </c>
      <c r="AU64" s="28" t="str">
        <f t="shared" ca="1" si="23"/>
        <v/>
      </c>
      <c r="AV64" s="28" t="str">
        <f t="shared" ca="1" si="22"/>
        <v/>
      </c>
      <c r="AW64" s="28" t="str">
        <f t="shared" ca="1" si="22"/>
        <v/>
      </c>
      <c r="AX64" s="28" t="str">
        <f t="shared" ca="1" si="22"/>
        <v/>
      </c>
      <c r="AY64" s="28" t="str">
        <f t="shared" ca="1" si="22"/>
        <v/>
      </c>
      <c r="AZ64" s="28" t="str">
        <f t="shared" ca="1" si="22"/>
        <v/>
      </c>
      <c r="BA64" s="28" t="str">
        <f t="shared" ca="1" si="22"/>
        <v/>
      </c>
      <c r="BB64" s="28" t="str">
        <f t="shared" ca="1" si="22"/>
        <v/>
      </c>
      <c r="BC64" s="28" t="str">
        <f t="shared" ca="1" si="22"/>
        <v/>
      </c>
      <c r="BD64" s="28" t="str">
        <f t="shared" ca="1" si="22"/>
        <v/>
      </c>
      <c r="BE64" s="28" t="str">
        <f t="shared" ca="1" si="22"/>
        <v/>
      </c>
      <c r="BF64" s="28" t="str">
        <f t="shared" ca="1" si="22"/>
        <v/>
      </c>
      <c r="BG64" s="28" t="str">
        <f t="shared" ca="1" si="22"/>
        <v/>
      </c>
      <c r="BH64" s="28" t="str">
        <f t="shared" ca="1" si="22"/>
        <v/>
      </c>
      <c r="BI64" s="28" t="str">
        <f t="shared" ca="1" si="22"/>
        <v/>
      </c>
      <c r="BJ64" s="28" t="str">
        <f t="shared" ca="1" si="22"/>
        <v/>
      </c>
      <c r="BK64" s="28" t="str">
        <f t="shared" ca="1" si="17"/>
        <v/>
      </c>
      <c r="BL64" s="28" t="str">
        <f t="shared" ca="1" si="17"/>
        <v/>
      </c>
      <c r="BM64" s="28" t="str">
        <f t="shared" ca="1" si="17"/>
        <v/>
      </c>
      <c r="BN64" s="28" t="str">
        <f t="shared" ca="1" si="17"/>
        <v/>
      </c>
      <c r="BO64" s="28" t="str">
        <f t="shared" ca="1" si="17"/>
        <v/>
      </c>
      <c r="BP64" s="28" t="str">
        <f t="shared" ca="1" si="17"/>
        <v/>
      </c>
      <c r="BQ64" s="28" t="str">
        <f t="shared" ca="1" si="17"/>
        <v/>
      </c>
      <c r="BR64" s="28" t="str">
        <f t="shared" ca="1" si="17"/>
        <v/>
      </c>
      <c r="BS64" s="28" t="str">
        <f t="shared" ca="1" si="17"/>
        <v/>
      </c>
    </row>
    <row r="65" spans="1:71" s="29" customFormat="1" ht="30" customHeight="1">
      <c r="A65" s="1"/>
      <c r="B65" s="41" t="s">
        <v>43</v>
      </c>
      <c r="C65" s="38" t="s">
        <v>22</v>
      </c>
      <c r="D65" s="38" t="s">
        <v>60</v>
      </c>
      <c r="E65" s="39">
        <v>0</v>
      </c>
      <c r="F65" s="24"/>
      <c r="G65" s="42">
        <f>WORKDAY.INTL(H64,1, 1, 假期统计!$A$2:$A$28)</f>
        <v>43832</v>
      </c>
      <c r="H65" s="77">
        <f>WORKDAY.INTL(G65,1,1, 假期统计!$A$2:$A$28)-1</f>
        <v>43832</v>
      </c>
      <c r="I65" s="56">
        <f>NETWORKDAYS.INTL(里程碑[[#This Row],[计划开始日期]],里程碑[[#This Row],[计划完成日期]],1,假期统计!$A$2:$A$28)</f>
        <v>1</v>
      </c>
      <c r="J65" s="56"/>
      <c r="K65" s="56"/>
      <c r="L65" s="77"/>
      <c r="M65" s="77"/>
      <c r="N65" s="56">
        <f>NETWORKDAYS.INTL(里程碑[[#This Row],[实际开始日期]],里程碑[[#This Row],[实际完成日期]],1,假期统计!$A$2:$A$28)</f>
        <v>0</v>
      </c>
      <c r="O65" s="13"/>
      <c r="P65" s="28" t="str">
        <f t="shared" ca="1" si="20"/>
        <v/>
      </c>
      <c r="Q65" s="28" t="str">
        <f t="shared" ca="1" si="20"/>
        <v/>
      </c>
      <c r="R65" s="28" t="str">
        <f t="shared" ca="1" si="20"/>
        <v/>
      </c>
      <c r="S65" s="28" t="str">
        <f t="shared" ca="1" si="20"/>
        <v/>
      </c>
      <c r="T65" s="28" t="str">
        <f t="shared" ca="1" si="20"/>
        <v/>
      </c>
      <c r="U65" s="28" t="str">
        <f t="shared" ca="1" si="20"/>
        <v/>
      </c>
      <c r="V65" s="28" t="str">
        <f t="shared" ca="1" si="20"/>
        <v/>
      </c>
      <c r="W65" s="28" t="str">
        <f t="shared" ca="1" si="20"/>
        <v/>
      </c>
      <c r="X65" s="28" t="str">
        <f t="shared" ca="1" si="20"/>
        <v/>
      </c>
      <c r="Y65" s="28" t="str">
        <f t="shared" ca="1" si="20"/>
        <v/>
      </c>
      <c r="Z65" s="28" t="str">
        <f t="shared" ca="1" si="20"/>
        <v/>
      </c>
      <c r="AA65" s="28" t="str">
        <f t="shared" ca="1" si="20"/>
        <v/>
      </c>
      <c r="AB65" s="28" t="str">
        <f t="shared" ca="1" si="20"/>
        <v/>
      </c>
      <c r="AC65" s="28" t="str">
        <f t="shared" ca="1" si="20"/>
        <v/>
      </c>
      <c r="AD65" s="28" t="str">
        <f t="shared" ca="1" si="20"/>
        <v/>
      </c>
      <c r="AE65" s="28" t="str">
        <f t="shared" ca="1" si="20"/>
        <v/>
      </c>
      <c r="AF65" s="28" t="str">
        <f t="shared" ca="1" si="23"/>
        <v/>
      </c>
      <c r="AG65" s="28" t="str">
        <f t="shared" ca="1" si="23"/>
        <v/>
      </c>
      <c r="AH65" s="28" t="str">
        <f t="shared" ca="1" si="23"/>
        <v/>
      </c>
      <c r="AI65" s="28" t="str">
        <f t="shared" ca="1" si="23"/>
        <v/>
      </c>
      <c r="AJ65" s="28" t="str">
        <f t="shared" ca="1" si="23"/>
        <v/>
      </c>
      <c r="AK65" s="28" t="str">
        <f t="shared" ca="1" si="23"/>
        <v/>
      </c>
      <c r="AL65" s="28" t="str">
        <f t="shared" ca="1" si="23"/>
        <v/>
      </c>
      <c r="AM65" s="28" t="str">
        <f t="shared" ca="1" si="23"/>
        <v/>
      </c>
      <c r="AN65" s="28" t="str">
        <f t="shared" ca="1" si="23"/>
        <v/>
      </c>
      <c r="AO65" s="28" t="str">
        <f t="shared" ca="1" si="23"/>
        <v/>
      </c>
      <c r="AP65" s="28" t="str">
        <f t="shared" ca="1" si="23"/>
        <v/>
      </c>
      <c r="AQ65" s="28" t="str">
        <f t="shared" ca="1" si="23"/>
        <v/>
      </c>
      <c r="AR65" s="28" t="str">
        <f t="shared" ca="1" si="23"/>
        <v/>
      </c>
      <c r="AS65" s="28" t="str">
        <f t="shared" ca="1" si="23"/>
        <v/>
      </c>
      <c r="AT65" s="28" t="str">
        <f t="shared" ca="1" si="23"/>
        <v/>
      </c>
      <c r="AU65" s="28" t="str">
        <f t="shared" ca="1" si="23"/>
        <v/>
      </c>
      <c r="AV65" s="28" t="str">
        <f t="shared" ca="1" si="22"/>
        <v/>
      </c>
      <c r="AW65" s="28" t="str">
        <f t="shared" ca="1" si="22"/>
        <v/>
      </c>
      <c r="AX65" s="28" t="str">
        <f t="shared" ca="1" si="22"/>
        <v/>
      </c>
      <c r="AY65" s="28" t="str">
        <f t="shared" ca="1" si="22"/>
        <v/>
      </c>
      <c r="AZ65" s="28" t="str">
        <f t="shared" ca="1" si="22"/>
        <v/>
      </c>
      <c r="BA65" s="28" t="str">
        <f t="shared" ca="1" si="22"/>
        <v/>
      </c>
      <c r="BB65" s="28" t="str">
        <f t="shared" ca="1" si="22"/>
        <v/>
      </c>
      <c r="BC65" s="28" t="str">
        <f t="shared" ca="1" si="22"/>
        <v/>
      </c>
      <c r="BD65" s="28" t="str">
        <f t="shared" ca="1" si="22"/>
        <v/>
      </c>
      <c r="BE65" s="28" t="str">
        <f t="shared" ca="1" si="22"/>
        <v/>
      </c>
      <c r="BF65" s="28" t="str">
        <f t="shared" ca="1" si="22"/>
        <v/>
      </c>
      <c r="BG65" s="28" t="str">
        <f t="shared" ca="1" si="22"/>
        <v/>
      </c>
      <c r="BH65" s="28" t="str">
        <f t="shared" ca="1" si="22"/>
        <v/>
      </c>
      <c r="BI65" s="28" t="str">
        <f t="shared" ca="1" si="22"/>
        <v/>
      </c>
      <c r="BJ65" s="28" t="str">
        <f t="shared" ca="1" si="22"/>
        <v/>
      </c>
      <c r="BK65" s="28" t="str">
        <f t="shared" ca="1" si="17"/>
        <v/>
      </c>
      <c r="BL65" s="28" t="str">
        <f t="shared" ca="1" si="17"/>
        <v/>
      </c>
      <c r="BM65" s="28" t="str">
        <f t="shared" ca="1" si="17"/>
        <v/>
      </c>
      <c r="BN65" s="28" t="str">
        <f t="shared" ca="1" si="17"/>
        <v/>
      </c>
      <c r="BO65" s="28" t="str">
        <f t="shared" ca="1" si="17"/>
        <v/>
      </c>
      <c r="BP65" s="28" t="str">
        <f t="shared" ca="1" si="17"/>
        <v/>
      </c>
      <c r="BQ65" s="28" t="str">
        <f t="shared" ca="1" si="17"/>
        <v/>
      </c>
      <c r="BR65" s="28" t="str">
        <f t="shared" ca="1" si="17"/>
        <v/>
      </c>
      <c r="BS65" s="28" t="str">
        <f t="shared" ca="1" si="17"/>
        <v/>
      </c>
    </row>
    <row r="66" spans="1:71" s="29" customFormat="1" ht="30" customHeight="1">
      <c r="A66" s="1"/>
      <c r="B66" s="36" t="s">
        <v>78</v>
      </c>
      <c r="C66" s="38" t="s">
        <v>23</v>
      </c>
      <c r="D66" s="38" t="s">
        <v>60</v>
      </c>
      <c r="E66" s="24">
        <v>0</v>
      </c>
      <c r="F66" s="24"/>
      <c r="G66" s="42">
        <f>WORKDAY.INTL(H65,1, 1, 假期统计!$A$2:$A$28)</f>
        <v>43833</v>
      </c>
      <c r="H66" s="77">
        <f>WORKDAY.INTL(G66,1,1, 假期统计!$A$2:$A$28)-1</f>
        <v>43835</v>
      </c>
      <c r="I66" s="56">
        <f>NETWORKDAYS.INTL(里程碑[[#This Row],[计划开始日期]],里程碑[[#This Row],[计划完成日期]],1,假期统计!$A$2:$A$28)</f>
        <v>1</v>
      </c>
      <c r="J66" s="56"/>
      <c r="K66" s="56"/>
      <c r="L66" s="77"/>
      <c r="M66" s="77"/>
      <c r="N66" s="56">
        <f>NETWORKDAYS.INTL(里程碑[[#This Row],[实际开始日期]],里程碑[[#This Row],[实际完成日期]],1,假期统计!$A$2:$A$28)</f>
        <v>0</v>
      </c>
      <c r="O66" s="13"/>
      <c r="P66" s="28" t="str">
        <f t="shared" ca="1" si="20"/>
        <v/>
      </c>
      <c r="Q66" s="28" t="str">
        <f t="shared" ca="1" si="20"/>
        <v/>
      </c>
      <c r="R66" s="28" t="str">
        <f t="shared" ca="1" si="20"/>
        <v/>
      </c>
      <c r="S66" s="28" t="str">
        <f t="shared" ca="1" si="20"/>
        <v/>
      </c>
      <c r="T66" s="28" t="str">
        <f t="shared" ca="1" si="20"/>
        <v/>
      </c>
      <c r="U66" s="28" t="str">
        <f t="shared" ca="1" si="20"/>
        <v/>
      </c>
      <c r="V66" s="28" t="str">
        <f t="shared" ca="1" si="20"/>
        <v/>
      </c>
      <c r="W66" s="28" t="str">
        <f t="shared" ca="1" si="20"/>
        <v/>
      </c>
      <c r="X66" s="28" t="str">
        <f t="shared" ca="1" si="20"/>
        <v/>
      </c>
      <c r="Y66" s="28" t="str">
        <f t="shared" ca="1" si="20"/>
        <v/>
      </c>
      <c r="Z66" s="28" t="str">
        <f t="shared" ca="1" si="20"/>
        <v/>
      </c>
      <c r="AA66" s="28" t="str">
        <f t="shared" ca="1" si="20"/>
        <v/>
      </c>
      <c r="AB66" s="28" t="str">
        <f t="shared" ca="1" si="20"/>
        <v/>
      </c>
      <c r="AC66" s="28" t="str">
        <f t="shared" ca="1" si="20"/>
        <v/>
      </c>
      <c r="AD66" s="28" t="str">
        <f t="shared" ca="1" si="20"/>
        <v/>
      </c>
      <c r="AE66" s="28" t="str">
        <f t="shared" ca="1" si="20"/>
        <v/>
      </c>
      <c r="AF66" s="28" t="str">
        <f t="shared" ca="1" si="23"/>
        <v/>
      </c>
      <c r="AG66" s="28" t="str">
        <f t="shared" ca="1" si="23"/>
        <v/>
      </c>
      <c r="AH66" s="28" t="str">
        <f t="shared" ca="1" si="23"/>
        <v/>
      </c>
      <c r="AI66" s="28" t="str">
        <f t="shared" ca="1" si="23"/>
        <v/>
      </c>
      <c r="AJ66" s="28" t="str">
        <f t="shared" ca="1" si="23"/>
        <v/>
      </c>
      <c r="AK66" s="28" t="str">
        <f t="shared" ca="1" si="23"/>
        <v/>
      </c>
      <c r="AL66" s="28" t="str">
        <f t="shared" ca="1" si="23"/>
        <v/>
      </c>
      <c r="AM66" s="28" t="str">
        <f t="shared" ca="1" si="23"/>
        <v/>
      </c>
      <c r="AN66" s="28" t="str">
        <f t="shared" ca="1" si="23"/>
        <v/>
      </c>
      <c r="AO66" s="28" t="str">
        <f t="shared" ca="1" si="23"/>
        <v/>
      </c>
      <c r="AP66" s="28" t="str">
        <f t="shared" ca="1" si="23"/>
        <v/>
      </c>
      <c r="AQ66" s="28" t="str">
        <f t="shared" ca="1" si="23"/>
        <v/>
      </c>
      <c r="AR66" s="28" t="str">
        <f t="shared" ca="1" si="23"/>
        <v/>
      </c>
      <c r="AS66" s="28" t="str">
        <f t="shared" ca="1" si="23"/>
        <v/>
      </c>
      <c r="AT66" s="28" t="str">
        <f t="shared" ca="1" si="23"/>
        <v/>
      </c>
      <c r="AU66" s="28" t="str">
        <f t="shared" ca="1" si="23"/>
        <v/>
      </c>
      <c r="AV66" s="28" t="str">
        <f t="shared" ca="1" si="22"/>
        <v/>
      </c>
      <c r="AW66" s="28" t="str">
        <f t="shared" ca="1" si="22"/>
        <v/>
      </c>
      <c r="AX66" s="28" t="str">
        <f t="shared" ca="1" si="22"/>
        <v/>
      </c>
      <c r="AY66" s="28" t="str">
        <f t="shared" ca="1" si="22"/>
        <v/>
      </c>
      <c r="AZ66" s="28" t="str">
        <f t="shared" ca="1" si="22"/>
        <v/>
      </c>
      <c r="BA66" s="28" t="str">
        <f t="shared" ca="1" si="22"/>
        <v/>
      </c>
      <c r="BB66" s="28" t="str">
        <f t="shared" ca="1" si="22"/>
        <v/>
      </c>
      <c r="BC66" s="28" t="str">
        <f t="shared" ca="1" si="22"/>
        <v/>
      </c>
      <c r="BD66" s="28" t="str">
        <f t="shared" ca="1" si="22"/>
        <v/>
      </c>
      <c r="BE66" s="28" t="str">
        <f t="shared" ca="1" si="22"/>
        <v/>
      </c>
      <c r="BF66" s="28" t="str">
        <f t="shared" ca="1" si="22"/>
        <v/>
      </c>
      <c r="BG66" s="28" t="str">
        <f t="shared" ca="1" si="22"/>
        <v/>
      </c>
      <c r="BH66" s="28" t="str">
        <f t="shared" ca="1" si="22"/>
        <v/>
      </c>
      <c r="BI66" s="28" t="str">
        <f t="shared" ca="1" si="22"/>
        <v/>
      </c>
      <c r="BJ66" s="28" t="str">
        <f t="shared" ca="1" si="22"/>
        <v/>
      </c>
      <c r="BK66" s="28" t="str">
        <f t="shared" ca="1" si="17"/>
        <v/>
      </c>
      <c r="BL66" s="28" t="str">
        <f t="shared" ca="1" si="17"/>
        <v/>
      </c>
      <c r="BM66" s="28" t="str">
        <f t="shared" ca="1" si="17"/>
        <v/>
      </c>
      <c r="BN66" s="28" t="str">
        <f t="shared" ca="1" si="17"/>
        <v/>
      </c>
      <c r="BO66" s="28" t="str">
        <f t="shared" ca="1" si="17"/>
        <v/>
      </c>
      <c r="BP66" s="28" t="str">
        <f t="shared" ca="1" si="17"/>
        <v/>
      </c>
      <c r="BQ66" s="28" t="str">
        <f t="shared" ca="1" si="17"/>
        <v/>
      </c>
      <c r="BR66" s="28" t="str">
        <f t="shared" ca="1" si="17"/>
        <v/>
      </c>
      <c r="BS66" s="28" t="str">
        <f t="shared" ca="1" si="17"/>
        <v/>
      </c>
    </row>
    <row r="67" spans="1:71" s="29" customFormat="1" ht="30" customHeight="1">
      <c r="A67" s="1"/>
      <c r="B67" s="36" t="s">
        <v>84</v>
      </c>
      <c r="C67" s="38" t="s">
        <v>21</v>
      </c>
      <c r="D67" s="38" t="s">
        <v>59</v>
      </c>
      <c r="E67" s="24">
        <v>0</v>
      </c>
      <c r="F67" s="24" t="s">
        <v>139</v>
      </c>
      <c r="G67" s="42">
        <f>WORKDAY.INTL(H83,1, 17, 假期统计!$A$2:$A$28)</f>
        <v>43849</v>
      </c>
      <c r="H67" s="77">
        <f>WORKDAY.INTL(G67,2,17, 假期统计!$A$2:$A$28)-1</f>
        <v>43850</v>
      </c>
      <c r="I67" s="56">
        <f>NETWORKDAYS.INTL(里程碑[[#This Row],[计划开始日期]],里程碑[[#This Row],[计划完成日期]],17,假期统计!$A$2:$A$28)</f>
        <v>2</v>
      </c>
      <c r="J67" s="56"/>
      <c r="K67" s="56"/>
      <c r="L67" s="77"/>
      <c r="M67" s="77"/>
      <c r="N67" s="56">
        <f>NETWORKDAYS.INTL(里程碑[[#This Row],[实际开始日期]],里程碑[[#This Row],[实际完成日期]],1,假期统计!$A$2:$A$28)</f>
        <v>0</v>
      </c>
      <c r="O67" s="13"/>
      <c r="P67" s="28" t="str">
        <f t="shared" ca="1" si="20"/>
        <v/>
      </c>
      <c r="Q67" s="28" t="str">
        <f t="shared" ca="1" si="20"/>
        <v/>
      </c>
      <c r="R67" s="28" t="str">
        <f t="shared" ca="1" si="20"/>
        <v/>
      </c>
      <c r="S67" s="28" t="str">
        <f t="shared" ca="1" si="20"/>
        <v/>
      </c>
      <c r="T67" s="28" t="str">
        <f t="shared" ca="1" si="20"/>
        <v/>
      </c>
      <c r="U67" s="28" t="str">
        <f t="shared" ca="1" si="20"/>
        <v/>
      </c>
      <c r="V67" s="28" t="str">
        <f t="shared" ca="1" si="20"/>
        <v/>
      </c>
      <c r="W67" s="28" t="str">
        <f t="shared" ca="1" si="20"/>
        <v/>
      </c>
      <c r="X67" s="28" t="str">
        <f t="shared" ca="1" si="20"/>
        <v/>
      </c>
      <c r="Y67" s="28" t="str">
        <f t="shared" ca="1" si="20"/>
        <v/>
      </c>
      <c r="Z67" s="28" t="str">
        <f t="shared" ca="1" si="20"/>
        <v/>
      </c>
      <c r="AA67" s="28" t="str">
        <f t="shared" ca="1" si="20"/>
        <v/>
      </c>
      <c r="AB67" s="28" t="str">
        <f t="shared" ca="1" si="20"/>
        <v/>
      </c>
      <c r="AC67" s="28" t="str">
        <f t="shared" ca="1" si="20"/>
        <v/>
      </c>
      <c r="AD67" s="28" t="str">
        <f t="shared" ca="1" si="20"/>
        <v/>
      </c>
      <c r="AE67" s="28" t="str">
        <f t="shared" ca="1" si="20"/>
        <v/>
      </c>
      <c r="AF67" s="28" t="str">
        <f t="shared" ca="1" si="23"/>
        <v/>
      </c>
      <c r="AG67" s="28" t="str">
        <f t="shared" ca="1" si="23"/>
        <v/>
      </c>
      <c r="AH67" s="28" t="str">
        <f t="shared" ca="1" si="23"/>
        <v/>
      </c>
      <c r="AI67" s="28" t="str">
        <f t="shared" ca="1" si="23"/>
        <v/>
      </c>
      <c r="AJ67" s="28" t="str">
        <f t="shared" ca="1" si="23"/>
        <v/>
      </c>
      <c r="AK67" s="28" t="str">
        <f t="shared" ca="1" si="23"/>
        <v/>
      </c>
      <c r="AL67" s="28" t="str">
        <f t="shared" ca="1" si="23"/>
        <v/>
      </c>
      <c r="AM67" s="28" t="str">
        <f t="shared" ca="1" si="23"/>
        <v/>
      </c>
      <c r="AN67" s="28" t="str">
        <f t="shared" ca="1" si="23"/>
        <v/>
      </c>
      <c r="AO67" s="28" t="str">
        <f t="shared" ca="1" si="23"/>
        <v/>
      </c>
      <c r="AP67" s="28" t="str">
        <f t="shared" ca="1" si="23"/>
        <v/>
      </c>
      <c r="AQ67" s="28" t="str">
        <f t="shared" ca="1" si="23"/>
        <v/>
      </c>
      <c r="AR67" s="28" t="str">
        <f t="shared" ca="1" si="23"/>
        <v/>
      </c>
      <c r="AS67" s="28" t="str">
        <f t="shared" ca="1" si="23"/>
        <v/>
      </c>
      <c r="AT67" s="28" t="str">
        <f t="shared" ca="1" si="23"/>
        <v/>
      </c>
      <c r="AU67" s="28" t="str">
        <f t="shared" ca="1" si="23"/>
        <v/>
      </c>
      <c r="AV67" s="28" t="str">
        <f t="shared" ca="1" si="22"/>
        <v/>
      </c>
      <c r="AW67" s="28" t="str">
        <f t="shared" ca="1" si="22"/>
        <v/>
      </c>
      <c r="AX67" s="28" t="str">
        <f t="shared" ca="1" si="22"/>
        <v/>
      </c>
      <c r="AY67" s="28" t="str">
        <f t="shared" ca="1" si="22"/>
        <v/>
      </c>
      <c r="AZ67" s="28" t="str">
        <f t="shared" ca="1" si="22"/>
        <v/>
      </c>
      <c r="BA67" s="28" t="str">
        <f t="shared" ca="1" si="22"/>
        <v/>
      </c>
      <c r="BB67" s="28" t="str">
        <f t="shared" ca="1" si="22"/>
        <v/>
      </c>
      <c r="BC67" s="28" t="str">
        <f t="shared" ca="1" si="22"/>
        <v/>
      </c>
      <c r="BD67" s="28" t="str">
        <f t="shared" ca="1" si="22"/>
        <v/>
      </c>
      <c r="BE67" s="28" t="str">
        <f t="shared" ca="1" si="22"/>
        <v/>
      </c>
      <c r="BF67" s="28" t="str">
        <f t="shared" ca="1" si="22"/>
        <v/>
      </c>
      <c r="BG67" s="28" t="str">
        <f t="shared" ca="1" si="22"/>
        <v/>
      </c>
      <c r="BH67" s="28" t="str">
        <f t="shared" ca="1" si="22"/>
        <v/>
      </c>
      <c r="BI67" s="28" t="str">
        <f t="shared" ca="1" si="22"/>
        <v/>
      </c>
      <c r="BJ67" s="28" t="str">
        <f t="shared" ca="1" si="22"/>
        <v/>
      </c>
      <c r="BK67" s="28" t="str">
        <f t="shared" ca="1" si="17"/>
        <v/>
      </c>
      <c r="BL67" s="28" t="str">
        <f t="shared" ca="1" si="17"/>
        <v/>
      </c>
      <c r="BM67" s="28" t="str">
        <f t="shared" ca="1" si="17"/>
        <v/>
      </c>
      <c r="BN67" s="28" t="str">
        <f t="shared" ca="1" si="17"/>
        <v/>
      </c>
      <c r="BO67" s="28" t="str">
        <f t="shared" ca="1" si="17"/>
        <v/>
      </c>
      <c r="BP67" s="28" t="str">
        <f t="shared" ca="1" si="17"/>
        <v/>
      </c>
      <c r="BQ67" s="28" t="str">
        <f t="shared" ca="1" si="17"/>
        <v/>
      </c>
      <c r="BR67" s="28" t="str">
        <f t="shared" ca="1" si="17"/>
        <v/>
      </c>
      <c r="BS67" s="28" t="str">
        <f t="shared" ca="1" si="17"/>
        <v/>
      </c>
    </row>
    <row r="68" spans="1:71" s="29" customFormat="1" ht="30" customHeight="1">
      <c r="A68" s="1"/>
      <c r="B68" s="36" t="s">
        <v>44</v>
      </c>
      <c r="C68" s="38" t="s">
        <v>21</v>
      </c>
      <c r="D68" s="38" t="s">
        <v>59</v>
      </c>
      <c r="E68" s="24">
        <v>0</v>
      </c>
      <c r="F68" s="24" t="s">
        <v>139</v>
      </c>
      <c r="G68" s="42">
        <f>WORKDAY.INTL(H67,1, 17, 假期统计!$A$2:$A$28)</f>
        <v>43851</v>
      </c>
      <c r="H68" s="77">
        <f>WORKDAY.INTL(G68,2,1, 假期统计!$A$2:$A$28)-1</f>
        <v>43852</v>
      </c>
      <c r="I68" s="56">
        <f>NETWORKDAYS.INTL(里程碑[[#This Row],[计划开始日期]],里程碑[[#This Row],[计划完成日期]],1,假期统计!$A$2:$A$28)</f>
        <v>2</v>
      </c>
      <c r="J68" s="56"/>
      <c r="K68" s="56"/>
      <c r="L68" s="77"/>
      <c r="M68" s="77"/>
      <c r="N68" s="56">
        <f>NETWORKDAYS.INTL(里程碑[[#This Row],[实际开始日期]],里程碑[[#This Row],[实际完成日期]],1,假期统计!$A$2:$A$28)</f>
        <v>0</v>
      </c>
      <c r="O68" s="13"/>
      <c r="P68" s="28" t="str">
        <f t="shared" ca="1" si="20"/>
        <v/>
      </c>
      <c r="Q68" s="28" t="str">
        <f t="shared" ca="1" si="20"/>
        <v/>
      </c>
      <c r="R68" s="28" t="str">
        <f t="shared" ca="1" si="20"/>
        <v/>
      </c>
      <c r="S68" s="28" t="str">
        <f t="shared" ca="1" si="20"/>
        <v/>
      </c>
      <c r="T68" s="28" t="str">
        <f t="shared" ca="1" si="20"/>
        <v/>
      </c>
      <c r="U68" s="28" t="str">
        <f t="shared" ca="1" si="20"/>
        <v/>
      </c>
      <c r="V68" s="28" t="str">
        <f t="shared" ca="1" si="20"/>
        <v/>
      </c>
      <c r="W68" s="28" t="str">
        <f t="shared" ca="1" si="20"/>
        <v/>
      </c>
      <c r="X68" s="28" t="str">
        <f t="shared" ca="1" si="20"/>
        <v/>
      </c>
      <c r="Y68" s="28" t="str">
        <f t="shared" ca="1" si="20"/>
        <v/>
      </c>
      <c r="Z68" s="28" t="str">
        <f t="shared" ca="1" si="20"/>
        <v/>
      </c>
      <c r="AA68" s="28" t="str">
        <f t="shared" ca="1" si="20"/>
        <v/>
      </c>
      <c r="AB68" s="28" t="str">
        <f t="shared" ca="1" si="20"/>
        <v/>
      </c>
      <c r="AC68" s="28" t="str">
        <f t="shared" ca="1" si="20"/>
        <v/>
      </c>
      <c r="AD68" s="28" t="str">
        <f t="shared" ca="1" si="20"/>
        <v/>
      </c>
      <c r="AE68" s="28" t="str">
        <f t="shared" ca="1" si="20"/>
        <v/>
      </c>
      <c r="AF68" s="28" t="str">
        <f t="shared" ca="1" si="23"/>
        <v/>
      </c>
      <c r="AG68" s="28" t="str">
        <f t="shared" ca="1" si="23"/>
        <v/>
      </c>
      <c r="AH68" s="28" t="str">
        <f t="shared" ca="1" si="23"/>
        <v/>
      </c>
      <c r="AI68" s="28" t="str">
        <f t="shared" ca="1" si="23"/>
        <v/>
      </c>
      <c r="AJ68" s="28" t="str">
        <f t="shared" ca="1" si="23"/>
        <v/>
      </c>
      <c r="AK68" s="28" t="str">
        <f t="shared" ca="1" si="23"/>
        <v/>
      </c>
      <c r="AL68" s="28" t="str">
        <f t="shared" ca="1" si="23"/>
        <v/>
      </c>
      <c r="AM68" s="28" t="str">
        <f t="shared" ca="1" si="23"/>
        <v/>
      </c>
      <c r="AN68" s="28" t="str">
        <f t="shared" ca="1" si="23"/>
        <v/>
      </c>
      <c r="AO68" s="28" t="str">
        <f t="shared" ca="1" si="23"/>
        <v/>
      </c>
      <c r="AP68" s="28" t="str">
        <f t="shared" ca="1" si="23"/>
        <v/>
      </c>
      <c r="AQ68" s="28" t="str">
        <f t="shared" ca="1" si="23"/>
        <v/>
      </c>
      <c r="AR68" s="28" t="str">
        <f t="shared" ca="1" si="23"/>
        <v/>
      </c>
      <c r="AS68" s="28" t="str">
        <f t="shared" ca="1" si="23"/>
        <v/>
      </c>
      <c r="AT68" s="28" t="str">
        <f t="shared" ca="1" si="23"/>
        <v/>
      </c>
      <c r="AU68" s="28" t="str">
        <f t="shared" ca="1" si="23"/>
        <v/>
      </c>
      <c r="AV68" s="28" t="str">
        <f t="shared" ca="1" si="22"/>
        <v/>
      </c>
      <c r="AW68" s="28" t="str">
        <f t="shared" ca="1" si="22"/>
        <v/>
      </c>
      <c r="AX68" s="28" t="str">
        <f t="shared" ca="1" si="22"/>
        <v/>
      </c>
      <c r="AY68" s="28" t="str">
        <f t="shared" ca="1" si="22"/>
        <v/>
      </c>
      <c r="AZ68" s="28" t="str">
        <f t="shared" ca="1" si="22"/>
        <v/>
      </c>
      <c r="BA68" s="28" t="str">
        <f t="shared" ca="1" si="22"/>
        <v/>
      </c>
      <c r="BB68" s="28" t="str">
        <f t="shared" ca="1" si="22"/>
        <v/>
      </c>
      <c r="BC68" s="28" t="str">
        <f t="shared" ca="1" si="22"/>
        <v/>
      </c>
      <c r="BD68" s="28" t="str">
        <f t="shared" ca="1" si="22"/>
        <v/>
      </c>
      <c r="BE68" s="28" t="str">
        <f t="shared" ca="1" si="22"/>
        <v/>
      </c>
      <c r="BF68" s="28" t="str">
        <f t="shared" ca="1" si="22"/>
        <v/>
      </c>
      <c r="BG68" s="28" t="str">
        <f t="shared" ca="1" si="22"/>
        <v/>
      </c>
      <c r="BH68" s="28" t="str">
        <f t="shared" ca="1" si="22"/>
        <v/>
      </c>
      <c r="BI68" s="28" t="str">
        <f t="shared" ca="1" si="22"/>
        <v/>
      </c>
      <c r="BJ68" s="28" t="str">
        <f t="shared" ca="1" si="22"/>
        <v/>
      </c>
      <c r="BK68" s="28" t="str">
        <f t="shared" ca="1" si="17"/>
        <v/>
      </c>
      <c r="BL68" s="28" t="str">
        <f t="shared" ca="1" si="17"/>
        <v/>
      </c>
      <c r="BM68" s="28" t="str">
        <f t="shared" ca="1" si="17"/>
        <v/>
      </c>
      <c r="BN68" s="28" t="str">
        <f t="shared" ca="1" si="17"/>
        <v/>
      </c>
      <c r="BO68" s="28" t="str">
        <f t="shared" ca="1" si="17"/>
        <v/>
      </c>
      <c r="BP68" s="28" t="str">
        <f t="shared" ca="1" si="17"/>
        <v/>
      </c>
      <c r="BQ68" s="28" t="str">
        <f t="shared" ca="1" si="17"/>
        <v/>
      </c>
      <c r="BR68" s="28" t="str">
        <f t="shared" ca="1" si="17"/>
        <v/>
      </c>
      <c r="BS68" s="28" t="str">
        <f t="shared" ca="1" si="17"/>
        <v/>
      </c>
    </row>
    <row r="69" spans="1:71" s="29" customFormat="1" ht="30" customHeight="1">
      <c r="A69" s="1"/>
      <c r="B69" s="36" t="s">
        <v>79</v>
      </c>
      <c r="C69" s="38" t="s">
        <v>23</v>
      </c>
      <c r="D69" s="38" t="s">
        <v>60</v>
      </c>
      <c r="E69" s="39">
        <v>0</v>
      </c>
      <c r="F69" s="24"/>
      <c r="G69" s="42">
        <f>WORKDAY.INTL(H68,1, 1, 假期统计!$A$2:$A$28)</f>
        <v>43853</v>
      </c>
      <c r="H69" s="77">
        <f>WORKDAY.INTL(G69,2,17, 假期统计!$A$2:$A$28)-1</f>
        <v>43862</v>
      </c>
      <c r="I69" s="56">
        <f>NETWORKDAYS.INTL(里程碑[[#This Row],[计划开始日期]],里程碑[[#This Row],[计划完成日期]],17,假期统计!$A$2:$A$28)</f>
        <v>2</v>
      </c>
      <c r="J69" s="56"/>
      <c r="K69" s="56"/>
      <c r="L69" s="77"/>
      <c r="M69" s="77"/>
      <c r="N69" s="56">
        <f>NETWORKDAYS.INTL(里程碑[[#This Row],[实际开始日期]],里程碑[[#This Row],[实际完成日期]],1,假期统计!$A$2:$A$28)</f>
        <v>0</v>
      </c>
      <c r="O69" s="13"/>
      <c r="P69" s="28" t="str">
        <f t="shared" ca="1" si="20"/>
        <v/>
      </c>
      <c r="Q69" s="28" t="str">
        <f t="shared" ca="1" si="20"/>
        <v/>
      </c>
      <c r="R69" s="28" t="str">
        <f t="shared" ca="1" si="20"/>
        <v/>
      </c>
      <c r="S69" s="28" t="str">
        <f t="shared" ca="1" si="20"/>
        <v/>
      </c>
      <c r="T69" s="28" t="str">
        <f t="shared" ca="1" si="20"/>
        <v/>
      </c>
      <c r="U69" s="28" t="str">
        <f t="shared" ca="1" si="20"/>
        <v/>
      </c>
      <c r="V69" s="28" t="str">
        <f t="shared" ca="1" si="20"/>
        <v/>
      </c>
      <c r="W69" s="28" t="str">
        <f t="shared" ca="1" si="20"/>
        <v/>
      </c>
      <c r="X69" s="28" t="str">
        <f t="shared" ca="1" si="20"/>
        <v/>
      </c>
      <c r="Y69" s="28" t="str">
        <f t="shared" ca="1" si="20"/>
        <v/>
      </c>
      <c r="Z69" s="28" t="str">
        <f t="shared" ca="1" si="20"/>
        <v/>
      </c>
      <c r="AA69" s="28" t="str">
        <f t="shared" ca="1" si="20"/>
        <v/>
      </c>
      <c r="AB69" s="28" t="str">
        <f t="shared" ca="1" si="20"/>
        <v/>
      </c>
      <c r="AC69" s="28" t="str">
        <f t="shared" ca="1" si="20"/>
        <v/>
      </c>
      <c r="AD69" s="28" t="str">
        <f t="shared" ca="1" si="20"/>
        <v/>
      </c>
      <c r="AE69" s="28" t="str">
        <f t="shared" ca="1" si="20"/>
        <v/>
      </c>
      <c r="AF69" s="28" t="str">
        <f t="shared" ca="1" si="23"/>
        <v/>
      </c>
      <c r="AG69" s="28" t="str">
        <f t="shared" ca="1" si="23"/>
        <v/>
      </c>
      <c r="AH69" s="28" t="str">
        <f t="shared" ca="1" si="23"/>
        <v/>
      </c>
      <c r="AI69" s="28" t="str">
        <f t="shared" ca="1" si="23"/>
        <v/>
      </c>
      <c r="AJ69" s="28" t="str">
        <f t="shared" ca="1" si="23"/>
        <v/>
      </c>
      <c r="AK69" s="28" t="str">
        <f t="shared" ca="1" si="23"/>
        <v/>
      </c>
      <c r="AL69" s="28" t="str">
        <f t="shared" ca="1" si="23"/>
        <v/>
      </c>
      <c r="AM69" s="28" t="str">
        <f t="shared" ca="1" si="23"/>
        <v/>
      </c>
      <c r="AN69" s="28" t="str">
        <f t="shared" ca="1" si="23"/>
        <v/>
      </c>
      <c r="AO69" s="28" t="str">
        <f t="shared" ca="1" si="23"/>
        <v/>
      </c>
      <c r="AP69" s="28" t="str">
        <f t="shared" ca="1" si="23"/>
        <v/>
      </c>
      <c r="AQ69" s="28" t="str">
        <f t="shared" ca="1" si="23"/>
        <v/>
      </c>
      <c r="AR69" s="28" t="str">
        <f t="shared" ca="1" si="23"/>
        <v/>
      </c>
      <c r="AS69" s="28" t="str">
        <f t="shared" ca="1" si="23"/>
        <v/>
      </c>
      <c r="AT69" s="28" t="str">
        <f t="shared" ca="1" si="23"/>
        <v/>
      </c>
      <c r="AU69" s="28" t="str">
        <f t="shared" ca="1" si="23"/>
        <v/>
      </c>
      <c r="AV69" s="28" t="str">
        <f t="shared" ca="1" si="22"/>
        <v/>
      </c>
      <c r="AW69" s="28" t="str">
        <f t="shared" ca="1" si="22"/>
        <v/>
      </c>
      <c r="AX69" s="28" t="str">
        <f t="shared" ca="1" si="22"/>
        <v/>
      </c>
      <c r="AY69" s="28" t="str">
        <f t="shared" ca="1" si="22"/>
        <v/>
      </c>
      <c r="AZ69" s="28" t="str">
        <f t="shared" ca="1" si="22"/>
        <v/>
      </c>
      <c r="BA69" s="28" t="str">
        <f t="shared" ca="1" si="22"/>
        <v/>
      </c>
      <c r="BB69" s="28" t="str">
        <f t="shared" ca="1" si="22"/>
        <v/>
      </c>
      <c r="BC69" s="28" t="str">
        <f t="shared" ca="1" si="22"/>
        <v/>
      </c>
      <c r="BD69" s="28" t="str">
        <f t="shared" ca="1" si="22"/>
        <v/>
      </c>
      <c r="BE69" s="28" t="str">
        <f t="shared" ca="1" si="22"/>
        <v/>
      </c>
      <c r="BF69" s="28" t="str">
        <f t="shared" ca="1" si="22"/>
        <v/>
      </c>
      <c r="BG69" s="28" t="str">
        <f t="shared" ca="1" si="22"/>
        <v/>
      </c>
      <c r="BH69" s="28" t="str">
        <f t="shared" ca="1" si="22"/>
        <v/>
      </c>
      <c r="BI69" s="28" t="str">
        <f t="shared" ca="1" si="22"/>
        <v/>
      </c>
      <c r="BJ69" s="28" t="str">
        <f t="shared" ca="1" si="22"/>
        <v/>
      </c>
      <c r="BK69" s="28" t="str">
        <f t="shared" ca="1" si="17"/>
        <v/>
      </c>
      <c r="BL69" s="28" t="str">
        <f t="shared" ca="1" si="17"/>
        <v/>
      </c>
      <c r="BM69" s="28" t="str">
        <f t="shared" ca="1" si="17"/>
        <v/>
      </c>
      <c r="BN69" s="28" t="str">
        <f t="shared" ca="1" si="17"/>
        <v/>
      </c>
      <c r="BO69" s="28" t="str">
        <f t="shared" ca="1" si="17"/>
        <v/>
      </c>
      <c r="BP69" s="28" t="str">
        <f t="shared" ca="1" si="17"/>
        <v/>
      </c>
      <c r="BQ69" s="28" t="str">
        <f t="shared" ca="1" si="17"/>
        <v/>
      </c>
      <c r="BR69" s="28" t="str">
        <f t="shared" ca="1" si="17"/>
        <v/>
      </c>
      <c r="BS69" s="28" t="str">
        <f t="shared" ca="1" si="17"/>
        <v/>
      </c>
    </row>
    <row r="70" spans="1:71" s="29" customFormat="1" ht="30" customHeight="1">
      <c r="A70" s="1"/>
      <c r="B70" s="36" t="s">
        <v>83</v>
      </c>
      <c r="C70" s="38" t="s">
        <v>21</v>
      </c>
      <c r="D70" s="38" t="s">
        <v>59</v>
      </c>
      <c r="E70" s="39">
        <v>0</v>
      </c>
      <c r="F70" s="24" t="s">
        <v>140</v>
      </c>
      <c r="G70" s="42">
        <f>WORKDAY.INTL(H41,1, 1, 假期统计!$A$2:$A$28)</f>
        <v>43873</v>
      </c>
      <c r="H70" s="77">
        <f>WORKDAY.INTL(G70,4,1, 假期统计!$A$2:$A$28)-1</f>
        <v>43878</v>
      </c>
      <c r="I70" s="56">
        <f>NETWORKDAYS.INTL(里程碑[[#This Row],[计划开始日期]],里程碑[[#This Row],[计划完成日期]],1,假期统计!$A$2:$A$28)</f>
        <v>4</v>
      </c>
      <c r="J70" s="56"/>
      <c r="K70" s="56"/>
      <c r="L70" s="77"/>
      <c r="M70" s="77"/>
      <c r="N70" s="56">
        <f>NETWORKDAYS.INTL(里程碑[[#This Row],[实际开始日期]],里程碑[[#This Row],[实际完成日期]],1,假期统计!$A$2:$A$28)</f>
        <v>0</v>
      </c>
      <c r="O70" s="13"/>
      <c r="P70" s="28" t="str">
        <f t="shared" ca="1" si="20"/>
        <v/>
      </c>
      <c r="Q70" s="28" t="str">
        <f t="shared" ca="1" si="20"/>
        <v/>
      </c>
      <c r="R70" s="28" t="str">
        <f t="shared" ca="1" si="20"/>
        <v/>
      </c>
      <c r="S70" s="28" t="str">
        <f t="shared" ca="1" si="20"/>
        <v/>
      </c>
      <c r="T70" s="28" t="str">
        <f t="shared" ca="1" si="20"/>
        <v/>
      </c>
      <c r="U70" s="28" t="str">
        <f t="shared" ca="1" si="20"/>
        <v/>
      </c>
      <c r="V70" s="28" t="str">
        <f t="shared" ca="1" si="20"/>
        <v/>
      </c>
      <c r="W70" s="28" t="str">
        <f t="shared" ca="1" si="20"/>
        <v/>
      </c>
      <c r="X70" s="28" t="str">
        <f t="shared" ca="1" si="20"/>
        <v/>
      </c>
      <c r="Y70" s="28" t="str">
        <f t="shared" ca="1" si="20"/>
        <v/>
      </c>
      <c r="Z70" s="28" t="str">
        <f t="shared" ca="1" si="20"/>
        <v/>
      </c>
      <c r="AA70" s="28" t="str">
        <f t="shared" ca="1" si="20"/>
        <v/>
      </c>
      <c r="AB70" s="28" t="str">
        <f t="shared" ca="1" si="20"/>
        <v/>
      </c>
      <c r="AC70" s="28" t="str">
        <f t="shared" ca="1" si="20"/>
        <v/>
      </c>
      <c r="AD70" s="28" t="str">
        <f t="shared" ca="1" si="20"/>
        <v/>
      </c>
      <c r="AE70" s="28" t="str">
        <f t="shared" ca="1" si="20"/>
        <v/>
      </c>
      <c r="AF70" s="28" t="str">
        <f t="shared" ca="1" si="23"/>
        <v/>
      </c>
      <c r="AG70" s="28" t="str">
        <f t="shared" ca="1" si="23"/>
        <v/>
      </c>
      <c r="AH70" s="28" t="str">
        <f t="shared" ca="1" si="23"/>
        <v/>
      </c>
      <c r="AI70" s="28" t="str">
        <f t="shared" ca="1" si="23"/>
        <v/>
      </c>
      <c r="AJ70" s="28" t="str">
        <f t="shared" ca="1" si="23"/>
        <v/>
      </c>
      <c r="AK70" s="28" t="str">
        <f t="shared" ca="1" si="23"/>
        <v/>
      </c>
      <c r="AL70" s="28" t="str">
        <f t="shared" ca="1" si="23"/>
        <v/>
      </c>
      <c r="AM70" s="28" t="str">
        <f t="shared" ca="1" si="23"/>
        <v/>
      </c>
      <c r="AN70" s="28" t="str">
        <f t="shared" ca="1" si="23"/>
        <v/>
      </c>
      <c r="AO70" s="28" t="str">
        <f t="shared" ca="1" si="23"/>
        <v/>
      </c>
      <c r="AP70" s="28" t="str">
        <f t="shared" ca="1" si="23"/>
        <v/>
      </c>
      <c r="AQ70" s="28" t="str">
        <f t="shared" ca="1" si="23"/>
        <v/>
      </c>
      <c r="AR70" s="28" t="str">
        <f t="shared" ca="1" si="23"/>
        <v/>
      </c>
      <c r="AS70" s="28" t="str">
        <f t="shared" ca="1" si="23"/>
        <v/>
      </c>
      <c r="AT70" s="28" t="str">
        <f t="shared" ca="1" si="23"/>
        <v/>
      </c>
      <c r="AU70" s="28" t="str">
        <f t="shared" ca="1" si="23"/>
        <v/>
      </c>
      <c r="AV70" s="28" t="str">
        <f t="shared" ca="1" si="22"/>
        <v/>
      </c>
      <c r="AW70" s="28" t="str">
        <f t="shared" ca="1" si="22"/>
        <v/>
      </c>
      <c r="AX70" s="28" t="str">
        <f t="shared" ca="1" si="22"/>
        <v/>
      </c>
      <c r="AY70" s="28" t="str">
        <f t="shared" ca="1" si="22"/>
        <v/>
      </c>
      <c r="AZ70" s="28" t="str">
        <f t="shared" ca="1" si="22"/>
        <v/>
      </c>
      <c r="BA70" s="28" t="str">
        <f t="shared" ca="1" si="22"/>
        <v/>
      </c>
      <c r="BB70" s="28" t="str">
        <f t="shared" ca="1" si="22"/>
        <v/>
      </c>
      <c r="BC70" s="28" t="str">
        <f t="shared" ca="1" si="22"/>
        <v/>
      </c>
      <c r="BD70" s="28" t="str">
        <f t="shared" ca="1" si="22"/>
        <v/>
      </c>
      <c r="BE70" s="28" t="str">
        <f t="shared" ca="1" si="22"/>
        <v/>
      </c>
      <c r="BF70" s="28" t="str">
        <f t="shared" ca="1" si="22"/>
        <v/>
      </c>
      <c r="BG70" s="28" t="str">
        <f t="shared" ca="1" si="22"/>
        <v/>
      </c>
      <c r="BH70" s="28" t="str">
        <f t="shared" ca="1" si="22"/>
        <v/>
      </c>
      <c r="BI70" s="28" t="str">
        <f t="shared" ca="1" si="22"/>
        <v/>
      </c>
      <c r="BJ70" s="28" t="str">
        <f t="shared" ca="1" si="22"/>
        <v/>
      </c>
      <c r="BK70" s="28" t="str">
        <f t="shared" ca="1" si="17"/>
        <v/>
      </c>
      <c r="BL70" s="28" t="str">
        <f t="shared" ca="1" si="17"/>
        <v/>
      </c>
      <c r="BM70" s="28" t="str">
        <f t="shared" ca="1" si="17"/>
        <v/>
      </c>
      <c r="BN70" s="28" t="str">
        <f t="shared" ca="1" si="17"/>
        <v/>
      </c>
      <c r="BO70" s="28" t="str">
        <f t="shared" ca="1" si="17"/>
        <v/>
      </c>
      <c r="BP70" s="28" t="str">
        <f t="shared" ca="1" si="17"/>
        <v/>
      </c>
      <c r="BQ70" s="28" t="str">
        <f t="shared" ca="1" si="17"/>
        <v/>
      </c>
      <c r="BR70" s="28" t="str">
        <f t="shared" ca="1" si="17"/>
        <v/>
      </c>
      <c r="BS70" s="28" t="str">
        <f t="shared" ca="1" si="17"/>
        <v/>
      </c>
    </row>
    <row r="71" spans="1:71" s="29" customFormat="1" ht="30" customHeight="1">
      <c r="A71" s="1"/>
      <c r="B71" s="36" t="s">
        <v>80</v>
      </c>
      <c r="C71" s="38" t="s">
        <v>108</v>
      </c>
      <c r="D71" s="27"/>
      <c r="E71" s="24"/>
      <c r="F71" s="24"/>
      <c r="G71" s="42">
        <f>WORKDAY.INTL(H70,0, 1, 假期统计!$A$2:$A$28)</f>
        <v>43878</v>
      </c>
      <c r="H71" s="77">
        <f>里程碑[[#This Row],[计划开始日期]]</f>
        <v>43878</v>
      </c>
      <c r="I71" s="56"/>
      <c r="J71" s="56"/>
      <c r="K71" s="56"/>
      <c r="L71" s="77"/>
      <c r="M71" s="77"/>
      <c r="N71" s="26"/>
      <c r="O71" s="13"/>
      <c r="P71" s="28" t="str">
        <f t="shared" ca="1" si="20"/>
        <v/>
      </c>
      <c r="Q71" s="28" t="str">
        <f t="shared" ca="1" si="20"/>
        <v/>
      </c>
      <c r="R71" s="28" t="str">
        <f t="shared" ca="1" si="20"/>
        <v/>
      </c>
      <c r="S71" s="28" t="str">
        <f t="shared" ca="1" si="20"/>
        <v/>
      </c>
      <c r="T71" s="28" t="str">
        <f t="shared" ca="1" si="20"/>
        <v/>
      </c>
      <c r="U71" s="28" t="str">
        <f t="shared" ca="1" si="20"/>
        <v/>
      </c>
      <c r="V71" s="28" t="str">
        <f t="shared" ca="1" si="20"/>
        <v/>
      </c>
      <c r="W71" s="28" t="str">
        <f t="shared" ca="1" si="20"/>
        <v/>
      </c>
      <c r="X71" s="28" t="str">
        <f t="shared" ca="1" si="20"/>
        <v/>
      </c>
      <c r="Y71" s="28" t="str">
        <f t="shared" ca="1" si="20"/>
        <v/>
      </c>
      <c r="Z71" s="28" t="str">
        <f t="shared" ca="1" si="20"/>
        <v/>
      </c>
      <c r="AA71" s="28" t="str">
        <f t="shared" ca="1" si="20"/>
        <v/>
      </c>
      <c r="AB71" s="28" t="str">
        <f t="shared" ca="1" si="20"/>
        <v/>
      </c>
      <c r="AC71" s="28" t="str">
        <f t="shared" ca="1" si="20"/>
        <v/>
      </c>
      <c r="AD71" s="28" t="str">
        <f t="shared" ca="1" si="20"/>
        <v/>
      </c>
      <c r="AE71" s="28" t="str">
        <f t="shared" ca="1" si="20"/>
        <v/>
      </c>
      <c r="AF71" s="28" t="str">
        <f t="shared" ca="1" si="23"/>
        <v/>
      </c>
      <c r="AG71" s="28" t="str">
        <f t="shared" ca="1" si="23"/>
        <v/>
      </c>
      <c r="AH71" s="28" t="str">
        <f t="shared" ca="1" si="23"/>
        <v/>
      </c>
      <c r="AI71" s="28" t="str">
        <f t="shared" ca="1" si="23"/>
        <v/>
      </c>
      <c r="AJ71" s="28" t="str">
        <f t="shared" ca="1" si="23"/>
        <v/>
      </c>
      <c r="AK71" s="28" t="str">
        <f t="shared" ca="1" si="23"/>
        <v/>
      </c>
      <c r="AL71" s="28" t="str">
        <f t="shared" ca="1" si="23"/>
        <v/>
      </c>
      <c r="AM71" s="28" t="str">
        <f t="shared" ca="1" si="23"/>
        <v/>
      </c>
      <c r="AN71" s="28" t="str">
        <f t="shared" ca="1" si="23"/>
        <v/>
      </c>
      <c r="AO71" s="28" t="str">
        <f t="shared" ca="1" si="23"/>
        <v/>
      </c>
      <c r="AP71" s="28" t="str">
        <f t="shared" ca="1" si="23"/>
        <v/>
      </c>
      <c r="AQ71" s="28" t="str">
        <f t="shared" ca="1" si="23"/>
        <v/>
      </c>
      <c r="AR71" s="28" t="str">
        <f t="shared" ca="1" si="23"/>
        <v/>
      </c>
      <c r="AS71" s="28" t="str">
        <f t="shared" ca="1" si="23"/>
        <v/>
      </c>
      <c r="AT71" s="28" t="str">
        <f t="shared" ca="1" si="23"/>
        <v/>
      </c>
      <c r="AU71" s="28" t="str">
        <f t="shared" ca="1" si="23"/>
        <v/>
      </c>
      <c r="AV71" s="28" t="str">
        <f t="shared" ca="1" si="22"/>
        <v/>
      </c>
      <c r="AW71" s="28" t="str">
        <f t="shared" ca="1" si="22"/>
        <v/>
      </c>
      <c r="AX71" s="28" t="str">
        <f t="shared" ca="1" si="22"/>
        <v/>
      </c>
      <c r="AY71" s="28" t="str">
        <f t="shared" ca="1" si="22"/>
        <v/>
      </c>
      <c r="AZ71" s="28" t="str">
        <f t="shared" ca="1" si="22"/>
        <v/>
      </c>
      <c r="BA71" s="28" t="str">
        <f t="shared" ca="1" si="22"/>
        <v/>
      </c>
      <c r="BB71" s="28" t="str">
        <f t="shared" ca="1" si="22"/>
        <v/>
      </c>
      <c r="BC71" s="28" t="str">
        <f t="shared" ca="1" si="22"/>
        <v/>
      </c>
      <c r="BD71" s="28" t="str">
        <f t="shared" ca="1" si="22"/>
        <v/>
      </c>
      <c r="BE71" s="28" t="str">
        <f t="shared" ca="1" si="22"/>
        <v/>
      </c>
      <c r="BF71" s="28" t="str">
        <f t="shared" ca="1" si="22"/>
        <v/>
      </c>
      <c r="BG71" s="28" t="str">
        <f t="shared" ca="1" si="22"/>
        <v/>
      </c>
      <c r="BH71" s="28" t="str">
        <f t="shared" ca="1" si="22"/>
        <v/>
      </c>
      <c r="BI71" s="28" t="str">
        <f t="shared" ca="1" si="22"/>
        <v/>
      </c>
      <c r="BJ71" s="28" t="str">
        <f t="shared" ca="1" si="22"/>
        <v/>
      </c>
      <c r="BK71" s="28" t="str">
        <f t="shared" ca="1" si="17"/>
        <v/>
      </c>
      <c r="BL71" s="28" t="str">
        <f t="shared" ca="1" si="17"/>
        <v/>
      </c>
      <c r="BM71" s="28">
        <f t="shared" ca="1" si="17"/>
        <v>2</v>
      </c>
      <c r="BN71" s="28" t="str">
        <f t="shared" ca="1" si="17"/>
        <v/>
      </c>
      <c r="BO71" s="28" t="str">
        <f t="shared" ca="1" si="17"/>
        <v/>
      </c>
      <c r="BP71" s="28" t="str">
        <f t="shared" ca="1" si="17"/>
        <v/>
      </c>
      <c r="BQ71" s="28" t="str">
        <f t="shared" ca="1" si="17"/>
        <v/>
      </c>
      <c r="BR71" s="28" t="str">
        <f t="shared" ca="1" si="17"/>
        <v/>
      </c>
      <c r="BS71" s="28" t="str">
        <f t="shared" ca="1" si="17"/>
        <v/>
      </c>
    </row>
    <row r="72" spans="1:71" s="29" customFormat="1" ht="32.25" customHeight="1">
      <c r="A72" s="1"/>
      <c r="B72" s="35" t="s">
        <v>81</v>
      </c>
      <c r="C72" s="109" t="s">
        <v>152</v>
      </c>
      <c r="D72" s="44" t="s">
        <v>36</v>
      </c>
      <c r="E72" s="94">
        <f>E73*I73+E74*I74+E75*I75+E76*I76+E77*I77+E78*I78+E79*I79+E80*I80+E81*I81</f>
        <v>0</v>
      </c>
      <c r="F72" s="99"/>
      <c r="G72" s="99"/>
      <c r="H72" s="100"/>
      <c r="I72" s="97"/>
      <c r="J72" s="97"/>
      <c r="K72" s="97"/>
      <c r="L72" s="96"/>
      <c r="M72" s="96"/>
      <c r="N72" s="97"/>
      <c r="O72" s="13"/>
      <c r="P72" s="28" t="str">
        <f t="shared" ca="1" si="20"/>
        <v/>
      </c>
      <c r="Q72" s="28" t="str">
        <f t="shared" ca="1" si="20"/>
        <v/>
      </c>
      <c r="R72" s="28" t="str">
        <f t="shared" ca="1" si="20"/>
        <v/>
      </c>
      <c r="S72" s="28" t="str">
        <f t="shared" ca="1" si="20"/>
        <v/>
      </c>
      <c r="T72" s="28" t="str">
        <f t="shared" ca="1" si="20"/>
        <v/>
      </c>
      <c r="U72" s="28" t="str">
        <f t="shared" ca="1" si="20"/>
        <v/>
      </c>
      <c r="V72" s="28" t="str">
        <f t="shared" ca="1" si="20"/>
        <v/>
      </c>
      <c r="W72" s="28" t="str">
        <f t="shared" ca="1" si="20"/>
        <v/>
      </c>
      <c r="X72" s="28" t="str">
        <f t="shared" ca="1" si="20"/>
        <v/>
      </c>
      <c r="Y72" s="28" t="str">
        <f t="shared" ca="1" si="20"/>
        <v/>
      </c>
      <c r="Z72" s="28" t="str">
        <f t="shared" ca="1" si="20"/>
        <v/>
      </c>
      <c r="AA72" s="28" t="str">
        <f t="shared" ca="1" si="20"/>
        <v/>
      </c>
      <c r="AB72" s="28" t="str">
        <f t="shared" ca="1" si="20"/>
        <v/>
      </c>
      <c r="AC72" s="28" t="str">
        <f t="shared" ca="1" si="20"/>
        <v/>
      </c>
      <c r="AD72" s="28" t="str">
        <f t="shared" ca="1" si="20"/>
        <v/>
      </c>
      <c r="AE72" s="28" t="str">
        <f t="shared" ca="1" si="20"/>
        <v/>
      </c>
      <c r="AF72" s="28" t="str">
        <f t="shared" ca="1" si="23"/>
        <v/>
      </c>
      <c r="AG72" s="28" t="str">
        <f t="shared" ca="1" si="23"/>
        <v/>
      </c>
      <c r="AH72" s="28" t="str">
        <f t="shared" ca="1" si="23"/>
        <v/>
      </c>
      <c r="AI72" s="28" t="str">
        <f t="shared" ca="1" si="23"/>
        <v/>
      </c>
      <c r="AJ72" s="28" t="str">
        <f t="shared" ca="1" si="23"/>
        <v/>
      </c>
      <c r="AK72" s="28" t="str">
        <f t="shared" ca="1" si="23"/>
        <v/>
      </c>
      <c r="AL72" s="28" t="str">
        <f t="shared" ca="1" si="23"/>
        <v/>
      </c>
      <c r="AM72" s="28" t="str">
        <f t="shared" ca="1" si="23"/>
        <v/>
      </c>
      <c r="AN72" s="28" t="str">
        <f t="shared" ca="1" si="23"/>
        <v/>
      </c>
      <c r="AO72" s="28" t="str">
        <f t="shared" ca="1" si="23"/>
        <v/>
      </c>
      <c r="AP72" s="28" t="str">
        <f t="shared" ca="1" si="23"/>
        <v/>
      </c>
      <c r="AQ72" s="28" t="str">
        <f t="shared" ca="1" si="23"/>
        <v/>
      </c>
      <c r="AR72" s="28" t="str">
        <f t="shared" ca="1" si="23"/>
        <v/>
      </c>
      <c r="AS72" s="28" t="str">
        <f t="shared" ca="1" si="23"/>
        <v/>
      </c>
      <c r="AT72" s="28" t="str">
        <f t="shared" ca="1" si="23"/>
        <v/>
      </c>
      <c r="AU72" s="28" t="str">
        <f t="shared" ca="1" si="23"/>
        <v/>
      </c>
      <c r="AV72" s="28" t="str">
        <f t="shared" ca="1" si="22"/>
        <v/>
      </c>
      <c r="AW72" s="28" t="str">
        <f t="shared" ca="1" si="22"/>
        <v/>
      </c>
      <c r="AX72" s="28" t="str">
        <f t="shared" ca="1" si="22"/>
        <v/>
      </c>
      <c r="AY72" s="28" t="str">
        <f t="shared" ca="1" si="22"/>
        <v/>
      </c>
      <c r="AZ72" s="28" t="str">
        <f t="shared" ca="1" si="22"/>
        <v/>
      </c>
      <c r="BA72" s="28" t="str">
        <f t="shared" ca="1" si="22"/>
        <v/>
      </c>
      <c r="BB72" s="28" t="str">
        <f t="shared" ca="1" si="22"/>
        <v/>
      </c>
      <c r="BC72" s="28" t="str">
        <f t="shared" ca="1" si="22"/>
        <v/>
      </c>
      <c r="BD72" s="28" t="str">
        <f t="shared" ca="1" si="22"/>
        <v/>
      </c>
      <c r="BE72" s="28" t="str">
        <f t="shared" ca="1" si="22"/>
        <v/>
      </c>
      <c r="BF72" s="28" t="str">
        <f t="shared" ca="1" si="22"/>
        <v/>
      </c>
      <c r="BG72" s="28" t="str">
        <f t="shared" ca="1" si="22"/>
        <v/>
      </c>
      <c r="BH72" s="28" t="str">
        <f t="shared" ca="1" si="22"/>
        <v/>
      </c>
      <c r="BI72" s="28" t="str">
        <f t="shared" ca="1" si="22"/>
        <v/>
      </c>
      <c r="BJ72" s="28" t="str">
        <f t="shared" ca="1" si="22"/>
        <v/>
      </c>
      <c r="BK72" s="28" t="str">
        <f t="shared" ca="1" si="17"/>
        <v/>
      </c>
      <c r="BL72" s="28" t="str">
        <f t="shared" ca="1" si="17"/>
        <v/>
      </c>
      <c r="BM72" s="28" t="str">
        <f t="shared" ca="1" si="17"/>
        <v/>
      </c>
      <c r="BN72" s="28" t="str">
        <f t="shared" ca="1" si="17"/>
        <v/>
      </c>
      <c r="BO72" s="28" t="str">
        <f t="shared" ca="1" si="17"/>
        <v/>
      </c>
      <c r="BP72" s="28" t="str">
        <f t="shared" ca="1" si="17"/>
        <v/>
      </c>
      <c r="BQ72" s="28" t="str">
        <f t="shared" ca="1" si="17"/>
        <v/>
      </c>
      <c r="BR72" s="28" t="str">
        <f t="shared" ca="1" si="17"/>
        <v/>
      </c>
      <c r="BS72" s="28" t="str">
        <f t="shared" ca="1" si="17"/>
        <v/>
      </c>
    </row>
    <row r="73" spans="1:71" s="29" customFormat="1" ht="30" customHeight="1">
      <c r="A73" s="1"/>
      <c r="B73" s="66" t="s">
        <v>91</v>
      </c>
      <c r="C73" s="38" t="s">
        <v>21</v>
      </c>
      <c r="D73" s="38" t="s">
        <v>64</v>
      </c>
      <c r="E73" s="39">
        <v>0</v>
      </c>
      <c r="F73" s="39"/>
      <c r="G73" s="40">
        <v>43840</v>
      </c>
      <c r="H73" s="77">
        <f>WORKDAY.INTL(G73,3,1, 假期统计!$A$2:$A$28)-1</f>
        <v>43844</v>
      </c>
      <c r="I73" s="56">
        <f>NETWORKDAYS.INTL(里程碑[[#This Row],[计划开始日期]],里程碑[[#This Row],[计划完成日期]],1,假期统计!$A$2:$A$28)</f>
        <v>3</v>
      </c>
      <c r="J73" s="56"/>
      <c r="K73" s="56"/>
      <c r="L73" s="77"/>
      <c r="M73" s="77"/>
      <c r="N73" s="56">
        <f>NETWORKDAYS.INTL(里程碑[[#This Row],[实际开始日期]],里程碑[[#This Row],[实际完成日期]],1,假期统计!$A$2:$A$28)</f>
        <v>0</v>
      </c>
      <c r="O73" s="13"/>
      <c r="P73" s="28" t="str">
        <f t="shared" ca="1" si="20"/>
        <v/>
      </c>
      <c r="Q73" s="28" t="str">
        <f t="shared" ca="1" si="20"/>
        <v/>
      </c>
      <c r="R73" s="28" t="str">
        <f t="shared" ca="1" si="20"/>
        <v/>
      </c>
      <c r="S73" s="28" t="str">
        <f t="shared" ca="1" si="20"/>
        <v/>
      </c>
      <c r="T73" s="28" t="str">
        <f t="shared" ca="1" si="20"/>
        <v/>
      </c>
      <c r="U73" s="28" t="str">
        <f t="shared" ca="1" si="20"/>
        <v/>
      </c>
      <c r="V73" s="28" t="str">
        <f t="shared" ca="1" si="20"/>
        <v/>
      </c>
      <c r="W73" s="28" t="str">
        <f t="shared" ca="1" si="20"/>
        <v/>
      </c>
      <c r="X73" s="28" t="str">
        <f t="shared" ca="1" si="20"/>
        <v/>
      </c>
      <c r="Y73" s="28" t="str">
        <f t="shared" ca="1" si="20"/>
        <v/>
      </c>
      <c r="Z73" s="28" t="str">
        <f t="shared" ca="1" si="20"/>
        <v/>
      </c>
      <c r="AA73" s="28" t="str">
        <f t="shared" ca="1" si="20"/>
        <v/>
      </c>
      <c r="AB73" s="28" t="str">
        <f t="shared" ca="1" si="20"/>
        <v/>
      </c>
      <c r="AC73" s="28" t="str">
        <f t="shared" ca="1" si="20"/>
        <v/>
      </c>
      <c r="AD73" s="28" t="str">
        <f t="shared" ca="1" si="20"/>
        <v/>
      </c>
      <c r="AE73" s="28" t="str">
        <f t="shared" ca="1" si="20"/>
        <v/>
      </c>
      <c r="AF73" s="28" t="str">
        <f t="shared" ca="1" si="23"/>
        <v/>
      </c>
      <c r="AG73" s="28" t="str">
        <f t="shared" ca="1" si="23"/>
        <v/>
      </c>
      <c r="AH73" s="28" t="str">
        <f t="shared" ca="1" si="23"/>
        <v/>
      </c>
      <c r="AI73" s="28" t="str">
        <f t="shared" ca="1" si="23"/>
        <v/>
      </c>
      <c r="AJ73" s="28" t="str">
        <f t="shared" ca="1" si="23"/>
        <v/>
      </c>
      <c r="AK73" s="28" t="str">
        <f t="shared" ca="1" si="23"/>
        <v/>
      </c>
      <c r="AL73" s="28" t="str">
        <f t="shared" ca="1" si="23"/>
        <v/>
      </c>
      <c r="AM73" s="28" t="str">
        <f t="shared" ca="1" si="23"/>
        <v/>
      </c>
      <c r="AN73" s="28" t="str">
        <f t="shared" ca="1" si="23"/>
        <v/>
      </c>
      <c r="AO73" s="28" t="str">
        <f t="shared" ca="1" si="23"/>
        <v/>
      </c>
      <c r="AP73" s="28" t="str">
        <f t="shared" ca="1" si="23"/>
        <v/>
      </c>
      <c r="AQ73" s="28" t="str">
        <f t="shared" ca="1" si="23"/>
        <v/>
      </c>
      <c r="AR73" s="28" t="str">
        <f t="shared" ca="1" si="23"/>
        <v/>
      </c>
      <c r="AS73" s="28" t="str">
        <f t="shared" ca="1" si="23"/>
        <v/>
      </c>
      <c r="AT73" s="28" t="str">
        <f t="shared" ca="1" si="23"/>
        <v/>
      </c>
      <c r="AU73" s="28" t="str">
        <f t="shared" ca="1" si="23"/>
        <v/>
      </c>
      <c r="AV73" s="28" t="str">
        <f t="shared" ca="1" si="22"/>
        <v/>
      </c>
      <c r="AW73" s="28" t="str">
        <f t="shared" ca="1" si="22"/>
        <v/>
      </c>
      <c r="AX73" s="28" t="str">
        <f t="shared" ca="1" si="22"/>
        <v/>
      </c>
      <c r="AY73" s="28" t="str">
        <f t="shared" ca="1" si="22"/>
        <v/>
      </c>
      <c r="AZ73" s="28" t="str">
        <f t="shared" ca="1" si="22"/>
        <v/>
      </c>
      <c r="BA73" s="28" t="str">
        <f t="shared" ca="1" si="22"/>
        <v/>
      </c>
      <c r="BB73" s="28" t="str">
        <f t="shared" ca="1" si="22"/>
        <v/>
      </c>
      <c r="BC73" s="28" t="str">
        <f t="shared" ca="1" si="22"/>
        <v/>
      </c>
      <c r="BD73" s="28" t="str">
        <f t="shared" ca="1" si="22"/>
        <v/>
      </c>
      <c r="BE73" s="28" t="str">
        <f t="shared" ca="1" si="22"/>
        <v/>
      </c>
      <c r="BF73" s="28" t="str">
        <f t="shared" ca="1" si="22"/>
        <v/>
      </c>
      <c r="BG73" s="28" t="str">
        <f t="shared" ca="1" si="22"/>
        <v/>
      </c>
      <c r="BH73" s="28" t="str">
        <f t="shared" ca="1" si="22"/>
        <v/>
      </c>
      <c r="BI73" s="28" t="str">
        <f t="shared" ca="1" si="22"/>
        <v/>
      </c>
      <c r="BJ73" s="28" t="str">
        <f t="shared" ca="1" si="22"/>
        <v/>
      </c>
      <c r="BK73" s="28" t="str">
        <f t="shared" ca="1" si="17"/>
        <v/>
      </c>
      <c r="BL73" s="28" t="str">
        <f t="shared" ca="1" si="17"/>
        <v/>
      </c>
      <c r="BM73" s="28" t="str">
        <f t="shared" ca="1" si="17"/>
        <v/>
      </c>
      <c r="BN73" s="28" t="str">
        <f t="shared" ca="1" si="17"/>
        <v/>
      </c>
      <c r="BO73" s="28" t="str">
        <f t="shared" ca="1" si="17"/>
        <v/>
      </c>
      <c r="BP73" s="28" t="str">
        <f t="shared" ca="1" si="17"/>
        <v/>
      </c>
      <c r="BQ73" s="28" t="str">
        <f t="shared" ca="1" si="17"/>
        <v/>
      </c>
      <c r="BR73" s="28" t="str">
        <f t="shared" ca="1" si="17"/>
        <v/>
      </c>
      <c r="BS73" s="28" t="str">
        <f t="shared" ca="1" si="17"/>
        <v/>
      </c>
    </row>
    <row r="74" spans="1:71" s="29" customFormat="1" ht="30" customHeight="1">
      <c r="A74" s="1"/>
      <c r="B74" s="46" t="s">
        <v>86</v>
      </c>
      <c r="C74" s="38" t="s">
        <v>21</v>
      </c>
      <c r="D74" s="38" t="s">
        <v>59</v>
      </c>
      <c r="E74" s="39">
        <v>0</v>
      </c>
      <c r="F74" s="39"/>
      <c r="G74" s="40">
        <f>WORKDAY.INTL(H28,1, 1, 假期统计!$A$2:$A$28)</f>
        <v>43839</v>
      </c>
      <c r="H74" s="77">
        <f>WORKDAY.INTL(G74,1,1, 假期统计!$A$2:$A$28)-1</f>
        <v>43839</v>
      </c>
      <c r="I74" s="56">
        <f>NETWORKDAYS.INTL(里程碑[[#This Row],[计划开始日期]],里程碑[[#This Row],[计划完成日期]],1,假期统计!$A$2:$A$28)</f>
        <v>1</v>
      </c>
      <c r="J74" s="56"/>
      <c r="K74" s="56"/>
      <c r="L74" s="77"/>
      <c r="M74" s="26"/>
      <c r="N74" s="56">
        <f>NETWORKDAYS.INTL(里程碑[[#This Row],[实际开始日期]],里程碑[[#This Row],[实际完成日期]],1,假期统计!$A$2:$A$28)</f>
        <v>0</v>
      </c>
      <c r="O74" s="13"/>
      <c r="P74" s="28" t="str">
        <f t="shared" ref="P74:AE89" ca="1" si="24">IF(AND($C74="目标/里程碑",P$5&gt;=$L74,P$5&lt;=$M74),1,IF(AND($C74="目标/里程碑",P$5&gt;=$G74,P$5&lt;=$H74),2,""))</f>
        <v/>
      </c>
      <c r="Q74" s="28" t="str">
        <f t="shared" ca="1" si="24"/>
        <v/>
      </c>
      <c r="R74" s="28" t="str">
        <f t="shared" ca="1" si="24"/>
        <v/>
      </c>
      <c r="S74" s="28" t="str">
        <f t="shared" ca="1" si="24"/>
        <v/>
      </c>
      <c r="T74" s="28" t="str">
        <f t="shared" ca="1" si="24"/>
        <v/>
      </c>
      <c r="U74" s="28" t="str">
        <f t="shared" ca="1" si="24"/>
        <v/>
      </c>
      <c r="V74" s="28" t="str">
        <f t="shared" ca="1" si="24"/>
        <v/>
      </c>
      <c r="W74" s="28" t="str">
        <f t="shared" ca="1" si="24"/>
        <v/>
      </c>
      <c r="X74" s="28" t="str">
        <f t="shared" ca="1" si="24"/>
        <v/>
      </c>
      <c r="Y74" s="28" t="str">
        <f t="shared" ca="1" si="24"/>
        <v/>
      </c>
      <c r="Z74" s="28" t="str">
        <f t="shared" ca="1" si="24"/>
        <v/>
      </c>
      <c r="AA74" s="28" t="str">
        <f t="shared" ca="1" si="24"/>
        <v/>
      </c>
      <c r="AB74" s="28" t="str">
        <f t="shared" ca="1" si="24"/>
        <v/>
      </c>
      <c r="AC74" s="28" t="str">
        <f t="shared" ca="1" si="24"/>
        <v/>
      </c>
      <c r="AD74" s="28" t="str">
        <f t="shared" ca="1" si="24"/>
        <v/>
      </c>
      <c r="AE74" s="28" t="str">
        <f t="shared" ca="1" si="24"/>
        <v/>
      </c>
      <c r="AF74" s="28" t="str">
        <f t="shared" ref="AF74:BS81" ca="1" si="25">IF(AND($C74="目标/里程碑",AF$5&gt;=$L74,AF$5&lt;=$M74),1,IF(AND($C74="目标/里程碑",AF$5&gt;=$G74,AF$5&lt;=$H74),2,""))</f>
        <v/>
      </c>
      <c r="AG74" s="28" t="str">
        <f t="shared" ca="1" si="25"/>
        <v/>
      </c>
      <c r="AH74" s="28" t="str">
        <f t="shared" ca="1" si="25"/>
        <v/>
      </c>
      <c r="AI74" s="28" t="str">
        <f t="shared" ca="1" si="25"/>
        <v/>
      </c>
      <c r="AJ74" s="28" t="str">
        <f t="shared" ca="1" si="25"/>
        <v/>
      </c>
      <c r="AK74" s="28" t="str">
        <f t="shared" ca="1" si="25"/>
        <v/>
      </c>
      <c r="AL74" s="28" t="str">
        <f t="shared" ca="1" si="25"/>
        <v/>
      </c>
      <c r="AM74" s="28" t="str">
        <f t="shared" ca="1" si="25"/>
        <v/>
      </c>
      <c r="AN74" s="28" t="str">
        <f t="shared" ca="1" si="25"/>
        <v/>
      </c>
      <c r="AO74" s="28" t="str">
        <f t="shared" ca="1" si="25"/>
        <v/>
      </c>
      <c r="AP74" s="28" t="str">
        <f t="shared" ca="1" si="25"/>
        <v/>
      </c>
      <c r="AQ74" s="28" t="str">
        <f t="shared" ca="1" si="25"/>
        <v/>
      </c>
      <c r="AR74" s="28" t="str">
        <f t="shared" ca="1" si="25"/>
        <v/>
      </c>
      <c r="AS74" s="28" t="str">
        <f t="shared" ca="1" si="25"/>
        <v/>
      </c>
      <c r="AT74" s="28" t="str">
        <f t="shared" ca="1" si="25"/>
        <v/>
      </c>
      <c r="AU74" s="28" t="str">
        <f t="shared" ca="1" si="25"/>
        <v/>
      </c>
      <c r="AV74" s="28" t="str">
        <f t="shared" ca="1" si="25"/>
        <v/>
      </c>
      <c r="AW74" s="28" t="str">
        <f t="shared" ca="1" si="25"/>
        <v/>
      </c>
      <c r="AX74" s="28" t="str">
        <f t="shared" ca="1" si="25"/>
        <v/>
      </c>
      <c r="AY74" s="28" t="str">
        <f t="shared" ca="1" si="25"/>
        <v/>
      </c>
      <c r="AZ74" s="28" t="str">
        <f t="shared" ca="1" si="25"/>
        <v/>
      </c>
      <c r="BA74" s="28" t="str">
        <f t="shared" ca="1" si="25"/>
        <v/>
      </c>
      <c r="BB74" s="28" t="str">
        <f t="shared" ca="1" si="25"/>
        <v/>
      </c>
      <c r="BC74" s="28" t="str">
        <f t="shared" ca="1" si="25"/>
        <v/>
      </c>
      <c r="BD74" s="28" t="str">
        <f t="shared" ca="1" si="25"/>
        <v/>
      </c>
      <c r="BE74" s="28" t="str">
        <f t="shared" ca="1" si="25"/>
        <v/>
      </c>
      <c r="BF74" s="28" t="str">
        <f t="shared" ca="1" si="25"/>
        <v/>
      </c>
      <c r="BG74" s="28" t="str">
        <f t="shared" ca="1" si="25"/>
        <v/>
      </c>
      <c r="BH74" s="28" t="str">
        <f t="shared" ca="1" si="25"/>
        <v/>
      </c>
      <c r="BI74" s="28" t="str">
        <f t="shared" ca="1" si="25"/>
        <v/>
      </c>
      <c r="BJ74" s="28" t="str">
        <f t="shared" ca="1" si="25"/>
        <v/>
      </c>
      <c r="BK74" s="28" t="str">
        <f t="shared" ca="1" si="25"/>
        <v/>
      </c>
      <c r="BL74" s="28" t="str">
        <f t="shared" ca="1" si="25"/>
        <v/>
      </c>
      <c r="BM74" s="28" t="str">
        <f t="shared" ca="1" si="25"/>
        <v/>
      </c>
      <c r="BN74" s="28" t="str">
        <f t="shared" ca="1" si="25"/>
        <v/>
      </c>
      <c r="BO74" s="28" t="str">
        <f t="shared" ca="1" si="25"/>
        <v/>
      </c>
      <c r="BP74" s="28" t="str">
        <f t="shared" ca="1" si="25"/>
        <v/>
      </c>
      <c r="BQ74" s="28" t="str">
        <f t="shared" ca="1" si="25"/>
        <v/>
      </c>
      <c r="BR74" s="28" t="str">
        <f t="shared" ca="1" si="25"/>
        <v/>
      </c>
      <c r="BS74" s="28" t="str">
        <f t="shared" ca="1" si="25"/>
        <v/>
      </c>
    </row>
    <row r="75" spans="1:71" s="29" customFormat="1" ht="30" customHeight="1">
      <c r="A75" s="1"/>
      <c r="B75" s="46" t="s">
        <v>87</v>
      </c>
      <c r="C75" s="38" t="s">
        <v>22</v>
      </c>
      <c r="D75" s="38" t="s">
        <v>60</v>
      </c>
      <c r="E75" s="39">
        <v>0</v>
      </c>
      <c r="F75" s="48" t="s">
        <v>89</v>
      </c>
      <c r="G75" s="25">
        <f>WORKDAY.INTL(H73,1, 1, 假期统计!$A$2:$A$28)</f>
        <v>43845</v>
      </c>
      <c r="H75" s="77">
        <f>WORKDAY.INTL(G75,1,1, 假期统计!$A$2:$A$28)-1</f>
        <v>43845</v>
      </c>
      <c r="I75" s="56">
        <f>NETWORKDAYS.INTL(里程碑[[#This Row],[计划开始日期]],里程碑[[#This Row],[计划完成日期]],1,假期统计!$A$2:$A$28)</f>
        <v>1</v>
      </c>
      <c r="J75" s="56"/>
      <c r="K75" s="56"/>
      <c r="L75" s="77"/>
      <c r="M75" s="26"/>
      <c r="N75" s="56">
        <f>NETWORKDAYS.INTL(里程碑[[#This Row],[实际开始日期]],里程碑[[#This Row],[实际完成日期]],1,假期统计!$A$2:$A$28)</f>
        <v>0</v>
      </c>
      <c r="O75" s="13"/>
      <c r="P75" s="28" t="str">
        <f t="shared" ca="1" si="24"/>
        <v/>
      </c>
      <c r="Q75" s="28" t="str">
        <f t="shared" ca="1" si="24"/>
        <v/>
      </c>
      <c r="R75" s="28" t="str">
        <f t="shared" ca="1" si="24"/>
        <v/>
      </c>
      <c r="S75" s="28" t="str">
        <f t="shared" ca="1" si="24"/>
        <v/>
      </c>
      <c r="T75" s="28" t="str">
        <f t="shared" ca="1" si="24"/>
        <v/>
      </c>
      <c r="U75" s="28" t="str">
        <f t="shared" ca="1" si="24"/>
        <v/>
      </c>
      <c r="V75" s="28" t="str">
        <f t="shared" ca="1" si="24"/>
        <v/>
      </c>
      <c r="W75" s="28" t="str">
        <f t="shared" ca="1" si="24"/>
        <v/>
      </c>
      <c r="X75" s="28" t="str">
        <f t="shared" ca="1" si="24"/>
        <v/>
      </c>
      <c r="Y75" s="28" t="str">
        <f t="shared" ca="1" si="24"/>
        <v/>
      </c>
      <c r="Z75" s="28" t="str">
        <f t="shared" ca="1" si="24"/>
        <v/>
      </c>
      <c r="AA75" s="28" t="str">
        <f t="shared" ca="1" si="24"/>
        <v/>
      </c>
      <c r="AB75" s="28" t="str">
        <f t="shared" ca="1" si="24"/>
        <v/>
      </c>
      <c r="AC75" s="28" t="str">
        <f t="shared" ca="1" si="24"/>
        <v/>
      </c>
      <c r="AD75" s="28" t="str">
        <f t="shared" ca="1" si="24"/>
        <v/>
      </c>
      <c r="AE75" s="28" t="str">
        <f t="shared" ca="1" si="24"/>
        <v/>
      </c>
      <c r="AF75" s="28" t="str">
        <f t="shared" ca="1" si="25"/>
        <v/>
      </c>
      <c r="AG75" s="28" t="str">
        <f t="shared" ca="1" si="25"/>
        <v/>
      </c>
      <c r="AH75" s="28" t="str">
        <f t="shared" ca="1" si="25"/>
        <v/>
      </c>
      <c r="AI75" s="28" t="str">
        <f t="shared" ca="1" si="25"/>
        <v/>
      </c>
      <c r="AJ75" s="28" t="str">
        <f t="shared" ca="1" si="25"/>
        <v/>
      </c>
      <c r="AK75" s="28" t="str">
        <f t="shared" ca="1" si="25"/>
        <v/>
      </c>
      <c r="AL75" s="28" t="str">
        <f t="shared" ca="1" si="25"/>
        <v/>
      </c>
      <c r="AM75" s="28" t="str">
        <f t="shared" ca="1" si="25"/>
        <v/>
      </c>
      <c r="AN75" s="28" t="str">
        <f t="shared" ca="1" si="25"/>
        <v/>
      </c>
      <c r="AO75" s="28" t="str">
        <f t="shared" ca="1" si="25"/>
        <v/>
      </c>
      <c r="AP75" s="28" t="str">
        <f t="shared" ca="1" si="25"/>
        <v/>
      </c>
      <c r="AQ75" s="28" t="str">
        <f t="shared" ca="1" si="25"/>
        <v/>
      </c>
      <c r="AR75" s="28" t="str">
        <f t="shared" ca="1" si="25"/>
        <v/>
      </c>
      <c r="AS75" s="28" t="str">
        <f t="shared" ca="1" si="25"/>
        <v/>
      </c>
      <c r="AT75" s="28" t="str">
        <f t="shared" ca="1" si="25"/>
        <v/>
      </c>
      <c r="AU75" s="28" t="str">
        <f t="shared" ca="1" si="25"/>
        <v/>
      </c>
      <c r="AV75" s="28" t="str">
        <f t="shared" ca="1" si="25"/>
        <v/>
      </c>
      <c r="AW75" s="28" t="str">
        <f t="shared" ca="1" si="25"/>
        <v/>
      </c>
      <c r="AX75" s="28" t="str">
        <f t="shared" ca="1" si="25"/>
        <v/>
      </c>
      <c r="AY75" s="28" t="str">
        <f t="shared" ca="1" si="25"/>
        <v/>
      </c>
      <c r="AZ75" s="28" t="str">
        <f t="shared" ca="1" si="25"/>
        <v/>
      </c>
      <c r="BA75" s="28" t="str">
        <f t="shared" ca="1" si="25"/>
        <v/>
      </c>
      <c r="BB75" s="28" t="str">
        <f t="shared" ca="1" si="25"/>
        <v/>
      </c>
      <c r="BC75" s="28" t="str">
        <f t="shared" ca="1" si="25"/>
        <v/>
      </c>
      <c r="BD75" s="28" t="str">
        <f t="shared" ca="1" si="25"/>
        <v/>
      </c>
      <c r="BE75" s="28" t="str">
        <f t="shared" ca="1" si="25"/>
        <v/>
      </c>
      <c r="BF75" s="28" t="str">
        <f t="shared" ca="1" si="25"/>
        <v/>
      </c>
      <c r="BG75" s="28" t="str">
        <f t="shared" ca="1" si="25"/>
        <v/>
      </c>
      <c r="BH75" s="28" t="str">
        <f t="shared" ca="1" si="25"/>
        <v/>
      </c>
      <c r="BI75" s="28" t="str">
        <f t="shared" ca="1" si="25"/>
        <v/>
      </c>
      <c r="BJ75" s="28" t="str">
        <f t="shared" ca="1" si="25"/>
        <v/>
      </c>
      <c r="BK75" s="28" t="str">
        <f t="shared" ca="1" si="25"/>
        <v/>
      </c>
      <c r="BL75" s="28" t="str">
        <f t="shared" ca="1" si="25"/>
        <v/>
      </c>
      <c r="BM75" s="28" t="str">
        <f t="shared" ca="1" si="25"/>
        <v/>
      </c>
      <c r="BN75" s="28" t="str">
        <f t="shared" ca="1" si="25"/>
        <v/>
      </c>
      <c r="BO75" s="28" t="str">
        <f t="shared" ca="1" si="25"/>
        <v/>
      </c>
      <c r="BP75" s="28" t="str">
        <f t="shared" ca="1" si="25"/>
        <v/>
      </c>
      <c r="BQ75" s="28" t="str">
        <f t="shared" ca="1" si="25"/>
        <v/>
      </c>
      <c r="BR75" s="28" t="str">
        <f t="shared" ca="1" si="25"/>
        <v/>
      </c>
      <c r="BS75" s="28" t="str">
        <f t="shared" ca="1" si="25"/>
        <v/>
      </c>
    </row>
    <row r="76" spans="1:71" s="29" customFormat="1" ht="30" customHeight="1">
      <c r="A76" s="1"/>
      <c r="B76" s="41" t="s">
        <v>90</v>
      </c>
      <c r="C76" s="38" t="s">
        <v>21</v>
      </c>
      <c r="D76" s="38" t="s">
        <v>64</v>
      </c>
      <c r="E76" s="39">
        <v>0</v>
      </c>
      <c r="F76" s="39"/>
      <c r="G76" s="25">
        <f>WORKDAY.INTL(H73,1, 1, 假期统计!$A$2:$A$28)</f>
        <v>43845</v>
      </c>
      <c r="H76" s="77">
        <f>WORKDAY.INTL(G76,2,1, 假期统计!$A$2:$A$28)-1</f>
        <v>43846</v>
      </c>
      <c r="I76" s="56">
        <f>NETWORKDAYS.INTL(里程碑[[#This Row],[计划开始日期]],里程碑[[#This Row],[计划完成日期]],1,假期统计!$A$2:$A$28)</f>
        <v>2</v>
      </c>
      <c r="J76" s="56"/>
      <c r="K76" s="56"/>
      <c r="L76" s="77"/>
      <c r="M76" s="26"/>
      <c r="N76" s="56">
        <f>NETWORKDAYS.INTL(里程碑[[#This Row],[实际开始日期]],里程碑[[#This Row],[实际完成日期]],1,假期统计!$A$2:$A$28)</f>
        <v>0</v>
      </c>
      <c r="O76" s="13"/>
      <c r="P76" s="28" t="str">
        <f t="shared" ca="1" si="24"/>
        <v/>
      </c>
      <c r="Q76" s="28" t="str">
        <f t="shared" ca="1" si="24"/>
        <v/>
      </c>
      <c r="R76" s="28" t="str">
        <f t="shared" ca="1" si="24"/>
        <v/>
      </c>
      <c r="S76" s="28" t="str">
        <f t="shared" ca="1" si="24"/>
        <v/>
      </c>
      <c r="T76" s="28" t="str">
        <f t="shared" ca="1" si="24"/>
        <v/>
      </c>
      <c r="U76" s="28" t="str">
        <f t="shared" ca="1" si="24"/>
        <v/>
      </c>
      <c r="V76" s="28" t="str">
        <f t="shared" ca="1" si="24"/>
        <v/>
      </c>
      <c r="W76" s="28" t="str">
        <f t="shared" ca="1" si="24"/>
        <v/>
      </c>
      <c r="X76" s="28" t="str">
        <f t="shared" ca="1" si="24"/>
        <v/>
      </c>
      <c r="Y76" s="28" t="str">
        <f t="shared" ca="1" si="24"/>
        <v/>
      </c>
      <c r="Z76" s="28" t="str">
        <f t="shared" ca="1" si="24"/>
        <v/>
      </c>
      <c r="AA76" s="28" t="str">
        <f t="shared" ca="1" si="24"/>
        <v/>
      </c>
      <c r="AB76" s="28" t="str">
        <f t="shared" ca="1" si="24"/>
        <v/>
      </c>
      <c r="AC76" s="28" t="str">
        <f t="shared" ca="1" si="24"/>
        <v/>
      </c>
      <c r="AD76" s="28" t="str">
        <f t="shared" ca="1" si="24"/>
        <v/>
      </c>
      <c r="AE76" s="28" t="str">
        <f t="shared" ca="1" si="24"/>
        <v/>
      </c>
      <c r="AF76" s="28" t="str">
        <f t="shared" ca="1" si="25"/>
        <v/>
      </c>
      <c r="AG76" s="28" t="str">
        <f t="shared" ca="1" si="25"/>
        <v/>
      </c>
      <c r="AH76" s="28" t="str">
        <f t="shared" ca="1" si="25"/>
        <v/>
      </c>
      <c r="AI76" s="28" t="str">
        <f t="shared" ca="1" si="25"/>
        <v/>
      </c>
      <c r="AJ76" s="28" t="str">
        <f t="shared" ca="1" si="25"/>
        <v/>
      </c>
      <c r="AK76" s="28" t="str">
        <f t="shared" ca="1" si="25"/>
        <v/>
      </c>
      <c r="AL76" s="28" t="str">
        <f t="shared" ca="1" si="25"/>
        <v/>
      </c>
      <c r="AM76" s="28" t="str">
        <f t="shared" ca="1" si="25"/>
        <v/>
      </c>
      <c r="AN76" s="28" t="str">
        <f t="shared" ca="1" si="25"/>
        <v/>
      </c>
      <c r="AO76" s="28" t="str">
        <f t="shared" ca="1" si="25"/>
        <v/>
      </c>
      <c r="AP76" s="28" t="str">
        <f t="shared" ca="1" si="25"/>
        <v/>
      </c>
      <c r="AQ76" s="28" t="str">
        <f t="shared" ca="1" si="25"/>
        <v/>
      </c>
      <c r="AR76" s="28" t="str">
        <f t="shared" ca="1" si="25"/>
        <v/>
      </c>
      <c r="AS76" s="28" t="str">
        <f t="shared" ca="1" si="25"/>
        <v/>
      </c>
      <c r="AT76" s="28" t="str">
        <f t="shared" ca="1" si="25"/>
        <v/>
      </c>
      <c r="AU76" s="28" t="str">
        <f t="shared" ca="1" si="25"/>
        <v/>
      </c>
      <c r="AV76" s="28" t="str">
        <f t="shared" ca="1" si="25"/>
        <v/>
      </c>
      <c r="AW76" s="28" t="str">
        <f t="shared" ca="1" si="25"/>
        <v/>
      </c>
      <c r="AX76" s="28" t="str">
        <f t="shared" ca="1" si="25"/>
        <v/>
      </c>
      <c r="AY76" s="28" t="str">
        <f t="shared" ca="1" si="25"/>
        <v/>
      </c>
      <c r="AZ76" s="28" t="str">
        <f t="shared" ca="1" si="25"/>
        <v/>
      </c>
      <c r="BA76" s="28" t="str">
        <f t="shared" ca="1" si="25"/>
        <v/>
      </c>
      <c r="BB76" s="28" t="str">
        <f t="shared" ca="1" si="25"/>
        <v/>
      </c>
      <c r="BC76" s="28" t="str">
        <f t="shared" ca="1" si="25"/>
        <v/>
      </c>
      <c r="BD76" s="28" t="str">
        <f t="shared" ca="1" si="25"/>
        <v/>
      </c>
      <c r="BE76" s="28" t="str">
        <f t="shared" ca="1" si="25"/>
        <v/>
      </c>
      <c r="BF76" s="28" t="str">
        <f t="shared" ca="1" si="25"/>
        <v/>
      </c>
      <c r="BG76" s="28" t="str">
        <f t="shared" ca="1" si="25"/>
        <v/>
      </c>
      <c r="BH76" s="28" t="str">
        <f t="shared" ca="1" si="25"/>
        <v/>
      </c>
      <c r="BI76" s="28" t="str">
        <f t="shared" ca="1" si="25"/>
        <v/>
      </c>
      <c r="BJ76" s="28" t="str">
        <f t="shared" ca="1" si="25"/>
        <v/>
      </c>
      <c r="BK76" s="28" t="str">
        <f t="shared" ca="1" si="25"/>
        <v/>
      </c>
      <c r="BL76" s="28" t="str">
        <f t="shared" ca="1" si="25"/>
        <v/>
      </c>
      <c r="BM76" s="28" t="str">
        <f t="shared" ca="1" si="25"/>
        <v/>
      </c>
      <c r="BN76" s="28" t="str">
        <f t="shared" ca="1" si="25"/>
        <v/>
      </c>
      <c r="BO76" s="28" t="str">
        <f t="shared" ca="1" si="25"/>
        <v/>
      </c>
      <c r="BP76" s="28" t="str">
        <f t="shared" ca="1" si="25"/>
        <v/>
      </c>
      <c r="BQ76" s="28" t="str">
        <f t="shared" ca="1" si="25"/>
        <v/>
      </c>
      <c r="BR76" s="28" t="str">
        <f t="shared" ca="1" si="25"/>
        <v/>
      </c>
      <c r="BS76" s="28" t="str">
        <f t="shared" ca="1" si="25"/>
        <v/>
      </c>
    </row>
    <row r="77" spans="1:71" s="29" customFormat="1" ht="30" customHeight="1">
      <c r="A77" s="1"/>
      <c r="B77" s="41" t="s">
        <v>88</v>
      </c>
      <c r="C77" s="38" t="s">
        <v>22</v>
      </c>
      <c r="D77" s="38" t="s">
        <v>60</v>
      </c>
      <c r="E77" s="39">
        <v>0</v>
      </c>
      <c r="F77" s="48" t="s">
        <v>89</v>
      </c>
      <c r="G77" s="25">
        <f>WORKDAY.INTL(H76,1, 1, 假期统计!$A$2:$A$28)</f>
        <v>43847</v>
      </c>
      <c r="H77" s="77">
        <f>WORKDAY.INTL(G77,1,17, 假期统计!$A$2:$A$28)-1</f>
        <v>43848</v>
      </c>
      <c r="I77" s="56">
        <f>NETWORKDAYS.INTL(里程碑[[#This Row],[计划开始日期]],里程碑[[#This Row],[计划完成日期]],1,假期统计!$A$2:$A$28)</f>
        <v>1</v>
      </c>
      <c r="J77" s="56"/>
      <c r="K77" s="56"/>
      <c r="L77" s="77"/>
      <c r="M77" s="26"/>
      <c r="N77" s="56">
        <f>NETWORKDAYS.INTL(里程碑[[#This Row],[实际开始日期]],里程碑[[#This Row],[实际完成日期]],1,假期统计!$A$2:$A$28)</f>
        <v>0</v>
      </c>
      <c r="O77" s="13"/>
      <c r="P77" s="28" t="str">
        <f t="shared" ca="1" si="24"/>
        <v/>
      </c>
      <c r="Q77" s="28" t="str">
        <f t="shared" ca="1" si="24"/>
        <v/>
      </c>
      <c r="R77" s="28" t="str">
        <f t="shared" ca="1" si="24"/>
        <v/>
      </c>
      <c r="S77" s="28" t="str">
        <f t="shared" ca="1" si="24"/>
        <v/>
      </c>
      <c r="T77" s="28" t="str">
        <f t="shared" ca="1" si="24"/>
        <v/>
      </c>
      <c r="U77" s="28" t="str">
        <f t="shared" ca="1" si="24"/>
        <v/>
      </c>
      <c r="V77" s="28" t="str">
        <f t="shared" ca="1" si="24"/>
        <v/>
      </c>
      <c r="W77" s="28" t="str">
        <f t="shared" ca="1" si="24"/>
        <v/>
      </c>
      <c r="X77" s="28" t="str">
        <f t="shared" ca="1" si="24"/>
        <v/>
      </c>
      <c r="Y77" s="28" t="str">
        <f t="shared" ca="1" si="24"/>
        <v/>
      </c>
      <c r="Z77" s="28" t="str">
        <f t="shared" ca="1" si="24"/>
        <v/>
      </c>
      <c r="AA77" s="28" t="str">
        <f t="shared" ca="1" si="24"/>
        <v/>
      </c>
      <c r="AB77" s="28" t="str">
        <f t="shared" ca="1" si="24"/>
        <v/>
      </c>
      <c r="AC77" s="28" t="str">
        <f t="shared" ca="1" si="24"/>
        <v/>
      </c>
      <c r="AD77" s="28" t="str">
        <f t="shared" ca="1" si="24"/>
        <v/>
      </c>
      <c r="AE77" s="28" t="str">
        <f t="shared" ca="1" si="24"/>
        <v/>
      </c>
      <c r="AF77" s="28" t="str">
        <f t="shared" ca="1" si="25"/>
        <v/>
      </c>
      <c r="AG77" s="28" t="str">
        <f t="shared" ca="1" si="25"/>
        <v/>
      </c>
      <c r="AH77" s="28" t="str">
        <f t="shared" ca="1" si="25"/>
        <v/>
      </c>
      <c r="AI77" s="28" t="str">
        <f t="shared" ca="1" si="25"/>
        <v/>
      </c>
      <c r="AJ77" s="28" t="str">
        <f t="shared" ca="1" si="25"/>
        <v/>
      </c>
      <c r="AK77" s="28" t="str">
        <f t="shared" ca="1" si="25"/>
        <v/>
      </c>
      <c r="AL77" s="28" t="str">
        <f t="shared" ca="1" si="25"/>
        <v/>
      </c>
      <c r="AM77" s="28" t="str">
        <f t="shared" ca="1" si="25"/>
        <v/>
      </c>
      <c r="AN77" s="28" t="str">
        <f t="shared" ca="1" si="25"/>
        <v/>
      </c>
      <c r="AO77" s="28" t="str">
        <f t="shared" ca="1" si="25"/>
        <v/>
      </c>
      <c r="AP77" s="28" t="str">
        <f t="shared" ca="1" si="25"/>
        <v/>
      </c>
      <c r="AQ77" s="28" t="str">
        <f t="shared" ca="1" si="25"/>
        <v/>
      </c>
      <c r="AR77" s="28" t="str">
        <f t="shared" ca="1" si="25"/>
        <v/>
      </c>
      <c r="AS77" s="28" t="str">
        <f t="shared" ca="1" si="25"/>
        <v/>
      </c>
      <c r="AT77" s="28" t="str">
        <f t="shared" ca="1" si="25"/>
        <v/>
      </c>
      <c r="AU77" s="28" t="str">
        <f t="shared" ca="1" si="25"/>
        <v/>
      </c>
      <c r="AV77" s="28" t="str">
        <f t="shared" ca="1" si="25"/>
        <v/>
      </c>
      <c r="AW77" s="28" t="str">
        <f t="shared" ca="1" si="25"/>
        <v/>
      </c>
      <c r="AX77" s="28" t="str">
        <f t="shared" ca="1" si="25"/>
        <v/>
      </c>
      <c r="AY77" s="28" t="str">
        <f t="shared" ca="1" si="25"/>
        <v/>
      </c>
      <c r="AZ77" s="28" t="str">
        <f t="shared" ca="1" si="25"/>
        <v/>
      </c>
      <c r="BA77" s="28" t="str">
        <f t="shared" ca="1" si="25"/>
        <v/>
      </c>
      <c r="BB77" s="28" t="str">
        <f t="shared" ca="1" si="25"/>
        <v/>
      </c>
      <c r="BC77" s="28" t="str">
        <f t="shared" ca="1" si="25"/>
        <v/>
      </c>
      <c r="BD77" s="28" t="str">
        <f t="shared" ca="1" si="25"/>
        <v/>
      </c>
      <c r="BE77" s="28" t="str">
        <f t="shared" ca="1" si="25"/>
        <v/>
      </c>
      <c r="BF77" s="28" t="str">
        <f t="shared" ca="1" si="25"/>
        <v/>
      </c>
      <c r="BG77" s="28" t="str">
        <f t="shared" ca="1" si="25"/>
        <v/>
      </c>
      <c r="BH77" s="28" t="str">
        <f t="shared" ca="1" si="25"/>
        <v/>
      </c>
      <c r="BI77" s="28" t="str">
        <f t="shared" ca="1" si="25"/>
        <v/>
      </c>
      <c r="BJ77" s="28" t="str">
        <f t="shared" ca="1" si="25"/>
        <v/>
      </c>
      <c r="BK77" s="28" t="str">
        <f t="shared" ca="1" si="25"/>
        <v/>
      </c>
      <c r="BL77" s="28" t="str">
        <f t="shared" ca="1" si="25"/>
        <v/>
      </c>
      <c r="BM77" s="28" t="str">
        <f t="shared" ca="1" si="25"/>
        <v/>
      </c>
      <c r="BN77" s="28" t="str">
        <f t="shared" ca="1" si="25"/>
        <v/>
      </c>
      <c r="BO77" s="28" t="str">
        <f t="shared" ca="1" si="25"/>
        <v/>
      </c>
      <c r="BP77" s="28" t="str">
        <f t="shared" ca="1" si="25"/>
        <v/>
      </c>
      <c r="BQ77" s="28" t="str">
        <f t="shared" ca="1" si="25"/>
        <v/>
      </c>
      <c r="BR77" s="28" t="str">
        <f t="shared" ca="1" si="25"/>
        <v/>
      </c>
      <c r="BS77" s="28" t="str">
        <f t="shared" ca="1" si="25"/>
        <v/>
      </c>
    </row>
    <row r="78" spans="1:71" s="29" customFormat="1" ht="30" customHeight="1">
      <c r="A78" s="1"/>
      <c r="B78" s="46" t="s">
        <v>92</v>
      </c>
      <c r="C78" s="38" t="s">
        <v>23</v>
      </c>
      <c r="D78" s="38" t="s">
        <v>60</v>
      </c>
      <c r="E78" s="39">
        <v>0</v>
      </c>
      <c r="F78" s="48"/>
      <c r="G78" s="25">
        <f>WORKDAY.INTL(H75,1, 1, 假期统计!$A$2:$A$28)</f>
        <v>43846</v>
      </c>
      <c r="H78" s="77">
        <f>WORKDAY.INTL(G78,1,1, 假期统计!$A$2:$A$28)-1</f>
        <v>43846</v>
      </c>
      <c r="I78" s="56">
        <f>NETWORKDAYS.INTL(里程碑[[#This Row],[计划开始日期]],里程碑[[#This Row],[计划完成日期]],1,假期统计!$A$2:$A$28)</f>
        <v>1</v>
      </c>
      <c r="J78" s="56"/>
      <c r="K78" s="56"/>
      <c r="L78" s="77"/>
      <c r="M78" s="77"/>
      <c r="N78" s="56">
        <f>NETWORKDAYS.INTL(里程碑[[#This Row],[实际开始日期]],里程碑[[#This Row],[实际完成日期]],1,假期统计!$A$2:$A$28)</f>
        <v>0</v>
      </c>
      <c r="O78" s="13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</row>
    <row r="79" spans="1:71" s="29" customFormat="1" ht="30" customHeight="1">
      <c r="A79" s="1"/>
      <c r="B79" s="46" t="s">
        <v>93</v>
      </c>
      <c r="C79" s="38" t="s">
        <v>21</v>
      </c>
      <c r="D79" s="38" t="s">
        <v>64</v>
      </c>
      <c r="E79" s="39">
        <v>0</v>
      </c>
      <c r="F79" s="39"/>
      <c r="G79" s="25">
        <f>WORKDAY.INTL(H78,1, 17, 假期统计!$A$2:$A$28)</f>
        <v>43847</v>
      </c>
      <c r="H79" s="77">
        <f>WORKDAY.INTL(G79,2,17, 假期统计!$A$2:$A$28)-1</f>
        <v>43849</v>
      </c>
      <c r="I79" s="56">
        <f>NETWORKDAYS.INTL(里程碑[[#This Row],[计划开始日期]],里程碑[[#This Row],[计划完成日期]],1,假期统计!$A$2:$A$28)</f>
        <v>1</v>
      </c>
      <c r="J79" s="56"/>
      <c r="K79" s="56"/>
      <c r="L79" s="77"/>
      <c r="M79" s="77"/>
      <c r="N79" s="56">
        <f>NETWORKDAYS.INTL(里程碑[[#This Row],[实际开始日期]],里程碑[[#This Row],[实际完成日期]],1,假期统计!$A$2:$A$28)</f>
        <v>0</v>
      </c>
      <c r="O79" s="13"/>
      <c r="P79" s="28" t="str">
        <f t="shared" ca="1" si="24"/>
        <v/>
      </c>
      <c r="Q79" s="28" t="str">
        <f t="shared" ca="1" si="24"/>
        <v/>
      </c>
      <c r="R79" s="28" t="str">
        <f t="shared" ca="1" si="24"/>
        <v/>
      </c>
      <c r="S79" s="28" t="str">
        <f t="shared" ca="1" si="24"/>
        <v/>
      </c>
      <c r="T79" s="28" t="str">
        <f t="shared" ca="1" si="24"/>
        <v/>
      </c>
      <c r="U79" s="28" t="str">
        <f t="shared" ca="1" si="24"/>
        <v/>
      </c>
      <c r="V79" s="28" t="str">
        <f t="shared" ca="1" si="24"/>
        <v/>
      </c>
      <c r="W79" s="28" t="str">
        <f t="shared" ca="1" si="24"/>
        <v/>
      </c>
      <c r="X79" s="28" t="str">
        <f t="shared" ca="1" si="24"/>
        <v/>
      </c>
      <c r="Y79" s="28" t="str">
        <f t="shared" ca="1" si="24"/>
        <v/>
      </c>
      <c r="Z79" s="28" t="str">
        <f t="shared" ca="1" si="24"/>
        <v/>
      </c>
      <c r="AA79" s="28" t="str">
        <f t="shared" ca="1" si="24"/>
        <v/>
      </c>
      <c r="AB79" s="28" t="str">
        <f t="shared" ca="1" si="24"/>
        <v/>
      </c>
      <c r="AC79" s="28" t="str">
        <f t="shared" ca="1" si="24"/>
        <v/>
      </c>
      <c r="AD79" s="28" t="str">
        <f t="shared" ca="1" si="24"/>
        <v/>
      </c>
      <c r="AE79" s="28" t="str">
        <f t="shared" ca="1" si="24"/>
        <v/>
      </c>
      <c r="AF79" s="28" t="str">
        <f t="shared" ca="1" si="25"/>
        <v/>
      </c>
      <c r="AG79" s="28" t="str">
        <f t="shared" ca="1" si="25"/>
        <v/>
      </c>
      <c r="AH79" s="28" t="str">
        <f t="shared" ca="1" si="25"/>
        <v/>
      </c>
      <c r="AI79" s="28" t="str">
        <f t="shared" ca="1" si="25"/>
        <v/>
      </c>
      <c r="AJ79" s="28" t="str">
        <f t="shared" ca="1" si="25"/>
        <v/>
      </c>
      <c r="AK79" s="28" t="str">
        <f t="shared" ca="1" si="25"/>
        <v/>
      </c>
      <c r="AL79" s="28" t="str">
        <f t="shared" ca="1" si="25"/>
        <v/>
      </c>
      <c r="AM79" s="28" t="str">
        <f t="shared" ca="1" si="25"/>
        <v/>
      </c>
      <c r="AN79" s="28" t="str">
        <f t="shared" ca="1" si="25"/>
        <v/>
      </c>
      <c r="AO79" s="28" t="str">
        <f t="shared" ca="1" si="25"/>
        <v/>
      </c>
      <c r="AP79" s="28" t="str">
        <f t="shared" ca="1" si="25"/>
        <v/>
      </c>
      <c r="AQ79" s="28" t="str">
        <f t="shared" ca="1" si="25"/>
        <v/>
      </c>
      <c r="AR79" s="28" t="str">
        <f t="shared" ca="1" si="25"/>
        <v/>
      </c>
      <c r="AS79" s="28" t="str">
        <f t="shared" ca="1" si="25"/>
        <v/>
      </c>
      <c r="AT79" s="28" t="str">
        <f t="shared" ca="1" si="25"/>
        <v/>
      </c>
      <c r="AU79" s="28" t="str">
        <f t="shared" ca="1" si="25"/>
        <v/>
      </c>
      <c r="AV79" s="28" t="str">
        <f t="shared" ca="1" si="25"/>
        <v/>
      </c>
      <c r="AW79" s="28" t="str">
        <f t="shared" ca="1" si="25"/>
        <v/>
      </c>
      <c r="AX79" s="28" t="str">
        <f t="shared" ca="1" si="25"/>
        <v/>
      </c>
      <c r="AY79" s="28" t="str">
        <f t="shared" ca="1" si="25"/>
        <v/>
      </c>
      <c r="AZ79" s="28" t="str">
        <f t="shared" ca="1" si="25"/>
        <v/>
      </c>
      <c r="BA79" s="28" t="str">
        <f t="shared" ca="1" si="25"/>
        <v/>
      </c>
      <c r="BB79" s="28" t="str">
        <f t="shared" ca="1" si="25"/>
        <v/>
      </c>
      <c r="BC79" s="28" t="str">
        <f t="shared" ca="1" si="25"/>
        <v/>
      </c>
      <c r="BD79" s="28" t="str">
        <f t="shared" ca="1" si="25"/>
        <v/>
      </c>
      <c r="BE79" s="28" t="str">
        <f t="shared" ca="1" si="25"/>
        <v/>
      </c>
      <c r="BF79" s="28" t="str">
        <f t="shared" ca="1" si="25"/>
        <v/>
      </c>
      <c r="BG79" s="28" t="str">
        <f t="shared" ca="1" si="25"/>
        <v/>
      </c>
      <c r="BH79" s="28" t="str">
        <f t="shared" ca="1" si="25"/>
        <v/>
      </c>
      <c r="BI79" s="28" t="str">
        <f t="shared" ca="1" si="25"/>
        <v/>
      </c>
      <c r="BJ79" s="28" t="str">
        <f t="shared" ca="1" si="25"/>
        <v/>
      </c>
      <c r="BK79" s="28" t="str">
        <f t="shared" ca="1" si="25"/>
        <v/>
      </c>
      <c r="BL79" s="28" t="str">
        <f t="shared" ca="1" si="25"/>
        <v/>
      </c>
      <c r="BM79" s="28" t="str">
        <f t="shared" ca="1" si="25"/>
        <v/>
      </c>
      <c r="BN79" s="28" t="str">
        <f t="shared" ca="1" si="25"/>
        <v/>
      </c>
      <c r="BO79" s="28" t="str">
        <f t="shared" ca="1" si="25"/>
        <v/>
      </c>
      <c r="BP79" s="28" t="str">
        <f t="shared" ca="1" si="25"/>
        <v/>
      </c>
      <c r="BQ79" s="28" t="str">
        <f t="shared" ca="1" si="25"/>
        <v/>
      </c>
      <c r="BR79" s="28" t="str">
        <f t="shared" ca="1" si="25"/>
        <v/>
      </c>
      <c r="BS79" s="28" t="str">
        <f t="shared" ca="1" si="25"/>
        <v/>
      </c>
    </row>
    <row r="80" spans="1:71" s="29" customFormat="1" ht="30" customHeight="1">
      <c r="A80" s="1"/>
      <c r="B80" s="46" t="s">
        <v>94</v>
      </c>
      <c r="C80" s="38" t="s">
        <v>23</v>
      </c>
      <c r="D80" s="38" t="s">
        <v>60</v>
      </c>
      <c r="E80" s="39">
        <v>0</v>
      </c>
      <c r="F80" s="39"/>
      <c r="G80" s="25">
        <f>WORKDAY.INTL(H77,1, 17, 假期统计!$A$2:$A$28)</f>
        <v>43849</v>
      </c>
      <c r="H80" s="77">
        <f>WORKDAY.INTL(G80,1,17, 假期统计!$A$2:$A$28)-1</f>
        <v>43849</v>
      </c>
      <c r="I80" s="56">
        <f>NETWORKDAYS.INTL(里程碑[[#This Row],[计划开始日期]],里程碑[[#This Row],[计划完成日期]],17,假期统计!$A$2:$A$28)</f>
        <v>1</v>
      </c>
      <c r="J80" s="56"/>
      <c r="K80" s="56"/>
      <c r="L80" s="77"/>
      <c r="M80" s="77"/>
      <c r="N80" s="56">
        <f>NETWORKDAYS.INTL(里程碑[[#This Row],[实际开始日期]],里程碑[[#This Row],[实际完成日期]],1,假期统计!$A$2:$A$28)</f>
        <v>0</v>
      </c>
      <c r="O80" s="13"/>
      <c r="P80" s="28" t="str">
        <f t="shared" ca="1" si="24"/>
        <v/>
      </c>
      <c r="Q80" s="28" t="str">
        <f t="shared" ca="1" si="24"/>
        <v/>
      </c>
      <c r="R80" s="28" t="str">
        <f t="shared" ca="1" si="24"/>
        <v/>
      </c>
      <c r="S80" s="28" t="str">
        <f t="shared" ca="1" si="24"/>
        <v/>
      </c>
      <c r="T80" s="28" t="str">
        <f t="shared" ca="1" si="24"/>
        <v/>
      </c>
      <c r="U80" s="28" t="str">
        <f t="shared" ca="1" si="24"/>
        <v/>
      </c>
      <c r="V80" s="28" t="str">
        <f t="shared" ca="1" si="24"/>
        <v/>
      </c>
      <c r="W80" s="28" t="str">
        <f t="shared" ca="1" si="24"/>
        <v/>
      </c>
      <c r="X80" s="28" t="str">
        <f t="shared" ca="1" si="24"/>
        <v/>
      </c>
      <c r="Y80" s="28" t="str">
        <f t="shared" ca="1" si="24"/>
        <v/>
      </c>
      <c r="Z80" s="28" t="str">
        <f t="shared" ca="1" si="24"/>
        <v/>
      </c>
      <c r="AA80" s="28" t="str">
        <f t="shared" ca="1" si="24"/>
        <v/>
      </c>
      <c r="AB80" s="28" t="str">
        <f t="shared" ca="1" si="24"/>
        <v/>
      </c>
      <c r="AC80" s="28" t="str">
        <f t="shared" ca="1" si="24"/>
        <v/>
      </c>
      <c r="AD80" s="28" t="str">
        <f t="shared" ca="1" si="24"/>
        <v/>
      </c>
      <c r="AE80" s="28" t="str">
        <f t="shared" ca="1" si="24"/>
        <v/>
      </c>
      <c r="AF80" s="28" t="str">
        <f t="shared" ca="1" si="25"/>
        <v/>
      </c>
      <c r="AG80" s="28" t="str">
        <f t="shared" ca="1" si="25"/>
        <v/>
      </c>
      <c r="AH80" s="28" t="str">
        <f t="shared" ca="1" si="25"/>
        <v/>
      </c>
      <c r="AI80" s="28" t="str">
        <f t="shared" ca="1" si="25"/>
        <v/>
      </c>
      <c r="AJ80" s="28" t="str">
        <f t="shared" ca="1" si="25"/>
        <v/>
      </c>
      <c r="AK80" s="28" t="str">
        <f t="shared" ca="1" si="25"/>
        <v/>
      </c>
      <c r="AL80" s="28" t="str">
        <f t="shared" ca="1" si="25"/>
        <v/>
      </c>
      <c r="AM80" s="28" t="str">
        <f t="shared" ca="1" si="25"/>
        <v/>
      </c>
      <c r="AN80" s="28" t="str">
        <f t="shared" ca="1" si="25"/>
        <v/>
      </c>
      <c r="AO80" s="28" t="str">
        <f t="shared" ca="1" si="25"/>
        <v/>
      </c>
      <c r="AP80" s="28" t="str">
        <f t="shared" ca="1" si="25"/>
        <v/>
      </c>
      <c r="AQ80" s="28" t="str">
        <f t="shared" ca="1" si="25"/>
        <v/>
      </c>
      <c r="AR80" s="28" t="str">
        <f t="shared" ca="1" si="25"/>
        <v/>
      </c>
      <c r="AS80" s="28" t="str">
        <f t="shared" ca="1" si="25"/>
        <v/>
      </c>
      <c r="AT80" s="28" t="str">
        <f t="shared" ca="1" si="25"/>
        <v/>
      </c>
      <c r="AU80" s="28" t="str">
        <f t="shared" ca="1" si="25"/>
        <v/>
      </c>
      <c r="AV80" s="28" t="str">
        <f t="shared" ca="1" si="25"/>
        <v/>
      </c>
      <c r="AW80" s="28" t="str">
        <f t="shared" ca="1" si="25"/>
        <v/>
      </c>
      <c r="AX80" s="28" t="str">
        <f t="shared" ca="1" si="25"/>
        <v/>
      </c>
      <c r="AY80" s="28" t="str">
        <f t="shared" ca="1" si="25"/>
        <v/>
      </c>
      <c r="AZ80" s="28" t="str">
        <f t="shared" ca="1" si="25"/>
        <v/>
      </c>
      <c r="BA80" s="28" t="str">
        <f t="shared" ca="1" si="25"/>
        <v/>
      </c>
      <c r="BB80" s="28" t="str">
        <f t="shared" ca="1" si="25"/>
        <v/>
      </c>
      <c r="BC80" s="28" t="str">
        <f t="shared" ca="1" si="25"/>
        <v/>
      </c>
      <c r="BD80" s="28" t="str">
        <f t="shared" ca="1" si="25"/>
        <v/>
      </c>
      <c r="BE80" s="28" t="str">
        <f t="shared" ca="1" si="25"/>
        <v/>
      </c>
      <c r="BF80" s="28" t="str">
        <f t="shared" ca="1" si="25"/>
        <v/>
      </c>
      <c r="BG80" s="28" t="str">
        <f t="shared" ca="1" si="25"/>
        <v/>
      </c>
      <c r="BH80" s="28" t="str">
        <f t="shared" ca="1" si="25"/>
        <v/>
      </c>
      <c r="BI80" s="28" t="str">
        <f t="shared" ca="1" si="25"/>
        <v/>
      </c>
      <c r="BJ80" s="28" t="str">
        <f t="shared" ca="1" si="25"/>
        <v/>
      </c>
      <c r="BK80" s="28" t="str">
        <f t="shared" ca="1" si="25"/>
        <v/>
      </c>
      <c r="BL80" s="28" t="str">
        <f t="shared" ca="1" si="25"/>
        <v/>
      </c>
      <c r="BM80" s="28" t="str">
        <f t="shared" ca="1" si="25"/>
        <v/>
      </c>
      <c r="BN80" s="28" t="str">
        <f t="shared" ca="1" si="25"/>
        <v/>
      </c>
      <c r="BO80" s="28" t="str">
        <f t="shared" ca="1" si="25"/>
        <v/>
      </c>
      <c r="BP80" s="28" t="str">
        <f t="shared" ca="1" si="25"/>
        <v/>
      </c>
      <c r="BQ80" s="28" t="str">
        <f t="shared" ca="1" si="25"/>
        <v/>
      </c>
      <c r="BR80" s="28" t="str">
        <f t="shared" ca="1" si="25"/>
        <v/>
      </c>
      <c r="BS80" s="28" t="str">
        <f t="shared" ca="1" si="25"/>
        <v/>
      </c>
    </row>
    <row r="81" spans="1:71" s="29" customFormat="1" ht="30" customHeight="1">
      <c r="A81" s="1"/>
      <c r="B81" s="46" t="s">
        <v>95</v>
      </c>
      <c r="C81" s="38" t="s">
        <v>21</v>
      </c>
      <c r="D81" s="38" t="s">
        <v>64</v>
      </c>
      <c r="E81" s="39">
        <v>0</v>
      </c>
      <c r="F81" s="39"/>
      <c r="G81" s="25">
        <f>WORKDAY.INTL(H80,1, 1, 假期统计!$A$2:$A$28)</f>
        <v>43850</v>
      </c>
      <c r="H81" s="77">
        <f>WORKDAY.INTL(G81,2,1, 假期统计!$A$2:$A$28)-1</f>
        <v>43851</v>
      </c>
      <c r="I81" s="56">
        <f>NETWORKDAYS.INTL(里程碑[[#This Row],[计划开始日期]],里程碑[[#This Row],[计划完成日期]],1,假期统计!$A$2:$A$28)</f>
        <v>2</v>
      </c>
      <c r="J81" s="56"/>
      <c r="K81" s="56"/>
      <c r="L81" s="77"/>
      <c r="M81" s="77"/>
      <c r="N81" s="56">
        <f>NETWORKDAYS.INTL(里程碑[[#This Row],[实际开始日期]],里程碑[[#This Row],[实际完成日期]],1,假期统计!$A$2:$A$28)</f>
        <v>0</v>
      </c>
      <c r="O81" s="13"/>
      <c r="P81" s="28" t="str">
        <f t="shared" ca="1" si="24"/>
        <v/>
      </c>
      <c r="Q81" s="28" t="str">
        <f t="shared" ca="1" si="24"/>
        <v/>
      </c>
      <c r="R81" s="28" t="str">
        <f t="shared" ca="1" si="24"/>
        <v/>
      </c>
      <c r="S81" s="28" t="str">
        <f t="shared" ca="1" si="24"/>
        <v/>
      </c>
      <c r="T81" s="28" t="str">
        <f t="shared" ca="1" si="24"/>
        <v/>
      </c>
      <c r="U81" s="28" t="str">
        <f t="shared" ca="1" si="24"/>
        <v/>
      </c>
      <c r="V81" s="28" t="str">
        <f t="shared" ca="1" si="24"/>
        <v/>
      </c>
      <c r="W81" s="28" t="str">
        <f t="shared" ca="1" si="24"/>
        <v/>
      </c>
      <c r="X81" s="28" t="str">
        <f t="shared" ca="1" si="24"/>
        <v/>
      </c>
      <c r="Y81" s="28" t="str">
        <f t="shared" ca="1" si="24"/>
        <v/>
      </c>
      <c r="Z81" s="28" t="str">
        <f t="shared" ca="1" si="24"/>
        <v/>
      </c>
      <c r="AA81" s="28" t="str">
        <f t="shared" ca="1" si="24"/>
        <v/>
      </c>
      <c r="AB81" s="28" t="str">
        <f t="shared" ca="1" si="24"/>
        <v/>
      </c>
      <c r="AC81" s="28" t="str">
        <f t="shared" ca="1" si="24"/>
        <v/>
      </c>
      <c r="AD81" s="28" t="str">
        <f t="shared" ca="1" si="24"/>
        <v/>
      </c>
      <c r="AE81" s="28" t="str">
        <f t="shared" ca="1" si="24"/>
        <v/>
      </c>
      <c r="AF81" s="28" t="str">
        <f t="shared" ca="1" si="25"/>
        <v/>
      </c>
      <c r="AG81" s="28" t="str">
        <f t="shared" ca="1" si="25"/>
        <v/>
      </c>
      <c r="AH81" s="28" t="str">
        <f t="shared" ca="1" si="25"/>
        <v/>
      </c>
      <c r="AI81" s="28" t="str">
        <f t="shared" ca="1" si="25"/>
        <v/>
      </c>
      <c r="AJ81" s="28" t="str">
        <f t="shared" ca="1" si="25"/>
        <v/>
      </c>
      <c r="AK81" s="28" t="str">
        <f t="shared" ca="1" si="25"/>
        <v/>
      </c>
      <c r="AL81" s="28" t="str">
        <f t="shared" ca="1" si="25"/>
        <v/>
      </c>
      <c r="AM81" s="28" t="str">
        <f t="shared" ca="1" si="25"/>
        <v/>
      </c>
      <c r="AN81" s="28" t="str">
        <f t="shared" ca="1" si="25"/>
        <v/>
      </c>
      <c r="AO81" s="28" t="str">
        <f t="shared" ca="1" si="25"/>
        <v/>
      </c>
      <c r="AP81" s="28" t="str">
        <f t="shared" ca="1" si="25"/>
        <v/>
      </c>
      <c r="AQ81" s="28" t="str">
        <f t="shared" ca="1" si="25"/>
        <v/>
      </c>
      <c r="AR81" s="28" t="str">
        <f t="shared" ca="1" si="25"/>
        <v/>
      </c>
      <c r="AS81" s="28" t="str">
        <f t="shared" ca="1" si="25"/>
        <v/>
      </c>
      <c r="AT81" s="28" t="str">
        <f t="shared" ca="1" si="25"/>
        <v/>
      </c>
      <c r="AU81" s="28" t="str">
        <f t="shared" ref="AU81:BJ82" ca="1" si="26">IF(AND($C81="目标/里程碑",AU$5&gt;=$L81,AU$5&lt;=$M81),1,IF(AND($C81="目标/里程碑",AU$5&gt;=$G81,AU$5&lt;=$H81),2,""))</f>
        <v/>
      </c>
      <c r="AV81" s="28" t="str">
        <f t="shared" ca="1" si="26"/>
        <v/>
      </c>
      <c r="AW81" s="28" t="str">
        <f t="shared" ca="1" si="26"/>
        <v/>
      </c>
      <c r="AX81" s="28" t="str">
        <f t="shared" ca="1" si="26"/>
        <v/>
      </c>
      <c r="AY81" s="28" t="str">
        <f t="shared" ca="1" si="26"/>
        <v/>
      </c>
      <c r="AZ81" s="28" t="str">
        <f t="shared" ca="1" si="26"/>
        <v/>
      </c>
      <c r="BA81" s="28" t="str">
        <f t="shared" ca="1" si="26"/>
        <v/>
      </c>
      <c r="BB81" s="28" t="str">
        <f t="shared" ca="1" si="26"/>
        <v/>
      </c>
      <c r="BC81" s="28" t="str">
        <f t="shared" ca="1" si="26"/>
        <v/>
      </c>
      <c r="BD81" s="28" t="str">
        <f t="shared" ca="1" si="26"/>
        <v/>
      </c>
      <c r="BE81" s="28" t="str">
        <f t="shared" ca="1" si="26"/>
        <v/>
      </c>
      <c r="BF81" s="28" t="str">
        <f t="shared" ca="1" si="26"/>
        <v/>
      </c>
      <c r="BG81" s="28" t="str">
        <f t="shared" ca="1" si="26"/>
        <v/>
      </c>
      <c r="BH81" s="28" t="str">
        <f t="shared" ca="1" si="26"/>
        <v/>
      </c>
      <c r="BI81" s="28" t="str">
        <f t="shared" ca="1" si="26"/>
        <v/>
      </c>
      <c r="BJ81" s="28" t="str">
        <f t="shared" ca="1" si="26"/>
        <v/>
      </c>
      <c r="BK81" s="28" t="str">
        <f t="shared" ref="BK81:BS82" ca="1" si="27">IF(AND($C81="目标/里程碑",BK$5&gt;=$L81,BK$5&lt;=$M81),1,IF(AND($C81="目标/里程碑",BK$5&gt;=$G81,BK$5&lt;=$H81),2,""))</f>
        <v/>
      </c>
      <c r="BL81" s="28" t="str">
        <f t="shared" ca="1" si="27"/>
        <v/>
      </c>
      <c r="BM81" s="28" t="str">
        <f t="shared" ca="1" si="27"/>
        <v/>
      </c>
      <c r="BN81" s="28" t="str">
        <f t="shared" ca="1" si="27"/>
        <v/>
      </c>
      <c r="BO81" s="28" t="str">
        <f t="shared" ca="1" si="27"/>
        <v/>
      </c>
      <c r="BP81" s="28" t="str">
        <f t="shared" ca="1" si="27"/>
        <v/>
      </c>
      <c r="BQ81" s="28" t="str">
        <f t="shared" ca="1" si="27"/>
        <v/>
      </c>
      <c r="BR81" s="28" t="str">
        <f t="shared" ca="1" si="27"/>
        <v/>
      </c>
      <c r="BS81" s="28" t="str">
        <f t="shared" ca="1" si="27"/>
        <v/>
      </c>
    </row>
    <row r="82" spans="1:71" s="29" customFormat="1" ht="30" customHeight="1">
      <c r="A82" s="1"/>
      <c r="B82" s="122" t="s">
        <v>133</v>
      </c>
      <c r="C82" s="38" t="s">
        <v>21</v>
      </c>
      <c r="D82" s="38" t="s">
        <v>64</v>
      </c>
      <c r="E82" s="39">
        <v>0</v>
      </c>
      <c r="F82" s="39"/>
      <c r="G82" s="25">
        <f>WORKDAY.INTL(H81,1, 1, 假期统计!$A$2:$A$28)</f>
        <v>43852</v>
      </c>
      <c r="H82" s="77">
        <f>WORKDAY.INTL(G82,3,11, 假期统计!$A$2:$A$28)-1</f>
        <v>43861</v>
      </c>
      <c r="I82" s="56">
        <f>NETWORKDAYS.INTL(里程碑[[#This Row],[计划开始日期]],里程碑[[#This Row],[计划完成日期]],1,假期统计!$A$2:$A$28)</f>
        <v>3</v>
      </c>
      <c r="J82" s="56"/>
      <c r="K82" s="56"/>
      <c r="L82" s="77"/>
      <c r="M82" s="26"/>
      <c r="N82" s="56">
        <f>NETWORKDAYS.INTL(里程碑[[#This Row],[实际开始日期]],里程碑[[#This Row],[实际完成日期]],1,假期统计!$A$2:$A$28)</f>
        <v>0</v>
      </c>
      <c r="O82" s="13"/>
      <c r="P82" s="28" t="str">
        <f t="shared" ca="1" si="24"/>
        <v/>
      </c>
      <c r="Q82" s="28" t="str">
        <f t="shared" ca="1" si="24"/>
        <v/>
      </c>
      <c r="R82" s="28" t="str">
        <f t="shared" ca="1" si="24"/>
        <v/>
      </c>
      <c r="S82" s="28" t="str">
        <f t="shared" ca="1" si="24"/>
        <v/>
      </c>
      <c r="T82" s="28" t="str">
        <f t="shared" ca="1" si="24"/>
        <v/>
      </c>
      <c r="U82" s="28" t="str">
        <f t="shared" ca="1" si="24"/>
        <v/>
      </c>
      <c r="V82" s="28" t="str">
        <f t="shared" ca="1" si="24"/>
        <v/>
      </c>
      <c r="W82" s="28" t="str">
        <f t="shared" ca="1" si="24"/>
        <v/>
      </c>
      <c r="X82" s="28" t="str">
        <f t="shared" ca="1" si="24"/>
        <v/>
      </c>
      <c r="Y82" s="28" t="str">
        <f t="shared" ca="1" si="24"/>
        <v/>
      </c>
      <c r="Z82" s="28" t="str">
        <f t="shared" ca="1" si="24"/>
        <v/>
      </c>
      <c r="AA82" s="28" t="str">
        <f t="shared" ca="1" si="24"/>
        <v/>
      </c>
      <c r="AB82" s="28" t="str">
        <f t="shared" ca="1" si="24"/>
        <v/>
      </c>
      <c r="AC82" s="28" t="str">
        <f t="shared" ca="1" si="24"/>
        <v/>
      </c>
      <c r="AD82" s="28" t="str">
        <f t="shared" ca="1" si="24"/>
        <v/>
      </c>
      <c r="AE82" s="28" t="str">
        <f t="shared" ca="1" si="24"/>
        <v/>
      </c>
      <c r="AF82" s="28" t="str">
        <f t="shared" ref="AF82:AU82" ca="1" si="28">IF(AND($C82="目标/里程碑",AF$5&gt;=$L82,AF$5&lt;=$M82),1,IF(AND($C82="目标/里程碑",AF$5&gt;=$G82,AF$5&lt;=$H82),2,""))</f>
        <v/>
      </c>
      <c r="AG82" s="28" t="str">
        <f t="shared" ca="1" si="28"/>
        <v/>
      </c>
      <c r="AH82" s="28" t="str">
        <f t="shared" ca="1" si="28"/>
        <v/>
      </c>
      <c r="AI82" s="28" t="str">
        <f t="shared" ca="1" si="28"/>
        <v/>
      </c>
      <c r="AJ82" s="28" t="str">
        <f t="shared" ca="1" si="28"/>
        <v/>
      </c>
      <c r="AK82" s="28" t="str">
        <f t="shared" ca="1" si="28"/>
        <v/>
      </c>
      <c r="AL82" s="28" t="str">
        <f t="shared" ca="1" si="28"/>
        <v/>
      </c>
      <c r="AM82" s="28" t="str">
        <f t="shared" ca="1" si="28"/>
        <v/>
      </c>
      <c r="AN82" s="28" t="str">
        <f t="shared" ca="1" si="28"/>
        <v/>
      </c>
      <c r="AO82" s="28" t="str">
        <f t="shared" ca="1" si="28"/>
        <v/>
      </c>
      <c r="AP82" s="28" t="str">
        <f t="shared" ca="1" si="28"/>
        <v/>
      </c>
      <c r="AQ82" s="28" t="str">
        <f t="shared" ca="1" si="28"/>
        <v/>
      </c>
      <c r="AR82" s="28" t="str">
        <f t="shared" ca="1" si="28"/>
        <v/>
      </c>
      <c r="AS82" s="28" t="str">
        <f t="shared" ca="1" si="28"/>
        <v/>
      </c>
      <c r="AT82" s="28" t="str">
        <f t="shared" ca="1" si="28"/>
        <v/>
      </c>
      <c r="AU82" s="28" t="str">
        <f t="shared" ca="1" si="28"/>
        <v/>
      </c>
      <c r="AV82" s="28" t="str">
        <f t="shared" ca="1" si="26"/>
        <v/>
      </c>
      <c r="AW82" s="28" t="str">
        <f t="shared" ca="1" si="26"/>
        <v/>
      </c>
      <c r="AX82" s="28" t="str">
        <f t="shared" ca="1" si="26"/>
        <v/>
      </c>
      <c r="AY82" s="28" t="str">
        <f t="shared" ca="1" si="26"/>
        <v/>
      </c>
      <c r="AZ82" s="28" t="str">
        <f t="shared" ca="1" si="26"/>
        <v/>
      </c>
      <c r="BA82" s="28" t="str">
        <f t="shared" ca="1" si="26"/>
        <v/>
      </c>
      <c r="BB82" s="28" t="str">
        <f t="shared" ca="1" si="26"/>
        <v/>
      </c>
      <c r="BC82" s="28" t="str">
        <f t="shared" ca="1" si="26"/>
        <v/>
      </c>
      <c r="BD82" s="28" t="str">
        <f t="shared" ca="1" si="26"/>
        <v/>
      </c>
      <c r="BE82" s="28" t="str">
        <f t="shared" ca="1" si="26"/>
        <v/>
      </c>
      <c r="BF82" s="28" t="str">
        <f t="shared" ca="1" si="26"/>
        <v/>
      </c>
      <c r="BG82" s="28" t="str">
        <f t="shared" ca="1" si="26"/>
        <v/>
      </c>
      <c r="BH82" s="28" t="str">
        <f t="shared" ca="1" si="26"/>
        <v/>
      </c>
      <c r="BI82" s="28" t="str">
        <f t="shared" ca="1" si="26"/>
        <v/>
      </c>
      <c r="BJ82" s="28" t="str">
        <f t="shared" ca="1" si="26"/>
        <v/>
      </c>
      <c r="BK82" s="28" t="str">
        <f t="shared" ca="1" si="27"/>
        <v/>
      </c>
      <c r="BL82" s="28" t="str">
        <f t="shared" ca="1" si="27"/>
        <v/>
      </c>
      <c r="BM82" s="28" t="str">
        <f t="shared" ca="1" si="27"/>
        <v/>
      </c>
      <c r="BN82" s="28" t="str">
        <f t="shared" ca="1" si="27"/>
        <v/>
      </c>
      <c r="BO82" s="28" t="str">
        <f t="shared" ca="1" si="27"/>
        <v/>
      </c>
      <c r="BP82" s="28" t="str">
        <f t="shared" ca="1" si="27"/>
        <v/>
      </c>
      <c r="BQ82" s="28" t="str">
        <f t="shared" ca="1" si="27"/>
        <v/>
      </c>
      <c r="BR82" s="28" t="str">
        <f t="shared" ca="1" si="27"/>
        <v/>
      </c>
      <c r="BS82" s="28" t="str">
        <f t="shared" ca="1" si="27"/>
        <v/>
      </c>
    </row>
    <row r="83" spans="1:71" s="29" customFormat="1" ht="30" customHeight="1">
      <c r="A83" s="1"/>
      <c r="B83" s="41" t="s">
        <v>134</v>
      </c>
      <c r="C83" s="38" t="s">
        <v>21</v>
      </c>
      <c r="D83" s="38" t="s">
        <v>59</v>
      </c>
      <c r="E83" s="39">
        <v>0</v>
      </c>
      <c r="F83" s="39"/>
      <c r="G83" s="42">
        <f>G76</f>
        <v>43845</v>
      </c>
      <c r="H83" s="77">
        <f>WORKDAY.INTL(G83,3,17, 假期统计!$A$2:$A$28)-1</f>
        <v>43848</v>
      </c>
      <c r="I83" s="56">
        <f>NETWORKDAYS.INTL(里程碑[[#This Row],[计划开始日期]],里程碑[[#This Row],[计划完成日期]],1,假期统计!$A$2:$A$28)</f>
        <v>3</v>
      </c>
      <c r="J83" s="56"/>
      <c r="K83" s="56"/>
      <c r="L83" s="77"/>
      <c r="M83" s="26"/>
      <c r="N83" s="56">
        <f>NETWORKDAYS.INTL(里程碑[[#This Row],[实际开始日期]],里程碑[[#This Row],[实际完成日期]],1,假期统计!$A$2:$A$28)</f>
        <v>0</v>
      </c>
      <c r="O83" s="13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</row>
    <row r="84" spans="1:71" s="29" customFormat="1" ht="30" customHeight="1">
      <c r="A84" s="1"/>
      <c r="B84" s="46" t="s">
        <v>96</v>
      </c>
      <c r="C84" s="38" t="s">
        <v>108</v>
      </c>
      <c r="D84" s="38"/>
      <c r="E84" s="39"/>
      <c r="F84" s="39"/>
      <c r="G84" s="25">
        <f>WORKDAY.INTL(H83,0, 17, 假期统计!$A$2:$A$28)</f>
        <v>43848</v>
      </c>
      <c r="H84" s="78">
        <f>里程碑[[#This Row],[计划开始日期]]</f>
        <v>43848</v>
      </c>
      <c r="I84" s="56"/>
      <c r="J84" s="56"/>
      <c r="K84" s="56"/>
      <c r="L84" s="77"/>
      <c r="M84" s="77"/>
      <c r="N84" s="26"/>
      <c r="O84" s="13"/>
      <c r="P84" s="28" t="str">
        <f t="shared" ca="1" si="24"/>
        <v/>
      </c>
      <c r="Q84" s="28" t="str">
        <f t="shared" ca="1" si="24"/>
        <v/>
      </c>
      <c r="R84" s="28" t="str">
        <f t="shared" ca="1" si="24"/>
        <v/>
      </c>
      <c r="S84" s="28" t="str">
        <f t="shared" ca="1" si="24"/>
        <v/>
      </c>
      <c r="T84" s="28" t="str">
        <f t="shared" ca="1" si="24"/>
        <v/>
      </c>
      <c r="U84" s="28" t="str">
        <f t="shared" ca="1" si="24"/>
        <v/>
      </c>
      <c r="V84" s="28" t="str">
        <f t="shared" ca="1" si="24"/>
        <v/>
      </c>
      <c r="W84" s="28" t="str">
        <f t="shared" ca="1" si="24"/>
        <v/>
      </c>
      <c r="X84" s="28" t="str">
        <f t="shared" ca="1" si="24"/>
        <v/>
      </c>
      <c r="Y84" s="28" t="str">
        <f t="shared" ca="1" si="24"/>
        <v/>
      </c>
      <c r="Z84" s="28" t="str">
        <f t="shared" ca="1" si="24"/>
        <v/>
      </c>
      <c r="AA84" s="28" t="str">
        <f t="shared" ca="1" si="24"/>
        <v/>
      </c>
      <c r="AB84" s="28" t="str">
        <f t="shared" ca="1" si="24"/>
        <v/>
      </c>
      <c r="AC84" s="28" t="str">
        <f t="shared" ca="1" si="24"/>
        <v/>
      </c>
      <c r="AD84" s="28" t="str">
        <f t="shared" ca="1" si="24"/>
        <v/>
      </c>
      <c r="AE84" s="28" t="str">
        <f t="shared" ca="1" si="24"/>
        <v/>
      </c>
      <c r="AF84" s="28" t="str">
        <f t="shared" ref="AF84:AU87" ca="1" si="29">IF(AND($C84="目标/里程碑",AF$5&gt;=$L84,AF$5&lt;=$M84),1,IF(AND($C84="目标/里程碑",AF$5&gt;=$G84,AF$5&lt;=$H84),2,""))</f>
        <v/>
      </c>
      <c r="AG84" s="28" t="str">
        <f t="shared" ca="1" si="29"/>
        <v/>
      </c>
      <c r="AH84" s="28" t="str">
        <f t="shared" ca="1" si="29"/>
        <v/>
      </c>
      <c r="AI84" s="28">
        <f t="shared" ca="1" si="29"/>
        <v>2</v>
      </c>
      <c r="AJ84" s="28" t="str">
        <f t="shared" ca="1" si="29"/>
        <v/>
      </c>
      <c r="AK84" s="28" t="str">
        <f t="shared" ca="1" si="29"/>
        <v/>
      </c>
      <c r="AL84" s="28" t="str">
        <f t="shared" ca="1" si="29"/>
        <v/>
      </c>
      <c r="AM84" s="28" t="str">
        <f t="shared" ca="1" si="29"/>
        <v/>
      </c>
      <c r="AN84" s="28" t="str">
        <f t="shared" ca="1" si="29"/>
        <v/>
      </c>
      <c r="AO84" s="28" t="str">
        <f t="shared" ca="1" si="29"/>
        <v/>
      </c>
      <c r="AP84" s="28" t="str">
        <f t="shared" ca="1" si="29"/>
        <v/>
      </c>
      <c r="AQ84" s="28" t="str">
        <f t="shared" ca="1" si="29"/>
        <v/>
      </c>
      <c r="AR84" s="28" t="str">
        <f t="shared" ca="1" si="29"/>
        <v/>
      </c>
      <c r="AS84" s="28" t="str">
        <f t="shared" ca="1" si="29"/>
        <v/>
      </c>
      <c r="AT84" s="28" t="str">
        <f t="shared" ca="1" si="29"/>
        <v/>
      </c>
      <c r="AU84" s="28" t="str">
        <f t="shared" ca="1" si="29"/>
        <v/>
      </c>
      <c r="AV84" s="28" t="str">
        <f t="shared" ref="AV84:BK87" ca="1" si="30">IF(AND($C84="目标/里程碑",AV$5&gt;=$L84,AV$5&lt;=$M84),1,IF(AND($C84="目标/里程碑",AV$5&gt;=$G84,AV$5&lt;=$H84),2,""))</f>
        <v/>
      </c>
      <c r="AW84" s="28" t="str">
        <f t="shared" ca="1" si="30"/>
        <v/>
      </c>
      <c r="AX84" s="28" t="str">
        <f t="shared" ca="1" si="30"/>
        <v/>
      </c>
      <c r="AY84" s="28" t="str">
        <f t="shared" ca="1" si="30"/>
        <v/>
      </c>
      <c r="AZ84" s="28" t="str">
        <f t="shared" ca="1" si="30"/>
        <v/>
      </c>
      <c r="BA84" s="28" t="str">
        <f t="shared" ca="1" si="30"/>
        <v/>
      </c>
      <c r="BB84" s="28" t="str">
        <f t="shared" ca="1" si="30"/>
        <v/>
      </c>
      <c r="BC84" s="28" t="str">
        <f t="shared" ca="1" si="30"/>
        <v/>
      </c>
      <c r="BD84" s="28" t="str">
        <f t="shared" ca="1" si="30"/>
        <v/>
      </c>
      <c r="BE84" s="28" t="str">
        <f t="shared" ca="1" si="30"/>
        <v/>
      </c>
      <c r="BF84" s="28" t="str">
        <f t="shared" ca="1" si="30"/>
        <v/>
      </c>
      <c r="BG84" s="28" t="str">
        <f t="shared" ca="1" si="30"/>
        <v/>
      </c>
      <c r="BH84" s="28" t="str">
        <f t="shared" ca="1" si="30"/>
        <v/>
      </c>
      <c r="BI84" s="28" t="str">
        <f t="shared" ca="1" si="30"/>
        <v/>
      </c>
      <c r="BJ84" s="28" t="str">
        <f t="shared" ca="1" si="30"/>
        <v/>
      </c>
      <c r="BK84" s="28" t="str">
        <f t="shared" ca="1" si="30"/>
        <v/>
      </c>
      <c r="BL84" s="28" t="str">
        <f t="shared" ref="BL84:BS87" ca="1" si="31">IF(AND($C84="目标/里程碑",BL$5&gt;=$L84,BL$5&lt;=$M84),1,IF(AND($C84="目标/里程碑",BL$5&gt;=$G84,BL$5&lt;=$H84),2,""))</f>
        <v/>
      </c>
      <c r="BM84" s="28" t="str">
        <f t="shared" ca="1" si="31"/>
        <v/>
      </c>
      <c r="BN84" s="28" t="str">
        <f t="shared" ca="1" si="31"/>
        <v/>
      </c>
      <c r="BO84" s="28" t="str">
        <f t="shared" ca="1" si="31"/>
        <v/>
      </c>
      <c r="BP84" s="28" t="str">
        <f t="shared" ca="1" si="31"/>
        <v/>
      </c>
      <c r="BQ84" s="28" t="str">
        <f t="shared" ca="1" si="31"/>
        <v/>
      </c>
      <c r="BR84" s="28" t="str">
        <f t="shared" ca="1" si="31"/>
        <v/>
      </c>
      <c r="BS84" s="28" t="str">
        <f t="shared" ca="1" si="31"/>
        <v/>
      </c>
    </row>
    <row r="85" spans="1:71" s="29" customFormat="1" ht="30" customHeight="1">
      <c r="A85" s="1"/>
      <c r="B85" s="35" t="s">
        <v>82</v>
      </c>
      <c r="C85" s="109" t="s">
        <v>152</v>
      </c>
      <c r="D85" s="44" t="s">
        <v>36</v>
      </c>
      <c r="E85" s="94"/>
      <c r="F85" s="94"/>
      <c r="G85" s="98"/>
      <c r="H85" s="96"/>
      <c r="I85" s="97"/>
      <c r="J85" s="97"/>
      <c r="K85" s="97"/>
      <c r="L85" s="96"/>
      <c r="M85" s="96"/>
      <c r="N85" s="97"/>
      <c r="O85" s="13"/>
      <c r="P85" s="28" t="str">
        <f t="shared" ca="1" si="24"/>
        <v/>
      </c>
      <c r="Q85" s="28" t="str">
        <f t="shared" ca="1" si="24"/>
        <v/>
      </c>
      <c r="R85" s="28" t="str">
        <f t="shared" ca="1" si="24"/>
        <v/>
      </c>
      <c r="S85" s="28" t="str">
        <f t="shared" ca="1" si="24"/>
        <v/>
      </c>
      <c r="T85" s="28" t="str">
        <f t="shared" ca="1" si="24"/>
        <v/>
      </c>
      <c r="U85" s="28" t="str">
        <f t="shared" ca="1" si="24"/>
        <v/>
      </c>
      <c r="V85" s="28" t="str">
        <f t="shared" ca="1" si="24"/>
        <v/>
      </c>
      <c r="W85" s="28" t="str">
        <f t="shared" ca="1" si="24"/>
        <v/>
      </c>
      <c r="X85" s="28" t="str">
        <f t="shared" ca="1" si="24"/>
        <v/>
      </c>
      <c r="Y85" s="28" t="str">
        <f t="shared" ca="1" si="24"/>
        <v/>
      </c>
      <c r="Z85" s="28" t="str">
        <f t="shared" ca="1" si="24"/>
        <v/>
      </c>
      <c r="AA85" s="28" t="str">
        <f t="shared" ca="1" si="24"/>
        <v/>
      </c>
      <c r="AB85" s="28" t="str">
        <f t="shared" ca="1" si="24"/>
        <v/>
      </c>
      <c r="AC85" s="28" t="str">
        <f t="shared" ca="1" si="24"/>
        <v/>
      </c>
      <c r="AD85" s="28" t="str">
        <f t="shared" ca="1" si="24"/>
        <v/>
      </c>
      <c r="AE85" s="28" t="str">
        <f t="shared" ca="1" si="24"/>
        <v/>
      </c>
      <c r="AF85" s="28" t="str">
        <f t="shared" ca="1" si="29"/>
        <v/>
      </c>
      <c r="AG85" s="28" t="str">
        <f t="shared" ca="1" si="29"/>
        <v/>
      </c>
      <c r="AH85" s="28" t="str">
        <f t="shared" ca="1" si="29"/>
        <v/>
      </c>
      <c r="AI85" s="28" t="str">
        <f t="shared" ca="1" si="29"/>
        <v/>
      </c>
      <c r="AJ85" s="28" t="str">
        <f t="shared" ca="1" si="29"/>
        <v/>
      </c>
      <c r="AK85" s="28" t="str">
        <f t="shared" ca="1" si="29"/>
        <v/>
      </c>
      <c r="AL85" s="28" t="str">
        <f t="shared" ca="1" si="29"/>
        <v/>
      </c>
      <c r="AM85" s="28" t="str">
        <f t="shared" ca="1" si="29"/>
        <v/>
      </c>
      <c r="AN85" s="28" t="str">
        <f t="shared" ca="1" si="29"/>
        <v/>
      </c>
      <c r="AO85" s="28" t="str">
        <f t="shared" ca="1" si="29"/>
        <v/>
      </c>
      <c r="AP85" s="28" t="str">
        <f t="shared" ca="1" si="29"/>
        <v/>
      </c>
      <c r="AQ85" s="28" t="str">
        <f t="shared" ca="1" si="29"/>
        <v/>
      </c>
      <c r="AR85" s="28" t="str">
        <f t="shared" ca="1" si="29"/>
        <v/>
      </c>
      <c r="AS85" s="28" t="str">
        <f t="shared" ca="1" si="29"/>
        <v/>
      </c>
      <c r="AT85" s="28" t="str">
        <f t="shared" ca="1" si="29"/>
        <v/>
      </c>
      <c r="AU85" s="28" t="str">
        <f t="shared" ca="1" si="29"/>
        <v/>
      </c>
      <c r="AV85" s="28" t="str">
        <f t="shared" ca="1" si="30"/>
        <v/>
      </c>
      <c r="AW85" s="28" t="str">
        <f t="shared" ca="1" si="30"/>
        <v/>
      </c>
      <c r="AX85" s="28" t="str">
        <f t="shared" ca="1" si="30"/>
        <v/>
      </c>
      <c r="AY85" s="28" t="str">
        <f t="shared" ca="1" si="30"/>
        <v/>
      </c>
      <c r="AZ85" s="28" t="str">
        <f t="shared" ca="1" si="30"/>
        <v/>
      </c>
      <c r="BA85" s="28" t="str">
        <f t="shared" ca="1" si="30"/>
        <v/>
      </c>
      <c r="BB85" s="28" t="str">
        <f t="shared" ca="1" si="30"/>
        <v/>
      </c>
      <c r="BC85" s="28" t="str">
        <f t="shared" ca="1" si="30"/>
        <v/>
      </c>
      <c r="BD85" s="28" t="str">
        <f t="shared" ca="1" si="30"/>
        <v/>
      </c>
      <c r="BE85" s="28" t="str">
        <f t="shared" ca="1" si="30"/>
        <v/>
      </c>
      <c r="BF85" s="28" t="str">
        <f t="shared" ca="1" si="30"/>
        <v/>
      </c>
      <c r="BG85" s="28" t="str">
        <f t="shared" ca="1" si="30"/>
        <v/>
      </c>
      <c r="BH85" s="28" t="str">
        <f t="shared" ca="1" si="30"/>
        <v/>
      </c>
      <c r="BI85" s="28" t="str">
        <f t="shared" ca="1" si="30"/>
        <v/>
      </c>
      <c r="BJ85" s="28" t="str">
        <f t="shared" ca="1" si="30"/>
        <v/>
      </c>
      <c r="BK85" s="28" t="str">
        <f t="shared" ca="1" si="30"/>
        <v/>
      </c>
      <c r="BL85" s="28" t="str">
        <f t="shared" ca="1" si="31"/>
        <v/>
      </c>
      <c r="BM85" s="28" t="str">
        <f t="shared" ca="1" si="31"/>
        <v/>
      </c>
      <c r="BN85" s="28" t="str">
        <f t="shared" ca="1" si="31"/>
        <v/>
      </c>
      <c r="BO85" s="28" t="str">
        <f t="shared" ca="1" si="31"/>
        <v/>
      </c>
      <c r="BP85" s="28" t="str">
        <f t="shared" ca="1" si="31"/>
        <v/>
      </c>
      <c r="BQ85" s="28" t="str">
        <f t="shared" ca="1" si="31"/>
        <v/>
      </c>
      <c r="BR85" s="28" t="str">
        <f t="shared" ca="1" si="31"/>
        <v/>
      </c>
      <c r="BS85" s="28" t="str">
        <f t="shared" ca="1" si="31"/>
        <v/>
      </c>
    </row>
    <row r="86" spans="1:71" s="29" customFormat="1" ht="30" customHeight="1">
      <c r="A86" s="1"/>
      <c r="B86" s="51" t="s">
        <v>97</v>
      </c>
      <c r="C86" s="52" t="s">
        <v>108</v>
      </c>
      <c r="D86" s="38"/>
      <c r="E86" s="53"/>
      <c r="F86" s="53" t="s">
        <v>98</v>
      </c>
      <c r="G86" s="59">
        <v>43833</v>
      </c>
      <c r="H86" s="76">
        <v>43833</v>
      </c>
      <c r="I86" s="56"/>
      <c r="J86" s="56"/>
      <c r="K86" s="56"/>
      <c r="L86" s="76"/>
      <c r="M86" s="76"/>
      <c r="N86" s="56"/>
      <c r="O86" s="13"/>
      <c r="P86" s="28" t="str">
        <f t="shared" ca="1" si="24"/>
        <v/>
      </c>
      <c r="Q86" s="28" t="str">
        <f t="shared" ca="1" si="24"/>
        <v/>
      </c>
      <c r="R86" s="28" t="str">
        <f t="shared" ca="1" si="24"/>
        <v/>
      </c>
      <c r="S86" s="28" t="str">
        <f t="shared" ca="1" si="24"/>
        <v/>
      </c>
      <c r="T86" s="28">
        <f t="shared" ca="1" si="24"/>
        <v>2</v>
      </c>
      <c r="U86" s="28" t="str">
        <f t="shared" ca="1" si="24"/>
        <v/>
      </c>
      <c r="V86" s="28" t="str">
        <f t="shared" ca="1" si="24"/>
        <v/>
      </c>
      <c r="W86" s="28" t="str">
        <f t="shared" ca="1" si="24"/>
        <v/>
      </c>
      <c r="X86" s="28" t="str">
        <f t="shared" ca="1" si="24"/>
        <v/>
      </c>
      <c r="Y86" s="28" t="str">
        <f t="shared" ca="1" si="24"/>
        <v/>
      </c>
      <c r="Z86" s="28" t="str">
        <f t="shared" ca="1" si="24"/>
        <v/>
      </c>
      <c r="AA86" s="28" t="str">
        <f t="shared" ca="1" si="24"/>
        <v/>
      </c>
      <c r="AB86" s="28" t="str">
        <f t="shared" ca="1" si="24"/>
        <v/>
      </c>
      <c r="AC86" s="28" t="str">
        <f t="shared" ca="1" si="24"/>
        <v/>
      </c>
      <c r="AD86" s="28" t="str">
        <f t="shared" ca="1" si="24"/>
        <v/>
      </c>
      <c r="AE86" s="28" t="str">
        <f t="shared" ca="1" si="24"/>
        <v/>
      </c>
      <c r="AF86" s="28" t="str">
        <f t="shared" ca="1" si="29"/>
        <v/>
      </c>
      <c r="AG86" s="28" t="str">
        <f t="shared" ca="1" si="29"/>
        <v/>
      </c>
      <c r="AH86" s="28" t="str">
        <f t="shared" ca="1" si="29"/>
        <v/>
      </c>
      <c r="AI86" s="28" t="str">
        <f t="shared" ca="1" si="29"/>
        <v/>
      </c>
      <c r="AJ86" s="28" t="str">
        <f t="shared" ca="1" si="29"/>
        <v/>
      </c>
      <c r="AK86" s="28" t="str">
        <f t="shared" ca="1" si="29"/>
        <v/>
      </c>
      <c r="AL86" s="28" t="str">
        <f t="shared" ca="1" si="29"/>
        <v/>
      </c>
      <c r="AM86" s="28" t="str">
        <f t="shared" ca="1" si="29"/>
        <v/>
      </c>
      <c r="AN86" s="28" t="str">
        <f t="shared" ca="1" si="29"/>
        <v/>
      </c>
      <c r="AO86" s="28" t="str">
        <f t="shared" ca="1" si="29"/>
        <v/>
      </c>
      <c r="AP86" s="28" t="str">
        <f t="shared" ca="1" si="29"/>
        <v/>
      </c>
      <c r="AQ86" s="28" t="str">
        <f t="shared" ca="1" si="29"/>
        <v/>
      </c>
      <c r="AR86" s="28" t="str">
        <f t="shared" ca="1" si="29"/>
        <v/>
      </c>
      <c r="AS86" s="28" t="str">
        <f t="shared" ca="1" si="29"/>
        <v/>
      </c>
      <c r="AT86" s="28" t="str">
        <f t="shared" ca="1" si="29"/>
        <v/>
      </c>
      <c r="AU86" s="28" t="str">
        <f t="shared" ca="1" si="29"/>
        <v/>
      </c>
      <c r="AV86" s="28" t="str">
        <f t="shared" ca="1" si="30"/>
        <v/>
      </c>
      <c r="AW86" s="28" t="str">
        <f t="shared" ca="1" si="30"/>
        <v/>
      </c>
      <c r="AX86" s="28" t="str">
        <f t="shared" ca="1" si="30"/>
        <v/>
      </c>
      <c r="AY86" s="28" t="str">
        <f t="shared" ca="1" si="30"/>
        <v/>
      </c>
      <c r="AZ86" s="28" t="str">
        <f t="shared" ca="1" si="30"/>
        <v/>
      </c>
      <c r="BA86" s="28" t="str">
        <f t="shared" ca="1" si="30"/>
        <v/>
      </c>
      <c r="BB86" s="28" t="str">
        <f t="shared" ca="1" si="30"/>
        <v/>
      </c>
      <c r="BC86" s="28" t="str">
        <f t="shared" ca="1" si="30"/>
        <v/>
      </c>
      <c r="BD86" s="28" t="str">
        <f t="shared" ca="1" si="30"/>
        <v/>
      </c>
      <c r="BE86" s="28" t="str">
        <f t="shared" ca="1" si="30"/>
        <v/>
      </c>
      <c r="BF86" s="28" t="str">
        <f t="shared" ca="1" si="30"/>
        <v/>
      </c>
      <c r="BG86" s="28" t="str">
        <f t="shared" ca="1" si="30"/>
        <v/>
      </c>
      <c r="BH86" s="28" t="str">
        <f t="shared" ca="1" si="30"/>
        <v/>
      </c>
      <c r="BI86" s="28" t="str">
        <f t="shared" ca="1" si="30"/>
        <v/>
      </c>
      <c r="BJ86" s="28" t="str">
        <f t="shared" ca="1" si="30"/>
        <v/>
      </c>
      <c r="BK86" s="28" t="str">
        <f t="shared" ca="1" si="30"/>
        <v/>
      </c>
      <c r="BL86" s="28" t="str">
        <f t="shared" ca="1" si="31"/>
        <v/>
      </c>
      <c r="BM86" s="28" t="str">
        <f t="shared" ca="1" si="31"/>
        <v/>
      </c>
      <c r="BN86" s="28" t="str">
        <f t="shared" ca="1" si="31"/>
        <v/>
      </c>
      <c r="BO86" s="28" t="str">
        <f t="shared" ca="1" si="31"/>
        <v/>
      </c>
      <c r="BP86" s="28" t="str">
        <f t="shared" ca="1" si="31"/>
        <v/>
      </c>
      <c r="BQ86" s="28" t="str">
        <f t="shared" ca="1" si="31"/>
        <v/>
      </c>
      <c r="BR86" s="28" t="str">
        <f t="shared" ca="1" si="31"/>
        <v/>
      </c>
      <c r="BS86" s="28" t="str">
        <f t="shared" ca="1" si="31"/>
        <v/>
      </c>
    </row>
    <row r="87" spans="1:71" s="29" customFormat="1" ht="30" customHeight="1">
      <c r="A87" s="1"/>
      <c r="B87" s="51" t="s">
        <v>99</v>
      </c>
      <c r="C87" s="52" t="s">
        <v>154</v>
      </c>
      <c r="D87" s="38" t="s">
        <v>59</v>
      </c>
      <c r="E87" s="57">
        <v>0</v>
      </c>
      <c r="F87" s="53"/>
      <c r="G87" s="59">
        <v>43836</v>
      </c>
      <c r="H87" s="76">
        <v>43852</v>
      </c>
      <c r="I87" s="56">
        <f>NETWORKDAYS.INTL(里程碑[[#This Row],[计划开始日期]],里程碑[[#This Row],[计划完成日期]],1,假期统计!$A$2:$A$28)</f>
        <v>13</v>
      </c>
      <c r="J87" s="56"/>
      <c r="K87" s="56"/>
      <c r="L87" s="76"/>
      <c r="M87" s="56"/>
      <c r="N87" s="56">
        <f>NETWORKDAYS.INTL(里程碑[[#This Row],[实际开始日期]],里程碑[[#This Row],[实际完成日期]],1,假期统计!$A$2:$A$28)</f>
        <v>0</v>
      </c>
      <c r="O87" s="13"/>
      <c r="P87" s="28" t="str">
        <f t="shared" ca="1" si="24"/>
        <v/>
      </c>
      <c r="Q87" s="28" t="str">
        <f t="shared" ca="1" si="24"/>
        <v/>
      </c>
      <c r="R87" s="28" t="str">
        <f t="shared" ca="1" si="24"/>
        <v/>
      </c>
      <c r="S87" s="28" t="str">
        <f t="shared" ca="1" si="24"/>
        <v/>
      </c>
      <c r="T87" s="28" t="str">
        <f t="shared" ca="1" si="24"/>
        <v/>
      </c>
      <c r="U87" s="28" t="str">
        <f t="shared" ca="1" si="24"/>
        <v/>
      </c>
      <c r="V87" s="28" t="str">
        <f t="shared" ca="1" si="24"/>
        <v/>
      </c>
      <c r="W87" s="28" t="str">
        <f t="shared" ca="1" si="24"/>
        <v/>
      </c>
      <c r="X87" s="28" t="str">
        <f t="shared" ca="1" si="24"/>
        <v/>
      </c>
      <c r="Y87" s="28" t="str">
        <f t="shared" ca="1" si="24"/>
        <v/>
      </c>
      <c r="Z87" s="28" t="str">
        <f t="shared" ca="1" si="24"/>
        <v/>
      </c>
      <c r="AA87" s="28" t="str">
        <f t="shared" ca="1" si="24"/>
        <v/>
      </c>
      <c r="AB87" s="28" t="str">
        <f t="shared" ca="1" si="24"/>
        <v/>
      </c>
      <c r="AC87" s="28" t="str">
        <f t="shared" ca="1" si="24"/>
        <v/>
      </c>
      <c r="AD87" s="28" t="str">
        <f t="shared" ca="1" si="24"/>
        <v/>
      </c>
      <c r="AE87" s="28" t="str">
        <f t="shared" ca="1" si="24"/>
        <v/>
      </c>
      <c r="AF87" s="28" t="str">
        <f t="shared" ca="1" si="29"/>
        <v/>
      </c>
      <c r="AG87" s="28" t="str">
        <f t="shared" ca="1" si="29"/>
        <v/>
      </c>
      <c r="AH87" s="28" t="str">
        <f t="shared" ca="1" si="29"/>
        <v/>
      </c>
      <c r="AI87" s="28" t="str">
        <f t="shared" ca="1" si="29"/>
        <v/>
      </c>
      <c r="AJ87" s="28" t="str">
        <f t="shared" ca="1" si="29"/>
        <v/>
      </c>
      <c r="AK87" s="28" t="str">
        <f t="shared" ca="1" si="29"/>
        <v/>
      </c>
      <c r="AL87" s="28" t="str">
        <f t="shared" ca="1" si="29"/>
        <v/>
      </c>
      <c r="AM87" s="28" t="str">
        <f t="shared" ca="1" si="29"/>
        <v/>
      </c>
      <c r="AN87" s="28" t="str">
        <f t="shared" ca="1" si="29"/>
        <v/>
      </c>
      <c r="AO87" s="28" t="str">
        <f t="shared" ca="1" si="29"/>
        <v/>
      </c>
      <c r="AP87" s="28" t="str">
        <f t="shared" ca="1" si="29"/>
        <v/>
      </c>
      <c r="AQ87" s="28" t="str">
        <f t="shared" ca="1" si="29"/>
        <v/>
      </c>
      <c r="AR87" s="28" t="str">
        <f t="shared" ca="1" si="29"/>
        <v/>
      </c>
      <c r="AS87" s="28" t="str">
        <f t="shared" ca="1" si="29"/>
        <v/>
      </c>
      <c r="AT87" s="28" t="str">
        <f t="shared" ca="1" si="29"/>
        <v/>
      </c>
      <c r="AU87" s="28" t="str">
        <f t="shared" ca="1" si="29"/>
        <v/>
      </c>
      <c r="AV87" s="28" t="str">
        <f t="shared" ca="1" si="30"/>
        <v/>
      </c>
      <c r="AW87" s="28" t="str">
        <f t="shared" ca="1" si="30"/>
        <v/>
      </c>
      <c r="AX87" s="28" t="str">
        <f t="shared" ca="1" si="30"/>
        <v/>
      </c>
      <c r="AY87" s="28" t="str">
        <f t="shared" ca="1" si="30"/>
        <v/>
      </c>
      <c r="AZ87" s="28" t="str">
        <f t="shared" ca="1" si="30"/>
        <v/>
      </c>
      <c r="BA87" s="28" t="str">
        <f t="shared" ca="1" si="30"/>
        <v/>
      </c>
      <c r="BB87" s="28" t="str">
        <f t="shared" ca="1" si="30"/>
        <v/>
      </c>
      <c r="BC87" s="28" t="str">
        <f t="shared" ca="1" si="30"/>
        <v/>
      </c>
      <c r="BD87" s="28" t="str">
        <f t="shared" ca="1" si="30"/>
        <v/>
      </c>
      <c r="BE87" s="28" t="str">
        <f t="shared" ca="1" si="30"/>
        <v/>
      </c>
      <c r="BF87" s="28" t="str">
        <f t="shared" ca="1" si="30"/>
        <v/>
      </c>
      <c r="BG87" s="28" t="str">
        <f t="shared" ca="1" si="30"/>
        <v/>
      </c>
      <c r="BH87" s="28" t="str">
        <f t="shared" ca="1" si="30"/>
        <v/>
      </c>
      <c r="BI87" s="28" t="str">
        <f t="shared" ca="1" si="30"/>
        <v/>
      </c>
      <c r="BJ87" s="28" t="str">
        <f t="shared" ca="1" si="30"/>
        <v/>
      </c>
      <c r="BK87" s="28" t="str">
        <f t="shared" ca="1" si="30"/>
        <v/>
      </c>
      <c r="BL87" s="28" t="str">
        <f t="shared" ca="1" si="31"/>
        <v/>
      </c>
      <c r="BM87" s="28" t="str">
        <f t="shared" ca="1" si="31"/>
        <v/>
      </c>
      <c r="BN87" s="28" t="str">
        <f t="shared" ca="1" si="31"/>
        <v/>
      </c>
      <c r="BO87" s="28" t="str">
        <f t="shared" ca="1" si="31"/>
        <v/>
      </c>
      <c r="BP87" s="28" t="str">
        <f t="shared" ca="1" si="31"/>
        <v/>
      </c>
      <c r="BQ87" s="28" t="str">
        <f t="shared" ca="1" si="31"/>
        <v/>
      </c>
      <c r="BR87" s="28" t="str">
        <f t="shared" ca="1" si="31"/>
        <v/>
      </c>
      <c r="BS87" s="28" t="str">
        <f t="shared" ca="1" si="31"/>
        <v/>
      </c>
    </row>
    <row r="88" spans="1:71" s="29" customFormat="1" ht="30" customHeight="1">
      <c r="A88" s="1"/>
      <c r="B88" s="51" t="s">
        <v>100</v>
      </c>
      <c r="C88" s="52" t="s">
        <v>154</v>
      </c>
      <c r="D88" s="38" t="s">
        <v>60</v>
      </c>
      <c r="E88" s="57">
        <v>0</v>
      </c>
      <c r="F88" s="53"/>
      <c r="G88" s="59">
        <v>43836</v>
      </c>
      <c r="H88" s="76">
        <v>43852</v>
      </c>
      <c r="I88" s="56">
        <f>NETWORKDAYS.INTL(里程碑[[#This Row],[计划开始日期]],里程碑[[#This Row],[计划完成日期]],1,假期统计!$A$2:$A$28)</f>
        <v>13</v>
      </c>
      <c r="J88" s="56"/>
      <c r="K88" s="56"/>
      <c r="L88" s="76"/>
      <c r="M88" s="56"/>
      <c r="N88" s="56">
        <f>NETWORKDAYS.INTL(里程碑[[#This Row],[实际开始日期]],里程碑[[#This Row],[实际完成日期]],1,假期统计!$A$2:$A$28)</f>
        <v>0</v>
      </c>
      <c r="O88" s="13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</row>
    <row r="89" spans="1:71" s="29" customFormat="1" ht="30" customHeight="1">
      <c r="A89" s="1"/>
      <c r="B89" s="51" t="s">
        <v>101</v>
      </c>
      <c r="C89" s="52" t="s">
        <v>154</v>
      </c>
      <c r="D89" s="38" t="s">
        <v>65</v>
      </c>
      <c r="E89" s="57">
        <v>0</v>
      </c>
      <c r="F89" s="53"/>
      <c r="G89" s="59">
        <v>43836</v>
      </c>
      <c r="H89" s="76">
        <v>43852</v>
      </c>
      <c r="I89" s="56">
        <f>NETWORKDAYS.INTL(里程碑[[#This Row],[计划开始日期]],里程碑[[#This Row],[计划完成日期]],1,假期统计!$A$2:$A$28)</f>
        <v>13</v>
      </c>
      <c r="J89" s="56"/>
      <c r="K89" s="56"/>
      <c r="L89" s="76"/>
      <c r="M89" s="56"/>
      <c r="N89" s="56">
        <f>NETWORKDAYS.INTL(里程碑[[#This Row],[实际开始日期]],里程碑[[#This Row],[实际完成日期]],1,假期统计!$A$2:$A$28)</f>
        <v>0</v>
      </c>
      <c r="O89" s="13"/>
      <c r="P89" s="28" t="str">
        <f t="shared" ca="1" si="24"/>
        <v/>
      </c>
      <c r="Q89" s="28" t="str">
        <f t="shared" ca="1" si="24"/>
        <v/>
      </c>
      <c r="R89" s="28" t="str">
        <f t="shared" ca="1" si="24"/>
        <v/>
      </c>
      <c r="S89" s="28" t="str">
        <f t="shared" ca="1" si="24"/>
        <v/>
      </c>
      <c r="T89" s="28" t="str">
        <f t="shared" ca="1" si="24"/>
        <v/>
      </c>
      <c r="U89" s="28" t="str">
        <f t="shared" ca="1" si="24"/>
        <v/>
      </c>
      <c r="V89" s="28" t="str">
        <f t="shared" ca="1" si="24"/>
        <v/>
      </c>
      <c r="W89" s="28" t="str">
        <f t="shared" ca="1" si="24"/>
        <v/>
      </c>
      <c r="X89" s="28" t="str">
        <f t="shared" ca="1" si="24"/>
        <v/>
      </c>
      <c r="Y89" s="28" t="str">
        <f t="shared" ca="1" si="24"/>
        <v/>
      </c>
      <c r="Z89" s="28" t="str">
        <f t="shared" ca="1" si="24"/>
        <v/>
      </c>
      <c r="AA89" s="28" t="str">
        <f t="shared" ca="1" si="24"/>
        <v/>
      </c>
      <c r="AB89" s="28" t="str">
        <f t="shared" ca="1" si="24"/>
        <v/>
      </c>
      <c r="AC89" s="28" t="str">
        <f t="shared" ca="1" si="24"/>
        <v/>
      </c>
      <c r="AD89" s="28" t="str">
        <f t="shared" ca="1" si="24"/>
        <v/>
      </c>
      <c r="AE89" s="28" t="str">
        <f t="shared" ca="1" si="24"/>
        <v/>
      </c>
      <c r="AF89" s="28" t="str">
        <f t="shared" ref="AF89:AU92" ca="1" si="32">IF(AND($C89="目标/里程碑",AF$5&gt;=$L89,AF$5&lt;=$M89),1,IF(AND($C89="目标/里程碑",AF$5&gt;=$G89,AF$5&lt;=$H89),2,""))</f>
        <v/>
      </c>
      <c r="AG89" s="28" t="str">
        <f t="shared" ca="1" si="32"/>
        <v/>
      </c>
      <c r="AH89" s="28" t="str">
        <f t="shared" ca="1" si="32"/>
        <v/>
      </c>
      <c r="AI89" s="28" t="str">
        <f t="shared" ca="1" si="32"/>
        <v/>
      </c>
      <c r="AJ89" s="28" t="str">
        <f t="shared" ca="1" si="32"/>
        <v/>
      </c>
      <c r="AK89" s="28" t="str">
        <f t="shared" ca="1" si="32"/>
        <v/>
      </c>
      <c r="AL89" s="28" t="str">
        <f t="shared" ca="1" si="32"/>
        <v/>
      </c>
      <c r="AM89" s="28" t="str">
        <f t="shared" ca="1" si="32"/>
        <v/>
      </c>
      <c r="AN89" s="28" t="str">
        <f t="shared" ca="1" si="32"/>
        <v/>
      </c>
      <c r="AO89" s="28" t="str">
        <f t="shared" ca="1" si="32"/>
        <v/>
      </c>
      <c r="AP89" s="28" t="str">
        <f t="shared" ca="1" si="32"/>
        <v/>
      </c>
      <c r="AQ89" s="28" t="str">
        <f t="shared" ca="1" si="32"/>
        <v/>
      </c>
      <c r="AR89" s="28" t="str">
        <f t="shared" ca="1" si="32"/>
        <v/>
      </c>
      <c r="AS89" s="28" t="str">
        <f t="shared" ca="1" si="32"/>
        <v/>
      </c>
      <c r="AT89" s="28" t="str">
        <f t="shared" ca="1" si="32"/>
        <v/>
      </c>
      <c r="AU89" s="28" t="str">
        <f t="shared" ca="1" si="32"/>
        <v/>
      </c>
      <c r="AV89" s="28" t="str">
        <f t="shared" ref="AV89:BK92" ca="1" si="33">IF(AND($C89="目标/里程碑",AV$5&gt;=$L89,AV$5&lt;=$M89),1,IF(AND($C89="目标/里程碑",AV$5&gt;=$G89,AV$5&lt;=$H89),2,""))</f>
        <v/>
      </c>
      <c r="AW89" s="28" t="str">
        <f t="shared" ca="1" si="33"/>
        <v/>
      </c>
      <c r="AX89" s="28" t="str">
        <f t="shared" ca="1" si="33"/>
        <v/>
      </c>
      <c r="AY89" s="28" t="str">
        <f t="shared" ca="1" si="33"/>
        <v/>
      </c>
      <c r="AZ89" s="28" t="str">
        <f t="shared" ca="1" si="33"/>
        <v/>
      </c>
      <c r="BA89" s="28" t="str">
        <f t="shared" ca="1" si="33"/>
        <v/>
      </c>
      <c r="BB89" s="28" t="str">
        <f t="shared" ca="1" si="33"/>
        <v/>
      </c>
      <c r="BC89" s="28" t="str">
        <f t="shared" ca="1" si="33"/>
        <v/>
      </c>
      <c r="BD89" s="28" t="str">
        <f t="shared" ca="1" si="33"/>
        <v/>
      </c>
      <c r="BE89" s="28" t="str">
        <f t="shared" ca="1" si="33"/>
        <v/>
      </c>
      <c r="BF89" s="28" t="str">
        <f t="shared" ca="1" si="33"/>
        <v/>
      </c>
      <c r="BG89" s="28" t="str">
        <f t="shared" ca="1" si="33"/>
        <v/>
      </c>
      <c r="BH89" s="28" t="str">
        <f t="shared" ca="1" si="33"/>
        <v/>
      </c>
      <c r="BI89" s="28" t="str">
        <f t="shared" ca="1" si="33"/>
        <v/>
      </c>
      <c r="BJ89" s="28" t="str">
        <f t="shared" ca="1" si="33"/>
        <v/>
      </c>
      <c r="BK89" s="28" t="str">
        <f t="shared" ca="1" si="33"/>
        <v/>
      </c>
      <c r="BL89" s="28" t="str">
        <f t="shared" ref="BL89:BS92" ca="1" si="34">IF(AND($C89="目标/里程碑",BL$5&gt;=$L89,BL$5&lt;=$M89),1,IF(AND($C89="目标/里程碑",BL$5&gt;=$G89,BL$5&lt;=$H89),2,""))</f>
        <v/>
      </c>
      <c r="BM89" s="28" t="str">
        <f t="shared" ca="1" si="34"/>
        <v/>
      </c>
      <c r="BN89" s="28" t="str">
        <f t="shared" ca="1" si="34"/>
        <v/>
      </c>
      <c r="BO89" s="28" t="str">
        <f t="shared" ca="1" si="34"/>
        <v/>
      </c>
      <c r="BP89" s="28" t="str">
        <f t="shared" ca="1" si="34"/>
        <v/>
      </c>
      <c r="BQ89" s="28" t="str">
        <f t="shared" ca="1" si="34"/>
        <v/>
      </c>
      <c r="BR89" s="28" t="str">
        <f t="shared" ca="1" si="34"/>
        <v/>
      </c>
      <c r="BS89" s="28" t="str">
        <f t="shared" ca="1" si="34"/>
        <v/>
      </c>
    </row>
    <row r="90" spans="1:71" s="29" customFormat="1" ht="30" customHeight="1">
      <c r="A90" s="1"/>
      <c r="B90" s="51" t="s">
        <v>106</v>
      </c>
      <c r="C90" s="52" t="s">
        <v>108</v>
      </c>
      <c r="D90" s="38"/>
      <c r="E90" s="57"/>
      <c r="F90" s="54" t="s">
        <v>107</v>
      </c>
      <c r="G90" s="76">
        <v>43861</v>
      </c>
      <c r="H90" s="76">
        <v>43861</v>
      </c>
      <c r="I90" s="56"/>
      <c r="J90" s="56"/>
      <c r="K90" s="56"/>
      <c r="L90" s="76"/>
      <c r="M90" s="56"/>
      <c r="N90" s="56"/>
      <c r="O90" s="13"/>
      <c r="P90" s="28" t="str">
        <f t="shared" ref="P90:AE95" ca="1" si="35">IF(AND($C90="目标/里程碑",P$5&gt;=$L90,P$5&lt;=$M90),1,IF(AND($C90="目标/里程碑",P$5&gt;=$G90,P$5&lt;=$H90),2,""))</f>
        <v/>
      </c>
      <c r="Q90" s="28" t="str">
        <f t="shared" ca="1" si="35"/>
        <v/>
      </c>
      <c r="R90" s="28" t="str">
        <f t="shared" ca="1" si="35"/>
        <v/>
      </c>
      <c r="S90" s="28" t="str">
        <f t="shared" ca="1" si="35"/>
        <v/>
      </c>
      <c r="T90" s="28" t="str">
        <f t="shared" ca="1" si="35"/>
        <v/>
      </c>
      <c r="U90" s="28" t="str">
        <f t="shared" ca="1" si="35"/>
        <v/>
      </c>
      <c r="V90" s="28" t="str">
        <f t="shared" ca="1" si="35"/>
        <v/>
      </c>
      <c r="W90" s="28" t="str">
        <f t="shared" ca="1" si="35"/>
        <v/>
      </c>
      <c r="X90" s="28" t="str">
        <f t="shared" ca="1" si="35"/>
        <v/>
      </c>
      <c r="Y90" s="28" t="str">
        <f t="shared" ca="1" si="35"/>
        <v/>
      </c>
      <c r="Z90" s="28" t="str">
        <f t="shared" ca="1" si="35"/>
        <v/>
      </c>
      <c r="AA90" s="28" t="str">
        <f t="shared" ca="1" si="35"/>
        <v/>
      </c>
      <c r="AB90" s="28" t="str">
        <f t="shared" ca="1" si="35"/>
        <v/>
      </c>
      <c r="AC90" s="28" t="str">
        <f t="shared" ca="1" si="35"/>
        <v/>
      </c>
      <c r="AD90" s="28" t="str">
        <f t="shared" ca="1" si="35"/>
        <v/>
      </c>
      <c r="AE90" s="28" t="str">
        <f t="shared" ca="1" si="35"/>
        <v/>
      </c>
      <c r="AF90" s="28" t="str">
        <f t="shared" ca="1" si="32"/>
        <v/>
      </c>
      <c r="AG90" s="28" t="str">
        <f t="shared" ca="1" si="32"/>
        <v/>
      </c>
      <c r="AH90" s="28" t="str">
        <f t="shared" ca="1" si="32"/>
        <v/>
      </c>
      <c r="AI90" s="28" t="str">
        <f t="shared" ca="1" si="32"/>
        <v/>
      </c>
      <c r="AJ90" s="28" t="str">
        <f t="shared" ca="1" si="32"/>
        <v/>
      </c>
      <c r="AK90" s="28" t="str">
        <f t="shared" ca="1" si="32"/>
        <v/>
      </c>
      <c r="AL90" s="28" t="str">
        <f t="shared" ca="1" si="32"/>
        <v/>
      </c>
      <c r="AM90" s="28" t="str">
        <f t="shared" ca="1" si="32"/>
        <v/>
      </c>
      <c r="AN90" s="28" t="str">
        <f t="shared" ca="1" si="32"/>
        <v/>
      </c>
      <c r="AO90" s="28" t="str">
        <f t="shared" ca="1" si="32"/>
        <v/>
      </c>
      <c r="AP90" s="28" t="str">
        <f t="shared" ca="1" si="32"/>
        <v/>
      </c>
      <c r="AQ90" s="28" t="str">
        <f t="shared" ca="1" si="32"/>
        <v/>
      </c>
      <c r="AR90" s="28" t="str">
        <f t="shared" ca="1" si="32"/>
        <v/>
      </c>
      <c r="AS90" s="28" t="str">
        <f t="shared" ca="1" si="32"/>
        <v/>
      </c>
      <c r="AT90" s="28" t="str">
        <f t="shared" ca="1" si="32"/>
        <v/>
      </c>
      <c r="AU90" s="28" t="str">
        <f t="shared" ca="1" si="32"/>
        <v/>
      </c>
      <c r="AV90" s="28">
        <f t="shared" ca="1" si="33"/>
        <v>2</v>
      </c>
      <c r="AW90" s="28" t="str">
        <f t="shared" ca="1" si="33"/>
        <v/>
      </c>
      <c r="AX90" s="28" t="str">
        <f t="shared" ca="1" si="33"/>
        <v/>
      </c>
      <c r="AY90" s="28" t="str">
        <f t="shared" ca="1" si="33"/>
        <v/>
      </c>
      <c r="AZ90" s="28" t="str">
        <f t="shared" ca="1" si="33"/>
        <v/>
      </c>
      <c r="BA90" s="28" t="str">
        <f t="shared" ca="1" si="33"/>
        <v/>
      </c>
      <c r="BB90" s="28" t="str">
        <f t="shared" ca="1" si="33"/>
        <v/>
      </c>
      <c r="BC90" s="28" t="str">
        <f t="shared" ca="1" si="33"/>
        <v/>
      </c>
      <c r="BD90" s="28" t="str">
        <f t="shared" ca="1" si="33"/>
        <v/>
      </c>
      <c r="BE90" s="28" t="str">
        <f t="shared" ca="1" si="33"/>
        <v/>
      </c>
      <c r="BF90" s="28" t="str">
        <f t="shared" ca="1" si="33"/>
        <v/>
      </c>
      <c r="BG90" s="28" t="str">
        <f t="shared" ca="1" si="33"/>
        <v/>
      </c>
      <c r="BH90" s="28" t="str">
        <f t="shared" ca="1" si="33"/>
        <v/>
      </c>
      <c r="BI90" s="28" t="str">
        <f t="shared" ca="1" si="33"/>
        <v/>
      </c>
      <c r="BJ90" s="28" t="str">
        <f t="shared" ca="1" si="33"/>
        <v/>
      </c>
      <c r="BK90" s="28" t="str">
        <f t="shared" ca="1" si="33"/>
        <v/>
      </c>
      <c r="BL90" s="28" t="str">
        <f t="shared" ca="1" si="34"/>
        <v/>
      </c>
      <c r="BM90" s="28" t="str">
        <f t="shared" ca="1" si="34"/>
        <v/>
      </c>
      <c r="BN90" s="28" t="str">
        <f t="shared" ca="1" si="34"/>
        <v/>
      </c>
      <c r="BO90" s="28" t="str">
        <f t="shared" ca="1" si="34"/>
        <v/>
      </c>
      <c r="BP90" s="28" t="str">
        <f t="shared" ca="1" si="34"/>
        <v/>
      </c>
      <c r="BQ90" s="28" t="str">
        <f t="shared" ca="1" si="34"/>
        <v/>
      </c>
      <c r="BR90" s="28" t="str">
        <f t="shared" ca="1" si="34"/>
        <v/>
      </c>
      <c r="BS90" s="28" t="str">
        <f t="shared" ca="1" si="34"/>
        <v/>
      </c>
    </row>
    <row r="91" spans="1:71" s="29" customFormat="1" ht="30" customHeight="1">
      <c r="A91" s="1" t="s">
        <v>7</v>
      </c>
      <c r="B91" s="51" t="s">
        <v>102</v>
      </c>
      <c r="C91" s="52" t="s">
        <v>154</v>
      </c>
      <c r="D91" s="38" t="s">
        <v>59</v>
      </c>
      <c r="E91" s="57">
        <v>0</v>
      </c>
      <c r="F91" s="53"/>
      <c r="G91" s="59">
        <v>43864</v>
      </c>
      <c r="H91" s="76">
        <v>43881</v>
      </c>
      <c r="I91" s="56">
        <f>NETWORKDAYS.INTL(里程碑[[#This Row],[计划开始日期]],里程碑[[#This Row],[计划完成日期]],1,假期统计!$A$2:$A$28)</f>
        <v>14</v>
      </c>
      <c r="J91" s="56"/>
      <c r="K91" s="56"/>
      <c r="L91" s="76"/>
      <c r="M91" s="56"/>
      <c r="N91" s="56">
        <f>NETWORKDAYS.INTL(里程碑[[#This Row],[实际开始日期]],里程碑[[#This Row],[实际完成日期]],1,假期统计!$A$2:$A$28)</f>
        <v>0</v>
      </c>
      <c r="O91" s="13"/>
      <c r="P91" s="28" t="str">
        <f t="shared" ca="1" si="35"/>
        <v/>
      </c>
      <c r="Q91" s="28" t="str">
        <f t="shared" ca="1" si="35"/>
        <v/>
      </c>
      <c r="R91" s="28" t="str">
        <f t="shared" ca="1" si="35"/>
        <v/>
      </c>
      <c r="S91" s="28" t="str">
        <f t="shared" ca="1" si="35"/>
        <v/>
      </c>
      <c r="T91" s="28" t="str">
        <f t="shared" ca="1" si="35"/>
        <v/>
      </c>
      <c r="U91" s="28" t="str">
        <f t="shared" ca="1" si="35"/>
        <v/>
      </c>
      <c r="V91" s="28" t="str">
        <f t="shared" ca="1" si="35"/>
        <v/>
      </c>
      <c r="W91" s="28" t="str">
        <f t="shared" ca="1" si="35"/>
        <v/>
      </c>
      <c r="X91" s="28" t="str">
        <f t="shared" ca="1" si="35"/>
        <v/>
      </c>
      <c r="Y91" s="28" t="str">
        <f t="shared" ca="1" si="35"/>
        <v/>
      </c>
      <c r="Z91" s="28" t="str">
        <f t="shared" ca="1" si="35"/>
        <v/>
      </c>
      <c r="AA91" s="28" t="str">
        <f t="shared" ca="1" si="35"/>
        <v/>
      </c>
      <c r="AB91" s="28" t="str">
        <f t="shared" ca="1" si="35"/>
        <v/>
      </c>
      <c r="AC91" s="28" t="str">
        <f t="shared" ca="1" si="35"/>
        <v/>
      </c>
      <c r="AD91" s="28" t="str">
        <f t="shared" ca="1" si="35"/>
        <v/>
      </c>
      <c r="AE91" s="28" t="str">
        <f t="shared" ca="1" si="35"/>
        <v/>
      </c>
      <c r="AF91" s="28" t="str">
        <f t="shared" ca="1" si="32"/>
        <v/>
      </c>
      <c r="AG91" s="28" t="str">
        <f t="shared" ca="1" si="32"/>
        <v/>
      </c>
      <c r="AH91" s="28" t="str">
        <f t="shared" ca="1" si="32"/>
        <v/>
      </c>
      <c r="AI91" s="28" t="str">
        <f t="shared" ca="1" si="32"/>
        <v/>
      </c>
      <c r="AJ91" s="28" t="str">
        <f t="shared" ca="1" si="32"/>
        <v/>
      </c>
      <c r="AK91" s="28" t="str">
        <f t="shared" ca="1" si="32"/>
        <v/>
      </c>
      <c r="AL91" s="28" t="str">
        <f t="shared" ca="1" si="32"/>
        <v/>
      </c>
      <c r="AM91" s="28" t="str">
        <f t="shared" ca="1" si="32"/>
        <v/>
      </c>
      <c r="AN91" s="28" t="str">
        <f t="shared" ca="1" si="32"/>
        <v/>
      </c>
      <c r="AO91" s="28" t="str">
        <f t="shared" ca="1" si="32"/>
        <v/>
      </c>
      <c r="AP91" s="28" t="str">
        <f t="shared" ca="1" si="32"/>
        <v/>
      </c>
      <c r="AQ91" s="28" t="str">
        <f t="shared" ca="1" si="32"/>
        <v/>
      </c>
      <c r="AR91" s="28" t="str">
        <f t="shared" ca="1" si="32"/>
        <v/>
      </c>
      <c r="AS91" s="28" t="str">
        <f t="shared" ca="1" si="32"/>
        <v/>
      </c>
      <c r="AT91" s="28" t="str">
        <f t="shared" ca="1" si="32"/>
        <v/>
      </c>
      <c r="AU91" s="28" t="str">
        <f t="shared" ca="1" si="32"/>
        <v/>
      </c>
      <c r="AV91" s="28" t="str">
        <f t="shared" ca="1" si="33"/>
        <v/>
      </c>
      <c r="AW91" s="28" t="str">
        <f t="shared" ca="1" si="33"/>
        <v/>
      </c>
      <c r="AX91" s="28" t="str">
        <f t="shared" ca="1" si="33"/>
        <v/>
      </c>
      <c r="AY91" s="28" t="str">
        <f t="shared" ca="1" si="33"/>
        <v/>
      </c>
      <c r="AZ91" s="28" t="str">
        <f t="shared" ca="1" si="33"/>
        <v/>
      </c>
      <c r="BA91" s="28" t="str">
        <f t="shared" ca="1" si="33"/>
        <v/>
      </c>
      <c r="BB91" s="28" t="str">
        <f t="shared" ca="1" si="33"/>
        <v/>
      </c>
      <c r="BC91" s="28" t="str">
        <f t="shared" ca="1" si="33"/>
        <v/>
      </c>
      <c r="BD91" s="28" t="str">
        <f t="shared" ca="1" si="33"/>
        <v/>
      </c>
      <c r="BE91" s="28" t="str">
        <f t="shared" ca="1" si="33"/>
        <v/>
      </c>
      <c r="BF91" s="28" t="str">
        <f t="shared" ca="1" si="33"/>
        <v/>
      </c>
      <c r="BG91" s="28" t="str">
        <f t="shared" ca="1" si="33"/>
        <v/>
      </c>
      <c r="BH91" s="28" t="str">
        <f t="shared" ca="1" si="33"/>
        <v/>
      </c>
      <c r="BI91" s="28" t="str">
        <f t="shared" ca="1" si="33"/>
        <v/>
      </c>
      <c r="BJ91" s="28" t="str">
        <f t="shared" ca="1" si="33"/>
        <v/>
      </c>
      <c r="BK91" s="28" t="str">
        <f t="shared" ca="1" si="33"/>
        <v/>
      </c>
      <c r="BL91" s="28" t="str">
        <f t="shared" ca="1" si="34"/>
        <v/>
      </c>
      <c r="BM91" s="28" t="str">
        <f t="shared" ca="1" si="34"/>
        <v/>
      </c>
      <c r="BN91" s="28" t="str">
        <f t="shared" ca="1" si="34"/>
        <v/>
      </c>
      <c r="BO91" s="28" t="str">
        <f t="shared" ca="1" si="34"/>
        <v/>
      </c>
      <c r="BP91" s="28" t="str">
        <f t="shared" ca="1" si="34"/>
        <v/>
      </c>
      <c r="BQ91" s="28" t="str">
        <f t="shared" ca="1" si="34"/>
        <v/>
      </c>
      <c r="BR91" s="28" t="str">
        <f t="shared" ca="1" si="34"/>
        <v/>
      </c>
      <c r="BS91" s="28" t="str">
        <f t="shared" ca="1" si="34"/>
        <v/>
      </c>
    </row>
    <row r="92" spans="1:71" s="29" customFormat="1" ht="30" customHeight="1">
      <c r="A92" s="2" t="s">
        <v>8</v>
      </c>
      <c r="B92" s="51" t="s">
        <v>103</v>
      </c>
      <c r="C92" s="52" t="s">
        <v>154</v>
      </c>
      <c r="D92" s="38" t="s">
        <v>60</v>
      </c>
      <c r="E92" s="57">
        <v>0</v>
      </c>
      <c r="F92" s="53"/>
      <c r="G92" s="59">
        <v>43864</v>
      </c>
      <c r="H92" s="76">
        <v>43881</v>
      </c>
      <c r="I92" s="56">
        <f>NETWORKDAYS.INTL(里程碑[[#This Row],[计划开始日期]],里程碑[[#This Row],[计划完成日期]],1,假期统计!$A$2:$A$28)</f>
        <v>14</v>
      </c>
      <c r="J92" s="56"/>
      <c r="K92" s="56"/>
      <c r="L92" s="76"/>
      <c r="M92" s="56"/>
      <c r="N92" s="56">
        <f>NETWORKDAYS.INTL(里程碑[[#This Row],[实际开始日期]],里程碑[[#This Row],[实际完成日期]],1,假期统计!$A$2:$A$28)</f>
        <v>0</v>
      </c>
      <c r="O92" s="13"/>
      <c r="P92" s="28" t="str">
        <f t="shared" ca="1" si="35"/>
        <v/>
      </c>
      <c r="Q92" s="28" t="str">
        <f t="shared" ca="1" si="35"/>
        <v/>
      </c>
      <c r="R92" s="28" t="str">
        <f t="shared" ca="1" si="35"/>
        <v/>
      </c>
      <c r="S92" s="28" t="str">
        <f t="shared" ca="1" si="35"/>
        <v/>
      </c>
      <c r="T92" s="28" t="str">
        <f t="shared" ca="1" si="35"/>
        <v/>
      </c>
      <c r="U92" s="28" t="str">
        <f t="shared" ca="1" si="35"/>
        <v/>
      </c>
      <c r="V92" s="28" t="str">
        <f t="shared" ca="1" si="35"/>
        <v/>
      </c>
      <c r="W92" s="28" t="str">
        <f t="shared" ca="1" si="35"/>
        <v/>
      </c>
      <c r="X92" s="28" t="str">
        <f t="shared" ca="1" si="35"/>
        <v/>
      </c>
      <c r="Y92" s="28" t="str">
        <f t="shared" ca="1" si="35"/>
        <v/>
      </c>
      <c r="Z92" s="28" t="str">
        <f t="shared" ca="1" si="35"/>
        <v/>
      </c>
      <c r="AA92" s="28" t="str">
        <f t="shared" ca="1" si="35"/>
        <v/>
      </c>
      <c r="AB92" s="28" t="str">
        <f t="shared" ca="1" si="35"/>
        <v/>
      </c>
      <c r="AC92" s="28" t="str">
        <f t="shared" ca="1" si="35"/>
        <v/>
      </c>
      <c r="AD92" s="28" t="str">
        <f t="shared" ca="1" si="35"/>
        <v/>
      </c>
      <c r="AE92" s="28" t="str">
        <f t="shared" ca="1" si="35"/>
        <v/>
      </c>
      <c r="AF92" s="28" t="str">
        <f t="shared" ca="1" si="32"/>
        <v/>
      </c>
      <c r="AG92" s="28" t="str">
        <f t="shared" ca="1" si="32"/>
        <v/>
      </c>
      <c r="AH92" s="28" t="str">
        <f t="shared" ca="1" si="32"/>
        <v/>
      </c>
      <c r="AI92" s="28" t="str">
        <f t="shared" ca="1" si="32"/>
        <v/>
      </c>
      <c r="AJ92" s="28" t="str">
        <f t="shared" ca="1" si="32"/>
        <v/>
      </c>
      <c r="AK92" s="28" t="str">
        <f t="shared" ca="1" si="32"/>
        <v/>
      </c>
      <c r="AL92" s="28" t="str">
        <f t="shared" ca="1" si="32"/>
        <v/>
      </c>
      <c r="AM92" s="28" t="str">
        <f t="shared" ca="1" si="32"/>
        <v/>
      </c>
      <c r="AN92" s="28" t="str">
        <f t="shared" ca="1" si="32"/>
        <v/>
      </c>
      <c r="AO92" s="28" t="str">
        <f t="shared" ca="1" si="32"/>
        <v/>
      </c>
      <c r="AP92" s="28" t="str">
        <f t="shared" ca="1" si="32"/>
        <v/>
      </c>
      <c r="AQ92" s="28" t="str">
        <f t="shared" ca="1" si="32"/>
        <v/>
      </c>
      <c r="AR92" s="28" t="str">
        <f t="shared" ca="1" si="32"/>
        <v/>
      </c>
      <c r="AS92" s="28" t="str">
        <f t="shared" ca="1" si="32"/>
        <v/>
      </c>
      <c r="AT92" s="28" t="str">
        <f t="shared" ca="1" si="32"/>
        <v/>
      </c>
      <c r="AU92" s="28" t="str">
        <f t="shared" ca="1" si="32"/>
        <v/>
      </c>
      <c r="AV92" s="28" t="str">
        <f t="shared" ca="1" si="33"/>
        <v/>
      </c>
      <c r="AW92" s="28" t="str">
        <f t="shared" ca="1" si="33"/>
        <v/>
      </c>
      <c r="AX92" s="28" t="str">
        <f t="shared" ca="1" si="33"/>
        <v/>
      </c>
      <c r="AY92" s="28" t="str">
        <f t="shared" ca="1" si="33"/>
        <v/>
      </c>
      <c r="AZ92" s="28" t="str">
        <f t="shared" ca="1" si="33"/>
        <v/>
      </c>
      <c r="BA92" s="28" t="str">
        <f t="shared" ca="1" si="33"/>
        <v/>
      </c>
      <c r="BB92" s="28" t="str">
        <f t="shared" ca="1" si="33"/>
        <v/>
      </c>
      <c r="BC92" s="28" t="str">
        <f t="shared" ca="1" si="33"/>
        <v/>
      </c>
      <c r="BD92" s="28" t="str">
        <f t="shared" ca="1" si="33"/>
        <v/>
      </c>
      <c r="BE92" s="28" t="str">
        <f t="shared" ca="1" si="33"/>
        <v/>
      </c>
      <c r="BF92" s="28" t="str">
        <f t="shared" ca="1" si="33"/>
        <v/>
      </c>
      <c r="BG92" s="28" t="str">
        <f t="shared" ca="1" si="33"/>
        <v/>
      </c>
      <c r="BH92" s="28" t="str">
        <f t="shared" ca="1" si="33"/>
        <v/>
      </c>
      <c r="BI92" s="28" t="str">
        <f t="shared" ca="1" si="33"/>
        <v/>
      </c>
      <c r="BJ92" s="28" t="str">
        <f t="shared" ca="1" si="33"/>
        <v/>
      </c>
      <c r="BK92" s="28" t="str">
        <f t="shared" ca="1" si="33"/>
        <v/>
      </c>
      <c r="BL92" s="28" t="str">
        <f t="shared" ca="1" si="34"/>
        <v/>
      </c>
      <c r="BM92" s="28" t="str">
        <f t="shared" ca="1" si="34"/>
        <v/>
      </c>
      <c r="BN92" s="28" t="str">
        <f t="shared" ca="1" si="34"/>
        <v/>
      </c>
      <c r="BO92" s="28" t="str">
        <f t="shared" ca="1" si="34"/>
        <v/>
      </c>
      <c r="BP92" s="28" t="str">
        <f t="shared" ca="1" si="34"/>
        <v/>
      </c>
      <c r="BQ92" s="28" t="str">
        <f t="shared" ca="1" si="34"/>
        <v/>
      </c>
      <c r="BR92" s="28" t="str">
        <f t="shared" ca="1" si="34"/>
        <v/>
      </c>
      <c r="BS92" s="28" t="str">
        <f t="shared" ca="1" si="34"/>
        <v/>
      </c>
    </row>
    <row r="93" spans="1:71" ht="30" customHeight="1">
      <c r="B93" s="51" t="s">
        <v>104</v>
      </c>
      <c r="C93" s="52" t="s">
        <v>154</v>
      </c>
      <c r="D93" s="38" t="s">
        <v>65</v>
      </c>
      <c r="E93" s="57">
        <v>0</v>
      </c>
      <c r="F93" s="39"/>
      <c r="G93" s="59">
        <v>43864</v>
      </c>
      <c r="H93" s="76">
        <v>43881</v>
      </c>
      <c r="I93" s="56">
        <f>NETWORKDAYS.INTL(里程碑[[#This Row],[计划开始日期]],里程碑[[#This Row],[计划完成日期]],1,假期统计!$A$2:$A$28)</f>
        <v>14</v>
      </c>
      <c r="J93" s="56"/>
      <c r="K93" s="56"/>
      <c r="L93" s="77"/>
      <c r="M93" s="77"/>
      <c r="N93" s="56">
        <f>NETWORKDAYS.INTL(里程碑[[#This Row],[实际开始日期]],里程碑[[#This Row],[实际完成日期]],1,假期统计!$A$2:$A$28)</f>
        <v>0</v>
      </c>
      <c r="O93" s="13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</row>
    <row r="94" spans="1:71" ht="30" customHeight="1">
      <c r="B94" s="41" t="s">
        <v>105</v>
      </c>
      <c r="C94" s="38" t="s">
        <v>108</v>
      </c>
      <c r="D94" s="38"/>
      <c r="E94" s="39"/>
      <c r="F94" s="54" t="s">
        <v>107</v>
      </c>
      <c r="G94" s="42">
        <v>43882</v>
      </c>
      <c r="H94" s="42">
        <v>43882</v>
      </c>
      <c r="I94" s="56"/>
      <c r="J94" s="56"/>
      <c r="K94" s="56"/>
      <c r="L94" s="77"/>
      <c r="M94" s="77"/>
      <c r="N94" s="26"/>
      <c r="O94" s="13"/>
      <c r="P94" s="28" t="str">
        <f t="shared" ca="1" si="35"/>
        <v/>
      </c>
      <c r="Q94" s="28" t="str">
        <f t="shared" ca="1" si="35"/>
        <v/>
      </c>
      <c r="R94" s="28" t="str">
        <f t="shared" ca="1" si="35"/>
        <v/>
      </c>
      <c r="S94" s="28" t="str">
        <f t="shared" ca="1" si="35"/>
        <v/>
      </c>
      <c r="T94" s="28" t="str">
        <f t="shared" ca="1" si="35"/>
        <v/>
      </c>
      <c r="U94" s="28" t="str">
        <f t="shared" ca="1" si="35"/>
        <v/>
      </c>
      <c r="V94" s="28" t="str">
        <f t="shared" ca="1" si="35"/>
        <v/>
      </c>
      <c r="W94" s="28" t="str">
        <f t="shared" ca="1" si="35"/>
        <v/>
      </c>
      <c r="X94" s="28" t="str">
        <f t="shared" ca="1" si="35"/>
        <v/>
      </c>
      <c r="Y94" s="28" t="str">
        <f t="shared" ca="1" si="35"/>
        <v/>
      </c>
      <c r="Z94" s="28" t="str">
        <f t="shared" ca="1" si="35"/>
        <v/>
      </c>
      <c r="AA94" s="28" t="str">
        <f t="shared" ca="1" si="35"/>
        <v/>
      </c>
      <c r="AB94" s="28" t="str">
        <f t="shared" ca="1" si="35"/>
        <v/>
      </c>
      <c r="AC94" s="28" t="str">
        <f t="shared" ca="1" si="35"/>
        <v/>
      </c>
      <c r="AD94" s="28" t="str">
        <f t="shared" ca="1" si="35"/>
        <v/>
      </c>
      <c r="AE94" s="28" t="str">
        <f t="shared" ca="1" si="35"/>
        <v/>
      </c>
      <c r="AF94" s="28" t="str">
        <f t="shared" ref="AF94:AU95" ca="1" si="36">IF(AND($C94="目标/里程碑",AF$5&gt;=$L94,AF$5&lt;=$M94),1,IF(AND($C94="目标/里程碑",AF$5&gt;=$G94,AF$5&lt;=$H94),2,""))</f>
        <v/>
      </c>
      <c r="AG94" s="28" t="str">
        <f t="shared" ca="1" si="36"/>
        <v/>
      </c>
      <c r="AH94" s="28" t="str">
        <f t="shared" ca="1" si="36"/>
        <v/>
      </c>
      <c r="AI94" s="28" t="str">
        <f t="shared" ca="1" si="36"/>
        <v/>
      </c>
      <c r="AJ94" s="28" t="str">
        <f t="shared" ca="1" si="36"/>
        <v/>
      </c>
      <c r="AK94" s="28" t="str">
        <f t="shared" ca="1" si="36"/>
        <v/>
      </c>
      <c r="AL94" s="28" t="str">
        <f t="shared" ca="1" si="36"/>
        <v/>
      </c>
      <c r="AM94" s="28" t="str">
        <f t="shared" ca="1" si="36"/>
        <v/>
      </c>
      <c r="AN94" s="28" t="str">
        <f t="shared" ca="1" si="36"/>
        <v/>
      </c>
      <c r="AO94" s="28" t="str">
        <f t="shared" ca="1" si="36"/>
        <v/>
      </c>
      <c r="AP94" s="28" t="str">
        <f t="shared" ca="1" si="36"/>
        <v/>
      </c>
      <c r="AQ94" s="28" t="str">
        <f t="shared" ca="1" si="36"/>
        <v/>
      </c>
      <c r="AR94" s="28" t="str">
        <f t="shared" ca="1" si="36"/>
        <v/>
      </c>
      <c r="AS94" s="28" t="str">
        <f t="shared" ca="1" si="36"/>
        <v/>
      </c>
      <c r="AT94" s="28" t="str">
        <f t="shared" ca="1" si="36"/>
        <v/>
      </c>
      <c r="AU94" s="28" t="str">
        <f t="shared" ca="1" si="36"/>
        <v/>
      </c>
      <c r="AV94" s="28" t="str">
        <f t="shared" ref="AV94:BK95" ca="1" si="37">IF(AND($C94="目标/里程碑",AV$5&gt;=$L94,AV$5&lt;=$M94),1,IF(AND($C94="目标/里程碑",AV$5&gt;=$G94,AV$5&lt;=$H94),2,""))</f>
        <v/>
      </c>
      <c r="AW94" s="28" t="str">
        <f t="shared" ca="1" si="37"/>
        <v/>
      </c>
      <c r="AX94" s="28" t="str">
        <f t="shared" ca="1" si="37"/>
        <v/>
      </c>
      <c r="AY94" s="28" t="str">
        <f t="shared" ca="1" si="37"/>
        <v/>
      </c>
      <c r="AZ94" s="28" t="str">
        <f t="shared" ca="1" si="37"/>
        <v/>
      </c>
      <c r="BA94" s="28" t="str">
        <f t="shared" ca="1" si="37"/>
        <v/>
      </c>
      <c r="BB94" s="28" t="str">
        <f t="shared" ca="1" si="37"/>
        <v/>
      </c>
      <c r="BC94" s="28" t="str">
        <f t="shared" ca="1" si="37"/>
        <v/>
      </c>
      <c r="BD94" s="28" t="str">
        <f t="shared" ca="1" si="37"/>
        <v/>
      </c>
      <c r="BE94" s="28" t="str">
        <f t="shared" ca="1" si="37"/>
        <v/>
      </c>
      <c r="BF94" s="28" t="str">
        <f t="shared" ca="1" si="37"/>
        <v/>
      </c>
      <c r="BG94" s="28" t="str">
        <f t="shared" ca="1" si="37"/>
        <v/>
      </c>
      <c r="BH94" s="28" t="str">
        <f t="shared" ca="1" si="37"/>
        <v/>
      </c>
      <c r="BI94" s="28" t="str">
        <f t="shared" ca="1" si="37"/>
        <v/>
      </c>
      <c r="BJ94" s="28" t="str">
        <f t="shared" ca="1" si="37"/>
        <v/>
      </c>
      <c r="BK94" s="28" t="str">
        <f t="shared" ca="1" si="37"/>
        <v/>
      </c>
      <c r="BL94" s="28" t="str">
        <f t="shared" ref="BL94:BS95" ca="1" si="38">IF(AND($C94="目标/里程碑",BL$5&gt;=$L94,BL$5&lt;=$M94),1,IF(AND($C94="目标/里程碑",BL$5&gt;=$G94,BL$5&lt;=$H94),2,""))</f>
        <v/>
      </c>
      <c r="BM94" s="28" t="str">
        <f t="shared" ca="1" si="38"/>
        <v/>
      </c>
      <c r="BN94" s="28" t="str">
        <f t="shared" ca="1" si="38"/>
        <v/>
      </c>
      <c r="BO94" s="28" t="str">
        <f t="shared" ca="1" si="38"/>
        <v/>
      </c>
      <c r="BP94" s="28" t="str">
        <f t="shared" ca="1" si="38"/>
        <v/>
      </c>
      <c r="BQ94" s="28">
        <f t="shared" ca="1" si="38"/>
        <v>2</v>
      </c>
      <c r="BR94" s="28" t="str">
        <f t="shared" ca="1" si="38"/>
        <v/>
      </c>
      <c r="BS94" s="28" t="str">
        <f t="shared" ca="1" si="38"/>
        <v/>
      </c>
    </row>
    <row r="95" spans="1:71" ht="30" customHeight="1">
      <c r="B95" s="36"/>
      <c r="D95" s="27"/>
      <c r="E95" s="24"/>
      <c r="F95" s="24"/>
      <c r="G95" s="25"/>
      <c r="H95" s="77"/>
      <c r="I95" s="56"/>
      <c r="J95" s="56"/>
      <c r="K95" s="56"/>
      <c r="L95" s="77"/>
      <c r="M95" s="77"/>
      <c r="N95" s="26"/>
      <c r="O95" s="13"/>
      <c r="P95" s="28" t="str">
        <f t="shared" ca="1" si="35"/>
        <v/>
      </c>
      <c r="Q95" s="28" t="str">
        <f t="shared" ca="1" si="35"/>
        <v/>
      </c>
      <c r="R95" s="28" t="str">
        <f t="shared" ca="1" si="35"/>
        <v/>
      </c>
      <c r="S95" s="28" t="str">
        <f t="shared" ca="1" si="35"/>
        <v/>
      </c>
      <c r="T95" s="28" t="str">
        <f t="shared" ca="1" si="35"/>
        <v/>
      </c>
      <c r="U95" s="28" t="str">
        <f t="shared" ca="1" si="35"/>
        <v/>
      </c>
      <c r="V95" s="28" t="str">
        <f t="shared" ca="1" si="35"/>
        <v/>
      </c>
      <c r="W95" s="28" t="str">
        <f t="shared" ca="1" si="35"/>
        <v/>
      </c>
      <c r="X95" s="28" t="str">
        <f t="shared" ca="1" si="35"/>
        <v/>
      </c>
      <c r="Y95" s="28" t="str">
        <f t="shared" ca="1" si="35"/>
        <v/>
      </c>
      <c r="Z95" s="28" t="str">
        <f t="shared" ca="1" si="35"/>
        <v/>
      </c>
      <c r="AA95" s="28" t="str">
        <f t="shared" ca="1" si="35"/>
        <v/>
      </c>
      <c r="AB95" s="28" t="str">
        <f t="shared" ca="1" si="35"/>
        <v/>
      </c>
      <c r="AC95" s="28" t="str">
        <f t="shared" ca="1" si="35"/>
        <v/>
      </c>
      <c r="AD95" s="28" t="str">
        <f t="shared" ca="1" si="35"/>
        <v/>
      </c>
      <c r="AE95" s="28" t="str">
        <f t="shared" ca="1" si="35"/>
        <v/>
      </c>
      <c r="AF95" s="28" t="str">
        <f t="shared" ca="1" si="36"/>
        <v/>
      </c>
      <c r="AG95" s="28" t="str">
        <f t="shared" ca="1" si="36"/>
        <v/>
      </c>
      <c r="AH95" s="28" t="str">
        <f t="shared" ca="1" si="36"/>
        <v/>
      </c>
      <c r="AI95" s="28" t="str">
        <f t="shared" ca="1" si="36"/>
        <v/>
      </c>
      <c r="AJ95" s="28" t="str">
        <f t="shared" ca="1" si="36"/>
        <v/>
      </c>
      <c r="AK95" s="28" t="str">
        <f t="shared" ca="1" si="36"/>
        <v/>
      </c>
      <c r="AL95" s="28" t="str">
        <f t="shared" ca="1" si="36"/>
        <v/>
      </c>
      <c r="AM95" s="28" t="str">
        <f t="shared" ca="1" si="36"/>
        <v/>
      </c>
      <c r="AN95" s="28" t="str">
        <f t="shared" ca="1" si="36"/>
        <v/>
      </c>
      <c r="AO95" s="28" t="str">
        <f t="shared" ca="1" si="36"/>
        <v/>
      </c>
      <c r="AP95" s="28" t="str">
        <f t="shared" ca="1" si="36"/>
        <v/>
      </c>
      <c r="AQ95" s="28" t="str">
        <f t="shared" ca="1" si="36"/>
        <v/>
      </c>
      <c r="AR95" s="28" t="str">
        <f t="shared" ca="1" si="36"/>
        <v/>
      </c>
      <c r="AS95" s="28" t="str">
        <f t="shared" ca="1" si="36"/>
        <v/>
      </c>
      <c r="AT95" s="28" t="str">
        <f t="shared" ca="1" si="36"/>
        <v/>
      </c>
      <c r="AU95" s="28" t="str">
        <f t="shared" ca="1" si="36"/>
        <v/>
      </c>
      <c r="AV95" s="28" t="str">
        <f t="shared" ca="1" si="37"/>
        <v/>
      </c>
      <c r="AW95" s="28" t="str">
        <f t="shared" ca="1" si="37"/>
        <v/>
      </c>
      <c r="AX95" s="28" t="str">
        <f t="shared" ca="1" si="37"/>
        <v/>
      </c>
      <c r="AY95" s="28" t="str">
        <f t="shared" ca="1" si="37"/>
        <v/>
      </c>
      <c r="AZ95" s="28" t="str">
        <f t="shared" ca="1" si="37"/>
        <v/>
      </c>
      <c r="BA95" s="28" t="str">
        <f t="shared" ca="1" si="37"/>
        <v/>
      </c>
      <c r="BB95" s="28" t="str">
        <f t="shared" ca="1" si="37"/>
        <v/>
      </c>
      <c r="BC95" s="28" t="str">
        <f t="shared" ca="1" si="37"/>
        <v/>
      </c>
      <c r="BD95" s="28" t="str">
        <f t="shared" ca="1" si="37"/>
        <v/>
      </c>
      <c r="BE95" s="28" t="str">
        <f t="shared" ca="1" si="37"/>
        <v/>
      </c>
      <c r="BF95" s="28" t="str">
        <f t="shared" ca="1" si="37"/>
        <v/>
      </c>
      <c r="BG95" s="28" t="str">
        <f t="shared" ca="1" si="37"/>
        <v/>
      </c>
      <c r="BH95" s="28" t="str">
        <f t="shared" ca="1" si="37"/>
        <v/>
      </c>
      <c r="BI95" s="28" t="str">
        <f t="shared" ca="1" si="37"/>
        <v/>
      </c>
      <c r="BJ95" s="28" t="str">
        <f t="shared" ca="1" si="37"/>
        <v/>
      </c>
      <c r="BK95" s="28" t="str">
        <f t="shared" ca="1" si="37"/>
        <v/>
      </c>
      <c r="BL95" s="28" t="str">
        <f t="shared" ca="1" si="38"/>
        <v/>
      </c>
      <c r="BM95" s="28" t="str">
        <f t="shared" ca="1" si="38"/>
        <v/>
      </c>
      <c r="BN95" s="28" t="str">
        <f t="shared" ca="1" si="38"/>
        <v/>
      </c>
      <c r="BO95" s="28" t="str">
        <f t="shared" ca="1" si="38"/>
        <v/>
      </c>
      <c r="BP95" s="28" t="str">
        <f t="shared" ca="1" si="38"/>
        <v/>
      </c>
      <c r="BQ95" s="28" t="str">
        <f t="shared" ca="1" si="38"/>
        <v/>
      </c>
      <c r="BR95" s="28" t="str">
        <f t="shared" ca="1" si="38"/>
        <v/>
      </c>
      <c r="BS95" s="28" t="str">
        <f t="shared" ca="1" si="38"/>
        <v/>
      </c>
    </row>
    <row r="96" spans="1:71" s="129" customFormat="1" ht="30" customHeight="1">
      <c r="A96" s="1"/>
      <c r="B96" s="133" t="s">
        <v>153</v>
      </c>
      <c r="C96" s="38"/>
      <c r="D96" s="38"/>
      <c r="E96" s="144"/>
      <c r="F96" s="140"/>
      <c r="G96" s="145"/>
      <c r="H96" s="142"/>
      <c r="I96" s="143">
        <f>SUM(I28:I83)</f>
        <v>85</v>
      </c>
      <c r="J96" s="143"/>
      <c r="K96" s="143"/>
      <c r="L96" s="142"/>
      <c r="M96" s="141"/>
      <c r="N96" s="146">
        <f>SUBTOTAL(109,里程碑[实际人日])</f>
        <v>0</v>
      </c>
      <c r="O96" s="13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</row>
    <row r="97" spans="2:71" ht="30" customHeight="1" thickBot="1">
      <c r="B97" s="30" t="s">
        <v>10</v>
      </c>
      <c r="C97" s="70"/>
      <c r="D97" s="30"/>
      <c r="E97" s="30"/>
      <c r="F97" s="30"/>
      <c r="G97" s="31"/>
      <c r="H97" s="79"/>
      <c r="I97" s="31"/>
      <c r="J97" s="31"/>
      <c r="K97" s="31"/>
      <c r="L97" s="105"/>
      <c r="M97" s="30"/>
      <c r="N97" s="30"/>
      <c r="O97" s="14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</row>
    <row r="98" spans="2:71" ht="30" customHeight="1">
      <c r="D98" s="15"/>
      <c r="L98" s="106"/>
      <c r="M98" s="16"/>
      <c r="N98" s="16"/>
    </row>
    <row r="99" spans="2:71" ht="30" customHeight="1">
      <c r="D99" s="17"/>
    </row>
  </sheetData>
  <mergeCells count="6">
    <mergeCell ref="AG1:AJ1"/>
    <mergeCell ref="AL1:AO1"/>
    <mergeCell ref="B5:O5"/>
    <mergeCell ref="R1:U1"/>
    <mergeCell ref="W1:Z1"/>
    <mergeCell ref="AB1:AE1"/>
  </mergeCells>
  <phoneticPr fontId="27" type="noConversion"/>
  <conditionalFormatting sqref="P5:BS45 P49:BS97">
    <cfRule type="expression" dxfId="28" priority="85">
      <formula>AND(TODAY()&gt;=P$5,TODAY()&lt;Q$5)</formula>
    </cfRule>
  </conditionalFormatting>
  <conditionalFormatting sqref="P4:BS4">
    <cfRule type="expression" dxfId="27" priority="124">
      <formula>AND(P$5&lt;=EOMONTH($P$5,1),P$5&gt;EOMONTH($P$5,0))</formula>
    </cfRule>
    <cfRule type="expression" dxfId="26" priority="126">
      <formula>P$5&lt;=EOMONTH($P$5,0)</formula>
    </cfRule>
  </conditionalFormatting>
  <conditionalFormatting sqref="E12:E45 E7 E49:E97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{4039DC2F-F296-4818-95E9-B43E54DE4147}</x14:id>
        </ext>
      </extLst>
    </cfRule>
  </conditionalFormatting>
  <conditionalFormatting sqref="P8:BS96">
    <cfRule type="expression" dxfId="25" priority="706" stopIfTrue="1">
      <formula>AND($D8="大魁",P$5&gt;=$L8,P$5&lt;=MIN($M8,TODAY()))</formula>
    </cfRule>
  </conditionalFormatting>
  <conditionalFormatting sqref="Q4:BS4">
    <cfRule type="expression" dxfId="24" priority="125">
      <formula>AND(Q$5&lt;=EOMONTH($P$5,2),Q$5&gt;EOMONTH($P$5,0),Q$5&gt;EOMONTH($P$5,1))</formula>
    </cfRule>
  </conditionalFormatting>
  <conditionalFormatting sqref="P8:BS97">
    <cfRule type="expression" dxfId="23" priority="703" stopIfTrue="1">
      <formula>AND($D8="zeta",P$5&gt;=$L8,P$5&lt;=MIN($M8,TODAY()))</formula>
    </cfRule>
    <cfRule type="expression" dxfId="22" priority="704" stopIfTrue="1">
      <formula>AND($D8="盼盼",P$5&gt;=$L8,P$5&lt;=MIN($M8,TODAY()))</formula>
    </cfRule>
    <cfRule type="expression" dxfId="21" priority="705" stopIfTrue="1">
      <formula>AND($D8="新铜",P$5&gt;=$L8,P$5&lt;=MIN($M8,TODAY()))</formula>
    </cfRule>
    <cfRule type="expression" dxfId="20" priority="707" stopIfTrue="1">
      <formula>AND($D8="外部资源",P$5&gt;=$L8,P$5&lt;=MIN($M8,TODAY()))</formula>
    </cfRule>
    <cfRule type="expression" dxfId="19" priority="708" stopIfTrue="1">
      <formula>AND($D8="zeta",P$5&gt;=$G8,P$5&lt;=$H8)</formula>
    </cfRule>
    <cfRule type="expression" dxfId="18" priority="709" stopIfTrue="1">
      <formula>AND($D8="盼盼",P$5&gt;=$G8,P$5&lt;=$H8)</formula>
    </cfRule>
    <cfRule type="expression" dxfId="17" priority="710" stopIfTrue="1">
      <formula>AND($D8="新铜",P$5&gt;=$G8,P$5&lt;=$H8)</formula>
    </cfRule>
    <cfRule type="expression" dxfId="16" priority="711" stopIfTrue="1">
      <formula>AND($D8="大魁",P$5&gt;=$G8,P$5&lt;=$H8)</formula>
    </cfRule>
    <cfRule type="expression" dxfId="15" priority="712" stopIfTrue="1">
      <formula>AND($D8="外部资源",P$5&gt;=$G8,P$5&lt;=$H8)</formula>
    </cfRule>
  </conditionalFormatting>
  <conditionalFormatting sqref="E9:E11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{B2D1E116-29B8-2E45-BB7A-97729136AAA9}</x14:id>
        </ext>
      </extLst>
    </cfRule>
  </conditionalFormatting>
  <conditionalFormatting sqref="E46:E48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{77663745-6299-4DE1-9DE4-C2AD0F3E985A}</x14:id>
        </ext>
      </extLst>
    </cfRule>
  </conditionalFormatting>
  <conditionalFormatting sqref="P46:BS48">
    <cfRule type="expression" dxfId="14" priority="1">
      <formula>AND(TODAY()&gt;=P$5,TODAY()&lt;Q$5)</formula>
    </cfRule>
  </conditionalFormatting>
  <dataValidations count="4">
    <dataValidation type="list" allowBlank="1" showInputMessage="1" showErrorMessage="1" sqref="C29:C34 C23:C26 C59:C62 C12:C15 C17:C21 C40:C53 C55:C57 C64:C71 C73:C84 C86 C90 C94" xr:uid="{00000000-0002-0000-0000-000001000000}">
      <formula1>"目标/里程碑,算法, 产品, 运营, 研发"</formula1>
    </dataValidation>
    <dataValidation type="whole" operator="greaterThanOrEqual" allowBlank="1" showInputMessage="1" promptTitle="滚动增量" prompt="更改此数字将滚动甘特图视图。" sqref="H4:K4 M2" xr:uid="{00000000-0002-0000-0000-000000000000}">
      <formula1>0</formula1>
    </dataValidation>
    <dataValidation type="list" allowBlank="1" showInputMessage="1" showErrorMessage="1" sqref="D55:D56 D64:D70 D86:D93 D28:D34 D73:D83 D23:D25 D10:D14 D18:D20 D36:D52" xr:uid="{94F4CE08-5FE3-4D8A-A0A3-05175995E268}">
      <formula1>"大魁,新铜,zeta,盼盼,外部资源"</formula1>
    </dataValidation>
    <dataValidation type="list" allowBlank="1" showInputMessage="1" showErrorMessage="1" sqref="C87:C89 C91:C93" xr:uid="{57FAECBD-64AF-9C46-A447-CA716095A9FA}">
      <formula1>"目标/里程碑,算法, 产品, 运营, 研发,全部组员"</formula1>
    </dataValidation>
  </dataValidations>
  <printOptions horizontalCentered="1"/>
  <pageMargins left="0.25" right="0.25" top="0.5" bottom="0.5" header="0.3" footer="0.3"/>
  <pageSetup paperSize="9" fitToHeight="0" orientation="portrait" r:id="rId1"/>
  <headerFooter differentFirst="1" scaleWithDoc="0">
    <oddFooter>Page &amp;P of &amp;N</oddFooter>
  </headerFooter>
  <rowBreaks count="3" manualBreakCount="3">
    <brk id="34" max="3" man="1"/>
    <brk id="60" max="3" man="1"/>
    <brk id="90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15</xdr:col>
                    <xdr:colOff>25400</xdr:colOff>
                    <xdr:row>5</xdr:row>
                    <xdr:rowOff>63500</xdr:rowOff>
                  </from>
                  <to>
                    <xdr:col>71</xdr:col>
                    <xdr:colOff>0</xdr:colOff>
                    <xdr:row>6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39DC2F-F296-4818-95E9-B43E54DE41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E12:E45 E7 E49:E97</xm:sqref>
        </x14:conditionalFormatting>
        <x14:conditionalFormatting xmlns:xm="http://schemas.microsoft.com/office/excel/2006/main">
          <x14:cfRule type="dataBar" id="{B2D1E116-29B8-2E45-BB7A-97729136AA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E9:E11</xm:sqref>
        </x14:conditionalFormatting>
        <x14:conditionalFormatting xmlns:xm="http://schemas.microsoft.com/office/excel/2006/main">
          <x14:cfRule type="dataBar" id="{77663745-6299-4DE1-9DE4-C2AD0F3E9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E46:E48</xm:sqref>
        </x14:conditionalFormatting>
        <x14:conditionalFormatting xmlns:xm="http://schemas.microsoft.com/office/excel/2006/main">
          <x14:cfRule type="iconSet" priority="907" id="{A7B00DF3-5A39-485F-B80C-BBEA51AA8B6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P97:BS97</xm:sqref>
        </x14:conditionalFormatting>
        <x14:conditionalFormatting xmlns:xm="http://schemas.microsoft.com/office/excel/2006/main">
          <x14:cfRule type="iconSet" priority="1122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P97:BS97 P8:BS8</xm:sqref>
        </x14:conditionalFormatting>
        <x14:conditionalFormatting xmlns:xm="http://schemas.microsoft.com/office/excel/2006/main">
          <x14:cfRule type="iconSet" priority="12" id="{0FBBE6A9-5738-4BCB-880C-5179727EFCC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P46:BS48</xm:sqref>
        </x14:conditionalFormatting>
        <x14:conditionalFormatting xmlns:xm="http://schemas.microsoft.com/office/excel/2006/main">
          <x14:cfRule type="iconSet" priority="1148" id="{54EFE2B9-8C07-4799-8743-D6B0910D13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P9:BS45 P49:BS96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2203-D036-4766-B95C-C4F067562DD5}">
  <dimension ref="A1:E28"/>
  <sheetViews>
    <sheetView workbookViewId="0">
      <selection activeCell="A2" sqref="A2"/>
    </sheetView>
  </sheetViews>
  <sheetFormatPr baseColWidth="10" defaultColWidth="8.83203125" defaultRowHeight="15"/>
  <cols>
    <col min="1" max="1" width="12.83203125" style="71" bestFit="1" customWidth="1"/>
    <col min="2" max="2" width="11" bestFit="1" customWidth="1"/>
  </cols>
  <sheetData>
    <row r="1" spans="1:5">
      <c r="A1" s="71" t="s">
        <v>54</v>
      </c>
      <c r="B1" t="s">
        <v>55</v>
      </c>
      <c r="C1" t="s">
        <v>56</v>
      </c>
      <c r="E1" t="s">
        <v>71</v>
      </c>
    </row>
    <row r="2" spans="1:5" ht="17">
      <c r="A2" s="71">
        <v>43831</v>
      </c>
      <c r="B2" s="71">
        <v>43849</v>
      </c>
      <c r="C2">
        <f>WEEKDAY(B2,2)</f>
        <v>7</v>
      </c>
      <c r="E2" s="107" t="s">
        <v>135</v>
      </c>
    </row>
    <row r="3" spans="1:5">
      <c r="A3" s="71">
        <v>43854</v>
      </c>
      <c r="B3" s="71">
        <v>43862</v>
      </c>
      <c r="C3">
        <f t="shared" ref="C3:C8" si="0">WEEKDAY(B3,2)</f>
        <v>6</v>
      </c>
    </row>
    <row r="4" spans="1:5">
      <c r="A4" s="71">
        <v>43855</v>
      </c>
      <c r="B4" s="71">
        <v>43947</v>
      </c>
      <c r="C4">
        <f t="shared" si="0"/>
        <v>7</v>
      </c>
    </row>
    <row r="5" spans="1:5">
      <c r="A5" s="71">
        <v>43856</v>
      </c>
      <c r="B5" s="71">
        <v>43960</v>
      </c>
      <c r="C5">
        <f t="shared" si="0"/>
        <v>6</v>
      </c>
    </row>
    <row r="6" spans="1:5">
      <c r="A6" s="71">
        <v>43857</v>
      </c>
      <c r="B6" s="71">
        <v>44010</v>
      </c>
      <c r="C6">
        <f t="shared" si="0"/>
        <v>7</v>
      </c>
    </row>
    <row r="7" spans="1:5">
      <c r="A7" s="71">
        <v>43858</v>
      </c>
      <c r="B7" s="71">
        <v>44101</v>
      </c>
      <c r="C7">
        <f t="shared" si="0"/>
        <v>7</v>
      </c>
    </row>
    <row r="8" spans="1:5">
      <c r="A8" s="71">
        <v>43859</v>
      </c>
      <c r="B8" s="71">
        <v>44114</v>
      </c>
      <c r="C8">
        <f t="shared" si="0"/>
        <v>6</v>
      </c>
    </row>
    <row r="9" spans="1:5">
      <c r="A9" s="71">
        <v>43860</v>
      </c>
    </row>
    <row r="10" spans="1:5">
      <c r="A10" s="71">
        <v>43925</v>
      </c>
    </row>
    <row r="11" spans="1:5">
      <c r="A11" s="71">
        <v>43926</v>
      </c>
    </row>
    <row r="12" spans="1:5">
      <c r="A12" s="71">
        <v>43927</v>
      </c>
    </row>
    <row r="13" spans="1:5">
      <c r="A13" s="71">
        <v>43952</v>
      </c>
    </row>
    <row r="14" spans="1:5">
      <c r="A14" s="71">
        <v>43953</v>
      </c>
    </row>
    <row r="15" spans="1:5">
      <c r="A15" s="71">
        <v>43954</v>
      </c>
    </row>
    <row r="16" spans="1:5">
      <c r="A16" s="71">
        <v>43955</v>
      </c>
    </row>
    <row r="17" spans="1:1">
      <c r="A17" s="71">
        <v>43956</v>
      </c>
    </row>
    <row r="18" spans="1:1">
      <c r="A18" s="71">
        <v>44007</v>
      </c>
    </row>
    <row r="19" spans="1:1">
      <c r="A19" s="71">
        <v>44008</v>
      </c>
    </row>
    <row r="20" spans="1:1">
      <c r="A20" s="71">
        <v>44009</v>
      </c>
    </row>
    <row r="21" spans="1:1">
      <c r="A21" s="71">
        <v>44105</v>
      </c>
    </row>
    <row r="22" spans="1:1">
      <c r="A22" s="71">
        <v>44106</v>
      </c>
    </row>
    <row r="23" spans="1:1">
      <c r="A23" s="71">
        <v>44107</v>
      </c>
    </row>
    <row r="24" spans="1:1">
      <c r="A24" s="71">
        <v>44108</v>
      </c>
    </row>
    <row r="25" spans="1:1">
      <c r="A25" s="71">
        <v>44109</v>
      </c>
    </row>
    <row r="26" spans="1:1">
      <c r="A26" s="71">
        <v>44110</v>
      </c>
    </row>
    <row r="27" spans="1:1">
      <c r="A27" s="71">
        <v>44111</v>
      </c>
    </row>
    <row r="28" spans="1:1">
      <c r="A28" s="71">
        <v>44112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假期统计</vt:lpstr>
      <vt:lpstr>甘特!Print_Area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2020-01-01T13:13:46Z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2018-07-14T00:37:39.5197457Z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