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328"/>
  <workbookPr defaultThemeVersion="153222"/>
  <bookViews>
    <workbookView xWindow="-120" yWindow="-120" windowWidth="20730" windowHeight="11160" activeTab="0"/>
  </bookViews>
  <sheets>
    <sheet name="薪酬信息收集" sheetId="1" r:id="rId1"/>
  </sheet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  <author>sukideng(邓丽琴)</author>
  </authors>
  <commentLis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</t>
        </r>
        <r>
          <rPr>
            <sz val="9"/>
            <color indexed="81"/>
            <rFont val="宋体"/>
            <family val="3"/>
            <charset val="134"/>
          </rPr>
          <t xml:space="preserve">
如RSU，期权，虚拟股票分红权</t>
        </r>
      </text>
    </comment>
    <comment ref="E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</t>
        </r>
        <r>
          <rPr>
            <sz val="9"/>
            <color indexed="81"/>
            <rFont val="宋体"/>
            <family val="3"/>
            <charset val="134"/>
          </rPr>
          <t xml:space="preserve">
如分4年归属，每年1/4</t>
        </r>
      </text>
    </comment>
    <comment ref="G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</t>
        </r>
        <r>
          <rPr>
            <sz val="9"/>
            <color indexed="81"/>
            <rFont val="宋体"/>
            <family val="3"/>
            <charset val="134"/>
          </rPr>
          <t xml:space="preserve">
请填写沟通薪酬时的市场价格，如果价格近期波动比较大的话，可以参考最近20个交易日的平均每股市价（可用腾讯自选股或富途APP，见旁边图示）</t>
        </r>
      </text>
    </comment>
    <comment ref="I16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 xml:space="preserve">请同时填写上一年2019年的完整解禁情况
</t>
        </r>
      </text>
    </comment>
  </commentList>
</comments>
</file>

<file path=xl/sharedStrings.xml><?xml version="1.0" encoding="utf-8"?>
<sst xmlns="http://schemas.openxmlformats.org/spreadsheetml/2006/main" uniqueCount="65" count="65">
  <si>
    <t>2020年解禁股数</t>
  </si>
  <si>
    <t>2021年解禁股数</t>
  </si>
  <si>
    <t>薪资信息和证明收集</t>
  </si>
  <si>
    <t>项目</t>
  </si>
  <si>
    <t>金额（RMB）</t>
  </si>
  <si>
    <t>备注</t>
  </si>
  <si>
    <t>授予日期</t>
  </si>
  <si>
    <t>授予股票数量</t>
  </si>
  <si>
    <t>归属安排</t>
  </si>
  <si>
    <t>注：</t>
  </si>
  <si>
    <t>1、 现金部分</t>
  </si>
  <si>
    <t>一、	薪酬内容填写</t>
  </si>
  <si>
    <t>如果月薪结构比较复杂，包括基本工资、绩效工资、加班工资、出差补助等项目，请分别备注薪资类型和金额</t>
  </si>
  <si>
    <t>如果年薪固定，请备注薪资结构，比如全年13-14薪；
如果年终奖分两（多）次发，年底双薪等特殊安排，请备注说明</t>
  </si>
  <si>
    <t>激励股票类型</t>
  </si>
  <si>
    <t>分4年归属，每年1/4</t>
  </si>
  <si>
    <t>USD</t>
  </si>
  <si>
    <t>目前每股股票价格</t>
  </si>
  <si>
    <t>价格计量单位
（RMB/USD/HKD）</t>
  </si>
  <si>
    <t>备注</t>
  </si>
  <si>
    <t>二、薪酬证明文件</t>
  </si>
  <si>
    <t>请在下方粘贴薪酬证明文件或截屏：</t>
  </si>
  <si>
    <t>注释</t>
  </si>
  <si>
    <t>RSU</t>
  </si>
  <si>
    <t>2022年解禁股数</t>
  </si>
  <si>
    <t>姓名：</t>
  </si>
  <si>
    <t>现单位/部门/岗位：</t>
  </si>
  <si>
    <t>Option</t>
  </si>
  <si>
    <t>分4年归属，每年1/4</t>
  </si>
  <si>
    <t>3、 归属安排：如分4年归属，每年1/4；</t>
  </si>
  <si>
    <t>4、对于在美国上市企业，请留意ADS的转换和填写ADS的股数，市场交易价格是每ADS的价格，而不是普通股的价格</t>
  </si>
  <si>
    <t>2023年解禁股数</t>
  </si>
  <si>
    <t>2、 最近一次年终奖发放证明（如果分多次发，需提供全年的年终奖，如果年底双薪单独发放需提供双薪证明）；</t>
  </si>
  <si>
    <t>2019年解禁股数</t>
  </si>
  <si>
    <t>每股行权价格
（适用Option）</t>
  </si>
  <si>
    <t>1、 股票类型：如RSU，Option，虚拟股票分红权等；</t>
  </si>
  <si>
    <r>
      <t>2、 每股行权价格：仅适用</t>
    </r>
    <r>
      <rPr>
        <charset val="134"/>
        <u/>
        <sz val="10"/>
        <color rgb="FF000000"/>
        <rFont val="微软雅黑"/>
      </rPr>
      <t>Option</t>
    </r>
    <r>
      <rPr>
        <charset val="134"/>
        <sz val="10"/>
        <color rgb="FF000000"/>
        <rFont val="微软雅黑"/>
      </rPr>
      <t>，即公司约定的个人需要支付购买股票的成本价格；</t>
    </r>
  </si>
  <si>
    <t>3、 RSU/Option等文件，比如：授予文件协议（可单独作为附件发送），长期激励管理系统截屏内容等可粘贴在此。</t>
  </si>
  <si>
    <t>2019年解禁价值
RMB</t>
  </si>
  <si>
    <t>2020年解禁价值
RMB</t>
  </si>
  <si>
    <t>2021年解禁价值
RMB</t>
  </si>
  <si>
    <t>2022年解禁价值
RMB</t>
  </si>
  <si>
    <t>2023年解禁价值
RMB</t>
  </si>
  <si>
    <t>汇率：</t>
  </si>
  <si>
    <t>USD1：RMB</t>
  </si>
  <si>
    <t>HKD1：RMB</t>
  </si>
  <si>
    <t>截止目前还未归属的股票数量</t>
  </si>
  <si>
    <r>
      <t xml:space="preserve">2、	股票激励（如有）
</t>
    </r>
    <r>
      <rPr>
        <b/>
        <charset val="134"/>
        <sz val="10"/>
        <color rgb="FFFF0000"/>
        <rFont val="微软雅黑"/>
      </rPr>
      <t>请尽量填写目前还没有归属完的每笔授予和解禁信息：</t>
    </r>
  </si>
  <si>
    <t>全年现金</t>
  </si>
  <si>
    <r>
      <t>请修改</t>
    </r>
    <r>
      <rPr>
        <b/>
        <charset val="134"/>
        <sz val="10"/>
        <color rgb="FF0000FF"/>
        <rFont val="微软雅黑"/>
      </rPr>
      <t>蓝色</t>
    </r>
    <r>
      <rPr>
        <b/>
        <charset val="134"/>
        <sz val="10"/>
        <color rgb="FFFF0000"/>
        <rFont val="微软雅黑"/>
      </rPr>
      <t>字体部分，及提供相关薪酬证明文件</t>
    </r>
  </si>
  <si>
    <t>津贴补贴/年</t>
  </si>
  <si>
    <t>合计</t>
  </si>
  <si>
    <t>月薪</t>
  </si>
  <si>
    <t>年终奖</t>
  </si>
  <si>
    <r>
      <t>如果有多类津贴、补贴，</t>
    </r>
    <r>
      <rPr>
        <b/>
        <charset val="134"/>
        <sz val="10"/>
        <color rgb="FF000000"/>
        <rFont val="微软雅黑"/>
      </rPr>
      <t>或其他收入</t>
    </r>
    <r>
      <rPr>
        <charset val="134"/>
        <sz val="10"/>
        <color rgb="FF000000"/>
        <rFont val="微软雅黑"/>
      </rPr>
      <t>，请备注具体类型，金额及发放频率</t>
    </r>
  </si>
  <si>
    <t>AA</t>
  </si>
  <si>
    <t>详细情况</t>
  </si>
  <si>
    <t>计算口径</t>
  </si>
  <si>
    <t>4、其他offer</t>
  </si>
  <si>
    <t>1、 最近6个月的工资单，和工资/补贴的发放证明（银行流水，或工资系统的截图）；</t>
  </si>
  <si>
    <t>张钊辕</t>
  </si>
  <si>
    <t>小米业务中台部-商业平台部</t>
  </si>
  <si>
    <t>700*12</t>
  </si>
  <si>
    <t>2个月，涨薪前18000</t>
  </si>
  <si>
    <t>2个月，和涨薪前18000平均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</si>
</sst>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#,##0_ "/>
    <numFmt numFmtId="14" formatCode="yyyy/m/d"/>
    <numFmt numFmtId="165" formatCode="#,##0_);[Red]\(#,##0\)"/>
    <numFmt numFmtId="41" formatCode="_ * #,##0_ ;_ * \-#,##0_ ;_ * &quot;-&quot;_ ;_ @_ "/>
  </numFmts>
  <fonts count="9">
    <font>
      <name val="宋体"/>
      <sz val="11"/>
    </font>
    <font>
      <name val="微软雅黑"/>
      <charset val="134"/>
      <sz val="10"/>
      <color rgb="FF000000"/>
    </font>
    <font>
      <name val="微软雅黑"/>
      <b/>
      <charset val="134"/>
      <sz val="10"/>
      <color rgb="FFFF0000"/>
    </font>
    <font>
      <name val="微软雅黑"/>
      <b/>
      <charset val="134"/>
      <sz val="10"/>
      <color rgb="FF000000"/>
    </font>
    <font>
      <name val="微软雅黑"/>
      <b/>
      <charset val="134"/>
      <sz val="10"/>
      <color rgb="FF0000FF"/>
    </font>
    <font>
      <name val="微软雅黑"/>
      <charset val="134"/>
      <sz val="10"/>
      <color rgb="FF0000FF"/>
    </font>
    <font>
      <name val="微软雅黑"/>
      <b/>
      <charset val="134"/>
      <sz val="10"/>
    </font>
    <font>
      <name val="微软雅黑"/>
      <charset val="134"/>
      <sz val="10"/>
    </font>
    <font>
      <name val="微软雅黑"/>
      <i/>
      <charset val="134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638618</xdr:colOff>
      <xdr:row>12</xdr:row>
      <xdr:rowOff>0</xdr:rowOff>
    </xdr:from>
    <xdr:to>
      <xdr:col>24</xdr:col>
      <xdr:colOff>562861</xdr:colOff>
      <xdr:row>27</xdr:row>
      <xdr:rowOff>126875</xdr:rowOff>
    </xdr:to>
    <xdr:pic>
      <xdr:nvPicPr>
        <xdr:cNvPr id="2" name="图片 1" descr="C:\Users\sukideng\AppData\Local\Temp\企业微信截图_15413849191553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142618" y="3692244"/>
          <a:ext cx="3138488" cy="41003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13</xdr:col>
      <xdr:colOff>8860</xdr:colOff>
      <xdr:row>50</xdr:row>
      <xdr:rowOff>177626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9961895"/>
          <a:ext cx="10304116" cy="353734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50</xdr:row>
      <xdr:rowOff>177626</xdr:rowOff>
    </xdr:from>
    <xdr:to>
      <xdr:col>4</xdr:col>
      <xdr:colOff>492494</xdr:colOff>
      <xdr:row>75</xdr:row>
      <xdr:rowOff>76125</xdr:rowOff>
    </xdr:to>
    <xdr:pic>
      <xdr:nvPicPr>
        <xdr:cNvPr id="4" name=" 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13733319"/>
          <a:ext cx="4513646" cy="5134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2</xdr:col>
      <xdr:colOff>683732</xdr:colOff>
      <xdr:row>101</xdr:row>
      <xdr:rowOff>101500</xdr:rowOff>
    </xdr:to>
    <xdr:pic>
      <xdr:nvPicPr>
        <xdr:cNvPr id="5" name=" " descr=" 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18971410"/>
          <a:ext cx="2798092" cy="51349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102</xdr:row>
      <xdr:rowOff>0</xdr:rowOff>
    </xdr:from>
    <xdr:to>
      <xdr:col>3</xdr:col>
      <xdr:colOff>336254</xdr:colOff>
      <xdr:row>126</xdr:row>
      <xdr:rowOff>106412</xdr:rowOff>
    </xdr:to>
    <xdr:pic>
      <xdr:nvPicPr>
        <xdr:cNvPr id="6" name=" " descr=" 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24209498"/>
          <a:ext cx="3171425" cy="513496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34"/>
  <sheetViews>
    <sheetView tabSelected="1" workbookViewId="0" zoomScale="80">
      <selection activeCell="A103" sqref="A103"/>
    </sheetView>
  </sheetViews>
  <sheetFormatPr defaultRowHeight="16.5" defaultColWidth="9"/>
  <cols>
    <col min="1" max="1" customWidth="1" width="19.875" style="1"/>
    <col min="2" max="2" customWidth="1" width="11.5" style="1"/>
    <col min="3" max="3" customWidth="1" width="10.0" style="1"/>
    <col min="4" max="4" customWidth="1" width="17.25" style="1"/>
    <col min="5" max="14" customWidth="1" width="10.0" style="1"/>
    <col min="15" max="18" customWidth="1" width="11.5" style="1"/>
    <col min="19" max="16384" customWidth="0" width="9.0" style="1"/>
  </cols>
  <sheetData>
    <row r="1" spans="8:8" s="2" ht="22.35" customFormat="1" customHeight="1">
      <c r="A1" s="3" t="s">
        <v>49</v>
      </c>
      <c r="B1" s="3"/>
      <c r="C1" s="3"/>
      <c r="D1" s="3"/>
    </row>
    <row r="2" spans="8:8" ht="19.5" customHeight="1">
      <c r="A2" s="4" t="s">
        <v>2</v>
      </c>
      <c r="B2" s="4"/>
      <c r="C2" s="4"/>
      <c r="D2" s="4"/>
      <c r="E2" s="4"/>
      <c r="F2" s="4"/>
    </row>
    <row r="3" spans="8:8" ht="19.5" customHeight="1">
      <c r="A3" s="5"/>
      <c r="B3" s="5"/>
      <c r="C3" s="5"/>
      <c r="D3" s="5"/>
      <c r="E3" s="5"/>
      <c r="F3" s="5"/>
    </row>
    <row r="4" spans="8:8" ht="19.5" customHeight="1">
      <c r="A4" s="6" t="s">
        <v>25</v>
      </c>
      <c r="B4" s="7" t="s">
        <v>60</v>
      </c>
      <c r="C4" s="5"/>
      <c r="D4" s="6" t="s">
        <v>26</v>
      </c>
      <c r="E4" s="7" t="s">
        <v>61</v>
      </c>
      <c r="F4" s="6"/>
    </row>
    <row r="5" spans="8:8" ht="19.5" customHeight="1">
      <c r="B5" s="6"/>
      <c r="C5" s="5"/>
      <c r="D5" s="5"/>
      <c r="E5" s="5"/>
      <c r="F5" s="5"/>
    </row>
    <row r="6" spans="8:8">
      <c r="A6" s="8" t="s">
        <v>11</v>
      </c>
      <c r="B6" s="6"/>
      <c r="C6" s="9"/>
    </row>
    <row r="7" spans="8:8">
      <c r="A7" s="6" t="s">
        <v>10</v>
      </c>
      <c r="B7" s="6"/>
      <c r="C7" s="9"/>
    </row>
    <row r="8" spans="8:8" s="10" ht="29.85" customFormat="1" customHeight="1">
      <c r="A8" s="11" t="s">
        <v>3</v>
      </c>
      <c r="B8" s="11" t="s">
        <v>4</v>
      </c>
      <c r="C8" s="12" t="s">
        <v>5</v>
      </c>
      <c r="D8" s="13"/>
      <c r="E8" s="14"/>
      <c r="F8" s="15" t="s">
        <v>22</v>
      </c>
      <c r="G8" s="15"/>
      <c r="H8" s="15"/>
      <c r="I8" s="15"/>
      <c r="J8" s="15"/>
    </row>
    <row r="9" spans="8:8" ht="38.1" customHeight="1">
      <c r="A9" s="16" t="s">
        <v>52</v>
      </c>
      <c r="B9" s="17">
        <v>21300.0</v>
      </c>
      <c r="C9" s="18" t="s">
        <v>56</v>
      </c>
      <c r="D9" s="19"/>
      <c r="E9" s="20"/>
      <c r="F9" s="21" t="s">
        <v>12</v>
      </c>
      <c r="G9" s="21"/>
      <c r="H9" s="21"/>
      <c r="I9" s="21"/>
      <c r="J9" s="21"/>
    </row>
    <row r="10" spans="8:8" ht="42.6" customHeight="1">
      <c r="A10" s="16" t="s">
        <v>53</v>
      </c>
      <c r="B10" s="17">
        <v>37000.0</v>
      </c>
      <c r="C10" s="18" t="s">
        <v>64</v>
      </c>
      <c r="D10" s="19"/>
      <c r="E10" s="20"/>
      <c r="F10" s="21" t="s">
        <v>13</v>
      </c>
      <c r="G10" s="21"/>
      <c r="H10" s="21"/>
      <c r="I10" s="21"/>
      <c r="J10" s="21"/>
    </row>
    <row r="11" spans="8:8" ht="42.6" customHeight="1">
      <c r="A11" s="16" t="s">
        <v>50</v>
      </c>
      <c r="B11" s="17">
        <v>8400.0</v>
      </c>
      <c r="C11" s="18" t="s">
        <v>56</v>
      </c>
      <c r="D11" s="19"/>
      <c r="E11" s="20"/>
      <c r="F11" s="21" t="s">
        <v>54</v>
      </c>
      <c r="G11" s="21"/>
      <c r="H11" s="21"/>
      <c r="I11" s="21"/>
      <c r="J11" s="21"/>
    </row>
    <row r="12" spans="8:8" ht="30.0" customHeight="1">
      <c r="A12" s="22" t="s">
        <v>48</v>
      </c>
      <c r="B12" s="23">
        <f>B9*12+B10+B11</f>
        <v>301000.0</v>
      </c>
      <c r="C12" s="18" t="s">
        <v>57</v>
      </c>
      <c r="D12" s="19"/>
      <c r="E12" s="20"/>
      <c r="F12" s="24"/>
      <c r="G12" s="24"/>
      <c r="H12" s="24"/>
      <c r="I12" s="24"/>
      <c r="J12" s="24"/>
    </row>
    <row r="13" spans="8:8" ht="19.5" customHeight="1">
      <c r="B13" s="25"/>
      <c r="C13" s="25"/>
      <c r="O13" s="1" t="s">
        <v>43</v>
      </c>
    </row>
    <row r="14" spans="8:8" ht="36.0" customHeight="1">
      <c r="A14" s="26" t="s">
        <v>47</v>
      </c>
      <c r="B14" s="26"/>
      <c r="C14" s="26"/>
      <c r="D14" s="26"/>
      <c r="O14" s="1" t="s">
        <v>44</v>
      </c>
      <c r="P14" s="27">
        <v>7.0742</v>
      </c>
    </row>
    <row r="15" spans="8:8">
      <c r="O15" s="1" t="s">
        <v>45</v>
      </c>
      <c r="P15" s="27">
        <v>0.91243</v>
      </c>
    </row>
    <row r="16" spans="8:8" ht="66.0">
      <c r="A16" s="28" t="s">
        <v>14</v>
      </c>
      <c r="B16" s="28" t="s">
        <v>6</v>
      </c>
      <c r="C16" s="28" t="s">
        <v>7</v>
      </c>
      <c r="D16" s="28" t="s">
        <v>34</v>
      </c>
      <c r="E16" s="28" t="s">
        <v>8</v>
      </c>
      <c r="F16" s="28" t="s">
        <v>46</v>
      </c>
      <c r="G16" s="28" t="s">
        <v>17</v>
      </c>
      <c r="H16" s="28" t="s">
        <v>18</v>
      </c>
      <c r="I16" s="28" t="s">
        <v>33</v>
      </c>
      <c r="J16" s="28" t="s">
        <v>0</v>
      </c>
      <c r="K16" s="28" t="s">
        <v>1</v>
      </c>
      <c r="L16" s="28" t="s">
        <v>24</v>
      </c>
      <c r="M16" s="28" t="s">
        <v>31</v>
      </c>
      <c r="N16" s="28" t="s">
        <v>38</v>
      </c>
      <c r="O16" s="28" t="s">
        <v>39</v>
      </c>
      <c r="P16" s="28" t="s">
        <v>40</v>
      </c>
      <c r="Q16" s="28" t="s">
        <v>41</v>
      </c>
      <c r="R16" s="28" t="s">
        <v>42</v>
      </c>
      <c r="S16" s="28" t="s">
        <v>19</v>
      </c>
    </row>
    <row r="17" spans="8:8" s="10" ht="33.0" customFormat="1">
      <c r="A17" s="29" t="s">
        <v>23</v>
      </c>
      <c r="B17" s="30">
        <v>43230.0</v>
      </c>
      <c r="C17" s="17">
        <v>100.0</v>
      </c>
      <c r="D17" s="29"/>
      <c r="E17" s="29" t="s">
        <v>15</v>
      </c>
      <c r="F17" s="31">
        <v>100.0</v>
      </c>
      <c r="G17" s="31">
        <v>190.0</v>
      </c>
      <c r="H17" s="32" t="s">
        <v>16</v>
      </c>
      <c r="I17" s="33">
        <v>25.0</v>
      </c>
      <c r="J17" s="33">
        <v>25.0</v>
      </c>
      <c r="K17" s="33">
        <v>25.0</v>
      </c>
      <c r="L17" s="33">
        <v>25.0</v>
      </c>
      <c r="M17" s="33"/>
      <c r="N17" s="34">
        <f>ROUND(IF($H$17="USD",I17*($G$17-$D$17)*$P$14,IF($H$17="HKD",I17*($G$17-$D$17)*$P$15,I17*($G$17-$D$17))),-2)</f>
        <v>33600.0</v>
      </c>
      <c r="O17" s="34">
        <f t="shared" si="0" ref="O17:R17">ROUND(IF($H$17="USD",J17*($G$17-$D$17)*$P$14,IF($H$17="HKD",J17*($G$17-$D$17)*$P$15,J17*($G$17-$D$17))),-2)</f>
        <v>33600.0</v>
      </c>
      <c r="P17" s="34">
        <f t="shared" si="0"/>
        <v>33600.0</v>
      </c>
      <c r="Q17" s="34">
        <f t="shared" si="0"/>
        <v>33600.0</v>
      </c>
      <c r="R17" s="34">
        <f t="shared" si="0"/>
        <v>0.0</v>
      </c>
      <c r="S17" s="32"/>
    </row>
    <row r="18" spans="8:8" ht="33.0">
      <c r="A18" s="29" t="s">
        <v>27</v>
      </c>
      <c r="B18" s="30">
        <v>43596.0</v>
      </c>
      <c r="C18" s="17">
        <v>200.0</v>
      </c>
      <c r="D18" s="29">
        <v>100.0</v>
      </c>
      <c r="E18" s="29" t="s">
        <v>28</v>
      </c>
      <c r="F18" s="31">
        <v>200.0</v>
      </c>
      <c r="G18" s="31">
        <f>G17</f>
        <v>190.0</v>
      </c>
      <c r="H18" s="32" t="str">
        <f>H17</f>
        <v>USD</v>
      </c>
      <c r="I18" s="33"/>
      <c r="J18" s="33">
        <v>50.0</v>
      </c>
      <c r="K18" s="33">
        <v>50.0</v>
      </c>
      <c r="L18" s="33">
        <v>50.0</v>
      </c>
      <c r="M18" s="33">
        <v>50.0</v>
      </c>
      <c r="N18" s="34">
        <f>ROUND(IF($H$18="USD",I18*($G$18-$D$18)*$P$14,IF($H$18="HKD",I18*($G$18-$D$18)*$P$15,I18*($G$18-$D$18))),-2)</f>
        <v>0.0</v>
      </c>
      <c r="O18" s="34">
        <f t="shared" si="1" ref="O18:R18">ROUND(IF($H$18="USD",J18*($G$18-$D$18)*$P$14,IF($H$18="HKD",J18*($G$18-$D$18)*$P$15,J18*($G$18-$D$18))),-2)</f>
        <v>31800.0</v>
      </c>
      <c r="P18" s="34">
        <f t="shared" si="1"/>
        <v>31800.0</v>
      </c>
      <c r="Q18" s="34">
        <f t="shared" si="1"/>
        <v>31800.0</v>
      </c>
      <c r="R18" s="34">
        <f t="shared" si="1"/>
        <v>31800.0</v>
      </c>
      <c r="S18" s="32"/>
    </row>
    <row r="19" spans="8:8">
      <c r="A19" s="29"/>
      <c r="B19" s="30"/>
      <c r="C19" s="17"/>
      <c r="D19" s="29"/>
      <c r="E19" s="29"/>
      <c r="F19" s="31"/>
      <c r="G19" s="31"/>
      <c r="H19" s="32"/>
      <c r="I19" s="33"/>
      <c r="J19" s="33"/>
      <c r="K19" s="33"/>
      <c r="L19" s="33"/>
      <c r="M19" s="33"/>
      <c r="N19" s="34">
        <f>ROUND(IF($H$19="USD",I19*($G$19-$D$19)*$P$14,IF($H$19="HKD",I19*($G$19-$D$19)*$P$15,I19*($G$19-$D$19))),-2)</f>
        <v>0.0</v>
      </c>
      <c r="O19" s="34">
        <f t="shared" si="2" ref="O19:R19">ROUND(IF($H$19="USD",J19*($G$19-$D$19)*$P$14,IF($H$19="HKD",J19*($G$19-$D$19)*$P$15,J19*($G$19-$D$19))),-2)</f>
        <v>0.0</v>
      </c>
      <c r="P19" s="34">
        <f t="shared" si="2"/>
        <v>0.0</v>
      </c>
      <c r="Q19" s="34">
        <f t="shared" si="2"/>
        <v>0.0</v>
      </c>
      <c r="R19" s="34">
        <f t="shared" si="2"/>
        <v>0.0</v>
      </c>
      <c r="S19" s="35"/>
    </row>
    <row r="20" spans="8:8">
      <c r="A20" s="29"/>
      <c r="B20" s="30"/>
      <c r="C20" s="17"/>
      <c r="D20" s="29"/>
      <c r="E20" s="29"/>
      <c r="F20" s="31"/>
      <c r="G20" s="31"/>
      <c r="H20" s="32"/>
      <c r="I20" s="33"/>
      <c r="J20" s="33"/>
      <c r="K20" s="33"/>
      <c r="L20" s="33"/>
      <c r="M20" s="33"/>
      <c r="N20" s="34">
        <f>ROUND(IF($H$20="USD",I20*($G$20-$D$20)*$P$14,IF($H$20="HKD",I20*($G$20-$D$20)*$P$15,I20*($G$20-$D$20))),-2)</f>
        <v>0.0</v>
      </c>
      <c r="O20" s="34">
        <f t="shared" si="3" ref="O20:R20">ROUND(IF($H$20="USD",J20*($G$20-$D$20)*$P$14,IF($H$20="HKD",J20*($G$20-$D$20)*$P$15,J20*($G$20-$D$20))),-2)</f>
        <v>0.0</v>
      </c>
      <c r="P20" s="34">
        <f t="shared" si="3"/>
        <v>0.0</v>
      </c>
      <c r="Q20" s="34">
        <f t="shared" si="3"/>
        <v>0.0</v>
      </c>
      <c r="R20" s="34">
        <f t="shared" si="3"/>
        <v>0.0</v>
      </c>
      <c r="S20" s="35"/>
    </row>
    <row r="21" spans="8:8" s="5" ht="16.5" customFormat="1">
      <c r="A21" s="36" t="s">
        <v>51</v>
      </c>
      <c r="B21" s="36"/>
      <c r="C21" s="37">
        <f>SUM(C17:C20)</f>
        <v>300.0</v>
      </c>
      <c r="D21" s="36"/>
      <c r="E21" s="36"/>
      <c r="F21" s="38">
        <f>SUM(F17:F20)</f>
        <v>300.0</v>
      </c>
      <c r="G21" s="38"/>
      <c r="H21" s="39"/>
      <c r="I21" s="40">
        <f>SUM(I17:I20)</f>
        <v>25.0</v>
      </c>
      <c r="J21" s="40">
        <f t="shared" si="4" ref="J21:M21">SUM(J17:J20)</f>
        <v>75.0</v>
      </c>
      <c r="K21" s="40">
        <f t="shared" si="4"/>
        <v>75.0</v>
      </c>
      <c r="L21" s="40">
        <f t="shared" si="4"/>
        <v>75.0</v>
      </c>
      <c r="M21" s="40">
        <f t="shared" si="4"/>
        <v>50.0</v>
      </c>
      <c r="N21" s="40">
        <f>SUM(N17:N20)</f>
        <v>33600.0</v>
      </c>
      <c r="O21" s="40">
        <f t="shared" si="5" ref="O21">SUM(O17:O20)</f>
        <v>65400.0</v>
      </c>
      <c r="P21" s="40">
        <f t="shared" si="6" ref="P21">SUM(P17:P20)</f>
        <v>65400.0</v>
      </c>
      <c r="Q21" s="40">
        <f t="shared" si="7" ref="Q21">SUM(Q17:Q20)</f>
        <v>65400.0</v>
      </c>
      <c r="R21" s="40">
        <f t="shared" si="8" ref="R21">SUM(R17:R20)</f>
        <v>31800.0</v>
      </c>
      <c r="S21" s="39"/>
    </row>
    <row r="23" spans="8:8">
      <c r="A23" s="41" t="s">
        <v>9</v>
      </c>
    </row>
    <row r="24" spans="8:8">
      <c r="A24" s="1" t="s">
        <v>35</v>
      </c>
    </row>
    <row r="25" spans="8:8">
      <c r="A25" s="1" t="s">
        <v>36</v>
      </c>
    </row>
    <row r="26" spans="8:8">
      <c r="A26" s="1" t="s">
        <v>29</v>
      </c>
    </row>
    <row r="27" spans="8:8">
      <c r="A27" s="1" t="s">
        <v>30</v>
      </c>
    </row>
    <row r="29" spans="8:8">
      <c r="A29" s="8" t="s">
        <v>20</v>
      </c>
    </row>
    <row r="30" spans="8:8">
      <c r="A30" s="1" t="s">
        <v>21</v>
      </c>
    </row>
    <row r="31" spans="8:8">
      <c r="A31" s="1" t="s">
        <v>59</v>
      </c>
    </row>
    <row r="32" spans="8:8">
      <c r="A32" s="1" t="s">
        <v>32</v>
      </c>
    </row>
    <row r="33" spans="8:8">
      <c r="A33" s="1" t="s">
        <v>37</v>
      </c>
    </row>
    <row r="34" spans="8:8">
      <c r="A34" s="41" t="s">
        <v>58</v>
      </c>
    </row>
  </sheetData>
  <mergeCells count="12">
    <mergeCell ref="A14:D14"/>
    <mergeCell ref="F9:J9"/>
    <mergeCell ref="F8:J8"/>
    <mergeCell ref="F11:J11"/>
    <mergeCell ref="F10:J10"/>
    <mergeCell ref="F12:J12"/>
    <mergeCell ref="C8:E8"/>
    <mergeCell ref="A2:F2"/>
    <mergeCell ref="C9:E9"/>
    <mergeCell ref="C12:E12"/>
    <mergeCell ref="C11:E11"/>
    <mergeCell ref="C10:E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admin</cp:lastModifiedBy>
  <dcterms:created xsi:type="dcterms:W3CDTF">2016-03-29T04:03:56Z</dcterms:created>
  <dcterms:modified xsi:type="dcterms:W3CDTF">2021-06-04T05:54:05Z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ICV">
    <vt:lpwstr>a20b49140a7941f78e1bc62065d94c9b</vt:lpwstr>
  </property>
  <property fmtid="{D5CDD505-2E9C-101B-9397-08002B2CF9AE}" pid="4" name="SV_QUERY_LIST_4F35BF76-6C0D-4D9B-82B2-816C12CF3733">
    <vt:lpwstr>empty_477D106A-C0D6-4607-AEBD-E2C9D60EA279</vt:lpwstr>
  </property>
</Properties>
</file>