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<sst xmlns="http://schemas.openxmlformats.org/spreadsheetml/2006/main" count="45">
  <si>
    <t>分公司</t>
  </si>
  <si>
    <t>小组</t>
  </si>
  <si>
    <t>机构编号</t>
  </si>
  <si>
    <t>机构名称</t>
  </si>
  <si>
    <t>基础分润比例</t>
  </si>
  <si>
    <t>基础分润</t>
  </si>
  <si>
    <t>高签固定比例</t>
  </si>
  <si>
    <t>高签固定分润</t>
  </si>
  <si>
    <t>高签浮动比例</t>
  </si>
  <si>
    <t>高签浮动分润</t>
  </si>
  <si>
    <t>pos收单分润合计</t>
  </si>
  <si>
    <t>手刷分润</t>
  </si>
  <si>
    <t>POS二维码分润</t>
  </si>
  <si>
    <t>VV卡分润</t>
  </si>
  <si>
    <t>朝付通</t>
  </si>
  <si>
    <t>VIP朝付通</t>
  </si>
  <si>
    <t>自动秒到（加收）</t>
  </si>
  <si>
    <t>自动秒到（千六）</t>
  </si>
  <si>
    <t>维护费分润</t>
  </si>
  <si>
    <t>营销活动1奖励</t>
  </si>
  <si>
    <t>营销活动2奖励</t>
  </si>
  <si>
    <t>营销活动3奖励</t>
  </si>
  <si>
    <t>其他奖励</t>
  </si>
  <si>
    <t>上期结转</t>
  </si>
  <si>
    <t>存疑调整</t>
  </si>
  <si>
    <t>其他调整</t>
  </si>
  <si>
    <t>收入合计</t>
  </si>
  <si>
    <t>历史损失</t>
  </si>
  <si>
    <t>追偿/拒付损失</t>
  </si>
  <si>
    <t>机具损失</t>
  </si>
  <si>
    <t>追偿2</t>
  </si>
  <si>
    <t>其他损失</t>
  </si>
  <si>
    <t>拒付/追偿实扣</t>
  </si>
  <si>
    <t>机具实扣</t>
  </si>
  <si>
    <t>追偿2实扣</t>
  </si>
  <si>
    <t>其他扣款</t>
  </si>
  <si>
    <t>最终发放金额</t>
  </si>
  <si>
    <t>押金返还清单</t>
  </si>
  <si>
    <t>最终开票金额</t>
  </si>
  <si>
    <t>备注</t>
  </si>
  <si>
    <t>宁夏</t>
  </si>
  <si>
    <t>申胤</t>
  </si>
  <si>
    <t>5138497260</t>
  </si>
  <si>
    <t>宁夏爱凯莉电子商贸有限公司</t>
  </si>
  <si>
    <t>AAAA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</si>
</sst>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_);[Red]\(0.00\)"/>
  </numFmts>
  <fonts count="23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4" fillId="11" borderId="2" applyNumberFormat="0" applyAlignment="0" applyProtection="0">
      <alignment vertical="center"/>
    </xf>
    <xf numFmtId="0" fontId="0" fillId="0" borderId="0"/>
    <xf numFmtId="0" fontId="3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1" fillId="0" borderId="0" xfId="52" applyFill="1" applyBorder="1" applyAlignment="1"/>
    <xf numFmtId="0" fontId="0" fillId="0" borderId="0" xfId="0" applyFill="1" applyAlignment="1">
      <alignment vertical="center"/>
    </xf>
    <xf numFmtId="0" fontId="1" fillId="0" borderId="0" xfId="52"/>
    <xf numFmtId="49" fontId="1" fillId="0" borderId="0" xfId="52" applyNumberFormat="1"/>
    <xf numFmtId="177" fontId="2" fillId="2" borderId="1" xfId="29" applyNumberFormat="1" applyFont="1" applyFill="1" applyBorder="1" applyAlignment="1">
      <alignment horizontal="center" vertical="center"/>
    </xf>
    <xf numFmtId="49" fontId="2" fillId="2" borderId="1" xfId="29" applyNumberFormat="1" applyFont="1" applyFill="1" applyBorder="1" applyAlignment="1">
      <alignment horizontal="left" vertical="center"/>
    </xf>
    <xf numFmtId="9" fontId="2" fillId="3" borderId="1" xfId="13" applyFont="1" applyFill="1" applyBorder="1" applyAlignment="1">
      <alignment horizontal="center" vertical="center"/>
    </xf>
    <xf numFmtId="0" fontId="2" fillId="3" borderId="1" xfId="13" applyNumberFormat="1" applyFont="1" applyFill="1" applyBorder="1" applyAlignment="1">
      <alignment horizontal="center" vertical="center"/>
    </xf>
    <xf numFmtId="0" fontId="2" fillId="3" borderId="1" xfId="13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176" fontId="2" fillId="3" borderId="1" xfId="13" applyNumberFormat="1" applyFont="1" applyFill="1" applyBorder="1" applyAlignment="1">
      <alignment horizontal="left" vertical="center"/>
    </xf>
    <xf numFmtId="177" fontId="2" fillId="4" borderId="1" xfId="13" applyNumberFormat="1" applyFont="1" applyFill="1" applyBorder="1" applyAlignment="1">
      <alignment horizontal="left" vertical="center"/>
    </xf>
    <xf numFmtId="176" fontId="2" fillId="5" borderId="1" xfId="20" applyNumberFormat="1" applyFont="1" applyFill="1" applyBorder="1" applyAlignment="1">
      <alignment horizontal="left" vertical="center" wrapText="1"/>
    </xf>
    <xf numFmtId="176" fontId="2" fillId="6" borderId="1" xfId="20" applyNumberFormat="1" applyFont="1" applyFill="1" applyBorder="1" applyAlignment="1">
      <alignment horizontal="left" vertical="center"/>
    </xf>
    <xf numFmtId="176" fontId="2" fillId="6" borderId="1" xfId="13" applyNumberFormat="1" applyFont="1" applyFill="1" applyBorder="1" applyAlignment="1">
      <alignment horizontal="left" vertical="center"/>
    </xf>
    <xf numFmtId="176" fontId="2" fillId="7" borderId="1" xfId="29" applyNumberFormat="1" applyFont="1" applyFill="1" applyBorder="1" applyAlignment="1">
      <alignment horizontal="left" vertical="center"/>
    </xf>
    <xf numFmtId="177" fontId="2" fillId="8" borderId="1" xfId="20" applyNumberFormat="1" applyFont="1" applyFill="1" applyBorder="1" applyAlignment="1">
      <alignment horizontal="left" vertical="center" wrapText="1"/>
    </xf>
    <xf numFmtId="176" fontId="2" fillId="9" borderId="1" xfId="29" applyNumberFormat="1" applyFont="1" applyFill="1" applyBorder="1" applyAlignment="1">
      <alignment horizontal="left" vertical="center"/>
    </xf>
    <xf numFmtId="176" fontId="2" fillId="10" borderId="1" xfId="20" applyNumberFormat="1" applyFont="1" applyFill="1" applyBorder="1" applyAlignment="1">
      <alignment horizontal="left" vertical="center" wrapText="1"/>
    </xf>
    <xf numFmtId="177" fontId="2" fillId="9" borderId="1" xfId="29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百分比 2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2 2 7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abSelected="1" workbookViewId="0">
      <selection activeCell="C2" sqref="C2"/>
    </sheetView>
  </sheetViews>
  <sheetFormatPr defaultColWidth="8.88333333333333" defaultRowHeight="15" outlineLevelRow="1"/>
  <cols>
    <col min="1" max="1" width="8.88333333333333" style="3"/>
    <col min="2" max="2" width="10.1333333333333" style="3" customWidth="1"/>
    <col min="3" max="3" width="12" style="4" customWidth="1"/>
    <col min="4" max="4" width="19" style="3" customWidth="1"/>
    <col min="5" max="5" width="43" style="3" customWidth="1"/>
    <col min="6" max="8" width="11.6333333333333" style="3" customWidth="1"/>
    <col min="9" max="9" width="8.5" style="3" customWidth="1"/>
    <col min="10" max="12" width="10.5" style="3" customWidth="1"/>
    <col min="13" max="13" width="14.3333333333333" style="3" customWidth="1"/>
    <col min="14" max="14" width="14.8916666666667" style="3" customWidth="1"/>
    <col min="15" max="15" width="8.5" style="3" customWidth="1"/>
    <col min="16" max="16" width="12.1333333333333" style="3" customWidth="1"/>
    <col min="17" max="18" width="16" style="3" customWidth="1"/>
    <col min="19" max="21" width="15" style="3" customWidth="1"/>
    <col min="22" max="23" width="12.1333333333333" style="3" customWidth="1"/>
    <col min="24" max="24" width="9.5" style="3" customWidth="1"/>
    <col min="25" max="25" width="12.1333333333333" style="3" customWidth="1"/>
    <col min="26" max="26" width="12.3333333333333" style="3" customWidth="1"/>
    <col min="27" max="27" width="16.4416666666667" style="3" customWidth="1"/>
    <col min="28" max="28" width="10.5" style="3" customWidth="1"/>
    <col min="29" max="29" width="17.1333333333333" style="3" customWidth="1"/>
    <col min="30" max="30" width="19.3333333333333" style="3" customWidth="1"/>
    <col min="31" max="32" width="12.1333333333333" style="3" customWidth="1"/>
    <col min="33" max="33" width="13.3833333333333" style="3" customWidth="1"/>
    <col min="34" max="34" width="20" style="3" customWidth="1"/>
    <col min="35" max="35" width="61.6333333333333" style="3" customWidth="1"/>
    <col min="36" max="36" width="25.8916666666667" style="3" customWidth="1"/>
    <col min="37" max="37" width="9.375" style="3"/>
    <col min="38" max="16384" width="8.88333333333333" style="3"/>
  </cols>
  <sheetData>
    <row r="1" s="1" customFormat="1" ht="24" spans="1:40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14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7" t="s">
        <v>23</v>
      </c>
      <c r="Y1" s="18" t="s">
        <v>24</v>
      </c>
      <c r="Z1" s="18" t="s">
        <v>25</v>
      </c>
      <c r="AA1" s="19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19" t="s">
        <v>36</v>
      </c>
      <c r="AL1" s="22" t="s">
        <v>37</v>
      </c>
      <c r="AM1" s="19" t="s">
        <v>38</v>
      </c>
      <c r="AN1" s="23" t="s">
        <v>39</v>
      </c>
    </row>
    <row r="2" s="2" customFormat="1" ht="13.5" spans="1:40">
      <c r="A2" s="10" t="s">
        <v>40</v>
      </c>
      <c r="B2" s="11" t="s">
        <v>41</v>
      </c>
      <c r="C2" s="12" t="s">
        <v>42</v>
      </c>
      <c r="D2" s="11" t="s">
        <v>43</v>
      </c>
      <c r="E2" s="11">
        <v>1</v>
      </c>
      <c r="F2" s="13">
        <v>11824.02</v>
      </c>
      <c r="G2" s="11">
        <v>0.3</v>
      </c>
      <c r="H2" s="11">
        <v>216.86</v>
      </c>
      <c r="I2" s="11">
        <v>0.15</v>
      </c>
      <c r="J2" s="11">
        <v>108.43</v>
      </c>
      <c r="K2" s="11">
        <f>F2+H2+J2</f>
        <v>12149.31</v>
      </c>
      <c r="L2" s="11">
        <v>244.98</v>
      </c>
      <c r="M2" s="11">
        <v>0</v>
      </c>
      <c r="N2" s="11">
        <v>521.35</v>
      </c>
      <c r="O2" s="11">
        <v>18.6</v>
      </c>
      <c r="P2" s="11">
        <v>0</v>
      </c>
      <c r="Q2" s="11">
        <v>0</v>
      </c>
      <c r="R2" s="11">
        <v>1</v>
      </c>
      <c r="S2" s="11">
        <v>0</v>
      </c>
      <c r="T2" s="11">
        <v>3</v>
      </c>
      <c r="U2" s="11">
        <v>0</v>
      </c>
      <c r="V2" s="11">
        <v>5</v>
      </c>
      <c r="W2" s="11">
        <v>0</v>
      </c>
      <c r="X2" s="11">
        <v>0</v>
      </c>
      <c r="Y2" s="11">
        <v>15</v>
      </c>
      <c r="Z2" s="11">
        <v>0</v>
      </c>
      <c r="AA2" s="11">
        <f>SUM(K2:Z2)</f>
        <v>12958.24</v>
      </c>
      <c r="AB2" s="11">
        <v>10</v>
      </c>
      <c r="AC2" s="11">
        <v>0</v>
      </c>
      <c r="AD2" s="11">
        <v>13</v>
      </c>
      <c r="AE2" s="11">
        <v>0</v>
      </c>
      <c r="AF2" s="11">
        <v>0</v>
      </c>
      <c r="AG2" s="11">
        <v>0</v>
      </c>
      <c r="AH2" s="11">
        <v>13</v>
      </c>
      <c r="AI2" s="11">
        <v>0</v>
      </c>
      <c r="AJ2" s="11">
        <v>0</v>
      </c>
      <c r="AK2" s="11">
        <f>AA2-AG2-AH2-AI2-AJ2</f>
        <v>12945.24</v>
      </c>
      <c r="AL2" s="11">
        <v>6366.65</v>
      </c>
      <c r="AM2" s="11">
        <f>IF(AK2-AL2&gt;0,AK2-AL2,0)</f>
        <v>6578.59</v>
      </c>
      <c r="AN2" s="11" t="s"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dcterms:created xsi:type="dcterms:W3CDTF">2016-11-11T06:59:00Z</dcterms:created>
  <dcterms:modified xsi:type="dcterms:W3CDTF">2016-11-14T12:56:18Z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