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zhuzhang/Desktop/SIPA course file/U6326 REPFM/Final assignment/"/>
    </mc:Choice>
  </mc:AlternateContent>
  <xr:revisionPtr revIDLastSave="0" documentId="8_{0A3E6E58-7454-564D-83BE-B1533730A26D}" xr6:coauthVersionLast="47" xr6:coauthVersionMax="47" xr10:uidLastSave="{00000000-0000-0000-0000-000000000000}"/>
  <bookViews>
    <workbookView xWindow="0" yWindow="500" windowWidth="28800" windowHeight="17500" activeTab="5" xr2:uid="{9B81EBEE-050F-6248-A255-CA62384EC610}"/>
  </bookViews>
  <sheets>
    <sheet name="Dashboard" sheetId="4" r:id="rId1"/>
    <sheet name="Annual Summary" sheetId="7" r:id="rId2"/>
    <sheet name="FS" sheetId="1" r:id="rId3"/>
    <sheet name="Input" sheetId="6" r:id="rId4"/>
    <sheet name="Construction schedule" sheetId="10" r:id="rId5"/>
    <sheet name="Operations" sheetId="5" r:id="rId6"/>
    <sheet name="Funding" sheetId="3" r:id="rId7"/>
    <sheet name="Tax" sheetId="2" r:id="rId8"/>
    <sheet name="L" sheetId="9" r:id="rId9"/>
    <sheet name="N" sheetId="8" r:id="rId10"/>
  </sheets>
  <definedNames>
    <definedName name="______New1" localSheetId="8" hidden="1">{#N/A,#N/A,FALSE,"Aging Summary";#N/A,#N/A,FALSE,"Ratio Analysis";#N/A,#N/A,FALSE,"Test 120 Day Accts";#N/A,#N/A,FALSE,"Tickmarks"}</definedName>
    <definedName name="______New1" localSheetId="9" hidden="1">{#N/A,#N/A,FALSE,"Aging Summary";#N/A,#N/A,FALSE,"Ratio Analysis";#N/A,#N/A,FALSE,"Test 120 Day Accts";#N/A,#N/A,FALSE,"Tickmarks"}</definedName>
    <definedName name="______New1" hidden="1">{#N/A,#N/A,FALSE,"Aging Summary";#N/A,#N/A,FALSE,"Ratio Analysis";#N/A,#N/A,FALSE,"Test 120 Day Accts";#N/A,#N/A,FALSE,"Tickmarks"}</definedName>
    <definedName name="_____New1" localSheetId="8" hidden="1">{#N/A,#N/A,FALSE,"Aging Summary";#N/A,#N/A,FALSE,"Ratio Analysis";#N/A,#N/A,FALSE,"Test 120 Day Accts";#N/A,#N/A,FALSE,"Tickmarks"}</definedName>
    <definedName name="_____New1" localSheetId="9" hidden="1">{#N/A,#N/A,FALSE,"Aging Summary";#N/A,#N/A,FALSE,"Ratio Analysis";#N/A,#N/A,FALSE,"Test 120 Day Accts";#N/A,#N/A,FALSE,"Tickmarks"}</definedName>
    <definedName name="_____New1" hidden="1">{#N/A,#N/A,FALSE,"Aging Summary";#N/A,#N/A,FALSE,"Ratio Analysis";#N/A,#N/A,FALSE,"Test 120 Day Accts";#N/A,#N/A,FALSE,"Tickmarks"}</definedName>
    <definedName name="____New1" localSheetId="8" hidden="1">{#N/A,#N/A,FALSE,"Aging Summary";#N/A,#N/A,FALSE,"Ratio Analysis";#N/A,#N/A,FALSE,"Test 120 Day Accts";#N/A,#N/A,FALSE,"Tickmarks"}</definedName>
    <definedName name="____New1" localSheetId="9" hidden="1">{#N/A,#N/A,FALSE,"Aging Summary";#N/A,#N/A,FALSE,"Ratio Analysis";#N/A,#N/A,FALSE,"Test 120 Day Accts";#N/A,#N/A,FALSE,"Tickmarks"}</definedName>
    <definedName name="____New1" hidden="1">{#N/A,#N/A,FALSE,"Aging Summary";#N/A,#N/A,FALSE,"Ratio Analysis";#N/A,#N/A,FALSE,"Test 120 Day Accts";#N/A,#N/A,FALSE,"Tickmarks"}</definedName>
    <definedName name="__New1" localSheetId="8" hidden="1">{#N/A,#N/A,FALSE,"Aging Summary";#N/A,#N/A,FALSE,"Ratio Analysis";#N/A,#N/A,FALSE,"Test 120 Day Accts";#N/A,#N/A,FALSE,"Tickmarks"}</definedName>
    <definedName name="__New1" localSheetId="9" hidden="1">{#N/A,#N/A,FALSE,"Aging Summary";#N/A,#N/A,FALSE,"Ratio Analysis";#N/A,#N/A,FALSE,"Test 120 Day Accts";#N/A,#N/A,FALSE,"Tickmarks"}</definedName>
    <definedName name="__New1" hidden="1">{#N/A,#N/A,FALSE,"Aging Summary";#N/A,#N/A,FALSE,"Ratio Analysis";#N/A,#N/A,FALSE,"Test 120 Day Accts";#N/A,#N/A,FALSE,"Tickmarks"}</definedName>
    <definedName name="_Fill" hidden="1">#REF!</definedName>
    <definedName name="_New1" localSheetId="8" hidden="1">{#N/A,#N/A,FALSE,"Aging Summary";#N/A,#N/A,FALSE,"Ratio Analysis";#N/A,#N/A,FALSE,"Test 120 Day Accts";#N/A,#N/A,FALSE,"Tickmarks"}</definedName>
    <definedName name="_New1" localSheetId="9" hidden="1">{#N/A,#N/A,FALSE,"Aging Summary";#N/A,#N/A,FALSE,"Ratio Analysis";#N/A,#N/A,FALSE,"Test 120 Day Accts";#N/A,#N/A,FALSE,"Tickmarks"}</definedName>
    <definedName name="_New1" hidden="1">{#N/A,#N/A,FALSE,"Aging Summary";#N/A,#N/A,FALSE,"Ratio Analysis";#N/A,#N/A,FALSE,"Test 120 Day Accts";#N/A,#N/A,FALSE,"Tickmarks"}</definedName>
    <definedName name="a" localSheetId="8" hidden="1">{#N/A,#N/A,FALSE,"Aging Summary";#N/A,#N/A,FALSE,"Ratio Analysis";#N/A,#N/A,FALSE,"Test 120 Day Accts";#N/A,#N/A,FALSE,"Tickmarks"}</definedName>
    <definedName name="a" localSheetId="9" hidden="1">{#N/A,#N/A,FALSE,"Aging Summary";#N/A,#N/A,FALSE,"Ratio Analysis";#N/A,#N/A,FALSE,"Test 120 Day Accts";#N/A,#N/A,FALSE,"Tickmarks"}</definedName>
    <definedName name="a" hidden="1">{#N/A,#N/A,FALSE,"Aging Summary";#N/A,#N/A,FALSE,"Ratio Analysis";#N/A,#N/A,FALSE,"Test 120 Day Accts";#N/A,#N/A,FALSE,"Tickmarks"}</definedName>
    <definedName name="aa" localSheetId="8" hidden="1">{#N/A,#N/A,FALSE,"Aging Summary";#N/A,#N/A,FALSE,"Ratio Analysis";#N/A,#N/A,FALSE,"Test 120 Day Accts";#N/A,#N/A,FALSE,"Tickmarks"}</definedName>
    <definedName name="aa" localSheetId="9" hidden="1">{#N/A,#N/A,FALSE,"Aging Summary";#N/A,#N/A,FALSE,"Ratio Analysis";#N/A,#N/A,FALSE,"Test 120 Day Accts";#N/A,#N/A,FALSE,"Tickmarks"}</definedName>
    <definedName name="aa" hidden="1">{#N/A,#N/A,FALSE,"Aging Summary";#N/A,#N/A,FALSE,"Ratio Analysis";#N/A,#N/A,FALSE,"Test 120 Day Accts";#N/A,#N/A,FALSE,"Tickmarks"}</definedName>
    <definedName name="aaa" localSheetId="8" hidden="1">{#N/A,#N/A,FALSE,"Aging Summary";#N/A,#N/A,FALSE,"Ratio Analysis";#N/A,#N/A,FALSE,"Test 120 Day Accts";#N/A,#N/A,FALSE,"Tickmarks"}</definedName>
    <definedName name="aaa" localSheetId="9" hidden="1">{#N/A,#N/A,FALSE,"Aging Summary";#N/A,#N/A,FALSE,"Ratio Analysis";#N/A,#N/A,FALSE,"Test 120 Day Accts";#N/A,#N/A,FALSE,"Tickmarks"}</definedName>
    <definedName name="aaa" hidden="1">{#N/A,#N/A,FALSE,"Aging Summary";#N/A,#N/A,FALSE,"Ratio Analysis";#N/A,#N/A,FALSE,"Test 120 Day Accts";#N/A,#N/A,FALSE,"Tickmarks"}</definedName>
    <definedName name="AB" localSheetId="8" hidden="1">{#N/A,#N/A,FALSE,"Aging Summary";#N/A,#N/A,FALSE,"Ratio Analysis";#N/A,#N/A,FALSE,"Test 120 Day Accts";#N/A,#N/A,FALSE,"Tickmarks"}</definedName>
    <definedName name="AB" localSheetId="9" hidden="1">{#N/A,#N/A,FALSE,"Aging Summary";#N/A,#N/A,FALSE,"Ratio Analysis";#N/A,#N/A,FALSE,"Test 120 Day Accts";#N/A,#N/A,FALSE,"Tickmarks"}</definedName>
    <definedName name="AB" hidden="1">{#N/A,#N/A,FALSE,"Aging Summary";#N/A,#N/A,FALSE,"Ratio Analysis";#N/A,#N/A,FALSE,"Test 120 Day Accts";#N/A,#N/A,FALSE,"Tickmarks"}</definedName>
    <definedName name="abc" localSheetId="8" hidden="1">{"key inputs",#N/A,TRUE,"Key Inputs";"key outputs",#N/A,TRUE,"Outputs";"Other inputs",#N/A,TRUE,"Other Inputs";"Revenue",#N/A,TRUE,"Rev"}</definedName>
    <definedName name="abc" localSheetId="9" hidden="1">{"key inputs",#N/A,TRUE,"Key Inputs";"key outputs",#N/A,TRUE,"Outputs";"Other inputs",#N/A,TRUE,"Other Inputs";"Revenue",#N/A,TRUE,"Rev"}</definedName>
    <definedName name="abc" hidden="1">{"key inputs",#N/A,TRUE,"Key Inputs";"key outputs",#N/A,TRUE,"Outputs";"Other inputs",#N/A,TRUE,"Other Inputs";"Revenue",#N/A,TRUE,"Rev"}</definedName>
    <definedName name="abcd" localSheetId="8" hidden="1">{#N/A,#N/A,FALSE,"Aging Summary";#N/A,#N/A,FALSE,"Ratio Analysis";#N/A,#N/A,FALSE,"Test 120 Day Accts";#N/A,#N/A,FALSE,"Tickmarks"}</definedName>
    <definedName name="abcd" localSheetId="9" hidden="1">{#N/A,#N/A,FALSE,"Aging Summary";#N/A,#N/A,FALSE,"Ratio Analysis";#N/A,#N/A,FALSE,"Test 120 Day Accts";#N/A,#N/A,FALSE,"Tickmarks"}</definedName>
    <definedName name="abcd" hidden="1">{#N/A,#N/A,FALSE,"Aging Summary";#N/A,#N/A,FALSE,"Ratio Analysis";#N/A,#N/A,FALSE,"Test 120 Day Accts";#N/A,#N/A,FALSE,"Tickmarks"}</definedName>
    <definedName name="anscount" hidden="1">1</definedName>
    <definedName name="AS2DocOpenMode" hidden="1">"AS2DocumentEdit"</definedName>
    <definedName name="asd" localSheetId="8" hidden="1">{"key inputs",#N/A,FALSE,"Key Inputs";"key outputs",#N/A,FALSE,"Outputs";"Other inputs",#N/A,FALSE,"Other Inputs";"cashflow",#N/A,FALSE,"Statemnts"}</definedName>
    <definedName name="asd" localSheetId="9" hidden="1">{"key inputs",#N/A,FALSE,"Key Inputs";"key outputs",#N/A,FALSE,"Outputs";"Other inputs",#N/A,FALSE,"Other Inputs";"cashflow",#N/A,FALSE,"Statemnts"}</definedName>
    <definedName name="asd" hidden="1">{"key inputs",#N/A,FALSE,"Key Inputs";"key outputs",#N/A,FALSE,"Outputs";"Other inputs",#N/A,FALSE,"Other Inputs";"cashflow",#N/A,FALSE,"Statemnts"}</definedName>
    <definedName name="CIQWBGuid" hidden="1">"20160112 CFG Model Template (Mthly) v0.2.xlsm.xltm"</definedName>
    <definedName name="Copyright" hidden="1">"© 2011 John Laing plc"</definedName>
    <definedName name="cpl">100</definedName>
    <definedName name="Currency">N!$F$22</definedName>
    <definedName name="Days_Year">N!$F$10</definedName>
    <definedName name="DaysInYear365">365</definedName>
    <definedName name="Findit" localSheetId="8" hidden="1">{#N/A,#N/A,FALSE,"Aging Summary";#N/A,#N/A,FALSE,"Ratio Analysis";#N/A,#N/A,FALSE,"Test 120 Day Accts";#N/A,#N/A,FALSE,"Tickmarks"}</definedName>
    <definedName name="Findit" localSheetId="9" hidden="1">{#N/A,#N/A,FALSE,"Aging Summary";#N/A,#N/A,FALSE,"Ratio Analysis";#N/A,#N/A,FALSE,"Test 120 Day Accts";#N/A,#N/A,FALSE,"Tickmarks"}</definedName>
    <definedName name="Findit" hidden="1">{#N/A,#N/A,FALSE,"Aging Summary";#N/A,#N/A,FALSE,"Ratio Analysis";#N/A,#N/A,FALSE,"Test 120 Day Accts";#N/A,#N/A,FALSE,"Tickmarks"}</definedName>
    <definedName name="Hrs_yr">N!$F$14</definedName>
    <definedName name="limcount" hidden="1">1</definedName>
    <definedName name="Macro_round">N!$F$20</definedName>
    <definedName name="Million">N!$F$17</definedName>
    <definedName name="Months_Qtr">N!$F$13</definedName>
    <definedName name="Months_Yr">N!$F$11</definedName>
    <definedName name="Name_Model">N!$F$6</definedName>
    <definedName name="New" localSheetId="8" hidden="1">{#N/A,#N/A,FALSE,"Aging Summary";#N/A,#N/A,FALSE,"Ratio Analysis";#N/A,#N/A,FALSE,"Test 120 Day Accts";#N/A,#N/A,FALSE,"Tickmarks"}</definedName>
    <definedName name="New" localSheetId="9" hidden="1">{#N/A,#N/A,FALSE,"Aging Summary";#N/A,#N/A,FALSE,"Ratio Analysis";#N/A,#N/A,FALSE,"Test 120 Day Accts";#N/A,#N/A,FALSE,"Tickmarks"}</definedName>
    <definedName name="New" hidden="1">{#N/A,#N/A,FALSE,"Aging Summary";#N/A,#N/A,FALSE,"Ratio Analysis";#N/A,#N/A,FALSE,"Test 120 Day Accts";#N/A,#N/A,FALSE,"Tickmarks"}</definedName>
    <definedName name="Percent2" localSheetId="8" hidden="1">{#N/A,#N/A,FALSE,"Aging Summary";#N/A,#N/A,FALSE,"Ratio Analysis";#N/A,#N/A,FALSE,"Test 120 Day Accts";#N/A,#N/A,FALSE,"Tickmarks"}</definedName>
    <definedName name="Percent2" localSheetId="9" hidden="1">{#N/A,#N/A,FALSE,"Aging Summary";#N/A,#N/A,FALSE,"Ratio Analysis";#N/A,#N/A,FALSE,"Test 120 Day Accts";#N/A,#N/A,FALSE,"Tickmarks"}</definedName>
    <definedName name="Percent2" hidden="1">{#N/A,#N/A,FALSE,"Aging Summary";#N/A,#N/A,FALSE,"Ratio Analysis";#N/A,#N/A,FALSE,"Test 120 Day Accts";#N/A,#N/A,FALSE,"Tickmarks"}</definedName>
    <definedName name="Qtr_Yr">N!$F$12</definedName>
    <definedName name="Round">N!$F$19</definedName>
    <definedName name="sencount" hidden="1">1</definedName>
    <definedName name="test" localSheetId="8" hidden="1">{#N/A,#N/A,FALSE,"Aging Summary";#N/A,#N/A,FALSE,"Ratio Analysis";#N/A,#N/A,FALSE,"Test 120 Day Accts";#N/A,#N/A,FALSE,"Tickmarks"}</definedName>
    <definedName name="test" localSheetId="9" hidden="1">{#N/A,#N/A,FALSE,"Aging Summary";#N/A,#N/A,FALSE,"Ratio Analysis";#N/A,#N/A,FALSE,"Test 120 Day Accts";#N/A,#N/A,FALSE,"Tickmarks"}</definedName>
    <definedName name="test" hidden="1">{#N/A,#N/A,FALSE,"Aging Summary";#N/A,#N/A,FALSE,"Ratio Analysis";#N/A,#N/A,FALSE,"Test 120 Day Accts";#N/A,#N/A,FALSE,"Tickmarks"}</definedName>
    <definedName name="Thousand">N!$F$16</definedName>
    <definedName name="Tiny">N!$F$19</definedName>
    <definedName name="Tinynumber">N!$F$18</definedName>
    <definedName name="treeList" hidden="1">"10000000000000000000000000000000000000000000000000000000000000000000000000000000000000000000000000000000000000000000000000000000000000000000000000000000000000000000000000000000000000000000000000000000"</definedName>
    <definedName name="v" localSheetId="8" hidden="1">{#N/A,#N/A,FALSE,"Aging Summary";#N/A,#N/A,FALSE,"Ratio Analysis";#N/A,#N/A,FALSE,"Test 120 Day Accts";#N/A,#N/A,FALSE,"Tickmarks"}</definedName>
    <definedName name="v" localSheetId="9" hidden="1">{#N/A,#N/A,FALSE,"Aging Summary";#N/A,#N/A,FALSE,"Ratio Analysis";#N/A,#N/A,FALSE,"Test 120 Day Accts";#N/A,#N/A,FALSE,"Tickmarks"}</definedName>
    <definedName name="v" hidden="1">{#N/A,#N/A,FALSE,"Aging Summary";#N/A,#N/A,FALSE,"Ratio Analysis";#N/A,#N/A,FALSE,"Test 120 Day Accts";#N/A,#N/A,FALSE,"Tickmarks"}</definedName>
    <definedName name="wrn.Aging._.and._.Trend._.Analysis." localSheetId="8" hidden="1">{#N/A,#N/A,FALSE,"Aging Summary";#N/A,#N/A,FALSE,"Ratio Analysis";#N/A,#N/A,FALSE,"Test 120 Day Accts";#N/A,#N/A,FALSE,"Tickmarks"}</definedName>
    <definedName name="wrn.Aging._.and._.Trend._.Analysis." localSheetId="9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AJDSuite." localSheetId="8" hidden="1">{"AJD",#N/A,TRUE,"Summary";"AJD",#N/A,TRUE,"CFCONC-outputs";"AJD",#N/A,TRUE,"P&amp;LCONC-outputs";"AJD",#N/A,TRUE,"BSCONC-outputs";"AJD",#N/A,TRUE,"FSCONC-outputs"}</definedName>
    <definedName name="wrn.AJDSuite." localSheetId="9" hidden="1">{"AJD",#N/A,TRUE,"Summary";"AJD",#N/A,TRUE,"CFCONC-outputs";"AJD",#N/A,TRUE,"P&amp;LCONC-outputs";"AJD",#N/A,TRUE,"BSCONC-outputs";"AJD",#N/A,TRUE,"FSCONC-outputs"}</definedName>
    <definedName name="wrn.AJDSuite." hidden="1">{"AJD",#N/A,TRUE,"Summary";"AJD",#N/A,TRUE,"CFCONC-outputs";"AJD",#N/A,TRUE,"P&amp;LCONC-outputs";"AJD",#N/A,TRUE,"BSCONC-outputs";"AJD",#N/A,TRUE,"FSCONC-outputs"}</definedName>
    <definedName name="wrn.Construction._.Costs." localSheetId="8" hidden="1">{"Const Costs Dev",#N/A,FALSE,"Construction Cost Inputs";"Const Costs orig ccy",#N/A,FALSE,"Construction Cost Inputs";"Const Costs USD",#N/A,FALSE,"Construction Cost Inputs"}</definedName>
    <definedName name="wrn.Construction._.Costs." localSheetId="9" hidden="1">{"Const Costs Dev",#N/A,FALSE,"Construction Cost Inputs";"Const Costs orig ccy",#N/A,FALSE,"Construction Cost Inputs";"Const Costs USD",#N/A,FALSE,"Construction Cost Inputs"}</definedName>
    <definedName name="wrn.Construction._.Costs." hidden="1">{"Const Costs Dev",#N/A,FALSE,"Construction Cost Inputs";"Const Costs orig ccy",#N/A,FALSE,"Construction Cost Inputs";"Const Costs USD",#N/A,FALSE,"Construction Cost Inputs"}</definedName>
    <definedName name="wrn.Financing._.Inputs." localSheetId="8" hidden="1">{"BuildIn 2 Funding Assump",#N/A,FALSE,"Building Inputs";"BuildIn Capex plus Extras",#N/A,FALSE,"Building Inputs"}</definedName>
    <definedName name="wrn.Financing._.Inputs." localSheetId="9" hidden="1">{"BuildIn 2 Funding Assump",#N/A,FALSE,"Building Inputs";"BuildIn Capex plus Extras",#N/A,FALSE,"Building Inputs"}</definedName>
    <definedName name="wrn.Financing._.Inputs." hidden="1">{"BuildIn 2 Funding Assump",#N/A,FALSE,"Building Inputs";"BuildIn Capex plus Extras",#N/A,FALSE,"Building Inputs"}</definedName>
    <definedName name="wrn.Inputs._.outputs." localSheetId="8" hidden="1">{"key inputs",#N/A,FALSE,"Key Inputs";"key outputs",#N/A,FALSE,"Outputs";"Other inputs",#N/A,FALSE,"Other Inputs";"cashflow",#N/A,FALSE,"Statemnts"}</definedName>
    <definedName name="wrn.Inputs._.outputs." localSheetId="9" hidden="1">{"key inputs",#N/A,FALSE,"Key Inputs";"key outputs",#N/A,FALSE,"Outputs";"Other inputs",#N/A,FALSE,"Other Inputs";"cashflow",#N/A,FALSE,"Statemnts"}</definedName>
    <definedName name="wrn.Inputs._.outputs." hidden="1">{"key inputs",#N/A,FALSE,"Key Inputs";"key outputs",#N/A,FALSE,"Outputs";"Other inputs",#N/A,FALSE,"Other Inputs";"cashflow",#N/A,FALSE,"Statemnts"}</definedName>
    <definedName name="wrn.OpCostIn." localSheetId="8" hidden="1">{"OpCostIn Technical",#N/A,FALSE,"Operations Cost Inputs";"OpCostIn V plus F",#N/A,FALSE,"Operations Cost Inputs";"OpCostIn Maint",#N/A,FALSE,"Operations Cost Inputs";"OpCostIn LDs Add Cost",#N/A,FALSE,"Operations Cost Inputs"}</definedName>
    <definedName name="wrn.OpCostIn." localSheetId="9" hidden="1">{"OpCostIn Technical",#N/A,FALSE,"Operations Cost Inputs";"OpCostIn V plus F",#N/A,FALSE,"Operations Cost Inputs";"OpCostIn Maint",#N/A,FALSE,"Operations Cost Inputs";"OpCostIn LDs Add Cost",#N/A,FALSE,"Operations Cost Inputs"}</definedName>
    <definedName name="wrn.OpCostIn." hidden="1">{"OpCostIn Technical",#N/A,FALSE,"Operations Cost Inputs";"OpCostIn V plus F",#N/A,FALSE,"Operations Cost Inputs";"OpCostIn Maint",#N/A,FALSE,"Operations Cost Inputs";"OpCostIn LDs Add Cost",#N/A,FALSE,"Operations Cost Inputs"}</definedName>
    <definedName name="wrn.Print_full_report." localSheetId="8" hidden="1">{#N/A,#N/A,TRUE,"Frontpage";#N/A,#N/A,TRUE,"RATIOS";#N/A,#N/A,TRUE,"graphdelta";#N/A,#N/A,TRUE,"Assumptions1";#N/A,#N/A,TRUE,"Operating costs";#N/A,#N/A,TRUE,"CostDrivers-compl";#N/A,#N/A,TRUE,"Serv.rev Compliant";#N/A,#N/A,TRUE,"P &amp; L";#N/A,#N/A,TRUE,"Cash flow";#N/A,#N/A,TRUE,"Bal.Sheet";#N/A,#N/A,TRUE,"Incremental";#N/A,#N/A,TRUE,"P&amp;Lsupport";#N/A,#N/A,TRUE,"Fixed assets";#N/A,#N/A,TRUE,"Working capital";#N/A,#N/A,TRUE,"Tax";#N/A,#N/A,TRUE,"ROSCO"}</definedName>
    <definedName name="wrn.Print_full_report." localSheetId="9" hidden="1">{#N/A,#N/A,TRUE,"Frontpage";#N/A,#N/A,TRUE,"RATIOS";#N/A,#N/A,TRUE,"graphdelta";#N/A,#N/A,TRUE,"Assumptions1";#N/A,#N/A,TRUE,"Operating costs";#N/A,#N/A,TRUE,"CostDrivers-compl";#N/A,#N/A,TRUE,"Serv.rev Compliant";#N/A,#N/A,TRUE,"P &amp; L";#N/A,#N/A,TRUE,"Cash flow";#N/A,#N/A,TRUE,"Bal.Sheet";#N/A,#N/A,TRUE,"Incremental";#N/A,#N/A,TRUE,"P&amp;Lsupport";#N/A,#N/A,TRUE,"Fixed assets";#N/A,#N/A,TRUE,"Working capital";#N/A,#N/A,TRUE,"Tax";#N/A,#N/A,TRUE,"ROSCO"}</definedName>
    <definedName name="wrn.Print_full_report." hidden="1">{#N/A,#N/A,TRUE,"Frontpage";#N/A,#N/A,TRUE,"RATIOS";#N/A,#N/A,TRUE,"graphdelta";#N/A,#N/A,TRUE,"Assumptions1";#N/A,#N/A,TRUE,"Operating costs";#N/A,#N/A,TRUE,"CostDrivers-compl";#N/A,#N/A,TRUE,"Serv.rev Compliant";#N/A,#N/A,TRUE,"P &amp; L";#N/A,#N/A,TRUE,"Cash flow";#N/A,#N/A,TRUE,"Bal.Sheet";#N/A,#N/A,TRUE,"Incremental";#N/A,#N/A,TRUE,"P&amp;Lsupport";#N/A,#N/A,TRUE,"Fixed assets";#N/A,#N/A,TRUE,"Working capital";#N/A,#N/A,TRUE,"Tax";#N/A,#N/A,TRUE,"ROSCO"}</definedName>
    <definedName name="wrn.Summary._.results." localSheetId="8" hidden="1">{"key inputs",#N/A,TRUE,"Key Inputs";"key outputs",#N/A,TRUE,"Outputs";"Other inputs",#N/A,TRUE,"Other Inputs";"Revenue",#N/A,TRUE,"Rev"}</definedName>
    <definedName name="wrn.Summary._.results." localSheetId="9" hidden="1">{"key inputs",#N/A,TRUE,"Key Inputs";"key outputs",#N/A,TRUE,"Outputs";"Other inputs",#N/A,TRUE,"Other Inputs";"Revenue",#N/A,TRUE,"Rev"}</definedName>
    <definedName name="wrn.Summary._.results." hidden="1">{"key inputs",#N/A,TRUE,"Key Inputs";"key outputs",#N/A,TRUE,"Outputs";"Other inputs",#N/A,TRUE,"Other Inputs";"Revenue",#N/A,TRUE,"Rev"}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9" i="1" l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C67" i="4"/>
  <c r="D67" i="4"/>
  <c r="E67" i="4"/>
  <c r="F67" i="4"/>
  <c r="G67" i="4"/>
  <c r="H67" i="4"/>
  <c r="C68" i="4"/>
  <c r="D68" i="4"/>
  <c r="E68" i="4"/>
  <c r="F68" i="4"/>
  <c r="G68" i="4"/>
  <c r="H68" i="4"/>
  <c r="D66" i="4"/>
  <c r="E66" i="4"/>
  <c r="F66" i="4"/>
  <c r="G66" i="4"/>
  <c r="H66" i="4"/>
  <c r="C66" i="4"/>
  <c r="H46" i="4" l="1"/>
  <c r="AV149" i="6"/>
  <c r="AU149" i="6"/>
  <c r="AT149" i="6"/>
  <c r="AS149" i="6"/>
  <c r="AR149" i="6"/>
  <c r="AQ149" i="6"/>
  <c r="AP149" i="6"/>
  <c r="AO149" i="6"/>
  <c r="AN149" i="6"/>
  <c r="AM149" i="6"/>
  <c r="AL149" i="6"/>
  <c r="AK149" i="6"/>
  <c r="AJ149" i="6"/>
  <c r="AI149" i="6"/>
  <c r="AH149" i="6"/>
  <c r="AG149" i="6"/>
  <c r="AF149" i="6"/>
  <c r="AE149" i="6"/>
  <c r="AD149" i="6"/>
  <c r="AC149" i="6"/>
  <c r="AB149" i="6"/>
  <c r="AA149" i="6"/>
  <c r="Z149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H43" i="4"/>
  <c r="D24" i="4"/>
  <c r="D23" i="4"/>
  <c r="G24" i="4"/>
  <c r="H24" i="4"/>
  <c r="I24" i="4"/>
  <c r="J24" i="4"/>
  <c r="G25" i="4"/>
  <c r="H25" i="4"/>
  <c r="I25" i="4"/>
  <c r="J25" i="4"/>
  <c r="H23" i="4"/>
  <c r="I23" i="4"/>
  <c r="J23" i="4"/>
  <c r="G23" i="4"/>
  <c r="D25" i="4" l="1"/>
  <c r="H58" i="4"/>
  <c r="H56" i="4"/>
  <c r="H52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47" i="4"/>
  <c r="H45" i="4"/>
  <c r="H37" i="4"/>
  <c r="H36" i="4"/>
  <c r="H33" i="4"/>
  <c r="H32" i="4"/>
  <c r="H31" i="4"/>
  <c r="H30" i="4"/>
  <c r="I8" i="4"/>
  <c r="I7" i="4"/>
  <c r="I5" i="4"/>
  <c r="G5" i="6"/>
  <c r="I6" i="4" s="1"/>
  <c r="H3" i="6"/>
  <c r="I2" i="6" s="1"/>
  <c r="I3" i="6" s="1"/>
  <c r="H8" i="4"/>
  <c r="H7" i="4"/>
  <c r="H6" i="4"/>
  <c r="D1" i="4"/>
  <c r="H38" i="4" l="1"/>
  <c r="H50" i="4" s="1"/>
  <c r="J2" i="6"/>
  <c r="J3" i="6" s="1"/>
  <c r="I6" i="6"/>
  <c r="J8" i="4"/>
  <c r="J7" i="4"/>
  <c r="H51" i="4"/>
  <c r="K2" i="6" l="1"/>
  <c r="K3" i="6" s="1"/>
  <c r="J6" i="6"/>
  <c r="AV68" i="3"/>
  <c r="AV55" i="3"/>
  <c r="AU55" i="3"/>
  <c r="AT55" i="3"/>
  <c r="AT65" i="3" s="1"/>
  <c r="AS55" i="3"/>
  <c r="AS65" i="3" s="1"/>
  <c r="AR55" i="3"/>
  <c r="AQ55" i="3"/>
  <c r="AP55" i="3"/>
  <c r="AO55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E51" i="6"/>
  <c r="E32" i="6"/>
  <c r="E21" i="6"/>
  <c r="L2" i="6" l="1"/>
  <c r="L3" i="6" s="1"/>
  <c r="K6" i="6"/>
  <c r="H55" i="3"/>
  <c r="Y30" i="4"/>
  <c r="Q30" i="4"/>
  <c r="I30" i="4"/>
  <c r="X30" i="4"/>
  <c r="P30" i="4"/>
  <c r="W30" i="4"/>
  <c r="O30" i="4"/>
  <c r="V30" i="4"/>
  <c r="AA30" i="4"/>
  <c r="S30" i="4"/>
  <c r="K30" i="4"/>
  <c r="Z30" i="4"/>
  <c r="R30" i="4"/>
  <c r="J30" i="4"/>
  <c r="N30" i="4"/>
  <c r="M30" i="4"/>
  <c r="L30" i="4"/>
  <c r="AB30" i="4"/>
  <c r="U30" i="4"/>
  <c r="T30" i="4"/>
  <c r="K68" i="3"/>
  <c r="L65" i="3"/>
  <c r="S68" i="3"/>
  <c r="T65" i="3"/>
  <c r="AA68" i="3"/>
  <c r="AB65" i="3"/>
  <c r="AI68" i="3"/>
  <c r="AJ65" i="3"/>
  <c r="AQ68" i="3"/>
  <c r="AR65" i="3"/>
  <c r="L68" i="3"/>
  <c r="M65" i="3"/>
  <c r="T68" i="3"/>
  <c r="U65" i="3"/>
  <c r="AB68" i="3"/>
  <c r="AC65" i="3"/>
  <c r="AJ68" i="3"/>
  <c r="AK65" i="3"/>
  <c r="M68" i="3"/>
  <c r="N65" i="3"/>
  <c r="U68" i="3"/>
  <c r="V65" i="3"/>
  <c r="AC68" i="3"/>
  <c r="AD65" i="3"/>
  <c r="AK68" i="3"/>
  <c r="AL65" i="3"/>
  <c r="N68" i="3"/>
  <c r="O65" i="3"/>
  <c r="V68" i="3"/>
  <c r="W65" i="3"/>
  <c r="AD68" i="3"/>
  <c r="AE65" i="3"/>
  <c r="AL68" i="3"/>
  <c r="AM65" i="3"/>
  <c r="AU59" i="3"/>
  <c r="AU65" i="3"/>
  <c r="O68" i="3"/>
  <c r="P65" i="3"/>
  <c r="W68" i="3"/>
  <c r="X65" i="3"/>
  <c r="AE68" i="3"/>
  <c r="AF65" i="3"/>
  <c r="AM68" i="3"/>
  <c r="AN65" i="3"/>
  <c r="AV59" i="3"/>
  <c r="AV65" i="3"/>
  <c r="P68" i="3"/>
  <c r="Q65" i="3"/>
  <c r="X68" i="3"/>
  <c r="Y65" i="3"/>
  <c r="AF68" i="3"/>
  <c r="AG65" i="3"/>
  <c r="AN68" i="3"/>
  <c r="AO65" i="3"/>
  <c r="I68" i="3"/>
  <c r="J65" i="3"/>
  <c r="Q68" i="3"/>
  <c r="R65" i="3"/>
  <c r="Y68" i="3"/>
  <c r="Z65" i="3"/>
  <c r="AG68" i="3"/>
  <c r="AH65" i="3"/>
  <c r="AO68" i="3"/>
  <c r="AP65" i="3"/>
  <c r="J68" i="3"/>
  <c r="K65" i="3"/>
  <c r="R68" i="3"/>
  <c r="S65" i="3"/>
  <c r="Z68" i="3"/>
  <c r="AA65" i="3"/>
  <c r="AH68" i="3"/>
  <c r="AI65" i="3"/>
  <c r="AP68" i="3"/>
  <c r="AQ65" i="3"/>
  <c r="E71" i="3"/>
  <c r="I65" i="3"/>
  <c r="AS57" i="3"/>
  <c r="AS59" i="3"/>
  <c r="AT57" i="3"/>
  <c r="AT59" i="3"/>
  <c r="AR68" i="3"/>
  <c r="AS68" i="3"/>
  <c r="AT68" i="3"/>
  <c r="AU68" i="3"/>
  <c r="AU57" i="3"/>
  <c r="AV57" i="3"/>
  <c r="M2" i="6" l="1"/>
  <c r="M3" i="6" s="1"/>
  <c r="L6" i="6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E4" i="7"/>
  <c r="H3" i="7" s="1"/>
  <c r="I2" i="7" s="1"/>
  <c r="N2" i="6" l="1"/>
  <c r="N3" i="6" s="1"/>
  <c r="M6" i="6"/>
  <c r="I11" i="7"/>
  <c r="I10" i="7"/>
  <c r="I3" i="7"/>
  <c r="O2" i="6" l="1"/>
  <c r="O3" i="6" s="1"/>
  <c r="N6" i="6"/>
  <c r="J2" i="7"/>
  <c r="P2" i="6" l="1"/>
  <c r="P3" i="6" s="1"/>
  <c r="O6" i="6"/>
  <c r="J3" i="7"/>
  <c r="J11" i="7"/>
  <c r="J10" i="7"/>
  <c r="Q2" i="6" l="1"/>
  <c r="Q3" i="6" s="1"/>
  <c r="P6" i="6"/>
  <c r="K2" i="7"/>
  <c r="R2" i="6" l="1"/>
  <c r="R3" i="6" s="1"/>
  <c r="Q6" i="6"/>
  <c r="K3" i="7"/>
  <c r="K11" i="7"/>
  <c r="K10" i="7"/>
  <c r="S2" i="6" l="1"/>
  <c r="S3" i="6" s="1"/>
  <c r="R6" i="6"/>
  <c r="L2" i="7"/>
  <c r="T2" i="6" l="1"/>
  <c r="T3" i="6" s="1"/>
  <c r="S6" i="6"/>
  <c r="L3" i="7"/>
  <c r="L11" i="7"/>
  <c r="L10" i="7"/>
  <c r="U2" i="6" l="1"/>
  <c r="U3" i="6" s="1"/>
  <c r="T6" i="6"/>
  <c r="M2" i="7"/>
  <c r="V2" i="6" l="1"/>
  <c r="V3" i="6" s="1"/>
  <c r="U6" i="6"/>
  <c r="M3" i="7"/>
  <c r="M11" i="7"/>
  <c r="M10" i="7"/>
  <c r="W2" i="6" l="1"/>
  <c r="W3" i="6" s="1"/>
  <c r="V6" i="6"/>
  <c r="N2" i="7"/>
  <c r="X2" i="6" l="1"/>
  <c r="X3" i="6" s="1"/>
  <c r="W6" i="6"/>
  <c r="N3" i="7"/>
  <c r="N11" i="7"/>
  <c r="N10" i="7"/>
  <c r="Y2" i="6" l="1"/>
  <c r="Y3" i="6" s="1"/>
  <c r="X6" i="6"/>
  <c r="O2" i="7"/>
  <c r="Z2" i="6" l="1"/>
  <c r="Z3" i="6" s="1"/>
  <c r="Y6" i="6"/>
  <c r="O3" i="7"/>
  <c r="O11" i="7"/>
  <c r="O10" i="7"/>
  <c r="AA2" i="6" l="1"/>
  <c r="AA3" i="6" s="1"/>
  <c r="Z6" i="6"/>
  <c r="P2" i="7"/>
  <c r="AB2" i="6" l="1"/>
  <c r="AB3" i="6" s="1"/>
  <c r="AA6" i="6"/>
  <c r="P3" i="7"/>
  <c r="P11" i="7"/>
  <c r="P10" i="7"/>
  <c r="AC2" i="6" l="1"/>
  <c r="AC3" i="6" s="1"/>
  <c r="AB6" i="6"/>
  <c r="Q2" i="7"/>
  <c r="AD2" i="6" l="1"/>
  <c r="AD3" i="6" s="1"/>
  <c r="AC6" i="6"/>
  <c r="Q3" i="7"/>
  <c r="Q11" i="7"/>
  <c r="Q10" i="7"/>
  <c r="AE2" i="6" l="1"/>
  <c r="AE3" i="6" s="1"/>
  <c r="AD6" i="6"/>
  <c r="R2" i="7"/>
  <c r="AF2" i="6" l="1"/>
  <c r="AF3" i="6" s="1"/>
  <c r="AE6" i="6"/>
  <c r="R3" i="7"/>
  <c r="R11" i="7"/>
  <c r="R10" i="7"/>
  <c r="AG2" i="6" l="1"/>
  <c r="AG3" i="6" s="1"/>
  <c r="AF6" i="6"/>
  <c r="S2" i="7"/>
  <c r="AH2" i="6" l="1"/>
  <c r="AH3" i="6" s="1"/>
  <c r="AG6" i="6"/>
  <c r="S3" i="7"/>
  <c r="S11" i="7"/>
  <c r="S10" i="7"/>
  <c r="AI2" i="6" l="1"/>
  <c r="AI3" i="6" s="1"/>
  <c r="AH6" i="6"/>
  <c r="T2" i="7"/>
  <c r="AJ2" i="6" l="1"/>
  <c r="AJ3" i="6" s="1"/>
  <c r="AI6" i="6"/>
  <c r="T11" i="7"/>
  <c r="T3" i="7"/>
  <c r="T10" i="7"/>
  <c r="AK2" i="6" l="1"/>
  <c r="AK3" i="6" s="1"/>
  <c r="AJ6" i="6"/>
  <c r="U2" i="7"/>
  <c r="AL2" i="6" l="1"/>
  <c r="AL3" i="6" s="1"/>
  <c r="AK6" i="6"/>
  <c r="U11" i="7"/>
  <c r="U3" i="7"/>
  <c r="U10" i="7"/>
  <c r="AM2" i="6" l="1"/>
  <c r="AM3" i="6" s="1"/>
  <c r="AL6" i="6"/>
  <c r="V2" i="7"/>
  <c r="AN2" i="6" l="1"/>
  <c r="AN3" i="6" s="1"/>
  <c r="AM6" i="6"/>
  <c r="V11" i="7"/>
  <c r="V3" i="7"/>
  <c r="V10" i="7"/>
  <c r="AO2" i="6" l="1"/>
  <c r="AO3" i="6" s="1"/>
  <c r="AN6" i="6"/>
  <c r="W2" i="7"/>
  <c r="AP2" i="6" l="1"/>
  <c r="AP3" i="6" s="1"/>
  <c r="AO6" i="6"/>
  <c r="W11" i="7"/>
  <c r="W3" i="7"/>
  <c r="W10" i="7"/>
  <c r="AQ2" i="6" l="1"/>
  <c r="AQ3" i="6" s="1"/>
  <c r="AP6" i="6"/>
  <c r="X2" i="7"/>
  <c r="AR2" i="6" l="1"/>
  <c r="AR3" i="6" s="1"/>
  <c r="AQ6" i="6"/>
  <c r="X11" i="7"/>
  <c r="X3" i="7"/>
  <c r="X10" i="7"/>
  <c r="AS2" i="6" l="1"/>
  <c r="AS3" i="6" s="1"/>
  <c r="AR6" i="6"/>
  <c r="Y2" i="7"/>
  <c r="AT2" i="6" l="1"/>
  <c r="AT3" i="6" s="1"/>
  <c r="AS6" i="6"/>
  <c r="Y11" i="7"/>
  <c r="Y3" i="7"/>
  <c r="Y10" i="7"/>
  <c r="AU2" i="6" l="1"/>
  <c r="AU3" i="6" s="1"/>
  <c r="AT6" i="6"/>
  <c r="Z2" i="7"/>
  <c r="AV2" i="6" l="1"/>
  <c r="AV3" i="6" s="1"/>
  <c r="AV6" i="6" s="1"/>
  <c r="AU6" i="6"/>
  <c r="Z11" i="7"/>
  <c r="Z3" i="7"/>
  <c r="Z10" i="7"/>
  <c r="H41" i="4" l="1"/>
  <c r="H42" i="4"/>
  <c r="AA2" i="7"/>
  <c r="AA3" i="7" l="1"/>
  <c r="AA11" i="7"/>
  <c r="AA10" i="7"/>
  <c r="AB2" i="7" l="1"/>
  <c r="AB11" i="7" l="1"/>
  <c r="AB3" i="7"/>
  <c r="AB10" i="7"/>
  <c r="G1" i="7" l="1"/>
  <c r="U57" i="10" l="1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AJ57" i="10"/>
  <c r="AK57" i="10"/>
  <c r="AL57" i="10"/>
  <c r="AM57" i="10"/>
  <c r="AN57" i="10"/>
  <c r="AO57" i="10"/>
  <c r="AP57" i="10"/>
  <c r="AQ57" i="10"/>
  <c r="AR57" i="10"/>
  <c r="AS57" i="10"/>
  <c r="AT57" i="10"/>
  <c r="AU57" i="10"/>
  <c r="AV57" i="10"/>
  <c r="AW57" i="10"/>
  <c r="AX57" i="10"/>
  <c r="AY57" i="10"/>
  <c r="AZ57" i="10"/>
  <c r="BA57" i="10"/>
  <c r="BB57" i="10"/>
  <c r="BC57" i="10"/>
  <c r="BD57" i="10"/>
  <c r="BE57" i="10"/>
  <c r="BF57" i="10"/>
  <c r="BG57" i="10"/>
  <c r="BH57" i="10"/>
  <c r="BI57" i="10"/>
  <c r="BJ57" i="10"/>
  <c r="BK57" i="10"/>
  <c r="BL57" i="10"/>
  <c r="BM57" i="10"/>
  <c r="BN57" i="10"/>
  <c r="BO57" i="10"/>
  <c r="BP57" i="10"/>
  <c r="BQ57" i="10"/>
  <c r="BR57" i="10"/>
  <c r="BS57" i="10"/>
  <c r="BT57" i="10"/>
  <c r="BU57" i="10"/>
  <c r="BV57" i="10"/>
  <c r="BW57" i="10"/>
  <c r="BX57" i="10"/>
  <c r="BY57" i="10"/>
  <c r="BZ57" i="10"/>
  <c r="CA57" i="10"/>
  <c r="CB57" i="10"/>
  <c r="CC57" i="10"/>
  <c r="CD57" i="10"/>
  <c r="CE57" i="10"/>
  <c r="CF57" i="10"/>
  <c r="CG57" i="10"/>
  <c r="CH57" i="10"/>
  <c r="CI57" i="10"/>
  <c r="CJ57" i="10"/>
  <c r="CK57" i="10"/>
  <c r="CL57" i="10"/>
  <c r="CM57" i="10"/>
  <c r="CN57" i="10"/>
  <c r="CO57" i="10"/>
  <c r="CP57" i="10"/>
  <c r="CQ57" i="10"/>
  <c r="CR57" i="10"/>
  <c r="CS57" i="10"/>
  <c r="CT57" i="10"/>
  <c r="CU57" i="10"/>
  <c r="CV57" i="10"/>
  <c r="CW57" i="10"/>
  <c r="CX57" i="10"/>
  <c r="CY57" i="10"/>
  <c r="CZ57" i="10"/>
  <c r="DA57" i="10"/>
  <c r="DB57" i="10"/>
  <c r="DC57" i="10"/>
  <c r="DD57" i="10"/>
  <c r="DE57" i="10"/>
  <c r="DF57" i="10"/>
  <c r="DG57" i="10"/>
  <c r="DH57" i="10"/>
  <c r="DI57" i="10"/>
  <c r="DJ57" i="10"/>
  <c r="DK57" i="10"/>
  <c r="DL57" i="10"/>
  <c r="DM57" i="10"/>
  <c r="DN57" i="10"/>
  <c r="DO57" i="10"/>
  <c r="DP57" i="10"/>
  <c r="DQ57" i="10"/>
  <c r="DR57" i="10"/>
  <c r="DS57" i="10"/>
  <c r="DT57" i="10"/>
  <c r="DU57" i="10"/>
  <c r="DV57" i="10"/>
  <c r="DW57" i="10"/>
  <c r="DX57" i="10"/>
  <c r="DY57" i="10"/>
  <c r="DZ57" i="10"/>
  <c r="EA57" i="10"/>
  <c r="EB57" i="10"/>
  <c r="EC57" i="10"/>
  <c r="ED57" i="10"/>
  <c r="EE57" i="10"/>
  <c r="EF57" i="10"/>
  <c r="EG57" i="10"/>
  <c r="EH57" i="10"/>
  <c r="EI57" i="10"/>
  <c r="EJ57" i="10"/>
  <c r="EK57" i="10"/>
  <c r="EL57" i="10"/>
  <c r="EM57" i="10"/>
  <c r="EN57" i="10"/>
  <c r="EO57" i="10"/>
  <c r="EP57" i="10"/>
  <c r="EQ57" i="10"/>
  <c r="ER57" i="10"/>
  <c r="ES57" i="10"/>
  <c r="ET57" i="10"/>
  <c r="EU57" i="10"/>
  <c r="EV57" i="10"/>
  <c r="EW57" i="10"/>
  <c r="EX57" i="10"/>
  <c r="EY57" i="10"/>
  <c r="EZ57" i="10"/>
  <c r="FA57" i="10"/>
  <c r="FB57" i="10"/>
  <c r="FC57" i="10"/>
  <c r="FD57" i="10"/>
  <c r="FE57" i="10"/>
  <c r="FF57" i="10"/>
  <c r="FG57" i="10"/>
  <c r="FH57" i="10"/>
  <c r="FI57" i="10"/>
  <c r="FJ57" i="10"/>
  <c r="FK57" i="10"/>
  <c r="FL57" i="10"/>
  <c r="FM57" i="10"/>
  <c r="FN57" i="10"/>
  <c r="FO57" i="10"/>
  <c r="FP57" i="10"/>
  <c r="FQ57" i="10"/>
  <c r="FR57" i="10"/>
  <c r="FS57" i="10"/>
  <c r="FT57" i="10"/>
  <c r="FU57" i="10"/>
  <c r="FV57" i="10"/>
  <c r="FW57" i="10"/>
  <c r="FX57" i="10"/>
  <c r="FY57" i="10"/>
  <c r="FZ57" i="10"/>
  <c r="GA57" i="10"/>
  <c r="GB57" i="10"/>
  <c r="GC57" i="10"/>
  <c r="GD57" i="10"/>
  <c r="GE57" i="10"/>
  <c r="GF57" i="10"/>
  <c r="GG57" i="10"/>
  <c r="GH57" i="10"/>
  <c r="GI57" i="10"/>
  <c r="GJ57" i="10"/>
  <c r="GK57" i="10"/>
  <c r="GL57" i="10"/>
  <c r="GM57" i="10"/>
  <c r="GN57" i="10"/>
  <c r="GO57" i="10"/>
  <c r="GP57" i="10"/>
  <c r="GQ57" i="10"/>
  <c r="GR57" i="10"/>
  <c r="GS57" i="10"/>
  <c r="GT57" i="10"/>
  <c r="GU57" i="10"/>
  <c r="GV57" i="10"/>
  <c r="GW57" i="10"/>
  <c r="GX57" i="10"/>
  <c r="GY57" i="10"/>
  <c r="GZ57" i="10"/>
  <c r="HA57" i="10"/>
  <c r="HB57" i="10"/>
  <c r="HC57" i="10"/>
  <c r="HD57" i="10"/>
  <c r="HE57" i="10"/>
  <c r="HF57" i="10"/>
  <c r="HG57" i="10"/>
  <c r="HH57" i="10"/>
  <c r="HI57" i="10"/>
  <c r="HJ57" i="10"/>
  <c r="HK57" i="10"/>
  <c r="HL57" i="10"/>
  <c r="HM57" i="10"/>
  <c r="HN57" i="10"/>
  <c r="HO57" i="10"/>
  <c r="HP57" i="10"/>
  <c r="HQ57" i="10"/>
  <c r="HR57" i="10"/>
  <c r="HS57" i="10"/>
  <c r="HT57" i="10"/>
  <c r="HU57" i="10"/>
  <c r="HV57" i="10"/>
  <c r="HW57" i="10"/>
  <c r="HX57" i="10"/>
  <c r="HY57" i="10"/>
  <c r="HZ57" i="10"/>
  <c r="IA57" i="10"/>
  <c r="IB57" i="10"/>
  <c r="IC57" i="10"/>
  <c r="ID57" i="10"/>
  <c r="IE57" i="10"/>
  <c r="IF57" i="10"/>
  <c r="IG57" i="10"/>
  <c r="IH57" i="10"/>
  <c r="II57" i="10"/>
  <c r="IJ57" i="10"/>
  <c r="IK57" i="10"/>
  <c r="IL57" i="10"/>
  <c r="IM57" i="10"/>
  <c r="IN57" i="10"/>
  <c r="IO57" i="10"/>
  <c r="IP57" i="10"/>
  <c r="IQ57" i="10"/>
  <c r="IR57" i="10"/>
  <c r="IS57" i="10"/>
  <c r="IT57" i="10"/>
  <c r="IU57" i="10"/>
  <c r="IV57" i="10"/>
  <c r="IW57" i="10"/>
  <c r="IX57" i="10"/>
  <c r="IY57" i="10"/>
  <c r="IZ57" i="10"/>
  <c r="JA57" i="10"/>
  <c r="JB57" i="10"/>
  <c r="JC57" i="10"/>
  <c r="JD57" i="10"/>
  <c r="JE57" i="10"/>
  <c r="JF57" i="10"/>
  <c r="JG57" i="10"/>
  <c r="JH57" i="10"/>
  <c r="JI57" i="10"/>
  <c r="JJ57" i="10"/>
  <c r="JK57" i="10"/>
  <c r="JL57" i="10"/>
  <c r="JM57" i="10"/>
  <c r="JN57" i="10"/>
  <c r="JO57" i="10"/>
  <c r="JP57" i="10"/>
  <c r="JQ57" i="10"/>
  <c r="JR57" i="10"/>
  <c r="JS57" i="10"/>
  <c r="JT57" i="10"/>
  <c r="JU57" i="10"/>
  <c r="JV57" i="10"/>
  <c r="JW57" i="10"/>
  <c r="JX57" i="10"/>
  <c r="JY57" i="10"/>
  <c r="JZ57" i="10"/>
  <c r="KA57" i="10"/>
  <c r="KB57" i="10"/>
  <c r="KC57" i="10"/>
  <c r="KD57" i="10"/>
  <c r="KE57" i="10"/>
  <c r="KF57" i="10"/>
  <c r="KG57" i="10"/>
  <c r="KH57" i="10"/>
  <c r="KI57" i="10"/>
  <c r="KJ57" i="10"/>
  <c r="KK57" i="10"/>
  <c r="KL57" i="10"/>
  <c r="KM57" i="10"/>
  <c r="KN57" i="10"/>
  <c r="KO57" i="10"/>
  <c r="KP57" i="10"/>
  <c r="KQ57" i="10"/>
  <c r="KR57" i="10"/>
  <c r="KS57" i="10"/>
  <c r="KT57" i="10"/>
  <c r="KU57" i="10"/>
  <c r="KV57" i="10"/>
  <c r="KW57" i="10"/>
  <c r="KX57" i="10"/>
  <c r="KY57" i="10"/>
  <c r="KZ57" i="10"/>
  <c r="LA57" i="10"/>
  <c r="LB57" i="10"/>
  <c r="LC57" i="10"/>
  <c r="LD57" i="10"/>
  <c r="LE57" i="10"/>
  <c r="LF57" i="10"/>
  <c r="LG57" i="10"/>
  <c r="LH57" i="10"/>
  <c r="LI57" i="10"/>
  <c r="LJ57" i="10"/>
  <c r="LK57" i="10"/>
  <c r="LL57" i="10"/>
  <c r="LM57" i="10"/>
  <c r="LN57" i="10"/>
  <c r="LO57" i="10"/>
  <c r="LP57" i="10"/>
  <c r="LQ57" i="10"/>
  <c r="LR57" i="10"/>
  <c r="LS57" i="10"/>
  <c r="LT57" i="10"/>
  <c r="LU57" i="10"/>
  <c r="LV57" i="10"/>
  <c r="LW57" i="10"/>
  <c r="LX57" i="10"/>
  <c r="LY57" i="10"/>
  <c r="LZ57" i="10"/>
  <c r="MA57" i="10"/>
  <c r="MB57" i="10"/>
  <c r="MC57" i="10"/>
  <c r="MD57" i="10"/>
  <c r="ME57" i="10"/>
  <c r="MF57" i="10"/>
  <c r="MG57" i="10"/>
  <c r="MH57" i="10"/>
  <c r="MI57" i="10"/>
  <c r="MJ57" i="10"/>
  <c r="MK57" i="10"/>
  <c r="ML57" i="10"/>
  <c r="MM57" i="10"/>
  <c r="MN57" i="10"/>
  <c r="MO57" i="10"/>
  <c r="MP57" i="10"/>
  <c r="MQ57" i="10"/>
  <c r="MR57" i="10"/>
  <c r="MS57" i="10"/>
  <c r="MT57" i="10"/>
  <c r="MU57" i="10"/>
  <c r="MV57" i="10"/>
  <c r="MW57" i="10"/>
  <c r="MX57" i="10"/>
  <c r="MY57" i="10"/>
  <c r="MZ57" i="10"/>
  <c r="NA57" i="10"/>
  <c r="NB57" i="10"/>
  <c r="NC57" i="10"/>
  <c r="ND57" i="10"/>
  <c r="NE57" i="10"/>
  <c r="NF57" i="10"/>
  <c r="NG57" i="10"/>
  <c r="NH57" i="10"/>
  <c r="NI57" i="10"/>
  <c r="NJ57" i="10"/>
  <c r="NK57" i="10"/>
  <c r="NL57" i="10"/>
  <c r="NM57" i="10"/>
  <c r="NN57" i="10"/>
  <c r="NO57" i="10"/>
  <c r="NP57" i="10"/>
  <c r="NQ57" i="10"/>
  <c r="NR57" i="10"/>
  <c r="NS57" i="10"/>
  <c r="NT57" i="10"/>
  <c r="NU57" i="10"/>
  <c r="NV57" i="10"/>
  <c r="NW57" i="10"/>
  <c r="NX57" i="10"/>
  <c r="NY57" i="10"/>
  <c r="NZ57" i="10"/>
  <c r="OA57" i="10"/>
  <c r="OB57" i="10"/>
  <c r="OC57" i="10"/>
  <c r="OD57" i="10"/>
  <c r="OE57" i="10"/>
  <c r="OF57" i="10"/>
  <c r="OG57" i="10"/>
  <c r="OH57" i="10"/>
  <c r="OI57" i="10"/>
  <c r="OJ57" i="10"/>
  <c r="OK57" i="10"/>
  <c r="OL57" i="10"/>
  <c r="OM57" i="10"/>
  <c r="ON57" i="10"/>
  <c r="OO57" i="10"/>
  <c r="OP57" i="10"/>
  <c r="OQ57" i="10"/>
  <c r="OR57" i="10"/>
  <c r="OS57" i="10"/>
  <c r="OT57" i="10"/>
  <c r="OU57" i="10"/>
  <c r="OV57" i="10"/>
  <c r="OW57" i="10"/>
  <c r="OX57" i="10"/>
  <c r="OY57" i="10"/>
  <c r="OZ57" i="10"/>
  <c r="PA57" i="10"/>
  <c r="PB57" i="10"/>
  <c r="PC57" i="10"/>
  <c r="PD57" i="10"/>
  <c r="PE57" i="10"/>
  <c r="PF57" i="10"/>
  <c r="PG57" i="10"/>
  <c r="PH57" i="10"/>
  <c r="PI57" i="10"/>
  <c r="PJ57" i="10"/>
  <c r="PK57" i="10"/>
  <c r="PL57" i="10"/>
  <c r="PM57" i="10"/>
  <c r="PN57" i="10"/>
  <c r="PO57" i="10"/>
  <c r="PP57" i="10"/>
  <c r="PQ57" i="10"/>
  <c r="PR57" i="10"/>
  <c r="PS57" i="10"/>
  <c r="PT57" i="10"/>
  <c r="PU57" i="10"/>
  <c r="PV57" i="10"/>
  <c r="PW57" i="10"/>
  <c r="PX57" i="10"/>
  <c r="PY57" i="10"/>
  <c r="PZ57" i="10"/>
  <c r="QA57" i="10"/>
  <c r="QB57" i="10"/>
  <c r="QC57" i="10"/>
  <c r="QD57" i="10"/>
  <c r="QE57" i="10"/>
  <c r="QF57" i="10"/>
  <c r="QG57" i="10"/>
  <c r="QH57" i="10"/>
  <c r="QI57" i="10"/>
  <c r="QJ57" i="10"/>
  <c r="QK57" i="10"/>
  <c r="QL57" i="10"/>
  <c r="QM57" i="10"/>
  <c r="QN57" i="10"/>
  <c r="QO57" i="10"/>
  <c r="QP57" i="10"/>
  <c r="QQ57" i="10"/>
  <c r="QR57" i="10"/>
  <c r="QS57" i="10"/>
  <c r="QT57" i="10"/>
  <c r="QU57" i="10"/>
  <c r="QV57" i="10"/>
  <c r="QW57" i="10"/>
  <c r="QX57" i="10"/>
  <c r="QY57" i="10"/>
  <c r="QZ57" i="10"/>
  <c r="RA57" i="10"/>
  <c r="RB57" i="10"/>
  <c r="RC57" i="10"/>
  <c r="RD57" i="10"/>
  <c r="RE57" i="10"/>
  <c r="RF57" i="10"/>
  <c r="RG57" i="10"/>
  <c r="RH57" i="10"/>
  <c r="RI57" i="10"/>
  <c r="RJ57" i="10"/>
  <c r="RK57" i="10"/>
  <c r="RL57" i="10"/>
  <c r="RM57" i="10"/>
  <c r="RN57" i="10"/>
  <c r="RO57" i="10"/>
  <c r="RP57" i="10"/>
  <c r="RQ57" i="10"/>
  <c r="RR57" i="10"/>
  <c r="RS57" i="10"/>
  <c r="RT57" i="10"/>
  <c r="RU57" i="10"/>
  <c r="RV57" i="10"/>
  <c r="RW57" i="10"/>
  <c r="RX57" i="10"/>
  <c r="RY57" i="10"/>
  <c r="RZ57" i="10"/>
  <c r="SA57" i="10"/>
  <c r="SB57" i="10"/>
  <c r="SC57" i="10"/>
  <c r="SD57" i="10"/>
  <c r="SE57" i="10"/>
  <c r="SF57" i="10"/>
  <c r="SG57" i="10"/>
  <c r="SH57" i="10"/>
  <c r="SI57" i="10"/>
  <c r="SJ57" i="10"/>
  <c r="SK57" i="10"/>
  <c r="SL57" i="10"/>
  <c r="SM57" i="10"/>
  <c r="SN57" i="10"/>
  <c r="SO57" i="10"/>
  <c r="SP57" i="10"/>
  <c r="SQ57" i="10"/>
  <c r="SR57" i="10"/>
  <c r="SS57" i="10"/>
  <c r="ST57" i="10"/>
  <c r="SU57" i="10"/>
  <c r="SV57" i="10"/>
  <c r="SW57" i="10"/>
  <c r="SX57" i="10"/>
  <c r="SY57" i="10"/>
  <c r="SZ57" i="10"/>
  <c r="TA57" i="10"/>
  <c r="TB57" i="10"/>
  <c r="TC57" i="10"/>
  <c r="TD57" i="10"/>
  <c r="TE57" i="10"/>
  <c r="TF57" i="10"/>
  <c r="TG57" i="10"/>
  <c r="TH57" i="10"/>
  <c r="TI57" i="10"/>
  <c r="TJ57" i="10"/>
  <c r="TK57" i="10"/>
  <c r="TL57" i="10"/>
  <c r="TM57" i="10"/>
  <c r="TN57" i="10"/>
  <c r="TO57" i="10"/>
  <c r="TP57" i="10"/>
  <c r="TQ57" i="10"/>
  <c r="TR57" i="10"/>
  <c r="TS57" i="10"/>
  <c r="TT57" i="10"/>
  <c r="TU57" i="10"/>
  <c r="TV57" i="10"/>
  <c r="TW57" i="10"/>
  <c r="TX57" i="10"/>
  <c r="TY57" i="10"/>
  <c r="TZ57" i="10"/>
  <c r="UA57" i="10"/>
  <c r="UB57" i="10"/>
  <c r="UC57" i="10"/>
  <c r="UD57" i="10"/>
  <c r="UE57" i="10"/>
  <c r="UF57" i="10"/>
  <c r="UG57" i="10"/>
  <c r="UH57" i="10"/>
  <c r="UI57" i="10"/>
  <c r="UJ57" i="10"/>
  <c r="UK57" i="10"/>
  <c r="UL57" i="10"/>
  <c r="UM57" i="10"/>
  <c r="UN57" i="10"/>
  <c r="UO57" i="10"/>
  <c r="UP57" i="10"/>
  <c r="UQ57" i="10"/>
  <c r="UR57" i="10"/>
  <c r="US57" i="10"/>
  <c r="UT57" i="10"/>
  <c r="UU57" i="10"/>
  <c r="UV57" i="10"/>
  <c r="UW57" i="10"/>
  <c r="UX57" i="10"/>
  <c r="UY57" i="10"/>
  <c r="UZ57" i="10"/>
  <c r="VA57" i="10"/>
  <c r="VB57" i="10"/>
  <c r="VC57" i="10"/>
  <c r="VD57" i="10"/>
  <c r="VE57" i="10"/>
  <c r="VF57" i="10"/>
  <c r="VG57" i="10"/>
  <c r="VH57" i="10"/>
  <c r="VI57" i="10"/>
  <c r="VJ57" i="10"/>
  <c r="VK57" i="10"/>
  <c r="VL57" i="10"/>
  <c r="VM57" i="10"/>
  <c r="VN57" i="10"/>
  <c r="VO57" i="10"/>
  <c r="VP57" i="10"/>
  <c r="VQ57" i="10"/>
  <c r="VR57" i="10"/>
  <c r="VS57" i="10"/>
  <c r="VT57" i="10"/>
  <c r="VU57" i="10"/>
  <c r="VV57" i="10"/>
  <c r="VW57" i="10"/>
  <c r="VX57" i="10"/>
  <c r="VY57" i="10"/>
  <c r="VZ57" i="10"/>
  <c r="WA57" i="10"/>
  <c r="WB57" i="10"/>
  <c r="WC57" i="10"/>
  <c r="WD57" i="10"/>
  <c r="WE57" i="10"/>
  <c r="WF57" i="10"/>
  <c r="WG57" i="10"/>
  <c r="WH57" i="10"/>
  <c r="WI57" i="10"/>
  <c r="WJ57" i="10"/>
  <c r="WK57" i="10"/>
  <c r="WL57" i="10"/>
  <c r="WM57" i="10"/>
  <c r="WN57" i="10"/>
  <c r="WO57" i="10"/>
  <c r="WP57" i="10"/>
  <c r="WQ57" i="10"/>
  <c r="WR57" i="10"/>
  <c r="WS57" i="10"/>
  <c r="WT57" i="10"/>
  <c r="WU57" i="10"/>
  <c r="WV57" i="10"/>
  <c r="WW57" i="10"/>
  <c r="WX57" i="10"/>
  <c r="WY57" i="10"/>
  <c r="WZ57" i="10"/>
  <c r="XA57" i="10"/>
  <c r="XB57" i="10"/>
  <c r="XC57" i="10"/>
  <c r="XD57" i="10"/>
  <c r="XE57" i="10"/>
  <c r="XF57" i="10"/>
  <c r="XG57" i="10"/>
  <c r="XH57" i="10"/>
  <c r="XI57" i="10"/>
  <c r="XJ57" i="10"/>
  <c r="XK57" i="10"/>
  <c r="XL57" i="10"/>
  <c r="XM57" i="10"/>
  <c r="XN57" i="10"/>
  <c r="XO57" i="10"/>
  <c r="XP57" i="10"/>
  <c r="XQ57" i="10"/>
  <c r="XR57" i="10"/>
  <c r="XS57" i="10"/>
  <c r="XT57" i="10"/>
  <c r="XU57" i="10"/>
  <c r="XV57" i="10"/>
  <c r="XW57" i="10"/>
  <c r="XX57" i="10"/>
  <c r="XY57" i="10"/>
  <c r="XZ57" i="10"/>
  <c r="YA57" i="10"/>
  <c r="YB57" i="10"/>
  <c r="YC57" i="10"/>
  <c r="YD57" i="10"/>
  <c r="YE57" i="10"/>
  <c r="YF57" i="10"/>
  <c r="YG57" i="10"/>
  <c r="YH57" i="10"/>
  <c r="YI57" i="10"/>
  <c r="YJ57" i="10"/>
  <c r="YK57" i="10"/>
  <c r="YL57" i="10"/>
  <c r="YM57" i="10"/>
  <c r="YN57" i="10"/>
  <c r="YO57" i="10"/>
  <c r="YP57" i="10"/>
  <c r="YQ57" i="10"/>
  <c r="YR57" i="10"/>
  <c r="YS57" i="10"/>
  <c r="YT57" i="10"/>
  <c r="YU57" i="10"/>
  <c r="YV57" i="10"/>
  <c r="YW57" i="10"/>
  <c r="YX57" i="10"/>
  <c r="YY57" i="10"/>
  <c r="YZ57" i="10"/>
  <c r="ZA57" i="10"/>
  <c r="ZB57" i="10"/>
  <c r="ZC57" i="10"/>
  <c r="ZD57" i="10"/>
  <c r="ZE57" i="10"/>
  <c r="ZF57" i="10"/>
  <c r="ZG57" i="10"/>
  <c r="ZH57" i="10"/>
  <c r="ZI57" i="10"/>
  <c r="ZJ57" i="10"/>
  <c r="ZK57" i="10"/>
  <c r="ZL57" i="10"/>
  <c r="ZM57" i="10"/>
  <c r="ZN57" i="10"/>
  <c r="ZO57" i="10"/>
  <c r="ZP57" i="10"/>
  <c r="ZQ57" i="10"/>
  <c r="ZR57" i="10"/>
  <c r="ZS57" i="10"/>
  <c r="ZT57" i="10"/>
  <c r="ZU57" i="10"/>
  <c r="ZV57" i="10"/>
  <c r="ZW57" i="10"/>
  <c r="ZX57" i="10"/>
  <c r="ZY57" i="10"/>
  <c r="ZZ57" i="10"/>
  <c r="AAA57" i="10"/>
  <c r="AAB57" i="10"/>
  <c r="AAC57" i="10"/>
  <c r="AAD57" i="10"/>
  <c r="AAE57" i="10"/>
  <c r="AAF57" i="10"/>
  <c r="AAG57" i="10"/>
  <c r="AAH57" i="10"/>
  <c r="AAI57" i="10"/>
  <c r="AAJ57" i="10"/>
  <c r="AAK57" i="10"/>
  <c r="AAL57" i="10"/>
  <c r="AAM57" i="10"/>
  <c r="AAN57" i="10"/>
  <c r="AAO57" i="10"/>
  <c r="AAP57" i="10"/>
  <c r="AAQ57" i="10"/>
  <c r="AAR57" i="10"/>
  <c r="AAS57" i="10"/>
  <c r="AAT57" i="10"/>
  <c r="AAU57" i="10"/>
  <c r="AAV57" i="10"/>
  <c r="AAW57" i="10"/>
  <c r="AAX57" i="10"/>
  <c r="AAY57" i="10"/>
  <c r="AAZ57" i="10"/>
  <c r="ABA57" i="10"/>
  <c r="ABB57" i="10"/>
  <c r="ABC57" i="10"/>
  <c r="ABD57" i="10"/>
  <c r="ABE57" i="10"/>
  <c r="ABF57" i="10"/>
  <c r="ABG57" i="10"/>
  <c r="ABH57" i="10"/>
  <c r="ABI57" i="10"/>
  <c r="ABJ57" i="10"/>
  <c r="ABK57" i="10"/>
  <c r="ABL57" i="10"/>
  <c r="ABM57" i="10"/>
  <c r="ABN57" i="10"/>
  <c r="ABO57" i="10"/>
  <c r="ABP57" i="10"/>
  <c r="ABQ57" i="10"/>
  <c r="ABR57" i="10"/>
  <c r="ABS57" i="10"/>
  <c r="ABT57" i="10"/>
  <c r="ABU57" i="10"/>
  <c r="ABV57" i="10"/>
  <c r="ABW57" i="10"/>
  <c r="ABX57" i="10"/>
  <c r="ABY57" i="10"/>
  <c r="ABZ57" i="10"/>
  <c r="ACA57" i="10"/>
  <c r="ACB57" i="10"/>
  <c r="ACC57" i="10"/>
  <c r="ACD57" i="10"/>
  <c r="ACE57" i="10"/>
  <c r="ACF57" i="10"/>
  <c r="ACG57" i="10"/>
  <c r="ACH57" i="10"/>
  <c r="ACI57" i="10"/>
  <c r="ACJ57" i="10"/>
  <c r="ACK57" i="10"/>
  <c r="ACL57" i="10"/>
  <c r="ACM57" i="10"/>
  <c r="ACN57" i="10"/>
  <c r="ACO57" i="10"/>
  <c r="ACP57" i="10"/>
  <c r="ACQ57" i="10"/>
  <c r="ACR57" i="10"/>
  <c r="ACS57" i="10"/>
  <c r="ACT57" i="10"/>
  <c r="ACU57" i="10"/>
  <c r="ACV57" i="10"/>
  <c r="ACW57" i="10"/>
  <c r="ACX57" i="10"/>
  <c r="ACY57" i="10"/>
  <c r="ACZ57" i="10"/>
  <c r="ADA57" i="10"/>
  <c r="ADB57" i="10"/>
  <c r="ADC57" i="10"/>
  <c r="ADD57" i="10"/>
  <c r="ADE57" i="10"/>
  <c r="ADF57" i="10"/>
  <c r="ADG57" i="10"/>
  <c r="ADH57" i="10"/>
  <c r="ADI57" i="10"/>
  <c r="ADJ57" i="10"/>
  <c r="ADK57" i="10"/>
  <c r="ADL57" i="10"/>
  <c r="ADM57" i="10"/>
  <c r="ADN57" i="10"/>
  <c r="ADO57" i="10"/>
  <c r="ADP57" i="10"/>
  <c r="ADQ57" i="10"/>
  <c r="ADR57" i="10"/>
  <c r="ADS57" i="10"/>
  <c r="ADT57" i="10"/>
  <c r="ADU57" i="10"/>
  <c r="ADV57" i="10"/>
  <c r="ADW57" i="10"/>
  <c r="ADX57" i="10"/>
  <c r="ADY57" i="10"/>
  <c r="ADZ57" i="10"/>
  <c r="AEA57" i="10"/>
  <c r="AEB57" i="10"/>
  <c r="AEC57" i="10"/>
  <c r="AED57" i="10"/>
  <c r="AEE57" i="10"/>
  <c r="AEF57" i="10"/>
  <c r="AEG57" i="10"/>
  <c r="AEH57" i="10"/>
  <c r="AEI57" i="10"/>
  <c r="AEJ57" i="10"/>
  <c r="AEK57" i="10"/>
  <c r="AEL57" i="10"/>
  <c r="AEM57" i="10"/>
  <c r="AEN57" i="10"/>
  <c r="AEO57" i="10"/>
  <c r="AEP57" i="10"/>
  <c r="AEQ57" i="10"/>
  <c r="AER57" i="10"/>
  <c r="AES57" i="10"/>
  <c r="AET57" i="10"/>
  <c r="AEU57" i="10"/>
  <c r="AEV57" i="10"/>
  <c r="AEW57" i="10"/>
  <c r="AEX57" i="10"/>
  <c r="AEY57" i="10"/>
  <c r="AEZ57" i="10"/>
  <c r="AFA57" i="10"/>
  <c r="AFB57" i="10"/>
  <c r="AFC57" i="10"/>
  <c r="AFD57" i="10"/>
  <c r="AFE57" i="10"/>
  <c r="AFF57" i="10"/>
  <c r="AFG57" i="10"/>
  <c r="AFH57" i="10"/>
  <c r="AFI57" i="10"/>
  <c r="AFJ57" i="10"/>
  <c r="AFK57" i="10"/>
  <c r="AFL57" i="10"/>
  <c r="AFM57" i="10"/>
  <c r="AFN57" i="10"/>
  <c r="AFO57" i="10"/>
  <c r="AFP57" i="10"/>
  <c r="AFQ57" i="10"/>
  <c r="AFR57" i="10"/>
  <c r="AFS57" i="10"/>
  <c r="AFT57" i="10"/>
  <c r="AFU57" i="10"/>
  <c r="AFV57" i="10"/>
  <c r="AFW57" i="10"/>
  <c r="AFX57" i="10"/>
  <c r="AFY57" i="10"/>
  <c r="AFZ57" i="10"/>
  <c r="AGA57" i="10"/>
  <c r="AGB57" i="10"/>
  <c r="AGC57" i="10"/>
  <c r="AGD57" i="10"/>
  <c r="AGE57" i="10"/>
  <c r="AGF57" i="10"/>
  <c r="AGG57" i="10"/>
  <c r="AGH57" i="10"/>
  <c r="AGI57" i="10"/>
  <c r="AGJ57" i="10"/>
  <c r="AGK57" i="10"/>
  <c r="AGL57" i="10"/>
  <c r="AGM57" i="10"/>
  <c r="AGN57" i="10"/>
  <c r="AGO57" i="10"/>
  <c r="AGP57" i="10"/>
  <c r="AGQ57" i="10"/>
  <c r="AGR57" i="10"/>
  <c r="AGS57" i="10"/>
  <c r="AGT57" i="10"/>
  <c r="AGU57" i="10"/>
  <c r="AGV57" i="10"/>
  <c r="AGW57" i="10"/>
  <c r="AGX57" i="10"/>
  <c r="AGY57" i="10"/>
  <c r="AGZ57" i="10"/>
  <c r="AHA57" i="10"/>
  <c r="AHB57" i="10"/>
  <c r="AHC57" i="10"/>
  <c r="AHD57" i="10"/>
  <c r="AHE57" i="10"/>
  <c r="AHF57" i="10"/>
  <c r="AHG57" i="10"/>
  <c r="AHH57" i="10"/>
  <c r="AHI57" i="10"/>
  <c r="AHJ57" i="10"/>
  <c r="AHK57" i="10"/>
  <c r="AHL57" i="10"/>
  <c r="AHM57" i="10"/>
  <c r="AHN57" i="10"/>
  <c r="AHO57" i="10"/>
  <c r="AHP57" i="10"/>
  <c r="AHQ57" i="10"/>
  <c r="AHR57" i="10"/>
  <c r="AHS57" i="10"/>
  <c r="AHT57" i="10"/>
  <c r="AHU57" i="10"/>
  <c r="AHV57" i="10"/>
  <c r="AHW57" i="10"/>
  <c r="AHX57" i="10"/>
  <c r="AHY57" i="10"/>
  <c r="AHZ57" i="10"/>
  <c r="AIA57" i="10"/>
  <c r="AIB57" i="10"/>
  <c r="AIC57" i="10"/>
  <c r="AID57" i="10"/>
  <c r="AIE57" i="10"/>
  <c r="AIF57" i="10"/>
  <c r="AIG57" i="10"/>
  <c r="AIH57" i="10"/>
  <c r="AII57" i="10"/>
  <c r="AIJ57" i="10"/>
  <c r="AIK57" i="10"/>
  <c r="AIL57" i="10"/>
  <c r="AIM57" i="10"/>
  <c r="AIN57" i="10"/>
  <c r="AIO57" i="10"/>
  <c r="AIP57" i="10"/>
  <c r="AIQ57" i="10"/>
  <c r="AIR57" i="10"/>
  <c r="AIS57" i="10"/>
  <c r="AIT57" i="10"/>
  <c r="AIU57" i="10"/>
  <c r="AIV57" i="10"/>
  <c r="AIW57" i="10"/>
  <c r="AIX57" i="10"/>
  <c r="AIY57" i="10"/>
  <c r="AIZ57" i="10"/>
  <c r="AJA57" i="10"/>
  <c r="AJB57" i="10"/>
  <c r="AJC57" i="10"/>
  <c r="AJD57" i="10"/>
  <c r="AJE57" i="10"/>
  <c r="AJF57" i="10"/>
  <c r="AJG57" i="10"/>
  <c r="AJH57" i="10"/>
  <c r="AJI57" i="10"/>
  <c r="AJJ57" i="10"/>
  <c r="AJK57" i="10"/>
  <c r="AJL57" i="10"/>
  <c r="AJM57" i="10"/>
  <c r="AJN57" i="10"/>
  <c r="AJO57" i="10"/>
  <c r="AJP57" i="10"/>
  <c r="AJQ57" i="10"/>
  <c r="AJR57" i="10"/>
  <c r="AJS57" i="10"/>
  <c r="AJT57" i="10"/>
  <c r="AJU57" i="10"/>
  <c r="AJV57" i="10"/>
  <c r="AJW57" i="10"/>
  <c r="AJX57" i="10"/>
  <c r="AJY57" i="10"/>
  <c r="AJZ57" i="10"/>
  <c r="AKA57" i="10"/>
  <c r="AKB57" i="10"/>
  <c r="AKC57" i="10"/>
  <c r="AKD57" i="10"/>
  <c r="AKE57" i="10"/>
  <c r="AKF57" i="10"/>
  <c r="AKG57" i="10"/>
  <c r="AKH57" i="10"/>
  <c r="AKI57" i="10"/>
  <c r="AKJ57" i="10"/>
  <c r="AKK57" i="10"/>
  <c r="AKL57" i="10"/>
  <c r="AKM57" i="10"/>
  <c r="AKN57" i="10"/>
  <c r="AKO57" i="10"/>
  <c r="AKP57" i="10"/>
  <c r="AKQ57" i="10"/>
  <c r="AKR57" i="10"/>
  <c r="AKS57" i="10"/>
  <c r="AKT57" i="10"/>
  <c r="AKU57" i="10"/>
  <c r="AKV57" i="10"/>
  <c r="AKW57" i="10"/>
  <c r="AKX57" i="10"/>
  <c r="AKY57" i="10"/>
  <c r="AKZ57" i="10"/>
  <c r="ALA57" i="10"/>
  <c r="ALB57" i="10"/>
  <c r="ALC57" i="10"/>
  <c r="ALD57" i="10"/>
  <c r="ALE57" i="10"/>
  <c r="ALF57" i="10"/>
  <c r="ALG57" i="10"/>
  <c r="ALH57" i="10"/>
  <c r="ALI57" i="10"/>
  <c r="ALJ57" i="10"/>
  <c r="ALK57" i="10"/>
  <c r="ALL57" i="10"/>
  <c r="ALM57" i="10"/>
  <c r="ALN57" i="10"/>
  <c r="ALO57" i="10"/>
  <c r="ALP57" i="10"/>
  <c r="ALQ57" i="10"/>
  <c r="ALR57" i="10"/>
  <c r="ALS57" i="10"/>
  <c r="ALT57" i="10"/>
  <c r="ALU57" i="10"/>
  <c r="ALV57" i="10"/>
  <c r="ALW57" i="10"/>
  <c r="ALX57" i="10"/>
  <c r="ALY57" i="10"/>
  <c r="ALZ57" i="10"/>
  <c r="AMA57" i="10"/>
  <c r="AMB57" i="10"/>
  <c r="AMC57" i="10"/>
  <c r="AMD57" i="10"/>
  <c r="AME57" i="10"/>
  <c r="AMF57" i="10"/>
  <c r="AMG57" i="10"/>
  <c r="AMH57" i="10"/>
  <c r="AMI57" i="10"/>
  <c r="AMJ57" i="10"/>
  <c r="AMK57" i="10"/>
  <c r="AML57" i="10"/>
  <c r="AMM57" i="10"/>
  <c r="AMN57" i="10"/>
  <c r="AMO57" i="10"/>
  <c r="AMP57" i="10"/>
  <c r="AMQ57" i="10"/>
  <c r="AMR57" i="10"/>
  <c r="AMS57" i="10"/>
  <c r="AMT57" i="10"/>
  <c r="AMU57" i="10"/>
  <c r="AMV57" i="10"/>
  <c r="AMW57" i="10"/>
  <c r="AMX57" i="10"/>
  <c r="AMY57" i="10"/>
  <c r="AMZ57" i="10"/>
  <c r="ANA57" i="10"/>
  <c r="ANB57" i="10"/>
  <c r="ANC57" i="10"/>
  <c r="AND57" i="10"/>
  <c r="ANE57" i="10"/>
  <c r="ANF57" i="10"/>
  <c r="ANG57" i="10"/>
  <c r="ANH57" i="10"/>
  <c r="ANI57" i="10"/>
  <c r="ANJ57" i="10"/>
  <c r="ANK57" i="10"/>
  <c r="ANL57" i="10"/>
  <c r="ANM57" i="10"/>
  <c r="ANN57" i="10"/>
  <c r="ANO57" i="10"/>
  <c r="ANP57" i="10"/>
  <c r="ANQ57" i="10"/>
  <c r="ANR57" i="10"/>
  <c r="ANS57" i="10"/>
  <c r="ANT57" i="10"/>
  <c r="ANU57" i="10"/>
  <c r="ANV57" i="10"/>
  <c r="ANW57" i="10"/>
  <c r="ANX57" i="10"/>
  <c r="ANY57" i="10"/>
  <c r="ANZ57" i="10"/>
  <c r="AOA57" i="10"/>
  <c r="AOB57" i="10"/>
  <c r="AOC57" i="10"/>
  <c r="AOD57" i="10"/>
  <c r="AOE57" i="10"/>
  <c r="AOF57" i="10"/>
  <c r="AOG57" i="10"/>
  <c r="AOH57" i="10"/>
  <c r="AOI57" i="10"/>
  <c r="AOJ57" i="10"/>
  <c r="AOK57" i="10"/>
  <c r="AOL57" i="10"/>
  <c r="AOM57" i="10"/>
  <c r="AON57" i="10"/>
  <c r="AOO57" i="10"/>
  <c r="AOP57" i="10"/>
  <c r="AOQ57" i="10"/>
  <c r="AOR57" i="10"/>
  <c r="AOS57" i="10"/>
  <c r="AOT57" i="10"/>
  <c r="AOU57" i="10"/>
  <c r="AOV57" i="10"/>
  <c r="AOW57" i="10"/>
  <c r="AOX57" i="10"/>
  <c r="AOY57" i="10"/>
  <c r="AOZ57" i="10"/>
  <c r="APA57" i="10"/>
  <c r="APB57" i="10"/>
  <c r="APC57" i="10"/>
  <c r="APD57" i="10"/>
  <c r="APE57" i="10"/>
  <c r="APF57" i="10"/>
  <c r="APG57" i="10"/>
  <c r="APH57" i="10"/>
  <c r="API57" i="10"/>
  <c r="APJ57" i="10"/>
  <c r="APK57" i="10"/>
  <c r="APL57" i="10"/>
  <c r="APM57" i="10"/>
  <c r="APN57" i="10"/>
  <c r="APO57" i="10"/>
  <c r="APP57" i="10"/>
  <c r="APQ57" i="10"/>
  <c r="APR57" i="10"/>
  <c r="APS57" i="10"/>
  <c r="APT57" i="10"/>
  <c r="APU57" i="10"/>
  <c r="APV57" i="10"/>
  <c r="APW57" i="10"/>
  <c r="APX57" i="10"/>
  <c r="APY57" i="10"/>
  <c r="APZ57" i="10"/>
  <c r="AQA57" i="10"/>
  <c r="AQB57" i="10"/>
  <c r="AQC57" i="10"/>
  <c r="AQD57" i="10"/>
  <c r="AQE57" i="10"/>
  <c r="AQF57" i="10"/>
  <c r="AQG57" i="10"/>
  <c r="AQH57" i="10"/>
  <c r="AQI57" i="10"/>
  <c r="AQJ57" i="10"/>
  <c r="AQK57" i="10"/>
  <c r="AQL57" i="10"/>
  <c r="AQM57" i="10"/>
  <c r="AQN57" i="10"/>
  <c r="AQO57" i="10"/>
  <c r="AQP57" i="10"/>
  <c r="AQQ57" i="10"/>
  <c r="AQR57" i="10"/>
  <c r="AQS57" i="10"/>
  <c r="AQT57" i="10"/>
  <c r="AQU57" i="10"/>
  <c r="AQV57" i="10"/>
  <c r="AQW57" i="10"/>
  <c r="AQX57" i="10"/>
  <c r="AQY57" i="10"/>
  <c r="AQZ57" i="10"/>
  <c r="ARA57" i="10"/>
  <c r="ARB57" i="10"/>
  <c r="ARC57" i="10"/>
  <c r="ARD57" i="10"/>
  <c r="ARE57" i="10"/>
  <c r="ARF57" i="10"/>
  <c r="ARG57" i="10"/>
  <c r="ARH57" i="10"/>
  <c r="ARI57" i="10"/>
  <c r="ARJ57" i="10"/>
  <c r="ARK57" i="10"/>
  <c r="ARL57" i="10"/>
  <c r="ARM57" i="10"/>
  <c r="ARN57" i="10"/>
  <c r="ARO57" i="10"/>
  <c r="ARP57" i="10"/>
  <c r="ARQ57" i="10"/>
  <c r="ARR57" i="10"/>
  <c r="ARS57" i="10"/>
  <c r="ART57" i="10"/>
  <c r="ARU57" i="10"/>
  <c r="ARV57" i="10"/>
  <c r="ARW57" i="10"/>
  <c r="ARX57" i="10"/>
  <c r="ARY57" i="10"/>
  <c r="ARZ57" i="10"/>
  <c r="ASA57" i="10"/>
  <c r="ASB57" i="10"/>
  <c r="ASC57" i="10"/>
  <c r="ASD57" i="10"/>
  <c r="ASE57" i="10"/>
  <c r="ASF57" i="10"/>
  <c r="ASG57" i="10"/>
  <c r="ASH57" i="10"/>
  <c r="ASI57" i="10"/>
  <c r="ASJ57" i="10"/>
  <c r="ASK57" i="10"/>
  <c r="ASL57" i="10"/>
  <c r="ASM57" i="10"/>
  <c r="ASN57" i="10"/>
  <c r="ASO57" i="10"/>
  <c r="ASP57" i="10"/>
  <c r="ASQ57" i="10"/>
  <c r="ASR57" i="10"/>
  <c r="ASS57" i="10"/>
  <c r="AST57" i="10"/>
  <c r="ASU57" i="10"/>
  <c r="ASV57" i="10"/>
  <c r="ASW57" i="10"/>
  <c r="ASX57" i="10"/>
  <c r="ASY57" i="10"/>
  <c r="ASZ57" i="10"/>
  <c r="ATA57" i="10"/>
  <c r="ATB57" i="10"/>
  <c r="ATC57" i="10"/>
  <c r="ATD57" i="10"/>
  <c r="ATE57" i="10"/>
  <c r="ATF57" i="10"/>
  <c r="ATG57" i="10"/>
  <c r="ATH57" i="10"/>
  <c r="ATI57" i="10"/>
  <c r="ATJ57" i="10"/>
  <c r="ATK57" i="10"/>
  <c r="ATL57" i="10"/>
  <c r="ATM57" i="10"/>
  <c r="ATN57" i="10"/>
  <c r="ATO57" i="10"/>
  <c r="ATP57" i="10"/>
  <c r="ATQ57" i="10"/>
  <c r="ATR57" i="10"/>
  <c r="ATS57" i="10"/>
  <c r="ATT57" i="10"/>
  <c r="ATU57" i="10"/>
  <c r="ATV57" i="10"/>
  <c r="ATW57" i="10"/>
  <c r="ATX57" i="10"/>
  <c r="ATY57" i="10"/>
  <c r="ATZ57" i="10"/>
  <c r="AUA57" i="10"/>
  <c r="AUB57" i="10"/>
  <c r="AUC57" i="10"/>
  <c r="AUD57" i="10"/>
  <c r="AUE57" i="10"/>
  <c r="AUF57" i="10"/>
  <c r="AUG57" i="10"/>
  <c r="AUH57" i="10"/>
  <c r="AUI57" i="10"/>
  <c r="AUJ57" i="10"/>
  <c r="AUK57" i="10"/>
  <c r="AUL57" i="10"/>
  <c r="AUM57" i="10"/>
  <c r="AUN57" i="10"/>
  <c r="AUO57" i="10"/>
  <c r="AUP57" i="10"/>
  <c r="AUQ57" i="10"/>
  <c r="AUR57" i="10"/>
  <c r="AUS57" i="10"/>
  <c r="AUT57" i="10"/>
  <c r="AUU57" i="10"/>
  <c r="AUV57" i="10"/>
  <c r="AUW57" i="10"/>
  <c r="AUX57" i="10"/>
  <c r="AUY57" i="10"/>
  <c r="AUZ57" i="10"/>
  <c r="AVA57" i="10"/>
  <c r="AVB57" i="10"/>
  <c r="AVC57" i="10"/>
  <c r="AVD57" i="10"/>
  <c r="AVE57" i="10"/>
  <c r="AVF57" i="10"/>
  <c r="AVG57" i="10"/>
  <c r="AVH57" i="10"/>
  <c r="AVI57" i="10"/>
  <c r="AVJ57" i="10"/>
  <c r="AVK57" i="10"/>
  <c r="AVL57" i="10"/>
  <c r="AVM57" i="10"/>
  <c r="AVN57" i="10"/>
  <c r="AVO57" i="10"/>
  <c r="AVP57" i="10"/>
  <c r="AVQ57" i="10"/>
  <c r="AVR57" i="10"/>
  <c r="AVS57" i="10"/>
  <c r="AVT57" i="10"/>
  <c r="AVU57" i="10"/>
  <c r="AVV57" i="10"/>
  <c r="AVW57" i="10"/>
  <c r="AVX57" i="10"/>
  <c r="AVY57" i="10"/>
  <c r="AVZ57" i="10"/>
  <c r="AWA57" i="10"/>
  <c r="AWB57" i="10"/>
  <c r="AWC57" i="10"/>
  <c r="AWD57" i="10"/>
  <c r="AWE57" i="10"/>
  <c r="AWF57" i="10"/>
  <c r="AWG57" i="10"/>
  <c r="AWH57" i="10"/>
  <c r="AWI57" i="10"/>
  <c r="AWJ57" i="10"/>
  <c r="AWK57" i="10"/>
  <c r="AWL57" i="10"/>
  <c r="AWM57" i="10"/>
  <c r="AWN57" i="10"/>
  <c r="AWO57" i="10"/>
  <c r="AWP57" i="10"/>
  <c r="AWQ57" i="10"/>
  <c r="AWR57" i="10"/>
  <c r="AWS57" i="10"/>
  <c r="AWT57" i="10"/>
  <c r="AWU57" i="10"/>
  <c r="AWV57" i="10"/>
  <c r="AWW57" i="10"/>
  <c r="AWX57" i="10"/>
  <c r="AWY57" i="10"/>
  <c r="AWZ57" i="10"/>
  <c r="AXA57" i="10"/>
  <c r="AXB57" i="10"/>
  <c r="AXC57" i="10"/>
  <c r="AXD57" i="10"/>
  <c r="AXE57" i="10"/>
  <c r="AXF57" i="10"/>
  <c r="AXG57" i="10"/>
  <c r="AXH57" i="10"/>
  <c r="AXI57" i="10"/>
  <c r="AXJ57" i="10"/>
  <c r="AXK57" i="10"/>
  <c r="AXL57" i="10"/>
  <c r="AXM57" i="10"/>
  <c r="AXN57" i="10"/>
  <c r="AXO57" i="10"/>
  <c r="AXP57" i="10"/>
  <c r="AXQ57" i="10"/>
  <c r="AXR57" i="10"/>
  <c r="AXS57" i="10"/>
  <c r="AXT57" i="10"/>
  <c r="AXU57" i="10"/>
  <c r="AXV57" i="10"/>
  <c r="AXW57" i="10"/>
  <c r="AXX57" i="10"/>
  <c r="AXY57" i="10"/>
  <c r="AXZ57" i="10"/>
  <c r="AYA57" i="10"/>
  <c r="AYB57" i="10"/>
  <c r="AYC57" i="10"/>
  <c r="AYD57" i="10"/>
  <c r="AYE57" i="10"/>
  <c r="AYF57" i="10"/>
  <c r="AYG57" i="10"/>
  <c r="AYH57" i="10"/>
  <c r="AYI57" i="10"/>
  <c r="AYJ57" i="10"/>
  <c r="AYK57" i="10"/>
  <c r="AYL57" i="10"/>
  <c r="AYM57" i="10"/>
  <c r="AYN57" i="10"/>
  <c r="AYO57" i="10"/>
  <c r="AYP57" i="10"/>
  <c r="AYQ57" i="10"/>
  <c r="AYR57" i="10"/>
  <c r="AYS57" i="10"/>
  <c r="AYT57" i="10"/>
  <c r="AYU57" i="10"/>
  <c r="AYV57" i="10"/>
  <c r="AYW57" i="10"/>
  <c r="AYX57" i="10"/>
  <c r="AYY57" i="10"/>
  <c r="AYZ57" i="10"/>
  <c r="AZA57" i="10"/>
  <c r="AZB57" i="10"/>
  <c r="AZC57" i="10"/>
  <c r="AZD57" i="10"/>
  <c r="AZE57" i="10"/>
  <c r="AZF57" i="10"/>
  <c r="AZG57" i="10"/>
  <c r="AZH57" i="10"/>
  <c r="AZI57" i="10"/>
  <c r="AZJ57" i="10"/>
  <c r="AZK57" i="10"/>
  <c r="AZL57" i="10"/>
  <c r="AZM57" i="10"/>
  <c r="AZN57" i="10"/>
  <c r="AZO57" i="10"/>
  <c r="AZP57" i="10"/>
  <c r="AZQ57" i="10"/>
  <c r="AZR57" i="10"/>
  <c r="AZS57" i="10"/>
  <c r="AZT57" i="10"/>
  <c r="AZU57" i="10"/>
  <c r="AZV57" i="10"/>
  <c r="AZW57" i="10"/>
  <c r="AZX57" i="10"/>
  <c r="AZY57" i="10"/>
  <c r="AZZ57" i="10"/>
  <c r="BAA57" i="10"/>
  <c r="BAB57" i="10"/>
  <c r="BAC57" i="10"/>
  <c r="BAD57" i="10"/>
  <c r="BAE57" i="10"/>
  <c r="BAF57" i="10"/>
  <c r="BAG57" i="10"/>
  <c r="BAH57" i="10"/>
  <c r="BAI57" i="10"/>
  <c r="BAJ57" i="10"/>
  <c r="BAK57" i="10"/>
  <c r="BAL57" i="10"/>
  <c r="BAM57" i="10"/>
  <c r="BAN57" i="10"/>
  <c r="BAO57" i="10"/>
  <c r="BAP57" i="10"/>
  <c r="BAQ57" i="10"/>
  <c r="BAR57" i="10"/>
  <c r="BAS57" i="10"/>
  <c r="BAT57" i="10"/>
  <c r="BAU57" i="10"/>
  <c r="BAV57" i="10"/>
  <c r="BAW57" i="10"/>
  <c r="BAX57" i="10"/>
  <c r="BAY57" i="10"/>
  <c r="BAZ57" i="10"/>
  <c r="BBA57" i="10"/>
  <c r="BBB57" i="10"/>
  <c r="BBC57" i="10"/>
  <c r="BBD57" i="10"/>
  <c r="BBE57" i="10"/>
  <c r="BBF57" i="10"/>
  <c r="BBG57" i="10"/>
  <c r="BBH57" i="10"/>
  <c r="BBI57" i="10"/>
  <c r="BBJ57" i="10"/>
  <c r="BBK57" i="10"/>
  <c r="BBL57" i="10"/>
  <c r="BBM57" i="10"/>
  <c r="BBN57" i="10"/>
  <c r="BBO57" i="10"/>
  <c r="BBP57" i="10"/>
  <c r="BBQ57" i="10"/>
  <c r="BBR57" i="10"/>
  <c r="BBS57" i="10"/>
  <c r="BBT57" i="10"/>
  <c r="BBU57" i="10"/>
  <c r="BBV57" i="10"/>
  <c r="BBW57" i="10"/>
  <c r="BBX57" i="10"/>
  <c r="BBY57" i="10"/>
  <c r="BBZ57" i="10"/>
  <c r="BCA57" i="10"/>
  <c r="BCB57" i="10"/>
  <c r="BCC57" i="10"/>
  <c r="BCD57" i="10"/>
  <c r="BCE57" i="10"/>
  <c r="BCF57" i="10"/>
  <c r="BCG57" i="10"/>
  <c r="BCH57" i="10"/>
  <c r="BCI57" i="10"/>
  <c r="BCJ57" i="10"/>
  <c r="BCK57" i="10"/>
  <c r="BCL57" i="10"/>
  <c r="BCM57" i="10"/>
  <c r="BCN57" i="10"/>
  <c r="BCO57" i="10"/>
  <c r="BCP57" i="10"/>
  <c r="BCQ57" i="10"/>
  <c r="BCR57" i="10"/>
  <c r="BCS57" i="10"/>
  <c r="BCT57" i="10"/>
  <c r="BCU57" i="10"/>
  <c r="BCV57" i="10"/>
  <c r="BCW57" i="10"/>
  <c r="BCX57" i="10"/>
  <c r="BCY57" i="10"/>
  <c r="BCZ57" i="10"/>
  <c r="BDA57" i="10"/>
  <c r="BDB57" i="10"/>
  <c r="BDC57" i="10"/>
  <c r="BDD57" i="10"/>
  <c r="BDE57" i="10"/>
  <c r="BDF57" i="10"/>
  <c r="BDG57" i="10"/>
  <c r="BDH57" i="10"/>
  <c r="BDI57" i="10"/>
  <c r="BDJ57" i="10"/>
  <c r="BDK57" i="10"/>
  <c r="BDL57" i="10"/>
  <c r="BDM57" i="10"/>
  <c r="BDN57" i="10"/>
  <c r="BDO57" i="10"/>
  <c r="BDP57" i="10"/>
  <c r="BDQ57" i="10"/>
  <c r="BDR57" i="10"/>
  <c r="BDS57" i="10"/>
  <c r="BDT57" i="10"/>
  <c r="BDU57" i="10"/>
  <c r="BDV57" i="10"/>
  <c r="BDW57" i="10"/>
  <c r="BDX57" i="10"/>
  <c r="BDY57" i="10"/>
  <c r="BDZ57" i="10"/>
  <c r="BEA57" i="10"/>
  <c r="BEB57" i="10"/>
  <c r="BEC57" i="10"/>
  <c r="BED57" i="10"/>
  <c r="BEE57" i="10"/>
  <c r="BEF57" i="10"/>
  <c r="BEG57" i="10"/>
  <c r="BEH57" i="10"/>
  <c r="BEI57" i="10"/>
  <c r="BEJ57" i="10"/>
  <c r="BEK57" i="10"/>
  <c r="BEL57" i="10"/>
  <c r="BEM57" i="10"/>
  <c r="BEN57" i="10"/>
  <c r="BEO57" i="10"/>
  <c r="BEP57" i="10"/>
  <c r="BEQ57" i="10"/>
  <c r="BER57" i="10"/>
  <c r="BES57" i="10"/>
  <c r="BET57" i="10"/>
  <c r="BEU57" i="10"/>
  <c r="BEV57" i="10"/>
  <c r="BEW57" i="10"/>
  <c r="BEX57" i="10"/>
  <c r="BEY57" i="10"/>
  <c r="BEZ57" i="10"/>
  <c r="BFA57" i="10"/>
  <c r="BFB57" i="10"/>
  <c r="BFC57" i="10"/>
  <c r="BFD57" i="10"/>
  <c r="BFE57" i="10"/>
  <c r="BFF57" i="10"/>
  <c r="BFG57" i="10"/>
  <c r="BFH57" i="10"/>
  <c r="BFI57" i="10"/>
  <c r="BFJ57" i="10"/>
  <c r="BFK57" i="10"/>
  <c r="BFL57" i="10"/>
  <c r="BFM57" i="10"/>
  <c r="BFN57" i="10"/>
  <c r="BFO57" i="10"/>
  <c r="BFP57" i="10"/>
  <c r="BFQ57" i="10"/>
  <c r="BFR57" i="10"/>
  <c r="BFS57" i="10"/>
  <c r="BFT57" i="10"/>
  <c r="BFU57" i="10"/>
  <c r="BFV57" i="10"/>
  <c r="BFW57" i="10"/>
  <c r="BFX57" i="10"/>
  <c r="BFY57" i="10"/>
  <c r="BFZ57" i="10"/>
  <c r="BGA57" i="10"/>
  <c r="BGB57" i="10"/>
  <c r="BGC57" i="10"/>
  <c r="BGD57" i="10"/>
  <c r="BGE57" i="10"/>
  <c r="BGF57" i="10"/>
  <c r="BGG57" i="10"/>
  <c r="BGH57" i="10"/>
  <c r="BGI57" i="10"/>
  <c r="BGJ57" i="10"/>
  <c r="BGK57" i="10"/>
  <c r="BGL57" i="10"/>
  <c r="BGM57" i="10"/>
  <c r="BGN57" i="10"/>
  <c r="BGO57" i="10"/>
  <c r="BGP57" i="10"/>
  <c r="BGQ57" i="10"/>
  <c r="BGR57" i="10"/>
  <c r="BGS57" i="10"/>
  <c r="BGT57" i="10"/>
  <c r="BGU57" i="10"/>
  <c r="BGV57" i="10"/>
  <c r="BGW57" i="10"/>
  <c r="BGX57" i="10"/>
  <c r="BGY57" i="10"/>
  <c r="BGZ57" i="10"/>
  <c r="BHA57" i="10"/>
  <c r="BHB57" i="10"/>
  <c r="BHC57" i="10"/>
  <c r="BHD57" i="10"/>
  <c r="BHE57" i="10"/>
  <c r="BHF57" i="10"/>
  <c r="BHG57" i="10"/>
  <c r="BHH57" i="10"/>
  <c r="BHI57" i="10"/>
  <c r="BHJ57" i="10"/>
  <c r="BHK57" i="10"/>
  <c r="BHL57" i="10"/>
  <c r="BHM57" i="10"/>
  <c r="BHN57" i="10"/>
  <c r="BHO57" i="10"/>
  <c r="BHP57" i="10"/>
  <c r="BHQ57" i="10"/>
  <c r="BHR57" i="10"/>
  <c r="BHS57" i="10"/>
  <c r="BHT57" i="10"/>
  <c r="BHU57" i="10"/>
  <c r="BHV57" i="10"/>
  <c r="BHW57" i="10"/>
  <c r="BHX57" i="10"/>
  <c r="BHY57" i="10"/>
  <c r="BHZ57" i="10"/>
  <c r="BIA57" i="10"/>
  <c r="BIB57" i="10"/>
  <c r="BIC57" i="10"/>
  <c r="BID57" i="10"/>
  <c r="BIE57" i="10"/>
  <c r="BIF57" i="10"/>
  <c r="BIG57" i="10"/>
  <c r="BIH57" i="10"/>
  <c r="BII57" i="10"/>
  <c r="BIJ57" i="10"/>
  <c r="BIK57" i="10"/>
  <c r="BIL57" i="10"/>
  <c r="BIM57" i="10"/>
  <c r="BIN57" i="10"/>
  <c r="BIO57" i="10"/>
  <c r="BIP57" i="10"/>
  <c r="BIQ57" i="10"/>
  <c r="BIR57" i="10"/>
  <c r="BIS57" i="10"/>
  <c r="BIT57" i="10"/>
  <c r="BIU57" i="10"/>
  <c r="BIV57" i="10"/>
  <c r="BIW57" i="10"/>
  <c r="BIX57" i="10"/>
  <c r="BIY57" i="10"/>
  <c r="BIZ57" i="10"/>
  <c r="BJA57" i="10"/>
  <c r="BJB57" i="10"/>
  <c r="BJC57" i="10"/>
  <c r="BJD57" i="10"/>
  <c r="BJE57" i="10"/>
  <c r="BJF57" i="10"/>
  <c r="BJG57" i="10"/>
  <c r="BJH57" i="10"/>
  <c r="BJI57" i="10"/>
  <c r="BJJ57" i="10"/>
  <c r="BJK57" i="10"/>
  <c r="BJL57" i="10"/>
  <c r="BJM57" i="10"/>
  <c r="BJN57" i="10"/>
  <c r="BJO57" i="10"/>
  <c r="BJP57" i="10"/>
  <c r="BJQ57" i="10"/>
  <c r="BJR57" i="10"/>
  <c r="BJS57" i="10"/>
  <c r="BJT57" i="10"/>
  <c r="BJU57" i="10"/>
  <c r="BJV57" i="10"/>
  <c r="BJW57" i="10"/>
  <c r="BJX57" i="10"/>
  <c r="BJY57" i="10"/>
  <c r="BJZ57" i="10"/>
  <c r="BKA57" i="10"/>
  <c r="BKB57" i="10"/>
  <c r="BKC57" i="10"/>
  <c r="BKD57" i="10"/>
  <c r="BKE57" i="10"/>
  <c r="BKF57" i="10"/>
  <c r="BKG57" i="10"/>
  <c r="BKH57" i="10"/>
  <c r="BKI57" i="10"/>
  <c r="BKJ57" i="10"/>
  <c r="BKK57" i="10"/>
  <c r="BKL57" i="10"/>
  <c r="BKM57" i="10"/>
  <c r="BKN57" i="10"/>
  <c r="BKO57" i="10"/>
  <c r="BKP57" i="10"/>
  <c r="BKQ57" i="10"/>
  <c r="BKR57" i="10"/>
  <c r="BKS57" i="10"/>
  <c r="BKT57" i="10"/>
  <c r="BKU57" i="10"/>
  <c r="BKV57" i="10"/>
  <c r="BKW57" i="10"/>
  <c r="BKX57" i="10"/>
  <c r="BKY57" i="10"/>
  <c r="BKZ57" i="10"/>
  <c r="BLA57" i="10"/>
  <c r="BLB57" i="10"/>
  <c r="BLC57" i="10"/>
  <c r="BLD57" i="10"/>
  <c r="BLE57" i="10"/>
  <c r="BLF57" i="10"/>
  <c r="BLG57" i="10"/>
  <c r="BLH57" i="10"/>
  <c r="BLI57" i="10"/>
  <c r="BLJ57" i="10"/>
  <c r="BLK57" i="10"/>
  <c r="BLL57" i="10"/>
  <c r="BLM57" i="10"/>
  <c r="BLN57" i="10"/>
  <c r="BLO57" i="10"/>
  <c r="BLP57" i="10"/>
  <c r="BLQ57" i="10"/>
  <c r="BLR57" i="10"/>
  <c r="BLS57" i="10"/>
  <c r="BLT57" i="10"/>
  <c r="BLU57" i="10"/>
  <c r="BLV57" i="10"/>
  <c r="BLW57" i="10"/>
  <c r="BLX57" i="10"/>
  <c r="BLY57" i="10"/>
  <c r="BLZ57" i="10"/>
  <c r="BMA57" i="10"/>
  <c r="BMB57" i="10"/>
  <c r="BMC57" i="10"/>
  <c r="BMD57" i="10"/>
  <c r="BME57" i="10"/>
  <c r="BMF57" i="10"/>
  <c r="BMG57" i="10"/>
  <c r="BMH57" i="10"/>
  <c r="BMI57" i="10"/>
  <c r="BMJ57" i="10"/>
  <c r="BMK57" i="10"/>
  <c r="BML57" i="10"/>
  <c r="BMM57" i="10"/>
  <c r="BMN57" i="10"/>
  <c r="BMO57" i="10"/>
  <c r="BMP57" i="10"/>
  <c r="BMQ57" i="10"/>
  <c r="BMR57" i="10"/>
  <c r="BMS57" i="10"/>
  <c r="BMT57" i="10"/>
  <c r="BMU57" i="10"/>
  <c r="BMV57" i="10"/>
  <c r="BMW57" i="10"/>
  <c r="BMX57" i="10"/>
  <c r="BMY57" i="10"/>
  <c r="BMZ57" i="10"/>
  <c r="BNA57" i="10"/>
  <c r="BNB57" i="10"/>
  <c r="BNC57" i="10"/>
  <c r="BND57" i="10"/>
  <c r="BNE57" i="10"/>
  <c r="BNF57" i="10"/>
  <c r="BNG57" i="10"/>
  <c r="BNH57" i="10"/>
  <c r="BNI57" i="10"/>
  <c r="BNJ57" i="10"/>
  <c r="BNK57" i="10"/>
  <c r="BNL57" i="10"/>
  <c r="BNM57" i="10"/>
  <c r="BNN57" i="10"/>
  <c r="BNO57" i="10"/>
  <c r="BNP57" i="10"/>
  <c r="BNQ57" i="10"/>
  <c r="BNR57" i="10"/>
  <c r="BNS57" i="10"/>
  <c r="BNT57" i="10"/>
  <c r="BNU57" i="10"/>
  <c r="BNV57" i="10"/>
  <c r="BNW57" i="10"/>
  <c r="BNX57" i="10"/>
  <c r="BNY57" i="10"/>
  <c r="BNZ57" i="10"/>
  <c r="BOA57" i="10"/>
  <c r="BOB57" i="10"/>
  <c r="BOC57" i="10"/>
  <c r="BOD57" i="10"/>
  <c r="BOE57" i="10"/>
  <c r="BOF57" i="10"/>
  <c r="BOG57" i="10"/>
  <c r="BOH57" i="10"/>
  <c r="BOI57" i="10"/>
  <c r="BOJ57" i="10"/>
  <c r="BOK57" i="10"/>
  <c r="BOL57" i="10"/>
  <c r="BOM57" i="10"/>
  <c r="BON57" i="10"/>
  <c r="BOO57" i="10"/>
  <c r="BOP57" i="10"/>
  <c r="BOQ57" i="10"/>
  <c r="BOR57" i="10"/>
  <c r="BOS57" i="10"/>
  <c r="BOT57" i="10"/>
  <c r="BOU57" i="10"/>
  <c r="BOV57" i="10"/>
  <c r="BOW57" i="10"/>
  <c r="BOX57" i="10"/>
  <c r="BOY57" i="10"/>
  <c r="BOZ57" i="10"/>
  <c r="BPA57" i="10"/>
  <c r="BPB57" i="10"/>
  <c r="BPC57" i="10"/>
  <c r="BPD57" i="10"/>
  <c r="BPE57" i="10"/>
  <c r="BPF57" i="10"/>
  <c r="BPG57" i="10"/>
  <c r="BPH57" i="10"/>
  <c r="BPI57" i="10"/>
  <c r="BPJ57" i="10"/>
  <c r="BPK57" i="10"/>
  <c r="BPL57" i="10"/>
  <c r="BPM57" i="10"/>
  <c r="BPN57" i="10"/>
  <c r="BPO57" i="10"/>
  <c r="BPP57" i="10"/>
  <c r="BPQ57" i="10"/>
  <c r="BPR57" i="10"/>
  <c r="BPS57" i="10"/>
  <c r="BPT57" i="10"/>
  <c r="BPU57" i="10"/>
  <c r="BPV57" i="10"/>
  <c r="BPW57" i="10"/>
  <c r="BPX57" i="10"/>
  <c r="BPY57" i="10"/>
  <c r="BPZ57" i="10"/>
  <c r="BQA57" i="10"/>
  <c r="BQB57" i="10"/>
  <c r="BQC57" i="10"/>
  <c r="BQD57" i="10"/>
  <c r="BQE57" i="10"/>
  <c r="BQF57" i="10"/>
  <c r="BQG57" i="10"/>
  <c r="BQH57" i="10"/>
  <c r="BQI57" i="10"/>
  <c r="BQJ57" i="10"/>
  <c r="BQK57" i="10"/>
  <c r="BQL57" i="10"/>
  <c r="BQM57" i="10"/>
  <c r="BQN57" i="10"/>
  <c r="BQO57" i="10"/>
  <c r="BQP57" i="10"/>
  <c r="BQQ57" i="10"/>
  <c r="BQR57" i="10"/>
  <c r="BQS57" i="10"/>
  <c r="BQT57" i="10"/>
  <c r="BQU57" i="10"/>
  <c r="BQV57" i="10"/>
  <c r="BQW57" i="10"/>
  <c r="BQX57" i="10"/>
  <c r="BQY57" i="10"/>
  <c r="BQZ57" i="10"/>
  <c r="BRA57" i="10"/>
  <c r="BRB57" i="10"/>
  <c r="BRC57" i="10"/>
  <c r="BRD57" i="10"/>
  <c r="BRE57" i="10"/>
  <c r="BRF57" i="10"/>
  <c r="BRG57" i="10"/>
  <c r="BRH57" i="10"/>
  <c r="BRI57" i="10"/>
  <c r="BRJ57" i="10"/>
  <c r="BRK57" i="10"/>
  <c r="BRL57" i="10"/>
  <c r="BRM57" i="10"/>
  <c r="BRN57" i="10"/>
  <c r="BRO57" i="10"/>
  <c r="BRP57" i="10"/>
  <c r="BRQ57" i="10"/>
  <c r="BRR57" i="10"/>
  <c r="BRS57" i="10"/>
  <c r="BRT57" i="10"/>
  <c r="BRU57" i="10"/>
  <c r="BRV57" i="10"/>
  <c r="BRW57" i="10"/>
  <c r="BRX57" i="10"/>
  <c r="BRY57" i="10"/>
  <c r="BRZ57" i="10"/>
  <c r="BSA57" i="10"/>
  <c r="BSB57" i="10"/>
  <c r="BSC57" i="10"/>
  <c r="BSD57" i="10"/>
  <c r="BSE57" i="10"/>
  <c r="BSF57" i="10"/>
  <c r="BSG57" i="10"/>
  <c r="BSH57" i="10"/>
  <c r="BSI57" i="10"/>
  <c r="BSJ57" i="10"/>
  <c r="BSK57" i="10"/>
  <c r="BSL57" i="10"/>
  <c r="BSM57" i="10"/>
  <c r="BSN57" i="10"/>
  <c r="BSO57" i="10"/>
  <c r="BSP57" i="10"/>
  <c r="BSQ57" i="10"/>
  <c r="BSR57" i="10"/>
  <c r="BSS57" i="10"/>
  <c r="BST57" i="10"/>
  <c r="BSU57" i="10"/>
  <c r="BSV57" i="10"/>
  <c r="BSW57" i="10"/>
  <c r="BSX57" i="10"/>
  <c r="BSY57" i="10"/>
  <c r="BSZ57" i="10"/>
  <c r="BTA57" i="10"/>
  <c r="BTB57" i="10"/>
  <c r="BTC57" i="10"/>
  <c r="BTD57" i="10"/>
  <c r="BTE57" i="10"/>
  <c r="BTF57" i="10"/>
  <c r="BTG57" i="10"/>
  <c r="BTH57" i="10"/>
  <c r="BTI57" i="10"/>
  <c r="BTJ57" i="10"/>
  <c r="BTK57" i="10"/>
  <c r="BTL57" i="10"/>
  <c r="BTM57" i="10"/>
  <c r="BTN57" i="10"/>
  <c r="BTO57" i="10"/>
  <c r="BTP57" i="10"/>
  <c r="BTQ57" i="10"/>
  <c r="BTR57" i="10"/>
  <c r="BTS57" i="10"/>
  <c r="BTT57" i="10"/>
  <c r="BTU57" i="10"/>
  <c r="BTV57" i="10"/>
  <c r="BTW57" i="10"/>
  <c r="BTX57" i="10"/>
  <c r="BTY57" i="10"/>
  <c r="BTZ57" i="10"/>
  <c r="BUA57" i="10"/>
  <c r="BUB57" i="10"/>
  <c r="BUC57" i="10"/>
  <c r="BUD57" i="10"/>
  <c r="BUE57" i="10"/>
  <c r="BUF57" i="10"/>
  <c r="BUG57" i="10"/>
  <c r="BUH57" i="10"/>
  <c r="BUI57" i="10"/>
  <c r="BUJ57" i="10"/>
  <c r="BUK57" i="10"/>
  <c r="BUL57" i="10"/>
  <c r="BUM57" i="10"/>
  <c r="BUN57" i="10"/>
  <c r="BUO57" i="10"/>
  <c r="BUP57" i="10"/>
  <c r="BUQ57" i="10"/>
  <c r="BUR57" i="10"/>
  <c r="BUS57" i="10"/>
  <c r="BUT57" i="10"/>
  <c r="BUU57" i="10"/>
  <c r="BUV57" i="10"/>
  <c r="BUW57" i="10"/>
  <c r="BUX57" i="10"/>
  <c r="BUY57" i="10"/>
  <c r="BUZ57" i="10"/>
  <c r="BVA57" i="10"/>
  <c r="BVB57" i="10"/>
  <c r="BVC57" i="10"/>
  <c r="BVD57" i="10"/>
  <c r="BVE57" i="10"/>
  <c r="BVF57" i="10"/>
  <c r="BVG57" i="10"/>
  <c r="BVH57" i="10"/>
  <c r="BVI57" i="10"/>
  <c r="BVJ57" i="10"/>
  <c r="BVK57" i="10"/>
  <c r="BVL57" i="10"/>
  <c r="BVM57" i="10"/>
  <c r="BVN57" i="10"/>
  <c r="BVO57" i="10"/>
  <c r="BVP57" i="10"/>
  <c r="BVQ57" i="10"/>
  <c r="BVR57" i="10"/>
  <c r="BVS57" i="10"/>
  <c r="BVT57" i="10"/>
  <c r="BVU57" i="10"/>
  <c r="BVV57" i="10"/>
  <c r="BVW57" i="10"/>
  <c r="BVX57" i="10"/>
  <c r="BVY57" i="10"/>
  <c r="BVZ57" i="10"/>
  <c r="BWA57" i="10"/>
  <c r="BWB57" i="10"/>
  <c r="BWC57" i="10"/>
  <c r="BWD57" i="10"/>
  <c r="BWE57" i="10"/>
  <c r="BWF57" i="10"/>
  <c r="BWG57" i="10"/>
  <c r="BWH57" i="10"/>
  <c r="BWI57" i="10"/>
  <c r="BWJ57" i="10"/>
  <c r="BWK57" i="10"/>
  <c r="BWL57" i="10"/>
  <c r="BWM57" i="10"/>
  <c r="BWN57" i="10"/>
  <c r="BWO57" i="10"/>
  <c r="BWP57" i="10"/>
  <c r="BWQ57" i="10"/>
  <c r="BWR57" i="10"/>
  <c r="BWS57" i="10"/>
  <c r="BWT57" i="10"/>
  <c r="BWU57" i="10"/>
  <c r="BWV57" i="10"/>
  <c r="BWW57" i="10"/>
  <c r="BWX57" i="10"/>
  <c r="BWY57" i="10"/>
  <c r="BWZ57" i="10"/>
  <c r="BXA57" i="10"/>
  <c r="BXB57" i="10"/>
  <c r="BXC57" i="10"/>
  <c r="BXD57" i="10"/>
  <c r="BXE57" i="10"/>
  <c r="BXF57" i="10"/>
  <c r="BXG57" i="10"/>
  <c r="BXH57" i="10"/>
  <c r="BXI57" i="10"/>
  <c r="BXJ57" i="10"/>
  <c r="BXK57" i="10"/>
  <c r="BXL57" i="10"/>
  <c r="BXM57" i="10"/>
  <c r="BXN57" i="10"/>
  <c r="BXO57" i="10"/>
  <c r="BXP57" i="10"/>
  <c r="BXQ57" i="10"/>
  <c r="BXR57" i="10"/>
  <c r="BXS57" i="10"/>
  <c r="BXT57" i="10"/>
  <c r="BXU57" i="10"/>
  <c r="BXV57" i="10"/>
  <c r="BXW57" i="10"/>
  <c r="BXX57" i="10"/>
  <c r="BXY57" i="10"/>
  <c r="BXZ57" i="10"/>
  <c r="BYA57" i="10"/>
  <c r="BYB57" i="10"/>
  <c r="BYC57" i="10"/>
  <c r="BYD57" i="10"/>
  <c r="BYE57" i="10"/>
  <c r="BYF57" i="10"/>
  <c r="BYG57" i="10"/>
  <c r="BYH57" i="10"/>
  <c r="BYI57" i="10"/>
  <c r="BYJ57" i="10"/>
  <c r="BYK57" i="10"/>
  <c r="BYL57" i="10"/>
  <c r="BYM57" i="10"/>
  <c r="BYN57" i="10"/>
  <c r="BYO57" i="10"/>
  <c r="BYP57" i="10"/>
  <c r="BYQ57" i="10"/>
  <c r="BYR57" i="10"/>
  <c r="BYS57" i="10"/>
  <c r="BYT57" i="10"/>
  <c r="BYU57" i="10"/>
  <c r="BYV57" i="10"/>
  <c r="BYW57" i="10"/>
  <c r="BYX57" i="10"/>
  <c r="BYY57" i="10"/>
  <c r="BYZ57" i="10"/>
  <c r="BZA57" i="10"/>
  <c r="BZB57" i="10"/>
  <c r="BZC57" i="10"/>
  <c r="BZD57" i="10"/>
  <c r="BZE57" i="10"/>
  <c r="BZF57" i="10"/>
  <c r="BZG57" i="10"/>
  <c r="BZH57" i="10"/>
  <c r="BZI57" i="10"/>
  <c r="BZJ57" i="10"/>
  <c r="BZK57" i="10"/>
  <c r="BZL57" i="10"/>
  <c r="BZM57" i="10"/>
  <c r="BZN57" i="10"/>
  <c r="BZO57" i="10"/>
  <c r="BZP57" i="10"/>
  <c r="BZQ57" i="10"/>
  <c r="BZR57" i="10"/>
  <c r="BZS57" i="10"/>
  <c r="BZT57" i="10"/>
  <c r="BZU57" i="10"/>
  <c r="BZV57" i="10"/>
  <c r="BZW57" i="10"/>
  <c r="BZX57" i="10"/>
  <c r="BZY57" i="10"/>
  <c r="BZZ57" i="10"/>
  <c r="CAA57" i="10"/>
  <c r="CAB57" i="10"/>
  <c r="CAC57" i="10"/>
  <c r="CAD57" i="10"/>
  <c r="CAE57" i="10"/>
  <c r="CAF57" i="10"/>
  <c r="CAG57" i="10"/>
  <c r="CAH57" i="10"/>
  <c r="CAI57" i="10"/>
  <c r="CAJ57" i="10"/>
  <c r="CAK57" i="10"/>
  <c r="CAL57" i="10"/>
  <c r="CAM57" i="10"/>
  <c r="CAN57" i="10"/>
  <c r="CAO57" i="10"/>
  <c r="CAP57" i="10"/>
  <c r="CAQ57" i="10"/>
  <c r="CAR57" i="10"/>
  <c r="CAS57" i="10"/>
  <c r="CAT57" i="10"/>
  <c r="CAU57" i="10"/>
  <c r="CAV57" i="10"/>
  <c r="CAW57" i="10"/>
  <c r="CAX57" i="10"/>
  <c r="CAY57" i="10"/>
  <c r="CAZ57" i="10"/>
  <c r="CBA57" i="10"/>
  <c r="CBB57" i="10"/>
  <c r="CBC57" i="10"/>
  <c r="CBD57" i="10"/>
  <c r="CBE57" i="10"/>
  <c r="CBF57" i="10"/>
  <c r="CBG57" i="10"/>
  <c r="CBH57" i="10"/>
  <c r="CBI57" i="10"/>
  <c r="CBJ57" i="10"/>
  <c r="CBK57" i="10"/>
  <c r="CBL57" i="10"/>
  <c r="CBM57" i="10"/>
  <c r="CBN57" i="10"/>
  <c r="CBO57" i="10"/>
  <c r="CBP57" i="10"/>
  <c r="CBQ57" i="10"/>
  <c r="CBR57" i="10"/>
  <c r="CBS57" i="10"/>
  <c r="CBT57" i="10"/>
  <c r="CBU57" i="10"/>
  <c r="CBV57" i="10"/>
  <c r="CBW57" i="10"/>
  <c r="CBX57" i="10"/>
  <c r="CBY57" i="10"/>
  <c r="CBZ57" i="10"/>
  <c r="CCA57" i="10"/>
  <c r="CCB57" i="10"/>
  <c r="CCC57" i="10"/>
  <c r="CCD57" i="10"/>
  <c r="CCE57" i="10"/>
  <c r="CCF57" i="10"/>
  <c r="CCG57" i="10"/>
  <c r="CCH57" i="10"/>
  <c r="CCI57" i="10"/>
  <c r="CCJ57" i="10"/>
  <c r="CCK57" i="10"/>
  <c r="CCL57" i="10"/>
  <c r="CCM57" i="10"/>
  <c r="CCN57" i="10"/>
  <c r="CCO57" i="10"/>
  <c r="CCP57" i="10"/>
  <c r="CCQ57" i="10"/>
  <c r="CCR57" i="10"/>
  <c r="CCS57" i="10"/>
  <c r="CCT57" i="10"/>
  <c r="CCU57" i="10"/>
  <c r="CCV57" i="10"/>
  <c r="CCW57" i="10"/>
  <c r="CCX57" i="10"/>
  <c r="CCY57" i="10"/>
  <c r="CCZ57" i="10"/>
  <c r="CDA57" i="10"/>
  <c r="CDB57" i="10"/>
  <c r="CDC57" i="10"/>
  <c r="CDD57" i="10"/>
  <c r="CDE57" i="10"/>
  <c r="CDF57" i="10"/>
  <c r="CDG57" i="10"/>
  <c r="CDH57" i="10"/>
  <c r="CDI57" i="10"/>
  <c r="CDJ57" i="10"/>
  <c r="CDK57" i="10"/>
  <c r="CDL57" i="10"/>
  <c r="CDM57" i="10"/>
  <c r="CDN57" i="10"/>
  <c r="CDO57" i="10"/>
  <c r="CDP57" i="10"/>
  <c r="CDQ57" i="10"/>
  <c r="CDR57" i="10"/>
  <c r="CDS57" i="10"/>
  <c r="CDT57" i="10"/>
  <c r="CDU57" i="10"/>
  <c r="CDV57" i="10"/>
  <c r="CDW57" i="10"/>
  <c r="CDX57" i="10"/>
  <c r="CDY57" i="10"/>
  <c r="CDZ57" i="10"/>
  <c r="CEA57" i="10"/>
  <c r="CEB57" i="10"/>
  <c r="CEC57" i="10"/>
  <c r="CED57" i="10"/>
  <c r="CEE57" i="10"/>
  <c r="CEF57" i="10"/>
  <c r="CEG57" i="10"/>
  <c r="CEH57" i="10"/>
  <c r="CEI57" i="10"/>
  <c r="CEJ57" i="10"/>
  <c r="CEK57" i="10"/>
  <c r="CEL57" i="10"/>
  <c r="CEM57" i="10"/>
  <c r="CEN57" i="10"/>
  <c r="CEO57" i="10"/>
  <c r="CEP57" i="10"/>
  <c r="CEQ57" i="10"/>
  <c r="CER57" i="10"/>
  <c r="CES57" i="10"/>
  <c r="CET57" i="10"/>
  <c r="CEU57" i="10"/>
  <c r="CEV57" i="10"/>
  <c r="CEW57" i="10"/>
  <c r="CEX57" i="10"/>
  <c r="CEY57" i="10"/>
  <c r="CEZ57" i="10"/>
  <c r="CFA57" i="10"/>
  <c r="CFB57" i="10"/>
  <c r="CFC57" i="10"/>
  <c r="CFD57" i="10"/>
  <c r="CFE57" i="10"/>
  <c r="CFF57" i="10"/>
  <c r="CFG57" i="10"/>
  <c r="CFH57" i="10"/>
  <c r="CFI57" i="10"/>
  <c r="CFJ57" i="10"/>
  <c r="CFK57" i="10"/>
  <c r="CFL57" i="10"/>
  <c r="CFM57" i="10"/>
  <c r="CFN57" i="10"/>
  <c r="CFO57" i="10"/>
  <c r="CFP57" i="10"/>
  <c r="CFQ57" i="10"/>
  <c r="CFR57" i="10"/>
  <c r="CFS57" i="10"/>
  <c r="CFT57" i="10"/>
  <c r="CFU57" i="10"/>
  <c r="CFV57" i="10"/>
  <c r="CFW57" i="10"/>
  <c r="CFX57" i="10"/>
  <c r="CFY57" i="10"/>
  <c r="CFZ57" i="10"/>
  <c r="CGA57" i="10"/>
  <c r="CGB57" i="10"/>
  <c r="CGC57" i="10"/>
  <c r="CGD57" i="10"/>
  <c r="CGE57" i="10"/>
  <c r="CGF57" i="10"/>
  <c r="CGG57" i="10"/>
  <c r="CGH57" i="10"/>
  <c r="CGI57" i="10"/>
  <c r="CGJ57" i="10"/>
  <c r="CGK57" i="10"/>
  <c r="CGL57" i="10"/>
  <c r="CGM57" i="10"/>
  <c r="CGN57" i="10"/>
  <c r="CGO57" i="10"/>
  <c r="CGP57" i="10"/>
  <c r="CGQ57" i="10"/>
  <c r="CGR57" i="10"/>
  <c r="CGS57" i="10"/>
  <c r="CGT57" i="10"/>
  <c r="CGU57" i="10"/>
  <c r="CGV57" i="10"/>
  <c r="CGW57" i="10"/>
  <c r="CGX57" i="10"/>
  <c r="CGY57" i="10"/>
  <c r="CGZ57" i="10"/>
  <c r="CHA57" i="10"/>
  <c r="CHB57" i="10"/>
  <c r="CHC57" i="10"/>
  <c r="CHD57" i="10"/>
  <c r="CHE57" i="10"/>
  <c r="CHF57" i="10"/>
  <c r="CHG57" i="10"/>
  <c r="CHH57" i="10"/>
  <c r="CHI57" i="10"/>
  <c r="CHJ57" i="10"/>
  <c r="CHK57" i="10"/>
  <c r="CHL57" i="10"/>
  <c r="CHM57" i="10"/>
  <c r="CHN57" i="10"/>
  <c r="CHO57" i="10"/>
  <c r="CHP57" i="10"/>
  <c r="CHQ57" i="10"/>
  <c r="CHR57" i="10"/>
  <c r="CHS57" i="10"/>
  <c r="CHT57" i="10"/>
  <c r="CHU57" i="10"/>
  <c r="CHV57" i="10"/>
  <c r="CHW57" i="10"/>
  <c r="CHX57" i="10"/>
  <c r="CHY57" i="10"/>
  <c r="CHZ57" i="10"/>
  <c r="CIA57" i="10"/>
  <c r="CIB57" i="10"/>
  <c r="CIC57" i="10"/>
  <c r="CID57" i="10"/>
  <c r="CIE57" i="10"/>
  <c r="CIF57" i="10"/>
  <c r="CIG57" i="10"/>
  <c r="CIH57" i="10"/>
  <c r="CII57" i="10"/>
  <c r="CIJ57" i="10"/>
  <c r="CIK57" i="10"/>
  <c r="CIL57" i="10"/>
  <c r="CIM57" i="10"/>
  <c r="CIN57" i="10"/>
  <c r="CIO57" i="10"/>
  <c r="CIP57" i="10"/>
  <c r="CIQ57" i="10"/>
  <c r="CIR57" i="10"/>
  <c r="CIS57" i="10"/>
  <c r="CIT57" i="10"/>
  <c r="CIU57" i="10"/>
  <c r="CIV57" i="10"/>
  <c r="CIW57" i="10"/>
  <c r="CIX57" i="10"/>
  <c r="CIY57" i="10"/>
  <c r="CIZ57" i="10"/>
  <c r="CJA57" i="10"/>
  <c r="CJB57" i="10"/>
  <c r="CJC57" i="10"/>
  <c r="CJD57" i="10"/>
  <c r="CJE57" i="10"/>
  <c r="CJF57" i="10"/>
  <c r="CJG57" i="10"/>
  <c r="CJH57" i="10"/>
  <c r="CJI57" i="10"/>
  <c r="CJJ57" i="10"/>
  <c r="CJK57" i="10"/>
  <c r="CJL57" i="10"/>
  <c r="CJM57" i="10"/>
  <c r="CJN57" i="10"/>
  <c r="CJO57" i="10"/>
  <c r="CJP57" i="10"/>
  <c r="CJQ57" i="10"/>
  <c r="CJR57" i="10"/>
  <c r="CJS57" i="10"/>
  <c r="CJT57" i="10"/>
  <c r="CJU57" i="10"/>
  <c r="CJV57" i="10"/>
  <c r="CJW57" i="10"/>
  <c r="CJX57" i="10"/>
  <c r="CJY57" i="10"/>
  <c r="CJZ57" i="10"/>
  <c r="CKA57" i="10"/>
  <c r="CKB57" i="10"/>
  <c r="CKC57" i="10"/>
  <c r="CKD57" i="10"/>
  <c r="CKE57" i="10"/>
  <c r="CKF57" i="10"/>
  <c r="CKG57" i="10"/>
  <c r="CKH57" i="10"/>
  <c r="CKI57" i="10"/>
  <c r="CKJ57" i="10"/>
  <c r="CKK57" i="10"/>
  <c r="CKL57" i="10"/>
  <c r="CKM57" i="10"/>
  <c r="CKN57" i="10"/>
  <c r="CKO57" i="10"/>
  <c r="CKP57" i="10"/>
  <c r="CKQ57" i="10"/>
  <c r="CKR57" i="10"/>
  <c r="CKS57" i="10"/>
  <c r="CKT57" i="10"/>
  <c r="CKU57" i="10"/>
  <c r="CKV57" i="10"/>
  <c r="CKW57" i="10"/>
  <c r="CKX57" i="10"/>
  <c r="CKY57" i="10"/>
  <c r="CKZ57" i="10"/>
  <c r="CLA57" i="10"/>
  <c r="CLB57" i="10"/>
  <c r="CLC57" i="10"/>
  <c r="CLD57" i="10"/>
  <c r="CLE57" i="10"/>
  <c r="CLF57" i="10"/>
  <c r="CLG57" i="10"/>
  <c r="CLH57" i="10"/>
  <c r="CLI57" i="10"/>
  <c r="CLJ57" i="10"/>
  <c r="CLK57" i="10"/>
  <c r="CLL57" i="10"/>
  <c r="CLM57" i="10"/>
  <c r="CLN57" i="10"/>
  <c r="CLO57" i="10"/>
  <c r="CLP57" i="10"/>
  <c r="CLQ57" i="10"/>
  <c r="CLR57" i="10"/>
  <c r="CLS57" i="10"/>
  <c r="CLT57" i="10"/>
  <c r="CLU57" i="10"/>
  <c r="CLV57" i="10"/>
  <c r="CLW57" i="10"/>
  <c r="CLX57" i="10"/>
  <c r="CLY57" i="10"/>
  <c r="CLZ57" i="10"/>
  <c r="CMA57" i="10"/>
  <c r="CMB57" i="10"/>
  <c r="CMC57" i="10"/>
  <c r="CMD57" i="10"/>
  <c r="CME57" i="10"/>
  <c r="CMF57" i="10"/>
  <c r="CMG57" i="10"/>
  <c r="CMH57" i="10"/>
  <c r="CMI57" i="10"/>
  <c r="CMJ57" i="10"/>
  <c r="CMK57" i="10"/>
  <c r="CML57" i="10"/>
  <c r="CMM57" i="10"/>
  <c r="CMN57" i="10"/>
  <c r="CMO57" i="10"/>
  <c r="CMP57" i="10"/>
  <c r="CMQ57" i="10"/>
  <c r="CMR57" i="10"/>
  <c r="CMS57" i="10"/>
  <c r="CMT57" i="10"/>
  <c r="CMU57" i="10"/>
  <c r="CMV57" i="10"/>
  <c r="CMW57" i="10"/>
  <c r="CMX57" i="10"/>
  <c r="CMY57" i="10"/>
  <c r="CMZ57" i="10"/>
  <c r="CNA57" i="10"/>
  <c r="CNB57" i="10"/>
  <c r="CNC57" i="10"/>
  <c r="CND57" i="10"/>
  <c r="CNE57" i="10"/>
  <c r="CNF57" i="10"/>
  <c r="CNG57" i="10"/>
  <c r="CNH57" i="10"/>
  <c r="CNI57" i="10"/>
  <c r="CNJ57" i="10"/>
  <c r="CNK57" i="10"/>
  <c r="CNL57" i="10"/>
  <c r="CNM57" i="10"/>
  <c r="CNN57" i="10"/>
  <c r="CNO57" i="10"/>
  <c r="CNP57" i="10"/>
  <c r="CNQ57" i="10"/>
  <c r="CNR57" i="10"/>
  <c r="CNS57" i="10"/>
  <c r="CNT57" i="10"/>
  <c r="CNU57" i="10"/>
  <c r="CNV57" i="10"/>
  <c r="CNW57" i="10"/>
  <c r="CNX57" i="10"/>
  <c r="CNY57" i="10"/>
  <c r="CNZ57" i="10"/>
  <c r="COA57" i="10"/>
  <c r="COB57" i="10"/>
  <c r="COC57" i="10"/>
  <c r="COD57" i="10"/>
  <c r="COE57" i="10"/>
  <c r="COF57" i="10"/>
  <c r="COG57" i="10"/>
  <c r="COH57" i="10"/>
  <c r="COI57" i="10"/>
  <c r="COJ57" i="10"/>
  <c r="COK57" i="10"/>
  <c r="COL57" i="10"/>
  <c r="COM57" i="10"/>
  <c r="CON57" i="10"/>
  <c r="COO57" i="10"/>
  <c r="COP57" i="10"/>
  <c r="COQ57" i="10"/>
  <c r="COR57" i="10"/>
  <c r="COS57" i="10"/>
  <c r="COT57" i="10"/>
  <c r="COU57" i="10"/>
  <c r="COV57" i="10"/>
  <c r="COW57" i="10"/>
  <c r="COX57" i="10"/>
  <c r="COY57" i="10"/>
  <c r="COZ57" i="10"/>
  <c r="CPA57" i="10"/>
  <c r="CPB57" i="10"/>
  <c r="CPC57" i="10"/>
  <c r="CPD57" i="10"/>
  <c r="CPE57" i="10"/>
  <c r="CPF57" i="10"/>
  <c r="CPG57" i="10"/>
  <c r="CPH57" i="10"/>
  <c r="CPI57" i="10"/>
  <c r="CPJ57" i="10"/>
  <c r="CPK57" i="10"/>
  <c r="CPL57" i="10"/>
  <c r="CPM57" i="10"/>
  <c r="CPN57" i="10"/>
  <c r="CPO57" i="10"/>
  <c r="CPP57" i="10"/>
  <c r="CPQ57" i="10"/>
  <c r="CPR57" i="10"/>
  <c r="CPS57" i="10"/>
  <c r="CPT57" i="10"/>
  <c r="CPU57" i="10"/>
  <c r="CPV57" i="10"/>
  <c r="CPW57" i="10"/>
  <c r="CPX57" i="10"/>
  <c r="CPY57" i="10"/>
  <c r="CPZ57" i="10"/>
  <c r="CQA57" i="10"/>
  <c r="CQB57" i="10"/>
  <c r="CQC57" i="10"/>
  <c r="CQD57" i="10"/>
  <c r="CQE57" i="10"/>
  <c r="CQF57" i="10"/>
  <c r="CQG57" i="10"/>
  <c r="CQH57" i="10"/>
  <c r="CQI57" i="10"/>
  <c r="CQJ57" i="10"/>
  <c r="CQK57" i="10"/>
  <c r="CQL57" i="10"/>
  <c r="CQM57" i="10"/>
  <c r="CQN57" i="10"/>
  <c r="CQO57" i="10"/>
  <c r="CQP57" i="10"/>
  <c r="CQQ57" i="10"/>
  <c r="CQR57" i="10"/>
  <c r="CQS57" i="10"/>
  <c r="CQT57" i="10"/>
  <c r="CQU57" i="10"/>
  <c r="CQV57" i="10"/>
  <c r="CQW57" i="10"/>
  <c r="CQX57" i="10"/>
  <c r="CQY57" i="10"/>
  <c r="CQZ57" i="10"/>
  <c r="CRA57" i="10"/>
  <c r="CRB57" i="10"/>
  <c r="CRC57" i="10"/>
  <c r="CRD57" i="10"/>
  <c r="CRE57" i="10"/>
  <c r="CRF57" i="10"/>
  <c r="CRG57" i="10"/>
  <c r="CRH57" i="10"/>
  <c r="CRI57" i="10"/>
  <c r="CRJ57" i="10"/>
  <c r="CRK57" i="10"/>
  <c r="CRL57" i="10"/>
  <c r="CRM57" i="10"/>
  <c r="CRN57" i="10"/>
  <c r="CRO57" i="10"/>
  <c r="CRP57" i="10"/>
  <c r="CRQ57" i="10"/>
  <c r="CRR57" i="10"/>
  <c r="CRS57" i="10"/>
  <c r="CRT57" i="10"/>
  <c r="CRU57" i="10"/>
  <c r="CRV57" i="10"/>
  <c r="CRW57" i="10"/>
  <c r="CRX57" i="10"/>
  <c r="CRY57" i="10"/>
  <c r="CRZ57" i="10"/>
  <c r="CSA57" i="10"/>
  <c r="CSB57" i="10"/>
  <c r="CSC57" i="10"/>
  <c r="CSD57" i="10"/>
  <c r="CSE57" i="10"/>
  <c r="CSF57" i="10"/>
  <c r="CSG57" i="10"/>
  <c r="CSH57" i="10"/>
  <c r="CSI57" i="10"/>
  <c r="CSJ57" i="10"/>
  <c r="CSK57" i="10"/>
  <c r="CSL57" i="10"/>
  <c r="CSM57" i="10"/>
  <c r="CSN57" i="10"/>
  <c r="CSO57" i="10"/>
  <c r="CSP57" i="10"/>
  <c r="CSQ57" i="10"/>
  <c r="CSR57" i="10"/>
  <c r="CSS57" i="10"/>
  <c r="CST57" i="10"/>
  <c r="CSU57" i="10"/>
  <c r="CSV57" i="10"/>
  <c r="CSW57" i="10"/>
  <c r="CSX57" i="10"/>
  <c r="CSY57" i="10"/>
  <c r="CSZ57" i="10"/>
  <c r="CTA57" i="10"/>
  <c r="CTB57" i="10"/>
  <c r="CTC57" i="10"/>
  <c r="CTD57" i="10"/>
  <c r="CTE57" i="10"/>
  <c r="CTF57" i="10"/>
  <c r="CTG57" i="10"/>
  <c r="CTH57" i="10"/>
  <c r="CTI57" i="10"/>
  <c r="CTJ57" i="10"/>
  <c r="CTK57" i="10"/>
  <c r="CTL57" i="10"/>
  <c r="CTM57" i="10"/>
  <c r="CTN57" i="10"/>
  <c r="CTO57" i="10"/>
  <c r="CTP57" i="10"/>
  <c r="CTQ57" i="10"/>
  <c r="CTR57" i="10"/>
  <c r="CTS57" i="10"/>
  <c r="CTT57" i="10"/>
  <c r="CTU57" i="10"/>
  <c r="CTV57" i="10"/>
  <c r="CTW57" i="10"/>
  <c r="CTX57" i="10"/>
  <c r="CTY57" i="10"/>
  <c r="CTZ57" i="10"/>
  <c r="CUA57" i="10"/>
  <c r="CUB57" i="10"/>
  <c r="CUC57" i="10"/>
  <c r="CUD57" i="10"/>
  <c r="CUE57" i="10"/>
  <c r="CUF57" i="10"/>
  <c r="CUG57" i="10"/>
  <c r="CUH57" i="10"/>
  <c r="CUI57" i="10"/>
  <c r="CUJ57" i="10"/>
  <c r="CUK57" i="10"/>
  <c r="CUL57" i="10"/>
  <c r="CUM57" i="10"/>
  <c r="CUN57" i="10"/>
  <c r="CUO57" i="10"/>
  <c r="CUP57" i="10"/>
  <c r="CUQ57" i="10"/>
  <c r="CUR57" i="10"/>
  <c r="CUS57" i="10"/>
  <c r="CUT57" i="10"/>
  <c r="CUU57" i="10"/>
  <c r="CUV57" i="10"/>
  <c r="CUW57" i="10"/>
  <c r="CUX57" i="10"/>
  <c r="CUY57" i="10"/>
  <c r="CUZ57" i="10"/>
  <c r="CVA57" i="10"/>
  <c r="CVB57" i="10"/>
  <c r="CVC57" i="10"/>
  <c r="CVD57" i="10"/>
  <c r="CVE57" i="10"/>
  <c r="CVF57" i="10"/>
  <c r="CVG57" i="10"/>
  <c r="CVH57" i="10"/>
  <c r="CVI57" i="10"/>
  <c r="CVJ57" i="10"/>
  <c r="CVK57" i="10"/>
  <c r="CVL57" i="10"/>
  <c r="CVM57" i="10"/>
  <c r="CVN57" i="10"/>
  <c r="CVO57" i="10"/>
  <c r="CVP57" i="10"/>
  <c r="CVQ57" i="10"/>
  <c r="CVR57" i="10"/>
  <c r="CVS57" i="10"/>
  <c r="CVT57" i="10"/>
  <c r="CVU57" i="10"/>
  <c r="CVV57" i="10"/>
  <c r="CVW57" i="10"/>
  <c r="CVX57" i="10"/>
  <c r="CVY57" i="10"/>
  <c r="CVZ57" i="10"/>
  <c r="CWA57" i="10"/>
  <c r="CWB57" i="10"/>
  <c r="CWC57" i="10"/>
  <c r="CWD57" i="10"/>
  <c r="CWE57" i="10"/>
  <c r="CWF57" i="10"/>
  <c r="CWG57" i="10"/>
  <c r="CWH57" i="10"/>
  <c r="CWI57" i="10"/>
  <c r="CWJ57" i="10"/>
  <c r="CWK57" i="10"/>
  <c r="CWL57" i="10"/>
  <c r="CWM57" i="10"/>
  <c r="CWN57" i="10"/>
  <c r="CWO57" i="10"/>
  <c r="CWP57" i="10"/>
  <c r="CWQ57" i="10"/>
  <c r="CWR57" i="10"/>
  <c r="CWS57" i="10"/>
  <c r="CWT57" i="10"/>
  <c r="CWU57" i="10"/>
  <c r="CWV57" i="10"/>
  <c r="CWW57" i="10"/>
  <c r="CWX57" i="10"/>
  <c r="CWY57" i="10"/>
  <c r="CWZ57" i="10"/>
  <c r="CXA57" i="10"/>
  <c r="CXB57" i="10"/>
  <c r="CXC57" i="10"/>
  <c r="CXD57" i="10"/>
  <c r="CXE57" i="10"/>
  <c r="CXF57" i="10"/>
  <c r="CXG57" i="10"/>
  <c r="CXH57" i="10"/>
  <c r="CXI57" i="10"/>
  <c r="CXJ57" i="10"/>
  <c r="CXK57" i="10"/>
  <c r="CXL57" i="10"/>
  <c r="CXM57" i="10"/>
  <c r="CXN57" i="10"/>
  <c r="CXO57" i="10"/>
  <c r="CXP57" i="10"/>
  <c r="CXQ57" i="10"/>
  <c r="CXR57" i="10"/>
  <c r="CXS57" i="10"/>
  <c r="CXT57" i="10"/>
  <c r="CXU57" i="10"/>
  <c r="CXV57" i="10"/>
  <c r="CXW57" i="10"/>
  <c r="CXX57" i="10"/>
  <c r="CXY57" i="10"/>
  <c r="CXZ57" i="10"/>
  <c r="CYA57" i="10"/>
  <c r="CYB57" i="10"/>
  <c r="CYC57" i="10"/>
  <c r="CYD57" i="10"/>
  <c r="CYE57" i="10"/>
  <c r="CYF57" i="10"/>
  <c r="CYG57" i="10"/>
  <c r="CYH57" i="10"/>
  <c r="CYI57" i="10"/>
  <c r="CYJ57" i="10"/>
  <c r="CYK57" i="10"/>
  <c r="CYL57" i="10"/>
  <c r="CYM57" i="10"/>
  <c r="CYN57" i="10"/>
  <c r="CYO57" i="10"/>
  <c r="CYP57" i="10"/>
  <c r="CYQ57" i="10"/>
  <c r="CYR57" i="10"/>
  <c r="CYS57" i="10"/>
  <c r="CYT57" i="10"/>
  <c r="CYU57" i="10"/>
  <c r="CYV57" i="10"/>
  <c r="CYW57" i="10"/>
  <c r="CYX57" i="10"/>
  <c r="CYY57" i="10"/>
  <c r="CYZ57" i="10"/>
  <c r="CZA57" i="10"/>
  <c r="CZB57" i="10"/>
  <c r="CZC57" i="10"/>
  <c r="CZD57" i="10"/>
  <c r="CZE57" i="10"/>
  <c r="CZF57" i="10"/>
  <c r="CZG57" i="10"/>
  <c r="CZH57" i="10"/>
  <c r="CZI57" i="10"/>
  <c r="CZJ57" i="10"/>
  <c r="CZK57" i="10"/>
  <c r="CZL57" i="10"/>
  <c r="CZM57" i="10"/>
  <c r="CZN57" i="10"/>
  <c r="CZO57" i="10"/>
  <c r="CZP57" i="10"/>
  <c r="CZQ57" i="10"/>
  <c r="CZR57" i="10"/>
  <c r="CZS57" i="10"/>
  <c r="CZT57" i="10"/>
  <c r="CZU57" i="10"/>
  <c r="CZV57" i="10"/>
  <c r="CZW57" i="10"/>
  <c r="CZX57" i="10"/>
  <c r="CZY57" i="10"/>
  <c r="CZZ57" i="10"/>
  <c r="DAA57" i="10"/>
  <c r="DAB57" i="10"/>
  <c r="DAC57" i="10"/>
  <c r="DAD57" i="10"/>
  <c r="DAE57" i="10"/>
  <c r="DAF57" i="10"/>
  <c r="DAG57" i="10"/>
  <c r="DAH57" i="10"/>
  <c r="DAI57" i="10"/>
  <c r="DAJ57" i="10"/>
  <c r="DAK57" i="10"/>
  <c r="DAL57" i="10"/>
  <c r="DAM57" i="10"/>
  <c r="DAN57" i="10"/>
  <c r="DAO57" i="10"/>
  <c r="DAP57" i="10"/>
  <c r="DAQ57" i="10"/>
  <c r="DAR57" i="10"/>
  <c r="DAS57" i="10"/>
  <c r="DAT57" i="10"/>
  <c r="DAU57" i="10"/>
  <c r="DAV57" i="10"/>
  <c r="DAW57" i="10"/>
  <c r="DAX57" i="10"/>
  <c r="DAY57" i="10"/>
  <c r="DAZ57" i="10"/>
  <c r="DBA57" i="10"/>
  <c r="DBB57" i="10"/>
  <c r="DBC57" i="10"/>
  <c r="DBD57" i="10"/>
  <c r="DBE57" i="10"/>
  <c r="DBF57" i="10"/>
  <c r="DBG57" i="10"/>
  <c r="DBH57" i="10"/>
  <c r="DBI57" i="10"/>
  <c r="DBJ57" i="10"/>
  <c r="DBK57" i="10"/>
  <c r="DBL57" i="10"/>
  <c r="DBM57" i="10"/>
  <c r="DBN57" i="10"/>
  <c r="DBO57" i="10"/>
  <c r="DBP57" i="10"/>
  <c r="DBQ57" i="10"/>
  <c r="DBR57" i="10"/>
  <c r="DBS57" i="10"/>
  <c r="DBT57" i="10"/>
  <c r="DBU57" i="10"/>
  <c r="DBV57" i="10"/>
  <c r="DBW57" i="10"/>
  <c r="DBX57" i="10"/>
  <c r="DBY57" i="10"/>
  <c r="DBZ57" i="10"/>
  <c r="DCA57" i="10"/>
  <c r="DCB57" i="10"/>
  <c r="DCC57" i="10"/>
  <c r="DCD57" i="10"/>
  <c r="DCE57" i="10"/>
  <c r="DCF57" i="10"/>
  <c r="DCG57" i="10"/>
  <c r="DCH57" i="10"/>
  <c r="DCI57" i="10"/>
  <c r="DCJ57" i="10"/>
  <c r="DCK57" i="10"/>
  <c r="DCL57" i="10"/>
  <c r="DCM57" i="10"/>
  <c r="DCN57" i="10"/>
  <c r="DCO57" i="10"/>
  <c r="DCP57" i="10"/>
  <c r="DCQ57" i="10"/>
  <c r="DCR57" i="10"/>
  <c r="DCS57" i="10"/>
  <c r="DCT57" i="10"/>
  <c r="DCU57" i="10"/>
  <c r="DCV57" i="10"/>
  <c r="DCW57" i="10"/>
  <c r="DCX57" i="10"/>
  <c r="DCY57" i="10"/>
  <c r="DCZ57" i="10"/>
  <c r="DDA57" i="10"/>
  <c r="DDB57" i="10"/>
  <c r="DDC57" i="10"/>
  <c r="DDD57" i="10"/>
  <c r="DDE57" i="10"/>
  <c r="DDF57" i="10"/>
  <c r="DDG57" i="10"/>
  <c r="DDH57" i="10"/>
  <c r="DDI57" i="10"/>
  <c r="DDJ57" i="10"/>
  <c r="DDK57" i="10"/>
  <c r="DDL57" i="10"/>
  <c r="DDM57" i="10"/>
  <c r="DDN57" i="10"/>
  <c r="DDO57" i="10"/>
  <c r="DDP57" i="10"/>
  <c r="DDQ57" i="10"/>
  <c r="DDR57" i="10"/>
  <c r="DDS57" i="10"/>
  <c r="DDT57" i="10"/>
  <c r="DDU57" i="10"/>
  <c r="DDV57" i="10"/>
  <c r="DDW57" i="10"/>
  <c r="DDX57" i="10"/>
  <c r="DDY57" i="10"/>
  <c r="DDZ57" i="10"/>
  <c r="DEA57" i="10"/>
  <c r="DEB57" i="10"/>
  <c r="DEC57" i="10"/>
  <c r="DED57" i="10"/>
  <c r="DEE57" i="10"/>
  <c r="DEF57" i="10"/>
  <c r="DEG57" i="10"/>
  <c r="DEH57" i="10"/>
  <c r="DEI57" i="10"/>
  <c r="DEJ57" i="10"/>
  <c r="DEK57" i="10"/>
  <c r="DEL57" i="10"/>
  <c r="DEM57" i="10"/>
  <c r="DEN57" i="10"/>
  <c r="DEO57" i="10"/>
  <c r="DEP57" i="10"/>
  <c r="DEQ57" i="10"/>
  <c r="DER57" i="10"/>
  <c r="DES57" i="10"/>
  <c r="DET57" i="10"/>
  <c r="DEU57" i="10"/>
  <c r="DEV57" i="10"/>
  <c r="DEW57" i="10"/>
  <c r="DEX57" i="10"/>
  <c r="DEY57" i="10"/>
  <c r="DEZ57" i="10"/>
  <c r="DFA57" i="10"/>
  <c r="DFB57" i="10"/>
  <c r="DFC57" i="10"/>
  <c r="DFD57" i="10"/>
  <c r="DFE57" i="10"/>
  <c r="DFF57" i="10"/>
  <c r="DFG57" i="10"/>
  <c r="DFH57" i="10"/>
  <c r="DFI57" i="10"/>
  <c r="DFJ57" i="10"/>
  <c r="DFK57" i="10"/>
  <c r="DFL57" i="10"/>
  <c r="DFM57" i="10"/>
  <c r="DFN57" i="10"/>
  <c r="DFO57" i="10"/>
  <c r="DFP57" i="10"/>
  <c r="DFQ57" i="10"/>
  <c r="DFR57" i="10"/>
  <c r="DFS57" i="10"/>
  <c r="DFT57" i="10"/>
  <c r="DFU57" i="10"/>
  <c r="DFV57" i="10"/>
  <c r="DFW57" i="10"/>
  <c r="DFX57" i="10"/>
  <c r="DFY57" i="10"/>
  <c r="DFZ57" i="10"/>
  <c r="DGA57" i="10"/>
  <c r="DGB57" i="10"/>
  <c r="DGC57" i="10"/>
  <c r="DGD57" i="10"/>
  <c r="DGE57" i="10"/>
  <c r="DGF57" i="10"/>
  <c r="DGG57" i="10"/>
  <c r="DGH57" i="10"/>
  <c r="DGI57" i="10"/>
  <c r="DGJ57" i="10"/>
  <c r="DGK57" i="10"/>
  <c r="DGL57" i="10"/>
  <c r="DGM57" i="10"/>
  <c r="DGN57" i="10"/>
  <c r="DGO57" i="10"/>
  <c r="DGP57" i="10"/>
  <c r="DGQ57" i="10"/>
  <c r="DGR57" i="10"/>
  <c r="DGS57" i="10"/>
  <c r="DGT57" i="10"/>
  <c r="DGU57" i="10"/>
  <c r="DGV57" i="10"/>
  <c r="DGW57" i="10"/>
  <c r="DGX57" i="10"/>
  <c r="DGY57" i="10"/>
  <c r="DGZ57" i="10"/>
  <c r="DHA57" i="10"/>
  <c r="DHB57" i="10"/>
  <c r="DHC57" i="10"/>
  <c r="DHD57" i="10"/>
  <c r="DHE57" i="10"/>
  <c r="DHF57" i="10"/>
  <c r="DHG57" i="10"/>
  <c r="DHH57" i="10"/>
  <c r="DHI57" i="10"/>
  <c r="DHJ57" i="10"/>
  <c r="DHK57" i="10"/>
  <c r="DHL57" i="10"/>
  <c r="DHM57" i="10"/>
  <c r="DHN57" i="10"/>
  <c r="DHO57" i="10"/>
  <c r="DHP57" i="10"/>
  <c r="DHQ57" i="10"/>
  <c r="DHR57" i="10"/>
  <c r="DHS57" i="10"/>
  <c r="DHT57" i="10"/>
  <c r="DHU57" i="10"/>
  <c r="DHV57" i="10"/>
  <c r="DHW57" i="10"/>
  <c r="DHX57" i="10"/>
  <c r="DHY57" i="10"/>
  <c r="DHZ57" i="10"/>
  <c r="DIA57" i="10"/>
  <c r="DIB57" i="10"/>
  <c r="DIC57" i="10"/>
  <c r="DID57" i="10"/>
  <c r="DIE57" i="10"/>
  <c r="DIF57" i="10"/>
  <c r="DIG57" i="10"/>
  <c r="DIH57" i="10"/>
  <c r="DII57" i="10"/>
  <c r="DIJ57" i="10"/>
  <c r="DIK57" i="10"/>
  <c r="DIL57" i="10"/>
  <c r="DIM57" i="10"/>
  <c r="DIN57" i="10"/>
  <c r="DIO57" i="10"/>
  <c r="DIP57" i="10"/>
  <c r="DIQ57" i="10"/>
  <c r="DIR57" i="10"/>
  <c r="DIS57" i="10"/>
  <c r="DIT57" i="10"/>
  <c r="DIU57" i="10"/>
  <c r="DIV57" i="10"/>
  <c r="DIW57" i="10"/>
  <c r="DIX57" i="10"/>
  <c r="DIY57" i="10"/>
  <c r="DIZ57" i="10"/>
  <c r="DJA57" i="10"/>
  <c r="DJB57" i="10"/>
  <c r="DJC57" i="10"/>
  <c r="DJD57" i="10"/>
  <c r="DJE57" i="10"/>
  <c r="DJF57" i="10"/>
  <c r="DJG57" i="10"/>
  <c r="DJH57" i="10"/>
  <c r="DJI57" i="10"/>
  <c r="DJJ57" i="10"/>
  <c r="DJK57" i="10"/>
  <c r="DJL57" i="10"/>
  <c r="DJM57" i="10"/>
  <c r="DJN57" i="10"/>
  <c r="DJO57" i="10"/>
  <c r="DJP57" i="10"/>
  <c r="DJQ57" i="10"/>
  <c r="DJR57" i="10"/>
  <c r="DJS57" i="10"/>
  <c r="DJT57" i="10"/>
  <c r="DJU57" i="10"/>
  <c r="DJV57" i="10"/>
  <c r="DJW57" i="10"/>
  <c r="DJX57" i="10"/>
  <c r="DJY57" i="10"/>
  <c r="DJZ57" i="10"/>
  <c r="DKA57" i="10"/>
  <c r="DKB57" i="10"/>
  <c r="DKC57" i="10"/>
  <c r="DKD57" i="10"/>
  <c r="DKE57" i="10"/>
  <c r="DKF57" i="10"/>
  <c r="DKG57" i="10"/>
  <c r="DKH57" i="10"/>
  <c r="DKI57" i="10"/>
  <c r="DKJ57" i="10"/>
  <c r="DKK57" i="10"/>
  <c r="DKL57" i="10"/>
  <c r="DKM57" i="10"/>
  <c r="DKN57" i="10"/>
  <c r="DKO57" i="10"/>
  <c r="DKP57" i="10"/>
  <c r="DKQ57" i="10"/>
  <c r="DKR57" i="10"/>
  <c r="DKS57" i="10"/>
  <c r="DKT57" i="10"/>
  <c r="DKU57" i="10"/>
  <c r="DKV57" i="10"/>
  <c r="DKW57" i="10"/>
  <c r="DKX57" i="10"/>
  <c r="DKY57" i="10"/>
  <c r="DKZ57" i="10"/>
  <c r="DLA57" i="10"/>
  <c r="DLB57" i="10"/>
  <c r="DLC57" i="10"/>
  <c r="DLD57" i="10"/>
  <c r="DLE57" i="10"/>
  <c r="DLF57" i="10"/>
  <c r="DLG57" i="10"/>
  <c r="DLH57" i="10"/>
  <c r="DLI57" i="10"/>
  <c r="DLJ57" i="10"/>
  <c r="DLK57" i="10"/>
  <c r="DLL57" i="10"/>
  <c r="DLM57" i="10"/>
  <c r="DLN57" i="10"/>
  <c r="DLO57" i="10"/>
  <c r="DLP57" i="10"/>
  <c r="DLQ57" i="10"/>
  <c r="DLR57" i="10"/>
  <c r="DLS57" i="10"/>
  <c r="DLT57" i="10"/>
  <c r="DLU57" i="10"/>
  <c r="DLV57" i="10"/>
  <c r="DLW57" i="10"/>
  <c r="DLX57" i="10"/>
  <c r="DLY57" i="10"/>
  <c r="DLZ57" i="10"/>
  <c r="DMA57" i="10"/>
  <c r="DMB57" i="10"/>
  <c r="DMC57" i="10"/>
  <c r="DMD57" i="10"/>
  <c r="DME57" i="10"/>
  <c r="DMF57" i="10"/>
  <c r="DMG57" i="10"/>
  <c r="DMH57" i="10"/>
  <c r="DMI57" i="10"/>
  <c r="DMJ57" i="10"/>
  <c r="DMK57" i="10"/>
  <c r="DML57" i="10"/>
  <c r="DMM57" i="10"/>
  <c r="DMN57" i="10"/>
  <c r="DMO57" i="10"/>
  <c r="DMP57" i="10"/>
  <c r="DMQ57" i="10"/>
  <c r="DMR57" i="10"/>
  <c r="DMS57" i="10"/>
  <c r="DMT57" i="10"/>
  <c r="DMU57" i="10"/>
  <c r="DMV57" i="10"/>
  <c r="DMW57" i="10"/>
  <c r="DMX57" i="10"/>
  <c r="DMY57" i="10"/>
  <c r="DMZ57" i="10"/>
  <c r="DNA57" i="10"/>
  <c r="DNB57" i="10"/>
  <c r="DNC57" i="10"/>
  <c r="DND57" i="10"/>
  <c r="DNE57" i="10"/>
  <c r="DNF57" i="10"/>
  <c r="DNG57" i="10"/>
  <c r="DNH57" i="10"/>
  <c r="DNI57" i="10"/>
  <c r="DNJ57" i="10"/>
  <c r="DNK57" i="10"/>
  <c r="DNL57" i="10"/>
  <c r="DNM57" i="10"/>
  <c r="DNN57" i="10"/>
  <c r="DNO57" i="10"/>
  <c r="DNP57" i="10"/>
  <c r="DNQ57" i="10"/>
  <c r="DNR57" i="10"/>
  <c r="DNS57" i="10"/>
  <c r="DNT57" i="10"/>
  <c r="DNU57" i="10"/>
  <c r="DNV57" i="10"/>
  <c r="DNW57" i="10"/>
  <c r="DNX57" i="10"/>
  <c r="DNY57" i="10"/>
  <c r="DNZ57" i="10"/>
  <c r="DOA57" i="10"/>
  <c r="DOB57" i="10"/>
  <c r="DOC57" i="10"/>
  <c r="DOD57" i="10"/>
  <c r="DOE57" i="10"/>
  <c r="DOF57" i="10"/>
  <c r="DOG57" i="10"/>
  <c r="DOH57" i="10"/>
  <c r="DOI57" i="10"/>
  <c r="DOJ57" i="10"/>
  <c r="DOK57" i="10"/>
  <c r="DOL57" i="10"/>
  <c r="DOM57" i="10"/>
  <c r="DON57" i="10"/>
  <c r="DOO57" i="10"/>
  <c r="DOP57" i="10"/>
  <c r="DOQ57" i="10"/>
  <c r="DOR57" i="10"/>
  <c r="DOS57" i="10"/>
  <c r="DOT57" i="10"/>
  <c r="DOU57" i="10"/>
  <c r="DOV57" i="10"/>
  <c r="DOW57" i="10"/>
  <c r="DOX57" i="10"/>
  <c r="DOY57" i="10"/>
  <c r="DOZ57" i="10"/>
  <c r="DPA57" i="10"/>
  <c r="DPB57" i="10"/>
  <c r="DPC57" i="10"/>
  <c r="DPD57" i="10"/>
  <c r="DPE57" i="10"/>
  <c r="DPF57" i="10"/>
  <c r="DPG57" i="10"/>
  <c r="DPH57" i="10"/>
  <c r="DPI57" i="10"/>
  <c r="DPJ57" i="10"/>
  <c r="DPK57" i="10"/>
  <c r="DPL57" i="10"/>
  <c r="DPM57" i="10"/>
  <c r="DPN57" i="10"/>
  <c r="DPO57" i="10"/>
  <c r="DPP57" i="10"/>
  <c r="DPQ57" i="10"/>
  <c r="DPR57" i="10"/>
  <c r="DPS57" i="10"/>
  <c r="DPT57" i="10"/>
  <c r="DPU57" i="10"/>
  <c r="DPV57" i="10"/>
  <c r="DPW57" i="10"/>
  <c r="DPX57" i="10"/>
  <c r="DPY57" i="10"/>
  <c r="DPZ57" i="10"/>
  <c r="DQA57" i="10"/>
  <c r="DQB57" i="10"/>
  <c r="DQC57" i="10"/>
  <c r="DQD57" i="10"/>
  <c r="DQE57" i="10"/>
  <c r="DQF57" i="10"/>
  <c r="DQG57" i="10"/>
  <c r="DQH57" i="10"/>
  <c r="DQI57" i="10"/>
  <c r="DQJ57" i="10"/>
  <c r="DQK57" i="10"/>
  <c r="DQL57" i="10"/>
  <c r="DQM57" i="10"/>
  <c r="DQN57" i="10"/>
  <c r="DQO57" i="10"/>
  <c r="DQP57" i="10"/>
  <c r="DQQ57" i="10"/>
  <c r="DQR57" i="10"/>
  <c r="DQS57" i="10"/>
  <c r="DQT57" i="10"/>
  <c r="DQU57" i="10"/>
  <c r="DQV57" i="10"/>
  <c r="DQW57" i="10"/>
  <c r="DQX57" i="10"/>
  <c r="DQY57" i="10"/>
  <c r="DQZ57" i="10"/>
  <c r="DRA57" i="10"/>
  <c r="DRB57" i="10"/>
  <c r="DRC57" i="10"/>
  <c r="DRD57" i="10"/>
  <c r="DRE57" i="10"/>
  <c r="DRF57" i="10"/>
  <c r="DRG57" i="10"/>
  <c r="DRH57" i="10"/>
  <c r="DRI57" i="10"/>
  <c r="DRJ57" i="10"/>
  <c r="DRK57" i="10"/>
  <c r="DRL57" i="10"/>
  <c r="DRM57" i="10"/>
  <c r="DRN57" i="10"/>
  <c r="DRO57" i="10"/>
  <c r="DRP57" i="10"/>
  <c r="DRQ57" i="10"/>
  <c r="DRR57" i="10"/>
  <c r="DRS57" i="10"/>
  <c r="DRT57" i="10"/>
  <c r="DRU57" i="10"/>
  <c r="DRV57" i="10"/>
  <c r="DRW57" i="10"/>
  <c r="DRX57" i="10"/>
  <c r="DRY57" i="10"/>
  <c r="DRZ57" i="10"/>
  <c r="DSA57" i="10"/>
  <c r="DSB57" i="10"/>
  <c r="DSC57" i="10"/>
  <c r="DSD57" i="10"/>
  <c r="DSE57" i="10"/>
  <c r="DSF57" i="10"/>
  <c r="DSG57" i="10"/>
  <c r="DSH57" i="10"/>
  <c r="DSI57" i="10"/>
  <c r="DSJ57" i="10"/>
  <c r="DSK57" i="10"/>
  <c r="DSL57" i="10"/>
  <c r="DSM57" i="10"/>
  <c r="DSN57" i="10"/>
  <c r="DSO57" i="10"/>
  <c r="DSP57" i="10"/>
  <c r="DSQ57" i="10"/>
  <c r="DSR57" i="10"/>
  <c r="DSS57" i="10"/>
  <c r="DST57" i="10"/>
  <c r="DSU57" i="10"/>
  <c r="DSV57" i="10"/>
  <c r="DSW57" i="10"/>
  <c r="DSX57" i="10"/>
  <c r="DSY57" i="10"/>
  <c r="DSZ57" i="10"/>
  <c r="DTA57" i="10"/>
  <c r="DTB57" i="10"/>
  <c r="DTC57" i="10"/>
  <c r="DTD57" i="10"/>
  <c r="DTE57" i="10"/>
  <c r="DTF57" i="10"/>
  <c r="DTG57" i="10"/>
  <c r="DTH57" i="10"/>
  <c r="DTI57" i="10"/>
  <c r="DTJ57" i="10"/>
  <c r="DTK57" i="10"/>
  <c r="DTL57" i="10"/>
  <c r="DTM57" i="10"/>
  <c r="DTN57" i="10"/>
  <c r="DTO57" i="10"/>
  <c r="DTP57" i="10"/>
  <c r="DTQ57" i="10"/>
  <c r="DTR57" i="10"/>
  <c r="DTS57" i="10"/>
  <c r="DTT57" i="10"/>
  <c r="DTU57" i="10"/>
  <c r="DTV57" i="10"/>
  <c r="DTW57" i="10"/>
  <c r="DTX57" i="10"/>
  <c r="DTY57" i="10"/>
  <c r="DTZ57" i="10"/>
  <c r="DUA57" i="10"/>
  <c r="DUB57" i="10"/>
  <c r="DUC57" i="10"/>
  <c r="DUD57" i="10"/>
  <c r="DUE57" i="10"/>
  <c r="DUF57" i="10"/>
  <c r="DUG57" i="10"/>
  <c r="DUH57" i="10"/>
  <c r="DUI57" i="10"/>
  <c r="DUJ57" i="10"/>
  <c r="DUK57" i="10"/>
  <c r="DUL57" i="10"/>
  <c r="DUM57" i="10"/>
  <c r="DUN57" i="10"/>
  <c r="DUO57" i="10"/>
  <c r="DUP57" i="10"/>
  <c r="DUQ57" i="10"/>
  <c r="DUR57" i="10"/>
  <c r="DUS57" i="10"/>
  <c r="DUT57" i="10"/>
  <c r="DUU57" i="10"/>
  <c r="DUV57" i="10"/>
  <c r="DUW57" i="10"/>
  <c r="DUX57" i="10"/>
  <c r="DUY57" i="10"/>
  <c r="DUZ57" i="10"/>
  <c r="DVA57" i="10"/>
  <c r="DVB57" i="10"/>
  <c r="DVC57" i="10"/>
  <c r="DVD57" i="10"/>
  <c r="DVE57" i="10"/>
  <c r="DVF57" i="10"/>
  <c r="DVG57" i="10"/>
  <c r="DVH57" i="10"/>
  <c r="DVI57" i="10"/>
  <c r="DVJ57" i="10"/>
  <c r="DVK57" i="10"/>
  <c r="DVL57" i="10"/>
  <c r="DVM57" i="10"/>
  <c r="DVN57" i="10"/>
  <c r="DVO57" i="10"/>
  <c r="DVP57" i="10"/>
  <c r="DVQ57" i="10"/>
  <c r="DVR57" i="10"/>
  <c r="DVS57" i="10"/>
  <c r="DVT57" i="10"/>
  <c r="DVU57" i="10"/>
  <c r="DVV57" i="10"/>
  <c r="DVW57" i="10"/>
  <c r="DVX57" i="10"/>
  <c r="DVY57" i="10"/>
  <c r="DVZ57" i="10"/>
  <c r="DWA57" i="10"/>
  <c r="DWB57" i="10"/>
  <c r="DWC57" i="10"/>
  <c r="DWD57" i="10"/>
  <c r="DWE57" i="10"/>
  <c r="DWF57" i="10"/>
  <c r="DWG57" i="10"/>
  <c r="DWH57" i="10"/>
  <c r="DWI57" i="10"/>
  <c r="DWJ57" i="10"/>
  <c r="DWK57" i="10"/>
  <c r="DWL57" i="10"/>
  <c r="DWM57" i="10"/>
  <c r="DWN57" i="10"/>
  <c r="DWO57" i="10"/>
  <c r="DWP57" i="10"/>
  <c r="DWQ57" i="10"/>
  <c r="DWR57" i="10"/>
  <c r="DWS57" i="10"/>
  <c r="DWT57" i="10"/>
  <c r="DWU57" i="10"/>
  <c r="DWV57" i="10"/>
  <c r="DWW57" i="10"/>
  <c r="DWX57" i="10"/>
  <c r="DWY57" i="10"/>
  <c r="DWZ57" i="10"/>
  <c r="DXA57" i="10"/>
  <c r="DXB57" i="10"/>
  <c r="DXC57" i="10"/>
  <c r="DXD57" i="10"/>
  <c r="DXE57" i="10"/>
  <c r="DXF57" i="10"/>
  <c r="DXG57" i="10"/>
  <c r="DXH57" i="10"/>
  <c r="DXI57" i="10"/>
  <c r="DXJ57" i="10"/>
  <c r="DXK57" i="10"/>
  <c r="DXL57" i="10"/>
  <c r="DXM57" i="10"/>
  <c r="DXN57" i="10"/>
  <c r="DXO57" i="10"/>
  <c r="DXP57" i="10"/>
  <c r="DXQ57" i="10"/>
  <c r="DXR57" i="10"/>
  <c r="DXS57" i="10"/>
  <c r="DXT57" i="10"/>
  <c r="DXU57" i="10"/>
  <c r="DXV57" i="10"/>
  <c r="DXW57" i="10"/>
  <c r="DXX57" i="10"/>
  <c r="DXY57" i="10"/>
  <c r="DXZ57" i="10"/>
  <c r="DYA57" i="10"/>
  <c r="DYB57" i="10"/>
  <c r="DYC57" i="10"/>
  <c r="DYD57" i="10"/>
  <c r="DYE57" i="10"/>
  <c r="DYF57" i="10"/>
  <c r="DYG57" i="10"/>
  <c r="DYH57" i="10"/>
  <c r="DYI57" i="10"/>
  <c r="DYJ57" i="10"/>
  <c r="DYK57" i="10"/>
  <c r="DYL57" i="10"/>
  <c r="DYM57" i="10"/>
  <c r="DYN57" i="10"/>
  <c r="DYO57" i="10"/>
  <c r="DYP57" i="10"/>
  <c r="DYQ57" i="10"/>
  <c r="DYR57" i="10"/>
  <c r="DYS57" i="10"/>
  <c r="DYT57" i="10"/>
  <c r="DYU57" i="10"/>
  <c r="DYV57" i="10"/>
  <c r="DYW57" i="10"/>
  <c r="DYX57" i="10"/>
  <c r="DYY57" i="10"/>
  <c r="DYZ57" i="10"/>
  <c r="DZA57" i="10"/>
  <c r="DZB57" i="10"/>
  <c r="DZC57" i="10"/>
  <c r="DZD57" i="10"/>
  <c r="DZE57" i="10"/>
  <c r="DZF57" i="10"/>
  <c r="DZG57" i="10"/>
  <c r="DZH57" i="10"/>
  <c r="DZI57" i="10"/>
  <c r="DZJ57" i="10"/>
  <c r="DZK57" i="10"/>
  <c r="DZL57" i="10"/>
  <c r="DZM57" i="10"/>
  <c r="DZN57" i="10"/>
  <c r="DZO57" i="10"/>
  <c r="DZP57" i="10"/>
  <c r="DZQ57" i="10"/>
  <c r="DZR57" i="10"/>
  <c r="DZS57" i="10"/>
  <c r="DZT57" i="10"/>
  <c r="DZU57" i="10"/>
  <c r="DZV57" i="10"/>
  <c r="DZW57" i="10"/>
  <c r="DZX57" i="10"/>
  <c r="DZY57" i="10"/>
  <c r="DZZ57" i="10"/>
  <c r="EAA57" i="10"/>
  <c r="EAB57" i="10"/>
  <c r="EAC57" i="10"/>
  <c r="EAD57" i="10"/>
  <c r="EAE57" i="10"/>
  <c r="EAF57" i="10"/>
  <c r="EAG57" i="10"/>
  <c r="EAH57" i="10"/>
  <c r="EAI57" i="10"/>
  <c r="EAJ57" i="10"/>
  <c r="EAK57" i="10"/>
  <c r="EAL57" i="10"/>
  <c r="EAM57" i="10"/>
  <c r="EAN57" i="10"/>
  <c r="EAO57" i="10"/>
  <c r="EAP57" i="10"/>
  <c r="EAQ57" i="10"/>
  <c r="EAR57" i="10"/>
  <c r="EAS57" i="10"/>
  <c r="EAT57" i="10"/>
  <c r="EAU57" i="10"/>
  <c r="EAV57" i="10"/>
  <c r="EAW57" i="10"/>
  <c r="EAX57" i="10"/>
  <c r="EAY57" i="10"/>
  <c r="EAZ57" i="10"/>
  <c r="EBA57" i="10"/>
  <c r="EBB57" i="10"/>
  <c r="EBC57" i="10"/>
  <c r="EBD57" i="10"/>
  <c r="EBE57" i="10"/>
  <c r="EBF57" i="10"/>
  <c r="EBG57" i="10"/>
  <c r="EBH57" i="10"/>
  <c r="EBI57" i="10"/>
  <c r="EBJ57" i="10"/>
  <c r="EBK57" i="10"/>
  <c r="EBL57" i="10"/>
  <c r="EBM57" i="10"/>
  <c r="EBN57" i="10"/>
  <c r="EBO57" i="10"/>
  <c r="EBP57" i="10"/>
  <c r="EBQ57" i="10"/>
  <c r="EBR57" i="10"/>
  <c r="EBS57" i="10"/>
  <c r="EBT57" i="10"/>
  <c r="EBU57" i="10"/>
  <c r="EBV57" i="10"/>
  <c r="EBW57" i="10"/>
  <c r="EBX57" i="10"/>
  <c r="EBY57" i="10"/>
  <c r="EBZ57" i="10"/>
  <c r="ECA57" i="10"/>
  <c r="ECB57" i="10"/>
  <c r="ECC57" i="10"/>
  <c r="ECD57" i="10"/>
  <c r="ECE57" i="10"/>
  <c r="ECF57" i="10"/>
  <c r="ECG57" i="10"/>
  <c r="ECH57" i="10"/>
  <c r="ECI57" i="10"/>
  <c r="ECJ57" i="10"/>
  <c r="ECK57" i="10"/>
  <c r="ECL57" i="10"/>
  <c r="ECM57" i="10"/>
  <c r="ECN57" i="10"/>
  <c r="ECO57" i="10"/>
  <c r="ECP57" i="10"/>
  <c r="ECQ57" i="10"/>
  <c r="ECR57" i="10"/>
  <c r="ECS57" i="10"/>
  <c r="ECT57" i="10"/>
  <c r="ECU57" i="10"/>
  <c r="ECV57" i="10"/>
  <c r="ECW57" i="10"/>
  <c r="ECX57" i="10"/>
  <c r="ECY57" i="10"/>
  <c r="ECZ57" i="10"/>
  <c r="EDA57" i="10"/>
  <c r="EDB57" i="10"/>
  <c r="EDC57" i="10"/>
  <c r="EDD57" i="10"/>
  <c r="EDE57" i="10"/>
  <c r="EDF57" i="10"/>
  <c r="EDG57" i="10"/>
  <c r="EDH57" i="10"/>
  <c r="EDI57" i="10"/>
  <c r="EDJ57" i="10"/>
  <c r="EDK57" i="10"/>
  <c r="EDL57" i="10"/>
  <c r="EDM57" i="10"/>
  <c r="EDN57" i="10"/>
  <c r="EDO57" i="10"/>
  <c r="EDP57" i="10"/>
  <c r="EDQ57" i="10"/>
  <c r="EDR57" i="10"/>
  <c r="EDS57" i="10"/>
  <c r="EDT57" i="10"/>
  <c r="EDU57" i="10"/>
  <c r="EDV57" i="10"/>
  <c r="EDW57" i="10"/>
  <c r="EDX57" i="10"/>
  <c r="EDY57" i="10"/>
  <c r="EDZ57" i="10"/>
  <c r="EEA57" i="10"/>
  <c r="EEB57" i="10"/>
  <c r="EEC57" i="10"/>
  <c r="EED57" i="10"/>
  <c r="EEE57" i="10"/>
  <c r="EEF57" i="10"/>
  <c r="EEG57" i="10"/>
  <c r="EEH57" i="10"/>
  <c r="EEI57" i="10"/>
  <c r="EEJ57" i="10"/>
  <c r="EEK57" i="10"/>
  <c r="EEL57" i="10"/>
  <c r="EEM57" i="10"/>
  <c r="EEN57" i="10"/>
  <c r="EEO57" i="10"/>
  <c r="EEP57" i="10"/>
  <c r="EEQ57" i="10"/>
  <c r="EER57" i="10"/>
  <c r="EES57" i="10"/>
  <c r="EET57" i="10"/>
  <c r="EEU57" i="10"/>
  <c r="EEV57" i="10"/>
  <c r="EEW57" i="10"/>
  <c r="EEX57" i="10"/>
  <c r="EEY57" i="10"/>
  <c r="EEZ57" i="10"/>
  <c r="EFA57" i="10"/>
  <c r="EFB57" i="10"/>
  <c r="EFC57" i="10"/>
  <c r="EFD57" i="10"/>
  <c r="EFE57" i="10"/>
  <c r="EFF57" i="10"/>
  <c r="EFG57" i="10"/>
  <c r="EFH57" i="10"/>
  <c r="EFI57" i="10"/>
  <c r="EFJ57" i="10"/>
  <c r="EFK57" i="10"/>
  <c r="EFL57" i="10"/>
  <c r="EFM57" i="10"/>
  <c r="EFN57" i="10"/>
  <c r="EFO57" i="10"/>
  <c r="EFP57" i="10"/>
  <c r="EFQ57" i="10"/>
  <c r="EFR57" i="10"/>
  <c r="EFS57" i="10"/>
  <c r="EFT57" i="10"/>
  <c r="EFU57" i="10"/>
  <c r="EFV57" i="10"/>
  <c r="EFW57" i="10"/>
  <c r="EFX57" i="10"/>
  <c r="EFY57" i="10"/>
  <c r="EFZ57" i="10"/>
  <c r="EGA57" i="10"/>
  <c r="EGB57" i="10"/>
  <c r="EGC57" i="10"/>
  <c r="EGD57" i="10"/>
  <c r="EGE57" i="10"/>
  <c r="EGF57" i="10"/>
  <c r="EGG57" i="10"/>
  <c r="EGH57" i="10"/>
  <c r="EGI57" i="10"/>
  <c r="EGJ57" i="10"/>
  <c r="EGK57" i="10"/>
  <c r="EGL57" i="10"/>
  <c r="EGM57" i="10"/>
  <c r="EGN57" i="10"/>
  <c r="EGO57" i="10"/>
  <c r="EGP57" i="10"/>
  <c r="EGQ57" i="10"/>
  <c r="EGR57" i="10"/>
  <c r="EGS57" i="10"/>
  <c r="EGT57" i="10"/>
  <c r="EGU57" i="10"/>
  <c r="EGV57" i="10"/>
  <c r="EGW57" i="10"/>
  <c r="EGX57" i="10"/>
  <c r="EGY57" i="10"/>
  <c r="EGZ57" i="10"/>
  <c r="EHA57" i="10"/>
  <c r="EHB57" i="10"/>
  <c r="EHC57" i="10"/>
  <c r="EHD57" i="10"/>
  <c r="EHE57" i="10"/>
  <c r="EHF57" i="10"/>
  <c r="EHG57" i="10"/>
  <c r="EHH57" i="10"/>
  <c r="EHI57" i="10"/>
  <c r="EHJ57" i="10"/>
  <c r="EHK57" i="10"/>
  <c r="EHL57" i="10"/>
  <c r="EHM57" i="10"/>
  <c r="EHN57" i="10"/>
  <c r="EHO57" i="10"/>
  <c r="EHP57" i="10"/>
  <c r="EHQ57" i="10"/>
  <c r="EHR57" i="10"/>
  <c r="EHS57" i="10"/>
  <c r="EHT57" i="10"/>
  <c r="EHU57" i="10"/>
  <c r="EHV57" i="10"/>
  <c r="EHW57" i="10"/>
  <c r="EHX57" i="10"/>
  <c r="EHY57" i="10"/>
  <c r="EHZ57" i="10"/>
  <c r="EIA57" i="10"/>
  <c r="EIB57" i="10"/>
  <c r="EIC57" i="10"/>
  <c r="EID57" i="10"/>
  <c r="EIE57" i="10"/>
  <c r="EIF57" i="10"/>
  <c r="EIG57" i="10"/>
  <c r="EIH57" i="10"/>
  <c r="EII57" i="10"/>
  <c r="EIJ57" i="10"/>
  <c r="EIK57" i="10"/>
  <c r="EIL57" i="10"/>
  <c r="EIM57" i="10"/>
  <c r="EIN57" i="10"/>
  <c r="EIO57" i="10"/>
  <c r="EIP57" i="10"/>
  <c r="EIQ57" i="10"/>
  <c r="EIR57" i="10"/>
  <c r="EIS57" i="10"/>
  <c r="EIT57" i="10"/>
  <c r="EIU57" i="10"/>
  <c r="EIV57" i="10"/>
  <c r="EIW57" i="10"/>
  <c r="EIX57" i="10"/>
  <c r="EIY57" i="10"/>
  <c r="EIZ57" i="10"/>
  <c r="EJA57" i="10"/>
  <c r="EJB57" i="10"/>
  <c r="EJC57" i="10"/>
  <c r="EJD57" i="10"/>
  <c r="EJE57" i="10"/>
  <c r="EJF57" i="10"/>
  <c r="EJG57" i="10"/>
  <c r="EJH57" i="10"/>
  <c r="EJI57" i="10"/>
  <c r="EJJ57" i="10"/>
  <c r="EJK57" i="10"/>
  <c r="EJL57" i="10"/>
  <c r="EJM57" i="10"/>
  <c r="EJN57" i="10"/>
  <c r="EJO57" i="10"/>
  <c r="EJP57" i="10"/>
  <c r="EJQ57" i="10"/>
  <c r="EJR57" i="10"/>
  <c r="EJS57" i="10"/>
  <c r="EJT57" i="10"/>
  <c r="EJU57" i="10"/>
  <c r="EJV57" i="10"/>
  <c r="EJW57" i="10"/>
  <c r="EJX57" i="10"/>
  <c r="EJY57" i="10"/>
  <c r="EJZ57" i="10"/>
  <c r="EKA57" i="10"/>
  <c r="EKB57" i="10"/>
  <c r="EKC57" i="10"/>
  <c r="EKD57" i="10"/>
  <c r="EKE57" i="10"/>
  <c r="EKF57" i="10"/>
  <c r="EKG57" i="10"/>
  <c r="EKH57" i="10"/>
  <c r="EKI57" i="10"/>
  <c r="EKJ57" i="10"/>
  <c r="EKK57" i="10"/>
  <c r="EKL57" i="10"/>
  <c r="EKM57" i="10"/>
  <c r="EKN57" i="10"/>
  <c r="EKO57" i="10"/>
  <c r="EKP57" i="10"/>
  <c r="EKQ57" i="10"/>
  <c r="EKR57" i="10"/>
  <c r="EKS57" i="10"/>
  <c r="EKT57" i="10"/>
  <c r="EKU57" i="10"/>
  <c r="EKV57" i="10"/>
  <c r="EKW57" i="10"/>
  <c r="EKX57" i="10"/>
  <c r="EKY57" i="10"/>
  <c r="EKZ57" i="10"/>
  <c r="ELA57" i="10"/>
  <c r="ELB57" i="10"/>
  <c r="ELC57" i="10"/>
  <c r="ELD57" i="10"/>
  <c r="ELE57" i="10"/>
  <c r="ELF57" i="10"/>
  <c r="ELG57" i="10"/>
  <c r="ELH57" i="10"/>
  <c r="ELI57" i="10"/>
  <c r="ELJ57" i="10"/>
  <c r="ELK57" i="10"/>
  <c r="ELL57" i="10"/>
  <c r="ELM57" i="10"/>
  <c r="ELN57" i="10"/>
  <c r="ELO57" i="10"/>
  <c r="ELP57" i="10"/>
  <c r="ELQ57" i="10"/>
  <c r="ELR57" i="10"/>
  <c r="ELS57" i="10"/>
  <c r="ELT57" i="10"/>
  <c r="ELU57" i="10"/>
  <c r="ELV57" i="10"/>
  <c r="ELW57" i="10"/>
  <c r="ELX57" i="10"/>
  <c r="ELY57" i="10"/>
  <c r="ELZ57" i="10"/>
  <c r="EMA57" i="10"/>
  <c r="EMB57" i="10"/>
  <c r="EMC57" i="10"/>
  <c r="EMD57" i="10"/>
  <c r="EME57" i="10"/>
  <c r="EMF57" i="10"/>
  <c r="EMG57" i="10"/>
  <c r="EMH57" i="10"/>
  <c r="EMI57" i="10"/>
  <c r="EMJ57" i="10"/>
  <c r="EMK57" i="10"/>
  <c r="EML57" i="10"/>
  <c r="EMM57" i="10"/>
  <c r="EMN57" i="10"/>
  <c r="EMO57" i="10"/>
  <c r="EMP57" i="10"/>
  <c r="EMQ57" i="10"/>
  <c r="EMR57" i="10"/>
  <c r="EMS57" i="10"/>
  <c r="EMT57" i="10"/>
  <c r="EMU57" i="10"/>
  <c r="EMV57" i="10"/>
  <c r="EMW57" i="10"/>
  <c r="EMX57" i="10"/>
  <c r="EMY57" i="10"/>
  <c r="EMZ57" i="10"/>
  <c r="ENA57" i="10"/>
  <c r="ENB57" i="10"/>
  <c r="ENC57" i="10"/>
  <c r="END57" i="10"/>
  <c r="ENE57" i="10"/>
  <c r="ENF57" i="10"/>
  <c r="ENG57" i="10"/>
  <c r="ENH57" i="10"/>
  <c r="ENI57" i="10"/>
  <c r="ENJ57" i="10"/>
  <c r="ENK57" i="10"/>
  <c r="ENL57" i="10"/>
  <c r="ENM57" i="10"/>
  <c r="ENN57" i="10"/>
  <c r="ENO57" i="10"/>
  <c r="ENP57" i="10"/>
  <c r="ENQ57" i="10"/>
  <c r="ENR57" i="10"/>
  <c r="ENS57" i="10"/>
  <c r="ENT57" i="10"/>
  <c r="ENU57" i="10"/>
  <c r="ENV57" i="10"/>
  <c r="ENW57" i="10"/>
  <c r="ENX57" i="10"/>
  <c r="ENY57" i="10"/>
  <c r="ENZ57" i="10"/>
  <c r="EOA57" i="10"/>
  <c r="EOB57" i="10"/>
  <c r="EOC57" i="10"/>
  <c r="EOD57" i="10"/>
  <c r="EOE57" i="10"/>
  <c r="EOF57" i="10"/>
  <c r="EOG57" i="10"/>
  <c r="EOH57" i="10"/>
  <c r="EOI57" i="10"/>
  <c r="EOJ57" i="10"/>
  <c r="EOK57" i="10"/>
  <c r="EOL57" i="10"/>
  <c r="EOM57" i="10"/>
  <c r="EON57" i="10"/>
  <c r="EOO57" i="10"/>
  <c r="EOP57" i="10"/>
  <c r="EOQ57" i="10"/>
  <c r="EOR57" i="10"/>
  <c r="EOS57" i="10"/>
  <c r="EOT57" i="10"/>
  <c r="EOU57" i="10"/>
  <c r="EOV57" i="10"/>
  <c r="EOW57" i="10"/>
  <c r="EOX57" i="10"/>
  <c r="EOY57" i="10"/>
  <c r="EOZ57" i="10"/>
  <c r="EPA57" i="10"/>
  <c r="EPB57" i="10"/>
  <c r="EPC57" i="10"/>
  <c r="EPD57" i="10"/>
  <c r="EPE57" i="10"/>
  <c r="EPF57" i="10"/>
  <c r="EPG57" i="10"/>
  <c r="EPH57" i="10"/>
  <c r="EPI57" i="10"/>
  <c r="EPJ57" i="10"/>
  <c r="EPK57" i="10"/>
  <c r="EPL57" i="10"/>
  <c r="EPM57" i="10"/>
  <c r="EPN57" i="10"/>
  <c r="EPO57" i="10"/>
  <c r="EPP57" i="10"/>
  <c r="EPQ57" i="10"/>
  <c r="EPR57" i="10"/>
  <c r="EPS57" i="10"/>
  <c r="EPT57" i="10"/>
  <c r="EPU57" i="10"/>
  <c r="EPV57" i="10"/>
  <c r="EPW57" i="10"/>
  <c r="EPX57" i="10"/>
  <c r="EPY57" i="10"/>
  <c r="EPZ57" i="10"/>
  <c r="EQA57" i="10"/>
  <c r="EQB57" i="10"/>
  <c r="EQC57" i="10"/>
  <c r="EQD57" i="10"/>
  <c r="EQE57" i="10"/>
  <c r="EQF57" i="10"/>
  <c r="EQG57" i="10"/>
  <c r="EQH57" i="10"/>
  <c r="EQI57" i="10"/>
  <c r="EQJ57" i="10"/>
  <c r="EQK57" i="10"/>
  <c r="EQL57" i="10"/>
  <c r="EQM57" i="10"/>
  <c r="EQN57" i="10"/>
  <c r="EQO57" i="10"/>
  <c r="EQP57" i="10"/>
  <c r="EQQ57" i="10"/>
  <c r="EQR57" i="10"/>
  <c r="EQS57" i="10"/>
  <c r="EQT57" i="10"/>
  <c r="EQU57" i="10"/>
  <c r="EQV57" i="10"/>
  <c r="EQW57" i="10"/>
  <c r="EQX57" i="10"/>
  <c r="EQY57" i="10"/>
  <c r="EQZ57" i="10"/>
  <c r="ERA57" i="10"/>
  <c r="ERB57" i="10"/>
  <c r="ERC57" i="10"/>
  <c r="ERD57" i="10"/>
  <c r="ERE57" i="10"/>
  <c r="ERF57" i="10"/>
  <c r="ERG57" i="10"/>
  <c r="ERH57" i="10"/>
  <c r="ERI57" i="10"/>
  <c r="ERJ57" i="10"/>
  <c r="ERK57" i="10"/>
  <c r="ERL57" i="10"/>
  <c r="ERM57" i="10"/>
  <c r="ERN57" i="10"/>
  <c r="ERO57" i="10"/>
  <c r="ERP57" i="10"/>
  <c r="ERQ57" i="10"/>
  <c r="ERR57" i="10"/>
  <c r="ERS57" i="10"/>
  <c r="ERT57" i="10"/>
  <c r="ERU57" i="10"/>
  <c r="ERV57" i="10"/>
  <c r="ERW57" i="10"/>
  <c r="ERX57" i="10"/>
  <c r="ERY57" i="10"/>
  <c r="ERZ57" i="10"/>
  <c r="ESA57" i="10"/>
  <c r="ESB57" i="10"/>
  <c r="ESC57" i="10"/>
  <c r="ESD57" i="10"/>
  <c r="ESE57" i="10"/>
  <c r="ESF57" i="10"/>
  <c r="ESG57" i="10"/>
  <c r="ESH57" i="10"/>
  <c r="ESI57" i="10"/>
  <c r="ESJ57" i="10"/>
  <c r="ESK57" i="10"/>
  <c r="ESL57" i="10"/>
  <c r="ESM57" i="10"/>
  <c r="ESN57" i="10"/>
  <c r="ESO57" i="10"/>
  <c r="ESP57" i="10"/>
  <c r="ESQ57" i="10"/>
  <c r="ESR57" i="10"/>
  <c r="ESS57" i="10"/>
  <c r="EST57" i="10"/>
  <c r="ESU57" i="10"/>
  <c r="ESV57" i="10"/>
  <c r="ESW57" i="10"/>
  <c r="ESX57" i="10"/>
  <c r="ESY57" i="10"/>
  <c r="ESZ57" i="10"/>
  <c r="ETA57" i="10"/>
  <c r="ETB57" i="10"/>
  <c r="ETC57" i="10"/>
  <c r="ETD57" i="10"/>
  <c r="ETE57" i="10"/>
  <c r="ETF57" i="10"/>
  <c r="ETG57" i="10"/>
  <c r="ETH57" i="10"/>
  <c r="ETI57" i="10"/>
  <c r="ETJ57" i="10"/>
  <c r="ETK57" i="10"/>
  <c r="ETL57" i="10"/>
  <c r="ETM57" i="10"/>
  <c r="ETN57" i="10"/>
  <c r="ETO57" i="10"/>
  <c r="ETP57" i="10"/>
  <c r="ETQ57" i="10"/>
  <c r="ETR57" i="10"/>
  <c r="ETS57" i="10"/>
  <c r="ETT57" i="10"/>
  <c r="ETU57" i="10"/>
  <c r="ETV57" i="10"/>
  <c r="ETW57" i="10"/>
  <c r="ETX57" i="10"/>
  <c r="ETY57" i="10"/>
  <c r="ETZ57" i="10"/>
  <c r="EUA57" i="10"/>
  <c r="EUB57" i="10"/>
  <c r="EUC57" i="10"/>
  <c r="EUD57" i="10"/>
  <c r="EUE57" i="10"/>
  <c r="EUF57" i="10"/>
  <c r="EUG57" i="10"/>
  <c r="EUH57" i="10"/>
  <c r="EUI57" i="10"/>
  <c r="EUJ57" i="10"/>
  <c r="EUK57" i="10"/>
  <c r="EUL57" i="10"/>
  <c r="EUM57" i="10"/>
  <c r="EUN57" i="10"/>
  <c r="EUO57" i="10"/>
  <c r="EUP57" i="10"/>
  <c r="EUQ57" i="10"/>
  <c r="EUR57" i="10"/>
  <c r="EUS57" i="10"/>
  <c r="EUT57" i="10"/>
  <c r="EUU57" i="10"/>
  <c r="EUV57" i="10"/>
  <c r="EUW57" i="10"/>
  <c r="EUX57" i="10"/>
  <c r="EUY57" i="10"/>
  <c r="EUZ57" i="10"/>
  <c r="EVA57" i="10"/>
  <c r="EVB57" i="10"/>
  <c r="EVC57" i="10"/>
  <c r="EVD57" i="10"/>
  <c r="EVE57" i="10"/>
  <c r="EVF57" i="10"/>
  <c r="EVG57" i="10"/>
  <c r="EVH57" i="10"/>
  <c r="EVI57" i="10"/>
  <c r="EVJ57" i="10"/>
  <c r="EVK57" i="10"/>
  <c r="EVL57" i="10"/>
  <c r="EVM57" i="10"/>
  <c r="EVN57" i="10"/>
  <c r="EVO57" i="10"/>
  <c r="EVP57" i="10"/>
  <c r="EVQ57" i="10"/>
  <c r="EVR57" i="10"/>
  <c r="EVS57" i="10"/>
  <c r="EVT57" i="10"/>
  <c r="EVU57" i="10"/>
  <c r="EVV57" i="10"/>
  <c r="EVW57" i="10"/>
  <c r="EVX57" i="10"/>
  <c r="EVY57" i="10"/>
  <c r="EVZ57" i="10"/>
  <c r="EWA57" i="10"/>
  <c r="EWB57" i="10"/>
  <c r="EWC57" i="10"/>
  <c r="EWD57" i="10"/>
  <c r="EWE57" i="10"/>
  <c r="EWF57" i="10"/>
  <c r="EWG57" i="10"/>
  <c r="EWH57" i="10"/>
  <c r="EWI57" i="10"/>
  <c r="EWJ57" i="10"/>
  <c r="EWK57" i="10"/>
  <c r="EWL57" i="10"/>
  <c r="EWM57" i="10"/>
  <c r="EWN57" i="10"/>
  <c r="EWO57" i="10"/>
  <c r="EWP57" i="10"/>
  <c r="EWQ57" i="10"/>
  <c r="EWR57" i="10"/>
  <c r="EWS57" i="10"/>
  <c r="EWT57" i="10"/>
  <c r="EWU57" i="10"/>
  <c r="EWV57" i="10"/>
  <c r="EWW57" i="10"/>
  <c r="EWX57" i="10"/>
  <c r="EWY57" i="10"/>
  <c r="EWZ57" i="10"/>
  <c r="EXA57" i="10"/>
  <c r="EXB57" i="10"/>
  <c r="EXC57" i="10"/>
  <c r="EXD57" i="10"/>
  <c r="EXE57" i="10"/>
  <c r="EXF57" i="10"/>
  <c r="EXG57" i="10"/>
  <c r="EXH57" i="10"/>
  <c r="EXI57" i="10"/>
  <c r="EXJ57" i="10"/>
  <c r="EXK57" i="10"/>
  <c r="EXL57" i="10"/>
  <c r="EXM57" i="10"/>
  <c r="EXN57" i="10"/>
  <c r="EXO57" i="10"/>
  <c r="EXP57" i="10"/>
  <c r="EXQ57" i="10"/>
  <c r="EXR57" i="10"/>
  <c r="EXS57" i="10"/>
  <c r="EXT57" i="10"/>
  <c r="EXU57" i="10"/>
  <c r="EXV57" i="10"/>
  <c r="EXW57" i="10"/>
  <c r="EXX57" i="10"/>
  <c r="EXY57" i="10"/>
  <c r="EXZ57" i="10"/>
  <c r="EYA57" i="10"/>
  <c r="EYB57" i="10"/>
  <c r="EYC57" i="10"/>
  <c r="EYD57" i="10"/>
  <c r="EYE57" i="10"/>
  <c r="EYF57" i="10"/>
  <c r="EYG57" i="10"/>
  <c r="EYH57" i="10"/>
  <c r="EYI57" i="10"/>
  <c r="EYJ57" i="10"/>
  <c r="EYK57" i="10"/>
  <c r="EYL57" i="10"/>
  <c r="EYM57" i="10"/>
  <c r="EYN57" i="10"/>
  <c r="EYO57" i="10"/>
  <c r="EYP57" i="10"/>
  <c r="EYQ57" i="10"/>
  <c r="EYR57" i="10"/>
  <c r="EYS57" i="10"/>
  <c r="EYT57" i="10"/>
  <c r="EYU57" i="10"/>
  <c r="EYV57" i="10"/>
  <c r="EYW57" i="10"/>
  <c r="EYX57" i="10"/>
  <c r="EYY57" i="10"/>
  <c r="EYZ57" i="10"/>
  <c r="EZA57" i="10"/>
  <c r="EZB57" i="10"/>
  <c r="EZC57" i="10"/>
  <c r="EZD57" i="10"/>
  <c r="EZE57" i="10"/>
  <c r="EZF57" i="10"/>
  <c r="EZG57" i="10"/>
  <c r="EZH57" i="10"/>
  <c r="EZI57" i="10"/>
  <c r="EZJ57" i="10"/>
  <c r="EZK57" i="10"/>
  <c r="EZL57" i="10"/>
  <c r="EZM57" i="10"/>
  <c r="EZN57" i="10"/>
  <c r="EZO57" i="10"/>
  <c r="EZP57" i="10"/>
  <c r="EZQ57" i="10"/>
  <c r="EZR57" i="10"/>
  <c r="EZS57" i="10"/>
  <c r="EZT57" i="10"/>
  <c r="EZU57" i="10"/>
  <c r="EZV57" i="10"/>
  <c r="EZW57" i="10"/>
  <c r="EZX57" i="10"/>
  <c r="EZY57" i="10"/>
  <c r="EZZ57" i="10"/>
  <c r="FAA57" i="10"/>
  <c r="FAB57" i="10"/>
  <c r="FAC57" i="10"/>
  <c r="FAD57" i="10"/>
  <c r="FAE57" i="10"/>
  <c r="FAF57" i="10"/>
  <c r="FAG57" i="10"/>
  <c r="FAH57" i="10"/>
  <c r="FAI57" i="10"/>
  <c r="FAJ57" i="10"/>
  <c r="FAK57" i="10"/>
  <c r="FAL57" i="10"/>
  <c r="FAM57" i="10"/>
  <c r="FAN57" i="10"/>
  <c r="FAO57" i="10"/>
  <c r="FAP57" i="10"/>
  <c r="FAQ57" i="10"/>
  <c r="FAR57" i="10"/>
  <c r="FAS57" i="10"/>
  <c r="FAT57" i="10"/>
  <c r="FAU57" i="10"/>
  <c r="FAV57" i="10"/>
  <c r="FAW57" i="10"/>
  <c r="FAX57" i="10"/>
  <c r="FAY57" i="10"/>
  <c r="FAZ57" i="10"/>
  <c r="FBA57" i="10"/>
  <c r="FBB57" i="10"/>
  <c r="FBC57" i="10"/>
  <c r="FBD57" i="10"/>
  <c r="FBE57" i="10"/>
  <c r="FBF57" i="10"/>
  <c r="FBG57" i="10"/>
  <c r="FBH57" i="10"/>
  <c r="FBI57" i="10"/>
  <c r="FBJ57" i="10"/>
  <c r="FBK57" i="10"/>
  <c r="FBL57" i="10"/>
  <c r="FBM57" i="10"/>
  <c r="FBN57" i="10"/>
  <c r="FBO57" i="10"/>
  <c r="FBP57" i="10"/>
  <c r="FBQ57" i="10"/>
  <c r="FBR57" i="10"/>
  <c r="FBS57" i="10"/>
  <c r="FBT57" i="10"/>
  <c r="FBU57" i="10"/>
  <c r="FBV57" i="10"/>
  <c r="FBW57" i="10"/>
  <c r="FBX57" i="10"/>
  <c r="FBY57" i="10"/>
  <c r="FBZ57" i="10"/>
  <c r="FCA57" i="10"/>
  <c r="FCB57" i="10"/>
  <c r="FCC57" i="10"/>
  <c r="FCD57" i="10"/>
  <c r="FCE57" i="10"/>
  <c r="FCF57" i="10"/>
  <c r="FCG57" i="10"/>
  <c r="FCH57" i="10"/>
  <c r="FCI57" i="10"/>
  <c r="FCJ57" i="10"/>
  <c r="FCK57" i="10"/>
  <c r="FCL57" i="10"/>
  <c r="FCM57" i="10"/>
  <c r="FCN57" i="10"/>
  <c r="FCO57" i="10"/>
  <c r="FCP57" i="10"/>
  <c r="FCQ57" i="10"/>
  <c r="FCR57" i="10"/>
  <c r="FCS57" i="10"/>
  <c r="FCT57" i="10"/>
  <c r="FCU57" i="10"/>
  <c r="FCV57" i="10"/>
  <c r="FCW57" i="10"/>
  <c r="FCX57" i="10"/>
  <c r="FCY57" i="10"/>
  <c r="FCZ57" i="10"/>
  <c r="FDA57" i="10"/>
  <c r="FDB57" i="10"/>
  <c r="FDC57" i="10"/>
  <c r="FDD57" i="10"/>
  <c r="FDE57" i="10"/>
  <c r="FDF57" i="10"/>
  <c r="FDG57" i="10"/>
  <c r="FDH57" i="10"/>
  <c r="FDI57" i="10"/>
  <c r="FDJ57" i="10"/>
  <c r="FDK57" i="10"/>
  <c r="FDL57" i="10"/>
  <c r="FDM57" i="10"/>
  <c r="FDN57" i="10"/>
  <c r="FDO57" i="10"/>
  <c r="FDP57" i="10"/>
  <c r="FDQ57" i="10"/>
  <c r="FDR57" i="10"/>
  <c r="FDS57" i="10"/>
  <c r="FDT57" i="10"/>
  <c r="FDU57" i="10"/>
  <c r="FDV57" i="10"/>
  <c r="FDW57" i="10"/>
  <c r="FDX57" i="10"/>
  <c r="FDY57" i="10"/>
  <c r="FDZ57" i="10"/>
  <c r="FEA57" i="10"/>
  <c r="FEB57" i="10"/>
  <c r="FEC57" i="10"/>
  <c r="FED57" i="10"/>
  <c r="FEE57" i="10"/>
  <c r="FEF57" i="10"/>
  <c r="FEG57" i="10"/>
  <c r="FEH57" i="10"/>
  <c r="FEI57" i="10"/>
  <c r="FEJ57" i="10"/>
  <c r="FEK57" i="10"/>
  <c r="FEL57" i="10"/>
  <c r="FEM57" i="10"/>
  <c r="FEN57" i="10"/>
  <c r="FEO57" i="10"/>
  <c r="FEP57" i="10"/>
  <c r="FEQ57" i="10"/>
  <c r="FER57" i="10"/>
  <c r="FES57" i="10"/>
  <c r="FET57" i="10"/>
  <c r="FEU57" i="10"/>
  <c r="FEV57" i="10"/>
  <c r="FEW57" i="10"/>
  <c r="FEX57" i="10"/>
  <c r="FEY57" i="10"/>
  <c r="FEZ57" i="10"/>
  <c r="FFA57" i="10"/>
  <c r="FFB57" i="10"/>
  <c r="FFC57" i="10"/>
  <c r="FFD57" i="10"/>
  <c r="FFE57" i="10"/>
  <c r="FFF57" i="10"/>
  <c r="FFG57" i="10"/>
  <c r="FFH57" i="10"/>
  <c r="FFI57" i="10"/>
  <c r="FFJ57" i="10"/>
  <c r="FFK57" i="10"/>
  <c r="FFL57" i="10"/>
  <c r="FFM57" i="10"/>
  <c r="FFN57" i="10"/>
  <c r="FFO57" i="10"/>
  <c r="FFP57" i="10"/>
  <c r="FFQ57" i="10"/>
  <c r="FFR57" i="10"/>
  <c r="FFS57" i="10"/>
  <c r="FFT57" i="10"/>
  <c r="FFU57" i="10"/>
  <c r="FFV57" i="10"/>
  <c r="FFW57" i="10"/>
  <c r="FFX57" i="10"/>
  <c r="FFY57" i="10"/>
  <c r="FFZ57" i="10"/>
  <c r="FGA57" i="10"/>
  <c r="FGB57" i="10"/>
  <c r="FGC57" i="10"/>
  <c r="FGD57" i="10"/>
  <c r="FGE57" i="10"/>
  <c r="FGF57" i="10"/>
  <c r="FGG57" i="10"/>
  <c r="FGH57" i="10"/>
  <c r="FGI57" i="10"/>
  <c r="FGJ57" i="10"/>
  <c r="FGK57" i="10"/>
  <c r="FGL57" i="10"/>
  <c r="FGM57" i="10"/>
  <c r="FGN57" i="10"/>
  <c r="FGO57" i="10"/>
  <c r="FGP57" i="10"/>
  <c r="FGQ57" i="10"/>
  <c r="FGR57" i="10"/>
  <c r="FGS57" i="10"/>
  <c r="FGT57" i="10"/>
  <c r="FGU57" i="10"/>
  <c r="FGV57" i="10"/>
  <c r="FGW57" i="10"/>
  <c r="FGX57" i="10"/>
  <c r="FGY57" i="10"/>
  <c r="FGZ57" i="10"/>
  <c r="FHA57" i="10"/>
  <c r="FHB57" i="10"/>
  <c r="FHC57" i="10"/>
  <c r="FHD57" i="10"/>
  <c r="FHE57" i="10"/>
  <c r="FHF57" i="10"/>
  <c r="FHG57" i="10"/>
  <c r="FHH57" i="10"/>
  <c r="FHI57" i="10"/>
  <c r="FHJ57" i="10"/>
  <c r="FHK57" i="10"/>
  <c r="FHL57" i="10"/>
  <c r="FHM57" i="10"/>
  <c r="FHN57" i="10"/>
  <c r="FHO57" i="10"/>
  <c r="FHP57" i="10"/>
  <c r="FHQ57" i="10"/>
  <c r="FHR57" i="10"/>
  <c r="FHS57" i="10"/>
  <c r="FHT57" i="10"/>
  <c r="FHU57" i="10"/>
  <c r="FHV57" i="10"/>
  <c r="FHW57" i="10"/>
  <c r="FHX57" i="10"/>
  <c r="FHY57" i="10"/>
  <c r="FHZ57" i="10"/>
  <c r="FIA57" i="10"/>
  <c r="FIB57" i="10"/>
  <c r="FIC57" i="10"/>
  <c r="FID57" i="10"/>
  <c r="FIE57" i="10"/>
  <c r="FIF57" i="10"/>
  <c r="FIG57" i="10"/>
  <c r="FIH57" i="10"/>
  <c r="FII57" i="10"/>
  <c r="FIJ57" i="10"/>
  <c r="FIK57" i="10"/>
  <c r="FIL57" i="10"/>
  <c r="FIM57" i="10"/>
  <c r="FIN57" i="10"/>
  <c r="FIO57" i="10"/>
  <c r="FIP57" i="10"/>
  <c r="FIQ57" i="10"/>
  <c r="FIR57" i="10"/>
  <c r="FIS57" i="10"/>
  <c r="FIT57" i="10"/>
  <c r="FIU57" i="10"/>
  <c r="FIV57" i="10"/>
  <c r="FIW57" i="10"/>
  <c r="FIX57" i="10"/>
  <c r="FIY57" i="10"/>
  <c r="FIZ57" i="10"/>
  <c r="FJA57" i="10"/>
  <c r="FJB57" i="10"/>
  <c r="FJC57" i="10"/>
  <c r="FJD57" i="10"/>
  <c r="FJE57" i="10"/>
  <c r="FJF57" i="10"/>
  <c r="FJG57" i="10"/>
  <c r="FJH57" i="10"/>
  <c r="FJI57" i="10"/>
  <c r="FJJ57" i="10"/>
  <c r="FJK57" i="10"/>
  <c r="FJL57" i="10"/>
  <c r="FJM57" i="10"/>
  <c r="FJN57" i="10"/>
  <c r="FJO57" i="10"/>
  <c r="FJP57" i="10"/>
  <c r="FJQ57" i="10"/>
  <c r="FJR57" i="10"/>
  <c r="FJS57" i="10"/>
  <c r="FJT57" i="10"/>
  <c r="FJU57" i="10"/>
  <c r="FJV57" i="10"/>
  <c r="FJW57" i="10"/>
  <c r="FJX57" i="10"/>
  <c r="FJY57" i="10"/>
  <c r="FJZ57" i="10"/>
  <c r="FKA57" i="10"/>
  <c r="FKB57" i="10"/>
  <c r="FKC57" i="10"/>
  <c r="FKD57" i="10"/>
  <c r="FKE57" i="10"/>
  <c r="FKF57" i="10"/>
  <c r="FKG57" i="10"/>
  <c r="FKH57" i="10"/>
  <c r="FKI57" i="10"/>
  <c r="FKJ57" i="10"/>
  <c r="FKK57" i="10"/>
  <c r="FKL57" i="10"/>
  <c r="FKM57" i="10"/>
  <c r="FKN57" i="10"/>
  <c r="FKO57" i="10"/>
  <c r="FKP57" i="10"/>
  <c r="FKQ57" i="10"/>
  <c r="FKR57" i="10"/>
  <c r="FKS57" i="10"/>
  <c r="FKT57" i="10"/>
  <c r="FKU57" i="10"/>
  <c r="FKV57" i="10"/>
  <c r="FKW57" i="10"/>
  <c r="FKX57" i="10"/>
  <c r="FKY57" i="10"/>
  <c r="FKZ57" i="10"/>
  <c r="FLA57" i="10"/>
  <c r="FLB57" i="10"/>
  <c r="FLC57" i="10"/>
  <c r="FLD57" i="10"/>
  <c r="FLE57" i="10"/>
  <c r="FLF57" i="10"/>
  <c r="FLG57" i="10"/>
  <c r="FLH57" i="10"/>
  <c r="FLI57" i="10"/>
  <c r="FLJ57" i="10"/>
  <c r="FLK57" i="10"/>
  <c r="FLL57" i="10"/>
  <c r="FLM57" i="10"/>
  <c r="FLN57" i="10"/>
  <c r="FLO57" i="10"/>
  <c r="FLP57" i="10"/>
  <c r="FLQ57" i="10"/>
  <c r="FLR57" i="10"/>
  <c r="FLS57" i="10"/>
  <c r="FLT57" i="10"/>
  <c r="FLU57" i="10"/>
  <c r="FLV57" i="10"/>
  <c r="FLW57" i="10"/>
  <c r="FLX57" i="10"/>
  <c r="FLY57" i="10"/>
  <c r="FLZ57" i="10"/>
  <c r="FMA57" i="10"/>
  <c r="FMB57" i="10"/>
  <c r="FMC57" i="10"/>
  <c r="FMD57" i="10"/>
  <c r="FME57" i="10"/>
  <c r="FMF57" i="10"/>
  <c r="FMG57" i="10"/>
  <c r="FMH57" i="10"/>
  <c r="FMI57" i="10"/>
  <c r="FMJ57" i="10"/>
  <c r="FMK57" i="10"/>
  <c r="FML57" i="10"/>
  <c r="FMM57" i="10"/>
  <c r="FMN57" i="10"/>
  <c r="FMO57" i="10"/>
  <c r="FMP57" i="10"/>
  <c r="FMQ57" i="10"/>
  <c r="FMR57" i="10"/>
  <c r="FMS57" i="10"/>
  <c r="FMT57" i="10"/>
  <c r="FMU57" i="10"/>
  <c r="FMV57" i="10"/>
  <c r="FMW57" i="10"/>
  <c r="FMX57" i="10"/>
  <c r="FMY57" i="10"/>
  <c r="FMZ57" i="10"/>
  <c r="FNA57" i="10"/>
  <c r="FNB57" i="10"/>
  <c r="FNC57" i="10"/>
  <c r="FND57" i="10"/>
  <c r="FNE57" i="10"/>
  <c r="FNF57" i="10"/>
  <c r="FNG57" i="10"/>
  <c r="FNH57" i="10"/>
  <c r="FNI57" i="10"/>
  <c r="FNJ57" i="10"/>
  <c r="FNK57" i="10"/>
  <c r="FNL57" i="10"/>
  <c r="FNM57" i="10"/>
  <c r="FNN57" i="10"/>
  <c r="FNO57" i="10"/>
  <c r="FNP57" i="10"/>
  <c r="FNQ57" i="10"/>
  <c r="FNR57" i="10"/>
  <c r="FNS57" i="10"/>
  <c r="FNT57" i="10"/>
  <c r="FNU57" i="10"/>
  <c r="FNV57" i="10"/>
  <c r="FNW57" i="10"/>
  <c r="FNX57" i="10"/>
  <c r="FNY57" i="10"/>
  <c r="FNZ57" i="10"/>
  <c r="FOA57" i="10"/>
  <c r="FOB57" i="10"/>
  <c r="FOC57" i="10"/>
  <c r="FOD57" i="10"/>
  <c r="FOE57" i="10"/>
  <c r="FOF57" i="10"/>
  <c r="FOG57" i="10"/>
  <c r="FOH57" i="10"/>
  <c r="FOI57" i="10"/>
  <c r="FOJ57" i="10"/>
  <c r="FOK57" i="10"/>
  <c r="FOL57" i="10"/>
  <c r="FOM57" i="10"/>
  <c r="FON57" i="10"/>
  <c r="FOO57" i="10"/>
  <c r="FOP57" i="10"/>
  <c r="FOQ57" i="10"/>
  <c r="FOR57" i="10"/>
  <c r="FOS57" i="10"/>
  <c r="FOT57" i="10"/>
  <c r="FOU57" i="10"/>
  <c r="FOV57" i="10"/>
  <c r="FOW57" i="10"/>
  <c r="FOX57" i="10"/>
  <c r="FOY57" i="10"/>
  <c r="FOZ57" i="10"/>
  <c r="FPA57" i="10"/>
  <c r="FPB57" i="10"/>
  <c r="FPC57" i="10"/>
  <c r="FPD57" i="10"/>
  <c r="FPE57" i="10"/>
  <c r="FPF57" i="10"/>
  <c r="FPG57" i="10"/>
  <c r="FPH57" i="10"/>
  <c r="FPI57" i="10"/>
  <c r="FPJ57" i="10"/>
  <c r="FPK57" i="10"/>
  <c r="FPL57" i="10"/>
  <c r="FPM57" i="10"/>
  <c r="FPN57" i="10"/>
  <c r="FPO57" i="10"/>
  <c r="FPP57" i="10"/>
  <c r="FPQ57" i="10"/>
  <c r="FPR57" i="10"/>
  <c r="FPS57" i="10"/>
  <c r="FPT57" i="10"/>
  <c r="FPU57" i="10"/>
  <c r="FPV57" i="10"/>
  <c r="FPW57" i="10"/>
  <c r="FPX57" i="10"/>
  <c r="FPY57" i="10"/>
  <c r="FPZ57" i="10"/>
  <c r="FQA57" i="10"/>
  <c r="FQB57" i="10"/>
  <c r="FQC57" i="10"/>
  <c r="FQD57" i="10"/>
  <c r="FQE57" i="10"/>
  <c r="FQF57" i="10"/>
  <c r="FQG57" i="10"/>
  <c r="FQH57" i="10"/>
  <c r="FQI57" i="10"/>
  <c r="FQJ57" i="10"/>
  <c r="FQK57" i="10"/>
  <c r="FQL57" i="10"/>
  <c r="FQM57" i="10"/>
  <c r="FQN57" i="10"/>
  <c r="FQO57" i="10"/>
  <c r="FQP57" i="10"/>
  <c r="FQQ57" i="10"/>
  <c r="FQR57" i="10"/>
  <c r="FQS57" i="10"/>
  <c r="FQT57" i="10"/>
  <c r="FQU57" i="10"/>
  <c r="FQV57" i="10"/>
  <c r="FQW57" i="10"/>
  <c r="FQX57" i="10"/>
  <c r="FQY57" i="10"/>
  <c r="FQZ57" i="10"/>
  <c r="FRA57" i="10"/>
  <c r="FRB57" i="10"/>
  <c r="FRC57" i="10"/>
  <c r="FRD57" i="10"/>
  <c r="FRE57" i="10"/>
  <c r="FRF57" i="10"/>
  <c r="FRG57" i="10"/>
  <c r="FRH57" i="10"/>
  <c r="FRI57" i="10"/>
  <c r="FRJ57" i="10"/>
  <c r="FRK57" i="10"/>
  <c r="FRL57" i="10"/>
  <c r="FRM57" i="10"/>
  <c r="FRN57" i="10"/>
  <c r="FRO57" i="10"/>
  <c r="FRP57" i="10"/>
  <c r="FRQ57" i="10"/>
  <c r="FRR57" i="10"/>
  <c r="FRS57" i="10"/>
  <c r="FRT57" i="10"/>
  <c r="FRU57" i="10"/>
  <c r="FRV57" i="10"/>
  <c r="FRW57" i="10"/>
  <c r="FRX57" i="10"/>
  <c r="FRY57" i="10"/>
  <c r="FRZ57" i="10"/>
  <c r="FSA57" i="10"/>
  <c r="FSB57" i="10"/>
  <c r="FSC57" i="10"/>
  <c r="FSD57" i="10"/>
  <c r="FSE57" i="10"/>
  <c r="FSF57" i="10"/>
  <c r="FSG57" i="10"/>
  <c r="FSH57" i="10"/>
  <c r="FSI57" i="10"/>
  <c r="FSJ57" i="10"/>
  <c r="FSK57" i="10"/>
  <c r="FSL57" i="10"/>
  <c r="FSM57" i="10"/>
  <c r="FSN57" i="10"/>
  <c r="FSO57" i="10"/>
  <c r="FSP57" i="10"/>
  <c r="FSQ57" i="10"/>
  <c r="FSR57" i="10"/>
  <c r="FSS57" i="10"/>
  <c r="FST57" i="10"/>
  <c r="FSU57" i="10"/>
  <c r="FSV57" i="10"/>
  <c r="FSW57" i="10"/>
  <c r="FSX57" i="10"/>
  <c r="FSY57" i="10"/>
  <c r="FSZ57" i="10"/>
  <c r="FTA57" i="10"/>
  <c r="FTB57" i="10"/>
  <c r="FTC57" i="10"/>
  <c r="FTD57" i="10"/>
  <c r="FTE57" i="10"/>
  <c r="FTF57" i="10"/>
  <c r="FTG57" i="10"/>
  <c r="FTH57" i="10"/>
  <c r="FTI57" i="10"/>
  <c r="FTJ57" i="10"/>
  <c r="FTK57" i="10"/>
  <c r="FTL57" i="10"/>
  <c r="FTM57" i="10"/>
  <c r="FTN57" i="10"/>
  <c r="FTO57" i="10"/>
  <c r="FTP57" i="10"/>
  <c r="FTQ57" i="10"/>
  <c r="FTR57" i="10"/>
  <c r="FTS57" i="10"/>
  <c r="FTT57" i="10"/>
  <c r="FTU57" i="10"/>
  <c r="FTV57" i="10"/>
  <c r="FTW57" i="10"/>
  <c r="FTX57" i="10"/>
  <c r="FTY57" i="10"/>
  <c r="FTZ57" i="10"/>
  <c r="FUA57" i="10"/>
  <c r="FUB57" i="10"/>
  <c r="FUC57" i="10"/>
  <c r="FUD57" i="10"/>
  <c r="FUE57" i="10"/>
  <c r="FUF57" i="10"/>
  <c r="FUG57" i="10"/>
  <c r="FUH57" i="10"/>
  <c r="FUI57" i="10"/>
  <c r="FUJ57" i="10"/>
  <c r="FUK57" i="10"/>
  <c r="FUL57" i="10"/>
  <c r="FUM57" i="10"/>
  <c r="FUN57" i="10"/>
  <c r="FUO57" i="10"/>
  <c r="FUP57" i="10"/>
  <c r="FUQ57" i="10"/>
  <c r="FUR57" i="10"/>
  <c r="FUS57" i="10"/>
  <c r="FUT57" i="10"/>
  <c r="FUU57" i="10"/>
  <c r="FUV57" i="10"/>
  <c r="FUW57" i="10"/>
  <c r="FUX57" i="10"/>
  <c r="FUY57" i="10"/>
  <c r="FUZ57" i="10"/>
  <c r="FVA57" i="10"/>
  <c r="FVB57" i="10"/>
  <c r="FVC57" i="10"/>
  <c r="FVD57" i="10"/>
  <c r="FVE57" i="10"/>
  <c r="FVF57" i="10"/>
  <c r="FVG57" i="10"/>
  <c r="FVH57" i="10"/>
  <c r="FVI57" i="10"/>
  <c r="FVJ57" i="10"/>
  <c r="FVK57" i="10"/>
  <c r="FVL57" i="10"/>
  <c r="FVM57" i="10"/>
  <c r="FVN57" i="10"/>
  <c r="FVO57" i="10"/>
  <c r="FVP57" i="10"/>
  <c r="FVQ57" i="10"/>
  <c r="FVR57" i="10"/>
  <c r="FVS57" i="10"/>
  <c r="FVT57" i="10"/>
  <c r="FVU57" i="10"/>
  <c r="FVV57" i="10"/>
  <c r="FVW57" i="10"/>
  <c r="FVX57" i="10"/>
  <c r="FVY57" i="10"/>
  <c r="FVZ57" i="10"/>
  <c r="FWA57" i="10"/>
  <c r="FWB57" i="10"/>
  <c r="FWC57" i="10"/>
  <c r="FWD57" i="10"/>
  <c r="FWE57" i="10"/>
  <c r="FWF57" i="10"/>
  <c r="FWG57" i="10"/>
  <c r="FWH57" i="10"/>
  <c r="FWI57" i="10"/>
  <c r="FWJ57" i="10"/>
  <c r="FWK57" i="10"/>
  <c r="FWL57" i="10"/>
  <c r="FWM57" i="10"/>
  <c r="FWN57" i="10"/>
  <c r="FWO57" i="10"/>
  <c r="FWP57" i="10"/>
  <c r="FWQ57" i="10"/>
  <c r="FWR57" i="10"/>
  <c r="FWS57" i="10"/>
  <c r="FWT57" i="10"/>
  <c r="FWU57" i="10"/>
  <c r="FWV57" i="10"/>
  <c r="FWW57" i="10"/>
  <c r="FWX57" i="10"/>
  <c r="FWY57" i="10"/>
  <c r="FWZ57" i="10"/>
  <c r="FXA57" i="10"/>
  <c r="FXB57" i="10"/>
  <c r="FXC57" i="10"/>
  <c r="FXD57" i="10"/>
  <c r="FXE57" i="10"/>
  <c r="FXF57" i="10"/>
  <c r="FXG57" i="10"/>
  <c r="FXH57" i="10"/>
  <c r="FXI57" i="10"/>
  <c r="FXJ57" i="10"/>
  <c r="FXK57" i="10"/>
  <c r="FXL57" i="10"/>
  <c r="FXM57" i="10"/>
  <c r="FXN57" i="10"/>
  <c r="FXO57" i="10"/>
  <c r="FXP57" i="10"/>
  <c r="FXQ57" i="10"/>
  <c r="FXR57" i="10"/>
  <c r="FXS57" i="10"/>
  <c r="FXT57" i="10"/>
  <c r="FXU57" i="10"/>
  <c r="FXV57" i="10"/>
  <c r="FXW57" i="10"/>
  <c r="FXX57" i="10"/>
  <c r="FXY57" i="10"/>
  <c r="FXZ57" i="10"/>
  <c r="FYA57" i="10"/>
  <c r="FYB57" i="10"/>
  <c r="FYC57" i="10"/>
  <c r="FYD57" i="10"/>
  <c r="FYE57" i="10"/>
  <c r="FYF57" i="10"/>
  <c r="FYG57" i="10"/>
  <c r="FYH57" i="10"/>
  <c r="FYI57" i="10"/>
  <c r="FYJ57" i="10"/>
  <c r="FYK57" i="10"/>
  <c r="FYL57" i="10"/>
  <c r="FYM57" i="10"/>
  <c r="FYN57" i="10"/>
  <c r="FYO57" i="10"/>
  <c r="FYP57" i="10"/>
  <c r="FYQ57" i="10"/>
  <c r="FYR57" i="10"/>
  <c r="FYS57" i="10"/>
  <c r="FYT57" i="10"/>
  <c r="FYU57" i="10"/>
  <c r="FYV57" i="10"/>
  <c r="FYW57" i="10"/>
  <c r="FYX57" i="10"/>
  <c r="FYY57" i="10"/>
  <c r="FYZ57" i="10"/>
  <c r="FZA57" i="10"/>
  <c r="FZB57" i="10"/>
  <c r="FZC57" i="10"/>
  <c r="FZD57" i="10"/>
  <c r="FZE57" i="10"/>
  <c r="FZF57" i="10"/>
  <c r="FZG57" i="10"/>
  <c r="FZH57" i="10"/>
  <c r="FZI57" i="10"/>
  <c r="FZJ57" i="10"/>
  <c r="FZK57" i="10"/>
  <c r="FZL57" i="10"/>
  <c r="FZM57" i="10"/>
  <c r="FZN57" i="10"/>
  <c r="FZO57" i="10"/>
  <c r="FZP57" i="10"/>
  <c r="FZQ57" i="10"/>
  <c r="FZR57" i="10"/>
  <c r="FZS57" i="10"/>
  <c r="FZT57" i="10"/>
  <c r="FZU57" i="10"/>
  <c r="FZV57" i="10"/>
  <c r="FZW57" i="10"/>
  <c r="FZX57" i="10"/>
  <c r="FZY57" i="10"/>
  <c r="FZZ57" i="10"/>
  <c r="GAA57" i="10"/>
  <c r="GAB57" i="10"/>
  <c r="GAC57" i="10"/>
  <c r="GAD57" i="10"/>
  <c r="GAE57" i="10"/>
  <c r="GAF57" i="10"/>
  <c r="GAG57" i="10"/>
  <c r="GAH57" i="10"/>
  <c r="GAI57" i="10"/>
  <c r="GAJ57" i="10"/>
  <c r="GAK57" i="10"/>
  <c r="GAL57" i="10"/>
  <c r="GAM57" i="10"/>
  <c r="GAN57" i="10"/>
  <c r="GAO57" i="10"/>
  <c r="GAP57" i="10"/>
  <c r="GAQ57" i="10"/>
  <c r="GAR57" i="10"/>
  <c r="GAS57" i="10"/>
  <c r="GAT57" i="10"/>
  <c r="GAU57" i="10"/>
  <c r="GAV57" i="10"/>
  <c r="GAW57" i="10"/>
  <c r="GAX57" i="10"/>
  <c r="GAY57" i="10"/>
  <c r="GAZ57" i="10"/>
  <c r="GBA57" i="10"/>
  <c r="GBB57" i="10"/>
  <c r="GBC57" i="10"/>
  <c r="GBD57" i="10"/>
  <c r="GBE57" i="10"/>
  <c r="GBF57" i="10"/>
  <c r="GBG57" i="10"/>
  <c r="GBH57" i="10"/>
  <c r="GBI57" i="10"/>
  <c r="GBJ57" i="10"/>
  <c r="GBK57" i="10"/>
  <c r="GBL57" i="10"/>
  <c r="GBM57" i="10"/>
  <c r="GBN57" i="10"/>
  <c r="GBO57" i="10"/>
  <c r="GBP57" i="10"/>
  <c r="GBQ57" i="10"/>
  <c r="GBR57" i="10"/>
  <c r="GBS57" i="10"/>
  <c r="GBT57" i="10"/>
  <c r="GBU57" i="10"/>
  <c r="GBV57" i="10"/>
  <c r="GBW57" i="10"/>
  <c r="GBX57" i="10"/>
  <c r="GBY57" i="10"/>
  <c r="GBZ57" i="10"/>
  <c r="GCA57" i="10"/>
  <c r="GCB57" i="10"/>
  <c r="GCC57" i="10"/>
  <c r="GCD57" i="10"/>
  <c r="GCE57" i="10"/>
  <c r="GCF57" i="10"/>
  <c r="GCG57" i="10"/>
  <c r="GCH57" i="10"/>
  <c r="GCI57" i="10"/>
  <c r="GCJ57" i="10"/>
  <c r="GCK57" i="10"/>
  <c r="GCL57" i="10"/>
  <c r="GCM57" i="10"/>
  <c r="GCN57" i="10"/>
  <c r="GCO57" i="10"/>
  <c r="GCP57" i="10"/>
  <c r="GCQ57" i="10"/>
  <c r="GCR57" i="10"/>
  <c r="GCS57" i="10"/>
  <c r="GCT57" i="10"/>
  <c r="GCU57" i="10"/>
  <c r="GCV57" i="10"/>
  <c r="GCW57" i="10"/>
  <c r="GCX57" i="10"/>
  <c r="GCY57" i="10"/>
  <c r="GCZ57" i="10"/>
  <c r="GDA57" i="10"/>
  <c r="GDB57" i="10"/>
  <c r="GDC57" i="10"/>
  <c r="GDD57" i="10"/>
  <c r="GDE57" i="10"/>
  <c r="GDF57" i="10"/>
  <c r="GDG57" i="10"/>
  <c r="GDH57" i="10"/>
  <c r="GDI57" i="10"/>
  <c r="GDJ57" i="10"/>
  <c r="GDK57" i="10"/>
  <c r="GDL57" i="10"/>
  <c r="GDM57" i="10"/>
  <c r="GDN57" i="10"/>
  <c r="GDO57" i="10"/>
  <c r="GDP57" i="10"/>
  <c r="GDQ57" i="10"/>
  <c r="GDR57" i="10"/>
  <c r="GDS57" i="10"/>
  <c r="GDT57" i="10"/>
  <c r="GDU57" i="10"/>
  <c r="GDV57" i="10"/>
  <c r="GDW57" i="10"/>
  <c r="GDX57" i="10"/>
  <c r="GDY57" i="10"/>
  <c r="GDZ57" i="10"/>
  <c r="GEA57" i="10"/>
  <c r="GEB57" i="10"/>
  <c r="GEC57" i="10"/>
  <c r="GED57" i="10"/>
  <c r="GEE57" i="10"/>
  <c r="GEF57" i="10"/>
  <c r="GEG57" i="10"/>
  <c r="GEH57" i="10"/>
  <c r="GEI57" i="10"/>
  <c r="GEJ57" i="10"/>
  <c r="GEK57" i="10"/>
  <c r="GEL57" i="10"/>
  <c r="GEM57" i="10"/>
  <c r="GEN57" i="10"/>
  <c r="GEO57" i="10"/>
  <c r="GEP57" i="10"/>
  <c r="GEQ57" i="10"/>
  <c r="GER57" i="10"/>
  <c r="GES57" i="10"/>
  <c r="GET57" i="10"/>
  <c r="GEU57" i="10"/>
  <c r="GEV57" i="10"/>
  <c r="GEW57" i="10"/>
  <c r="GEX57" i="10"/>
  <c r="GEY57" i="10"/>
  <c r="GEZ57" i="10"/>
  <c r="GFA57" i="10"/>
  <c r="GFB57" i="10"/>
  <c r="GFC57" i="10"/>
  <c r="GFD57" i="10"/>
  <c r="GFE57" i="10"/>
  <c r="GFF57" i="10"/>
  <c r="GFG57" i="10"/>
  <c r="GFH57" i="10"/>
  <c r="GFI57" i="10"/>
  <c r="GFJ57" i="10"/>
  <c r="GFK57" i="10"/>
  <c r="GFL57" i="10"/>
  <c r="GFM57" i="10"/>
  <c r="GFN57" i="10"/>
  <c r="GFO57" i="10"/>
  <c r="GFP57" i="10"/>
  <c r="GFQ57" i="10"/>
  <c r="GFR57" i="10"/>
  <c r="GFS57" i="10"/>
  <c r="GFT57" i="10"/>
  <c r="GFU57" i="10"/>
  <c r="GFV57" i="10"/>
  <c r="GFW57" i="10"/>
  <c r="GFX57" i="10"/>
  <c r="GFY57" i="10"/>
  <c r="GFZ57" i="10"/>
  <c r="GGA57" i="10"/>
  <c r="GGB57" i="10"/>
  <c r="GGC57" i="10"/>
  <c r="GGD57" i="10"/>
  <c r="GGE57" i="10"/>
  <c r="GGF57" i="10"/>
  <c r="GGG57" i="10"/>
  <c r="GGH57" i="10"/>
  <c r="GGI57" i="10"/>
  <c r="GGJ57" i="10"/>
  <c r="GGK57" i="10"/>
  <c r="GGL57" i="10"/>
  <c r="GGM57" i="10"/>
  <c r="GGN57" i="10"/>
  <c r="GGO57" i="10"/>
  <c r="GGP57" i="10"/>
  <c r="GGQ57" i="10"/>
  <c r="GGR57" i="10"/>
  <c r="GGS57" i="10"/>
  <c r="GGT57" i="10"/>
  <c r="GGU57" i="10"/>
  <c r="GGV57" i="10"/>
  <c r="GGW57" i="10"/>
  <c r="GGX57" i="10"/>
  <c r="GGY57" i="10"/>
  <c r="GGZ57" i="10"/>
  <c r="GHA57" i="10"/>
  <c r="GHB57" i="10"/>
  <c r="GHC57" i="10"/>
  <c r="GHD57" i="10"/>
  <c r="GHE57" i="10"/>
  <c r="GHF57" i="10"/>
  <c r="GHG57" i="10"/>
  <c r="GHH57" i="10"/>
  <c r="GHI57" i="10"/>
  <c r="GHJ57" i="10"/>
  <c r="GHK57" i="10"/>
  <c r="GHL57" i="10"/>
  <c r="GHM57" i="10"/>
  <c r="GHN57" i="10"/>
  <c r="GHO57" i="10"/>
  <c r="GHP57" i="10"/>
  <c r="GHQ57" i="10"/>
  <c r="GHR57" i="10"/>
  <c r="GHS57" i="10"/>
  <c r="GHT57" i="10"/>
  <c r="GHU57" i="10"/>
  <c r="GHV57" i="10"/>
  <c r="GHW57" i="10"/>
  <c r="GHX57" i="10"/>
  <c r="GHY57" i="10"/>
  <c r="GHZ57" i="10"/>
  <c r="GIA57" i="10"/>
  <c r="GIB57" i="10"/>
  <c r="GIC57" i="10"/>
  <c r="GID57" i="10"/>
  <c r="GIE57" i="10"/>
  <c r="GIF57" i="10"/>
  <c r="GIG57" i="10"/>
  <c r="GIH57" i="10"/>
  <c r="GII57" i="10"/>
  <c r="GIJ57" i="10"/>
  <c r="GIK57" i="10"/>
  <c r="GIL57" i="10"/>
  <c r="GIM57" i="10"/>
  <c r="GIN57" i="10"/>
  <c r="GIO57" i="10"/>
  <c r="GIP57" i="10"/>
  <c r="GIQ57" i="10"/>
  <c r="GIR57" i="10"/>
  <c r="GIS57" i="10"/>
  <c r="GIT57" i="10"/>
  <c r="GIU57" i="10"/>
  <c r="GIV57" i="10"/>
  <c r="GIW57" i="10"/>
  <c r="GIX57" i="10"/>
  <c r="GIY57" i="10"/>
  <c r="GIZ57" i="10"/>
  <c r="GJA57" i="10"/>
  <c r="GJB57" i="10"/>
  <c r="GJC57" i="10"/>
  <c r="GJD57" i="10"/>
  <c r="GJE57" i="10"/>
  <c r="GJF57" i="10"/>
  <c r="GJG57" i="10"/>
  <c r="GJH57" i="10"/>
  <c r="GJI57" i="10"/>
  <c r="GJJ57" i="10"/>
  <c r="GJK57" i="10"/>
  <c r="GJL57" i="10"/>
  <c r="GJM57" i="10"/>
  <c r="GJN57" i="10"/>
  <c r="GJO57" i="10"/>
  <c r="GJP57" i="10"/>
  <c r="GJQ57" i="10"/>
  <c r="GJR57" i="10"/>
  <c r="GJS57" i="10"/>
  <c r="GJT57" i="10"/>
  <c r="GJU57" i="10"/>
  <c r="GJV57" i="10"/>
  <c r="GJW57" i="10"/>
  <c r="GJX57" i="10"/>
  <c r="GJY57" i="10"/>
  <c r="GJZ57" i="10"/>
  <c r="GKA57" i="10"/>
  <c r="GKB57" i="10"/>
  <c r="GKC57" i="10"/>
  <c r="GKD57" i="10"/>
  <c r="GKE57" i="10"/>
  <c r="GKF57" i="10"/>
  <c r="GKG57" i="10"/>
  <c r="GKH57" i="10"/>
  <c r="GKI57" i="10"/>
  <c r="GKJ57" i="10"/>
  <c r="GKK57" i="10"/>
  <c r="GKL57" i="10"/>
  <c r="GKM57" i="10"/>
  <c r="GKN57" i="10"/>
  <c r="GKO57" i="10"/>
  <c r="GKP57" i="10"/>
  <c r="GKQ57" i="10"/>
  <c r="GKR57" i="10"/>
  <c r="GKS57" i="10"/>
  <c r="GKT57" i="10"/>
  <c r="GKU57" i="10"/>
  <c r="GKV57" i="10"/>
  <c r="GKW57" i="10"/>
  <c r="GKX57" i="10"/>
  <c r="GKY57" i="10"/>
  <c r="GKZ57" i="10"/>
  <c r="GLA57" i="10"/>
  <c r="GLB57" i="10"/>
  <c r="GLC57" i="10"/>
  <c r="GLD57" i="10"/>
  <c r="GLE57" i="10"/>
  <c r="GLF57" i="10"/>
  <c r="GLG57" i="10"/>
  <c r="GLH57" i="10"/>
  <c r="GLI57" i="10"/>
  <c r="GLJ57" i="10"/>
  <c r="GLK57" i="10"/>
  <c r="GLL57" i="10"/>
  <c r="GLM57" i="10"/>
  <c r="GLN57" i="10"/>
  <c r="GLO57" i="10"/>
  <c r="GLP57" i="10"/>
  <c r="GLQ57" i="10"/>
  <c r="GLR57" i="10"/>
  <c r="GLS57" i="10"/>
  <c r="GLT57" i="10"/>
  <c r="GLU57" i="10"/>
  <c r="GLV57" i="10"/>
  <c r="GLW57" i="10"/>
  <c r="GLX57" i="10"/>
  <c r="GLY57" i="10"/>
  <c r="GLZ57" i="10"/>
  <c r="GMA57" i="10"/>
  <c r="GMB57" i="10"/>
  <c r="GMC57" i="10"/>
  <c r="GMD57" i="10"/>
  <c r="GME57" i="10"/>
  <c r="GMF57" i="10"/>
  <c r="GMG57" i="10"/>
  <c r="GMH57" i="10"/>
  <c r="GMI57" i="10"/>
  <c r="GMJ57" i="10"/>
  <c r="GMK57" i="10"/>
  <c r="GML57" i="10"/>
  <c r="GMM57" i="10"/>
  <c r="GMN57" i="10"/>
  <c r="GMO57" i="10"/>
  <c r="GMP57" i="10"/>
  <c r="GMQ57" i="10"/>
  <c r="GMR57" i="10"/>
  <c r="GMS57" i="10"/>
  <c r="GMT57" i="10"/>
  <c r="GMU57" i="10"/>
  <c r="GMV57" i="10"/>
  <c r="GMW57" i="10"/>
  <c r="GMX57" i="10"/>
  <c r="GMY57" i="10"/>
  <c r="GMZ57" i="10"/>
  <c r="GNA57" i="10"/>
  <c r="GNB57" i="10"/>
  <c r="GNC57" i="10"/>
  <c r="GND57" i="10"/>
  <c r="GNE57" i="10"/>
  <c r="GNF57" i="10"/>
  <c r="GNG57" i="10"/>
  <c r="GNH57" i="10"/>
  <c r="GNI57" i="10"/>
  <c r="GNJ57" i="10"/>
  <c r="GNK57" i="10"/>
  <c r="GNL57" i="10"/>
  <c r="GNM57" i="10"/>
  <c r="GNN57" i="10"/>
  <c r="GNO57" i="10"/>
  <c r="GNP57" i="10"/>
  <c r="GNQ57" i="10"/>
  <c r="GNR57" i="10"/>
  <c r="GNS57" i="10"/>
  <c r="GNT57" i="10"/>
  <c r="GNU57" i="10"/>
  <c r="GNV57" i="10"/>
  <c r="GNW57" i="10"/>
  <c r="GNX57" i="10"/>
  <c r="GNY57" i="10"/>
  <c r="GNZ57" i="10"/>
  <c r="GOA57" i="10"/>
  <c r="GOB57" i="10"/>
  <c r="GOC57" i="10"/>
  <c r="GOD57" i="10"/>
  <c r="GOE57" i="10"/>
  <c r="GOF57" i="10"/>
  <c r="GOG57" i="10"/>
  <c r="GOH57" i="10"/>
  <c r="GOI57" i="10"/>
  <c r="GOJ57" i="10"/>
  <c r="GOK57" i="10"/>
  <c r="GOL57" i="10"/>
  <c r="GOM57" i="10"/>
  <c r="GON57" i="10"/>
  <c r="GOO57" i="10"/>
  <c r="GOP57" i="10"/>
  <c r="GOQ57" i="10"/>
  <c r="GOR57" i="10"/>
  <c r="GOS57" i="10"/>
  <c r="GOT57" i="10"/>
  <c r="GOU57" i="10"/>
  <c r="GOV57" i="10"/>
  <c r="GOW57" i="10"/>
  <c r="GOX57" i="10"/>
  <c r="GOY57" i="10"/>
  <c r="GOZ57" i="10"/>
  <c r="GPA57" i="10"/>
  <c r="GPB57" i="10"/>
  <c r="GPC57" i="10"/>
  <c r="GPD57" i="10"/>
  <c r="GPE57" i="10"/>
  <c r="GPF57" i="10"/>
  <c r="GPG57" i="10"/>
  <c r="GPH57" i="10"/>
  <c r="GPI57" i="10"/>
  <c r="GPJ57" i="10"/>
  <c r="GPK57" i="10"/>
  <c r="GPL57" i="10"/>
  <c r="GPM57" i="10"/>
  <c r="GPN57" i="10"/>
  <c r="GPO57" i="10"/>
  <c r="GPP57" i="10"/>
  <c r="GPQ57" i="10"/>
  <c r="GPR57" i="10"/>
  <c r="GPS57" i="10"/>
  <c r="GPT57" i="10"/>
  <c r="GPU57" i="10"/>
  <c r="GPV57" i="10"/>
  <c r="GPW57" i="10"/>
  <c r="GPX57" i="10"/>
  <c r="GPY57" i="10"/>
  <c r="GPZ57" i="10"/>
  <c r="GQA57" i="10"/>
  <c r="GQB57" i="10"/>
  <c r="GQC57" i="10"/>
  <c r="GQD57" i="10"/>
  <c r="GQE57" i="10"/>
  <c r="GQF57" i="10"/>
  <c r="GQG57" i="10"/>
  <c r="GQH57" i="10"/>
  <c r="GQI57" i="10"/>
  <c r="GQJ57" i="10"/>
  <c r="GQK57" i="10"/>
  <c r="GQL57" i="10"/>
  <c r="GQM57" i="10"/>
  <c r="GQN57" i="10"/>
  <c r="GQO57" i="10"/>
  <c r="GQP57" i="10"/>
  <c r="GQQ57" i="10"/>
  <c r="GQR57" i="10"/>
  <c r="GQS57" i="10"/>
  <c r="GQT57" i="10"/>
  <c r="GQU57" i="10"/>
  <c r="GQV57" i="10"/>
  <c r="GQW57" i="10"/>
  <c r="GQX57" i="10"/>
  <c r="GQY57" i="10"/>
  <c r="GQZ57" i="10"/>
  <c r="GRA57" i="10"/>
  <c r="GRB57" i="10"/>
  <c r="GRC57" i="10"/>
  <c r="GRD57" i="10"/>
  <c r="GRE57" i="10"/>
  <c r="GRF57" i="10"/>
  <c r="GRG57" i="10"/>
  <c r="GRH57" i="10"/>
  <c r="GRI57" i="10"/>
  <c r="GRJ57" i="10"/>
  <c r="GRK57" i="10"/>
  <c r="GRL57" i="10"/>
  <c r="GRM57" i="10"/>
  <c r="GRN57" i="10"/>
  <c r="GRO57" i="10"/>
  <c r="GRP57" i="10"/>
  <c r="GRQ57" i="10"/>
  <c r="GRR57" i="10"/>
  <c r="GRS57" i="10"/>
  <c r="GRT57" i="10"/>
  <c r="GRU57" i="10"/>
  <c r="GRV57" i="10"/>
  <c r="GRW57" i="10"/>
  <c r="GRX57" i="10"/>
  <c r="GRY57" i="10"/>
  <c r="GRZ57" i="10"/>
  <c r="GSA57" i="10"/>
  <c r="GSB57" i="10"/>
  <c r="GSC57" i="10"/>
  <c r="GSD57" i="10"/>
  <c r="GSE57" i="10"/>
  <c r="GSF57" i="10"/>
  <c r="GSG57" i="10"/>
  <c r="GSH57" i="10"/>
  <c r="GSI57" i="10"/>
  <c r="GSJ57" i="10"/>
  <c r="GSK57" i="10"/>
  <c r="GSL57" i="10"/>
  <c r="GSM57" i="10"/>
  <c r="GSN57" i="10"/>
  <c r="GSO57" i="10"/>
  <c r="GSP57" i="10"/>
  <c r="GSQ57" i="10"/>
  <c r="GSR57" i="10"/>
  <c r="GSS57" i="10"/>
  <c r="GST57" i="10"/>
  <c r="GSU57" i="10"/>
  <c r="GSV57" i="10"/>
  <c r="GSW57" i="10"/>
  <c r="GSX57" i="10"/>
  <c r="GSY57" i="10"/>
  <c r="GSZ57" i="10"/>
  <c r="GTA57" i="10"/>
  <c r="GTB57" i="10"/>
  <c r="GTC57" i="10"/>
  <c r="GTD57" i="10"/>
  <c r="GTE57" i="10"/>
  <c r="GTF57" i="10"/>
  <c r="GTG57" i="10"/>
  <c r="GTH57" i="10"/>
  <c r="GTI57" i="10"/>
  <c r="GTJ57" i="10"/>
  <c r="GTK57" i="10"/>
  <c r="GTL57" i="10"/>
  <c r="GTM57" i="10"/>
  <c r="GTN57" i="10"/>
  <c r="GTO57" i="10"/>
  <c r="GTP57" i="10"/>
  <c r="GTQ57" i="10"/>
  <c r="GTR57" i="10"/>
  <c r="GTS57" i="10"/>
  <c r="GTT57" i="10"/>
  <c r="GTU57" i="10"/>
  <c r="GTV57" i="10"/>
  <c r="GTW57" i="10"/>
  <c r="GTX57" i="10"/>
  <c r="GTY57" i="10"/>
  <c r="GTZ57" i="10"/>
  <c r="GUA57" i="10"/>
  <c r="GUB57" i="10"/>
  <c r="GUC57" i="10"/>
  <c r="GUD57" i="10"/>
  <c r="GUE57" i="10"/>
  <c r="GUF57" i="10"/>
  <c r="GUG57" i="10"/>
  <c r="GUH57" i="10"/>
  <c r="GUI57" i="10"/>
  <c r="GUJ57" i="10"/>
  <c r="GUK57" i="10"/>
  <c r="GUL57" i="10"/>
  <c r="GUM57" i="10"/>
  <c r="GUN57" i="10"/>
  <c r="GUO57" i="10"/>
  <c r="GUP57" i="10"/>
  <c r="GUQ57" i="10"/>
  <c r="GUR57" i="10"/>
  <c r="GUS57" i="10"/>
  <c r="GUT57" i="10"/>
  <c r="GUU57" i="10"/>
  <c r="GUV57" i="10"/>
  <c r="GUW57" i="10"/>
  <c r="GUX57" i="10"/>
  <c r="GUY57" i="10"/>
  <c r="GUZ57" i="10"/>
  <c r="GVA57" i="10"/>
  <c r="GVB57" i="10"/>
  <c r="GVC57" i="10"/>
  <c r="GVD57" i="10"/>
  <c r="GVE57" i="10"/>
  <c r="GVF57" i="10"/>
  <c r="GVG57" i="10"/>
  <c r="GVH57" i="10"/>
  <c r="GVI57" i="10"/>
  <c r="GVJ57" i="10"/>
  <c r="GVK57" i="10"/>
  <c r="GVL57" i="10"/>
  <c r="GVM57" i="10"/>
  <c r="GVN57" i="10"/>
  <c r="GVO57" i="10"/>
  <c r="GVP57" i="10"/>
  <c r="GVQ57" i="10"/>
  <c r="GVR57" i="10"/>
  <c r="GVS57" i="10"/>
  <c r="GVT57" i="10"/>
  <c r="GVU57" i="10"/>
  <c r="GVV57" i="10"/>
  <c r="GVW57" i="10"/>
  <c r="GVX57" i="10"/>
  <c r="GVY57" i="10"/>
  <c r="GVZ57" i="10"/>
  <c r="GWA57" i="10"/>
  <c r="GWB57" i="10"/>
  <c r="GWC57" i="10"/>
  <c r="GWD57" i="10"/>
  <c r="GWE57" i="10"/>
  <c r="GWF57" i="10"/>
  <c r="GWG57" i="10"/>
  <c r="GWH57" i="10"/>
  <c r="GWI57" i="10"/>
  <c r="GWJ57" i="10"/>
  <c r="GWK57" i="10"/>
  <c r="GWL57" i="10"/>
  <c r="GWM57" i="10"/>
  <c r="GWN57" i="10"/>
  <c r="GWO57" i="10"/>
  <c r="GWP57" i="10"/>
  <c r="GWQ57" i="10"/>
  <c r="GWR57" i="10"/>
  <c r="GWS57" i="10"/>
  <c r="GWT57" i="10"/>
  <c r="GWU57" i="10"/>
  <c r="GWV57" i="10"/>
  <c r="GWW57" i="10"/>
  <c r="GWX57" i="10"/>
  <c r="GWY57" i="10"/>
  <c r="GWZ57" i="10"/>
  <c r="GXA57" i="10"/>
  <c r="GXB57" i="10"/>
  <c r="GXC57" i="10"/>
  <c r="GXD57" i="10"/>
  <c r="GXE57" i="10"/>
  <c r="GXF57" i="10"/>
  <c r="GXG57" i="10"/>
  <c r="GXH57" i="10"/>
  <c r="GXI57" i="10"/>
  <c r="GXJ57" i="10"/>
  <c r="GXK57" i="10"/>
  <c r="GXL57" i="10"/>
  <c r="GXM57" i="10"/>
  <c r="GXN57" i="10"/>
  <c r="GXO57" i="10"/>
  <c r="GXP57" i="10"/>
  <c r="GXQ57" i="10"/>
  <c r="GXR57" i="10"/>
  <c r="GXS57" i="10"/>
  <c r="GXT57" i="10"/>
  <c r="GXU57" i="10"/>
  <c r="GXV57" i="10"/>
  <c r="GXW57" i="10"/>
  <c r="GXX57" i="10"/>
  <c r="GXY57" i="10"/>
  <c r="GXZ57" i="10"/>
  <c r="GYA57" i="10"/>
  <c r="GYB57" i="10"/>
  <c r="GYC57" i="10"/>
  <c r="GYD57" i="10"/>
  <c r="GYE57" i="10"/>
  <c r="GYF57" i="10"/>
  <c r="GYG57" i="10"/>
  <c r="GYH57" i="10"/>
  <c r="GYI57" i="10"/>
  <c r="GYJ57" i="10"/>
  <c r="GYK57" i="10"/>
  <c r="GYL57" i="10"/>
  <c r="GYM57" i="10"/>
  <c r="GYN57" i="10"/>
  <c r="GYO57" i="10"/>
  <c r="GYP57" i="10"/>
  <c r="GYQ57" i="10"/>
  <c r="GYR57" i="10"/>
  <c r="GYS57" i="10"/>
  <c r="GYT57" i="10"/>
  <c r="GYU57" i="10"/>
  <c r="GYV57" i="10"/>
  <c r="GYW57" i="10"/>
  <c r="GYX57" i="10"/>
  <c r="GYY57" i="10"/>
  <c r="GYZ57" i="10"/>
  <c r="GZA57" i="10"/>
  <c r="GZB57" i="10"/>
  <c r="GZC57" i="10"/>
  <c r="GZD57" i="10"/>
  <c r="GZE57" i="10"/>
  <c r="GZF57" i="10"/>
  <c r="GZG57" i="10"/>
  <c r="GZH57" i="10"/>
  <c r="GZI57" i="10"/>
  <c r="GZJ57" i="10"/>
  <c r="GZK57" i="10"/>
  <c r="GZL57" i="10"/>
  <c r="GZM57" i="10"/>
  <c r="GZN57" i="10"/>
  <c r="GZO57" i="10"/>
  <c r="GZP57" i="10"/>
  <c r="GZQ57" i="10"/>
  <c r="GZR57" i="10"/>
  <c r="GZS57" i="10"/>
  <c r="GZT57" i="10"/>
  <c r="GZU57" i="10"/>
  <c r="GZV57" i="10"/>
  <c r="GZW57" i="10"/>
  <c r="GZX57" i="10"/>
  <c r="GZY57" i="10"/>
  <c r="GZZ57" i="10"/>
  <c r="HAA57" i="10"/>
  <c r="HAB57" i="10"/>
  <c r="HAC57" i="10"/>
  <c r="HAD57" i="10"/>
  <c r="HAE57" i="10"/>
  <c r="HAF57" i="10"/>
  <c r="HAG57" i="10"/>
  <c r="HAH57" i="10"/>
  <c r="HAI57" i="10"/>
  <c r="HAJ57" i="10"/>
  <c r="HAK57" i="10"/>
  <c r="HAL57" i="10"/>
  <c r="HAM57" i="10"/>
  <c r="HAN57" i="10"/>
  <c r="HAO57" i="10"/>
  <c r="HAP57" i="10"/>
  <c r="HAQ57" i="10"/>
  <c r="HAR57" i="10"/>
  <c r="HAS57" i="10"/>
  <c r="HAT57" i="10"/>
  <c r="HAU57" i="10"/>
  <c r="HAV57" i="10"/>
  <c r="HAW57" i="10"/>
  <c r="HAX57" i="10"/>
  <c r="HAY57" i="10"/>
  <c r="HAZ57" i="10"/>
  <c r="HBA57" i="10"/>
  <c r="HBB57" i="10"/>
  <c r="HBC57" i="10"/>
  <c r="HBD57" i="10"/>
  <c r="HBE57" i="10"/>
  <c r="HBF57" i="10"/>
  <c r="HBG57" i="10"/>
  <c r="HBH57" i="10"/>
  <c r="HBI57" i="10"/>
  <c r="HBJ57" i="10"/>
  <c r="HBK57" i="10"/>
  <c r="HBL57" i="10"/>
  <c r="HBM57" i="10"/>
  <c r="HBN57" i="10"/>
  <c r="HBO57" i="10"/>
  <c r="HBP57" i="10"/>
  <c r="HBQ57" i="10"/>
  <c r="HBR57" i="10"/>
  <c r="HBS57" i="10"/>
  <c r="HBT57" i="10"/>
  <c r="HBU57" i="10"/>
  <c r="HBV57" i="10"/>
  <c r="HBW57" i="10"/>
  <c r="HBX57" i="10"/>
  <c r="HBY57" i="10"/>
  <c r="HBZ57" i="10"/>
  <c r="HCA57" i="10"/>
  <c r="HCB57" i="10"/>
  <c r="HCC57" i="10"/>
  <c r="HCD57" i="10"/>
  <c r="HCE57" i="10"/>
  <c r="HCF57" i="10"/>
  <c r="HCG57" i="10"/>
  <c r="HCH57" i="10"/>
  <c r="HCI57" i="10"/>
  <c r="HCJ57" i="10"/>
  <c r="HCK57" i="10"/>
  <c r="HCL57" i="10"/>
  <c r="HCM57" i="10"/>
  <c r="HCN57" i="10"/>
  <c r="HCO57" i="10"/>
  <c r="HCP57" i="10"/>
  <c r="HCQ57" i="10"/>
  <c r="HCR57" i="10"/>
  <c r="HCS57" i="10"/>
  <c r="HCT57" i="10"/>
  <c r="HCU57" i="10"/>
  <c r="HCV57" i="10"/>
  <c r="HCW57" i="10"/>
  <c r="HCX57" i="10"/>
  <c r="HCY57" i="10"/>
  <c r="HCZ57" i="10"/>
  <c r="HDA57" i="10"/>
  <c r="HDB57" i="10"/>
  <c r="HDC57" i="10"/>
  <c r="HDD57" i="10"/>
  <c r="HDE57" i="10"/>
  <c r="HDF57" i="10"/>
  <c r="HDG57" i="10"/>
  <c r="HDH57" i="10"/>
  <c r="HDI57" i="10"/>
  <c r="HDJ57" i="10"/>
  <c r="HDK57" i="10"/>
  <c r="HDL57" i="10"/>
  <c r="HDM57" i="10"/>
  <c r="HDN57" i="10"/>
  <c r="HDO57" i="10"/>
  <c r="HDP57" i="10"/>
  <c r="HDQ57" i="10"/>
  <c r="HDR57" i="10"/>
  <c r="HDS57" i="10"/>
  <c r="HDT57" i="10"/>
  <c r="HDU57" i="10"/>
  <c r="HDV57" i="10"/>
  <c r="HDW57" i="10"/>
  <c r="HDX57" i="10"/>
  <c r="HDY57" i="10"/>
  <c r="HDZ57" i="10"/>
  <c r="HEA57" i="10"/>
  <c r="HEB57" i="10"/>
  <c r="HEC57" i="10"/>
  <c r="HED57" i="10"/>
  <c r="HEE57" i="10"/>
  <c r="HEF57" i="10"/>
  <c r="HEG57" i="10"/>
  <c r="HEH57" i="10"/>
  <c r="HEI57" i="10"/>
  <c r="HEJ57" i="10"/>
  <c r="HEK57" i="10"/>
  <c r="HEL57" i="10"/>
  <c r="HEM57" i="10"/>
  <c r="HEN57" i="10"/>
  <c r="HEO57" i="10"/>
  <c r="HEP57" i="10"/>
  <c r="HEQ57" i="10"/>
  <c r="HER57" i="10"/>
  <c r="HES57" i="10"/>
  <c r="HET57" i="10"/>
  <c r="HEU57" i="10"/>
  <c r="HEV57" i="10"/>
  <c r="HEW57" i="10"/>
  <c r="HEX57" i="10"/>
  <c r="HEY57" i="10"/>
  <c r="HEZ57" i="10"/>
  <c r="HFA57" i="10"/>
  <c r="HFB57" i="10"/>
  <c r="HFC57" i="10"/>
  <c r="HFD57" i="10"/>
  <c r="HFE57" i="10"/>
  <c r="HFF57" i="10"/>
  <c r="HFG57" i="10"/>
  <c r="HFH57" i="10"/>
  <c r="HFI57" i="10"/>
  <c r="HFJ57" i="10"/>
  <c r="HFK57" i="10"/>
  <c r="HFL57" i="10"/>
  <c r="HFM57" i="10"/>
  <c r="HFN57" i="10"/>
  <c r="HFO57" i="10"/>
  <c r="HFP57" i="10"/>
  <c r="HFQ57" i="10"/>
  <c r="HFR57" i="10"/>
  <c r="HFS57" i="10"/>
  <c r="HFT57" i="10"/>
  <c r="HFU57" i="10"/>
  <c r="HFV57" i="10"/>
  <c r="HFW57" i="10"/>
  <c r="HFX57" i="10"/>
  <c r="HFY57" i="10"/>
  <c r="HFZ57" i="10"/>
  <c r="HGA57" i="10"/>
  <c r="HGB57" i="10"/>
  <c r="HGC57" i="10"/>
  <c r="HGD57" i="10"/>
  <c r="HGE57" i="10"/>
  <c r="HGF57" i="10"/>
  <c r="HGG57" i="10"/>
  <c r="HGH57" i="10"/>
  <c r="HGI57" i="10"/>
  <c r="HGJ57" i="10"/>
  <c r="HGK57" i="10"/>
  <c r="HGL57" i="10"/>
  <c r="HGM57" i="10"/>
  <c r="HGN57" i="10"/>
  <c r="HGO57" i="10"/>
  <c r="HGP57" i="10"/>
  <c r="HGQ57" i="10"/>
  <c r="HGR57" i="10"/>
  <c r="HGS57" i="10"/>
  <c r="HGT57" i="10"/>
  <c r="HGU57" i="10"/>
  <c r="HGV57" i="10"/>
  <c r="HGW57" i="10"/>
  <c r="HGX57" i="10"/>
  <c r="HGY57" i="10"/>
  <c r="HGZ57" i="10"/>
  <c r="HHA57" i="10"/>
  <c r="HHB57" i="10"/>
  <c r="HHC57" i="10"/>
  <c r="HHD57" i="10"/>
  <c r="HHE57" i="10"/>
  <c r="HHF57" i="10"/>
  <c r="HHG57" i="10"/>
  <c r="HHH57" i="10"/>
  <c r="HHI57" i="10"/>
  <c r="HHJ57" i="10"/>
  <c r="HHK57" i="10"/>
  <c r="HHL57" i="10"/>
  <c r="HHM57" i="10"/>
  <c r="HHN57" i="10"/>
  <c r="HHO57" i="10"/>
  <c r="HHP57" i="10"/>
  <c r="HHQ57" i="10"/>
  <c r="HHR57" i="10"/>
  <c r="HHS57" i="10"/>
  <c r="HHT57" i="10"/>
  <c r="HHU57" i="10"/>
  <c r="HHV57" i="10"/>
  <c r="HHW57" i="10"/>
  <c r="HHX57" i="10"/>
  <c r="HHY57" i="10"/>
  <c r="HHZ57" i="10"/>
  <c r="HIA57" i="10"/>
  <c r="HIB57" i="10"/>
  <c r="HIC57" i="10"/>
  <c r="HID57" i="10"/>
  <c r="HIE57" i="10"/>
  <c r="HIF57" i="10"/>
  <c r="HIG57" i="10"/>
  <c r="HIH57" i="10"/>
  <c r="HII57" i="10"/>
  <c r="HIJ57" i="10"/>
  <c r="HIK57" i="10"/>
  <c r="HIL57" i="10"/>
  <c r="HIM57" i="10"/>
  <c r="HIN57" i="10"/>
  <c r="HIO57" i="10"/>
  <c r="HIP57" i="10"/>
  <c r="HIQ57" i="10"/>
  <c r="HIR57" i="10"/>
  <c r="HIS57" i="10"/>
  <c r="HIT57" i="10"/>
  <c r="HIU57" i="10"/>
  <c r="HIV57" i="10"/>
  <c r="HIW57" i="10"/>
  <c r="HIX57" i="10"/>
  <c r="HIY57" i="10"/>
  <c r="HIZ57" i="10"/>
  <c r="HJA57" i="10"/>
  <c r="HJB57" i="10"/>
  <c r="HJC57" i="10"/>
  <c r="HJD57" i="10"/>
  <c r="HJE57" i="10"/>
  <c r="HJF57" i="10"/>
  <c r="HJG57" i="10"/>
  <c r="HJH57" i="10"/>
  <c r="HJI57" i="10"/>
  <c r="HJJ57" i="10"/>
  <c r="HJK57" i="10"/>
  <c r="HJL57" i="10"/>
  <c r="HJM57" i="10"/>
  <c r="HJN57" i="10"/>
  <c r="HJO57" i="10"/>
  <c r="HJP57" i="10"/>
  <c r="HJQ57" i="10"/>
  <c r="HJR57" i="10"/>
  <c r="HJS57" i="10"/>
  <c r="HJT57" i="10"/>
  <c r="HJU57" i="10"/>
  <c r="HJV57" i="10"/>
  <c r="HJW57" i="10"/>
  <c r="HJX57" i="10"/>
  <c r="HJY57" i="10"/>
  <c r="HJZ57" i="10"/>
  <c r="HKA57" i="10"/>
  <c r="HKB57" i="10"/>
  <c r="HKC57" i="10"/>
  <c r="HKD57" i="10"/>
  <c r="HKE57" i="10"/>
  <c r="HKF57" i="10"/>
  <c r="HKG57" i="10"/>
  <c r="HKH57" i="10"/>
  <c r="HKI57" i="10"/>
  <c r="HKJ57" i="10"/>
  <c r="HKK57" i="10"/>
  <c r="HKL57" i="10"/>
  <c r="HKM57" i="10"/>
  <c r="HKN57" i="10"/>
  <c r="HKO57" i="10"/>
  <c r="HKP57" i="10"/>
  <c r="HKQ57" i="10"/>
  <c r="HKR57" i="10"/>
  <c r="HKS57" i="10"/>
  <c r="HKT57" i="10"/>
  <c r="HKU57" i="10"/>
  <c r="HKV57" i="10"/>
  <c r="HKW57" i="10"/>
  <c r="HKX57" i="10"/>
  <c r="HKY57" i="10"/>
  <c r="HKZ57" i="10"/>
  <c r="HLA57" i="10"/>
  <c r="HLB57" i="10"/>
  <c r="HLC57" i="10"/>
  <c r="HLD57" i="10"/>
  <c r="HLE57" i="10"/>
  <c r="HLF57" i="10"/>
  <c r="HLG57" i="10"/>
  <c r="HLH57" i="10"/>
  <c r="HLI57" i="10"/>
  <c r="HLJ57" i="10"/>
  <c r="HLK57" i="10"/>
  <c r="HLL57" i="10"/>
  <c r="HLM57" i="10"/>
  <c r="HLN57" i="10"/>
  <c r="HLO57" i="10"/>
  <c r="HLP57" i="10"/>
  <c r="HLQ57" i="10"/>
  <c r="HLR57" i="10"/>
  <c r="HLS57" i="10"/>
  <c r="HLT57" i="10"/>
  <c r="HLU57" i="10"/>
  <c r="HLV57" i="10"/>
  <c r="HLW57" i="10"/>
  <c r="HLX57" i="10"/>
  <c r="HLY57" i="10"/>
  <c r="HLZ57" i="10"/>
  <c r="HMA57" i="10"/>
  <c r="HMB57" i="10"/>
  <c r="HMC57" i="10"/>
  <c r="HMD57" i="10"/>
  <c r="HME57" i="10"/>
  <c r="HMF57" i="10"/>
  <c r="HMG57" i="10"/>
  <c r="HMH57" i="10"/>
  <c r="HMI57" i="10"/>
  <c r="HMJ57" i="10"/>
  <c r="HMK57" i="10"/>
  <c r="HML57" i="10"/>
  <c r="HMM57" i="10"/>
  <c r="HMN57" i="10"/>
  <c r="HMO57" i="10"/>
  <c r="HMP57" i="10"/>
  <c r="HMQ57" i="10"/>
  <c r="HMR57" i="10"/>
  <c r="HMS57" i="10"/>
  <c r="HMT57" i="10"/>
  <c r="HMU57" i="10"/>
  <c r="HMV57" i="10"/>
  <c r="HMW57" i="10"/>
  <c r="HMX57" i="10"/>
  <c r="HMY57" i="10"/>
  <c r="HMZ57" i="10"/>
  <c r="HNA57" i="10"/>
  <c r="HNB57" i="10"/>
  <c r="HNC57" i="10"/>
  <c r="HND57" i="10"/>
  <c r="HNE57" i="10"/>
  <c r="HNF57" i="10"/>
  <c r="HNG57" i="10"/>
  <c r="HNH57" i="10"/>
  <c r="HNI57" i="10"/>
  <c r="HNJ57" i="10"/>
  <c r="HNK57" i="10"/>
  <c r="HNL57" i="10"/>
  <c r="HNM57" i="10"/>
  <c r="HNN57" i="10"/>
  <c r="HNO57" i="10"/>
  <c r="HNP57" i="10"/>
  <c r="HNQ57" i="10"/>
  <c r="HNR57" i="10"/>
  <c r="HNS57" i="10"/>
  <c r="HNT57" i="10"/>
  <c r="HNU57" i="10"/>
  <c r="HNV57" i="10"/>
  <c r="HNW57" i="10"/>
  <c r="HNX57" i="10"/>
  <c r="HNY57" i="10"/>
  <c r="HNZ57" i="10"/>
  <c r="HOA57" i="10"/>
  <c r="HOB57" i="10"/>
  <c r="HOC57" i="10"/>
  <c r="HOD57" i="10"/>
  <c r="HOE57" i="10"/>
  <c r="HOF57" i="10"/>
  <c r="HOG57" i="10"/>
  <c r="HOH57" i="10"/>
  <c r="HOI57" i="10"/>
  <c r="HOJ57" i="10"/>
  <c r="HOK57" i="10"/>
  <c r="HOL57" i="10"/>
  <c r="HOM57" i="10"/>
  <c r="HON57" i="10"/>
  <c r="HOO57" i="10"/>
  <c r="HOP57" i="10"/>
  <c r="HOQ57" i="10"/>
  <c r="HOR57" i="10"/>
  <c r="HOS57" i="10"/>
  <c r="HOT57" i="10"/>
  <c r="HOU57" i="10"/>
  <c r="HOV57" i="10"/>
  <c r="HOW57" i="10"/>
  <c r="HOX57" i="10"/>
  <c r="HOY57" i="10"/>
  <c r="HOZ57" i="10"/>
  <c r="HPA57" i="10"/>
  <c r="HPB57" i="10"/>
  <c r="HPC57" i="10"/>
  <c r="HPD57" i="10"/>
  <c r="HPE57" i="10"/>
  <c r="HPF57" i="10"/>
  <c r="HPG57" i="10"/>
  <c r="HPH57" i="10"/>
  <c r="HPI57" i="10"/>
  <c r="HPJ57" i="10"/>
  <c r="HPK57" i="10"/>
  <c r="HPL57" i="10"/>
  <c r="HPM57" i="10"/>
  <c r="HPN57" i="10"/>
  <c r="HPO57" i="10"/>
  <c r="HPP57" i="10"/>
  <c r="HPQ57" i="10"/>
  <c r="HPR57" i="10"/>
  <c r="HPS57" i="10"/>
  <c r="HPT57" i="10"/>
  <c r="HPU57" i="10"/>
  <c r="HPV57" i="10"/>
  <c r="HPW57" i="10"/>
  <c r="HPX57" i="10"/>
  <c r="HPY57" i="10"/>
  <c r="HPZ57" i="10"/>
  <c r="HQA57" i="10"/>
  <c r="HQB57" i="10"/>
  <c r="HQC57" i="10"/>
  <c r="HQD57" i="10"/>
  <c r="HQE57" i="10"/>
  <c r="HQF57" i="10"/>
  <c r="HQG57" i="10"/>
  <c r="HQH57" i="10"/>
  <c r="HQI57" i="10"/>
  <c r="HQJ57" i="10"/>
  <c r="HQK57" i="10"/>
  <c r="HQL57" i="10"/>
  <c r="HQM57" i="10"/>
  <c r="HQN57" i="10"/>
  <c r="HQO57" i="10"/>
  <c r="HQP57" i="10"/>
  <c r="HQQ57" i="10"/>
  <c r="HQR57" i="10"/>
  <c r="HQS57" i="10"/>
  <c r="HQT57" i="10"/>
  <c r="HQU57" i="10"/>
  <c r="HQV57" i="10"/>
  <c r="HQW57" i="10"/>
  <c r="HQX57" i="10"/>
  <c r="HQY57" i="10"/>
  <c r="HQZ57" i="10"/>
  <c r="HRA57" i="10"/>
  <c r="HRB57" i="10"/>
  <c r="HRC57" i="10"/>
  <c r="HRD57" i="10"/>
  <c r="HRE57" i="10"/>
  <c r="HRF57" i="10"/>
  <c r="HRG57" i="10"/>
  <c r="HRH57" i="10"/>
  <c r="HRI57" i="10"/>
  <c r="HRJ57" i="10"/>
  <c r="HRK57" i="10"/>
  <c r="HRL57" i="10"/>
  <c r="HRM57" i="10"/>
  <c r="HRN57" i="10"/>
  <c r="HRO57" i="10"/>
  <c r="HRP57" i="10"/>
  <c r="HRQ57" i="10"/>
  <c r="HRR57" i="10"/>
  <c r="HRS57" i="10"/>
  <c r="HRT57" i="10"/>
  <c r="HRU57" i="10"/>
  <c r="HRV57" i="10"/>
  <c r="HRW57" i="10"/>
  <c r="HRX57" i="10"/>
  <c r="HRY57" i="10"/>
  <c r="HRZ57" i="10"/>
  <c r="HSA57" i="10"/>
  <c r="HSB57" i="10"/>
  <c r="HSC57" i="10"/>
  <c r="HSD57" i="10"/>
  <c r="HSE57" i="10"/>
  <c r="HSF57" i="10"/>
  <c r="HSG57" i="10"/>
  <c r="HSH57" i="10"/>
  <c r="HSI57" i="10"/>
  <c r="HSJ57" i="10"/>
  <c r="HSK57" i="10"/>
  <c r="HSL57" i="10"/>
  <c r="HSM57" i="10"/>
  <c r="HSN57" i="10"/>
  <c r="HSO57" i="10"/>
  <c r="HSP57" i="10"/>
  <c r="HSQ57" i="10"/>
  <c r="HSR57" i="10"/>
  <c r="HSS57" i="10"/>
  <c r="HST57" i="10"/>
  <c r="HSU57" i="10"/>
  <c r="HSV57" i="10"/>
  <c r="HSW57" i="10"/>
  <c r="HSX57" i="10"/>
  <c r="HSY57" i="10"/>
  <c r="HSZ57" i="10"/>
  <c r="HTA57" i="10"/>
  <c r="HTB57" i="10"/>
  <c r="HTC57" i="10"/>
  <c r="HTD57" i="10"/>
  <c r="HTE57" i="10"/>
  <c r="HTF57" i="10"/>
  <c r="HTG57" i="10"/>
  <c r="HTH57" i="10"/>
  <c r="HTI57" i="10"/>
  <c r="HTJ57" i="10"/>
  <c r="HTK57" i="10"/>
  <c r="HTL57" i="10"/>
  <c r="HTM57" i="10"/>
  <c r="HTN57" i="10"/>
  <c r="HTO57" i="10"/>
  <c r="HTP57" i="10"/>
  <c r="HTQ57" i="10"/>
  <c r="HTR57" i="10"/>
  <c r="HTS57" i="10"/>
  <c r="HTT57" i="10"/>
  <c r="HTU57" i="10"/>
  <c r="HTV57" i="10"/>
  <c r="HTW57" i="10"/>
  <c r="HTX57" i="10"/>
  <c r="HTY57" i="10"/>
  <c r="HTZ57" i="10"/>
  <c r="HUA57" i="10"/>
  <c r="HUB57" i="10"/>
  <c r="HUC57" i="10"/>
  <c r="HUD57" i="10"/>
  <c r="HUE57" i="10"/>
  <c r="HUF57" i="10"/>
  <c r="HUG57" i="10"/>
  <c r="HUH57" i="10"/>
  <c r="HUI57" i="10"/>
  <c r="HUJ57" i="10"/>
  <c r="HUK57" i="10"/>
  <c r="HUL57" i="10"/>
  <c r="HUM57" i="10"/>
  <c r="HUN57" i="10"/>
  <c r="HUO57" i="10"/>
  <c r="HUP57" i="10"/>
  <c r="HUQ57" i="10"/>
  <c r="HUR57" i="10"/>
  <c r="HUS57" i="10"/>
  <c r="HUT57" i="10"/>
  <c r="HUU57" i="10"/>
  <c r="HUV57" i="10"/>
  <c r="HUW57" i="10"/>
  <c r="HUX57" i="10"/>
  <c r="HUY57" i="10"/>
  <c r="HUZ57" i="10"/>
  <c r="HVA57" i="10"/>
  <c r="HVB57" i="10"/>
  <c r="HVC57" i="10"/>
  <c r="HVD57" i="10"/>
  <c r="HVE57" i="10"/>
  <c r="HVF57" i="10"/>
  <c r="HVG57" i="10"/>
  <c r="HVH57" i="10"/>
  <c r="HVI57" i="10"/>
  <c r="HVJ57" i="10"/>
  <c r="HVK57" i="10"/>
  <c r="HVL57" i="10"/>
  <c r="HVM57" i="10"/>
  <c r="HVN57" i="10"/>
  <c r="HVO57" i="10"/>
  <c r="HVP57" i="10"/>
  <c r="HVQ57" i="10"/>
  <c r="HVR57" i="10"/>
  <c r="HVS57" i="10"/>
  <c r="HVT57" i="10"/>
  <c r="HVU57" i="10"/>
  <c r="HVV57" i="10"/>
  <c r="HVW57" i="10"/>
  <c r="HVX57" i="10"/>
  <c r="HVY57" i="10"/>
  <c r="HVZ57" i="10"/>
  <c r="HWA57" i="10"/>
  <c r="HWB57" i="10"/>
  <c r="HWC57" i="10"/>
  <c r="HWD57" i="10"/>
  <c r="HWE57" i="10"/>
  <c r="HWF57" i="10"/>
  <c r="HWG57" i="10"/>
  <c r="HWH57" i="10"/>
  <c r="HWI57" i="10"/>
  <c r="HWJ57" i="10"/>
  <c r="HWK57" i="10"/>
  <c r="HWL57" i="10"/>
  <c r="HWM57" i="10"/>
  <c r="HWN57" i="10"/>
  <c r="HWO57" i="10"/>
  <c r="HWP57" i="10"/>
  <c r="HWQ57" i="10"/>
  <c r="HWR57" i="10"/>
  <c r="HWS57" i="10"/>
  <c r="HWT57" i="10"/>
  <c r="HWU57" i="10"/>
  <c r="HWV57" i="10"/>
  <c r="HWW57" i="10"/>
  <c r="HWX57" i="10"/>
  <c r="HWY57" i="10"/>
  <c r="HWZ57" i="10"/>
  <c r="HXA57" i="10"/>
  <c r="HXB57" i="10"/>
  <c r="HXC57" i="10"/>
  <c r="HXD57" i="10"/>
  <c r="HXE57" i="10"/>
  <c r="HXF57" i="10"/>
  <c r="HXG57" i="10"/>
  <c r="HXH57" i="10"/>
  <c r="HXI57" i="10"/>
  <c r="HXJ57" i="10"/>
  <c r="HXK57" i="10"/>
  <c r="HXL57" i="10"/>
  <c r="HXM57" i="10"/>
  <c r="HXN57" i="10"/>
  <c r="HXO57" i="10"/>
  <c r="HXP57" i="10"/>
  <c r="HXQ57" i="10"/>
  <c r="HXR57" i="10"/>
  <c r="HXS57" i="10"/>
  <c r="HXT57" i="10"/>
  <c r="HXU57" i="10"/>
  <c r="HXV57" i="10"/>
  <c r="HXW57" i="10"/>
  <c r="HXX57" i="10"/>
  <c r="HXY57" i="10"/>
  <c r="HXZ57" i="10"/>
  <c r="HYA57" i="10"/>
  <c r="HYB57" i="10"/>
  <c r="HYC57" i="10"/>
  <c r="HYD57" i="10"/>
  <c r="HYE57" i="10"/>
  <c r="HYF57" i="10"/>
  <c r="HYG57" i="10"/>
  <c r="HYH57" i="10"/>
  <c r="HYI57" i="10"/>
  <c r="HYJ57" i="10"/>
  <c r="HYK57" i="10"/>
  <c r="HYL57" i="10"/>
  <c r="HYM57" i="10"/>
  <c r="HYN57" i="10"/>
  <c r="HYO57" i="10"/>
  <c r="HYP57" i="10"/>
  <c r="HYQ57" i="10"/>
  <c r="HYR57" i="10"/>
  <c r="HYS57" i="10"/>
  <c r="HYT57" i="10"/>
  <c r="HYU57" i="10"/>
  <c r="HYV57" i="10"/>
  <c r="HYW57" i="10"/>
  <c r="HYX57" i="10"/>
  <c r="HYY57" i="10"/>
  <c r="HYZ57" i="10"/>
  <c r="HZA57" i="10"/>
  <c r="HZB57" i="10"/>
  <c r="HZC57" i="10"/>
  <c r="HZD57" i="10"/>
  <c r="HZE57" i="10"/>
  <c r="HZF57" i="10"/>
  <c r="HZG57" i="10"/>
  <c r="HZH57" i="10"/>
  <c r="HZI57" i="10"/>
  <c r="HZJ57" i="10"/>
  <c r="HZK57" i="10"/>
  <c r="HZL57" i="10"/>
  <c r="HZM57" i="10"/>
  <c r="HZN57" i="10"/>
  <c r="HZO57" i="10"/>
  <c r="HZP57" i="10"/>
  <c r="HZQ57" i="10"/>
  <c r="HZR57" i="10"/>
  <c r="HZS57" i="10"/>
  <c r="HZT57" i="10"/>
  <c r="HZU57" i="10"/>
  <c r="HZV57" i="10"/>
  <c r="HZW57" i="10"/>
  <c r="HZX57" i="10"/>
  <c r="HZY57" i="10"/>
  <c r="HZZ57" i="10"/>
  <c r="IAA57" i="10"/>
  <c r="IAB57" i="10"/>
  <c r="IAC57" i="10"/>
  <c r="IAD57" i="10"/>
  <c r="IAE57" i="10"/>
  <c r="IAF57" i="10"/>
  <c r="IAG57" i="10"/>
  <c r="IAH57" i="10"/>
  <c r="IAI57" i="10"/>
  <c r="IAJ57" i="10"/>
  <c r="IAK57" i="10"/>
  <c r="IAL57" i="10"/>
  <c r="IAM57" i="10"/>
  <c r="IAN57" i="10"/>
  <c r="IAO57" i="10"/>
  <c r="IAP57" i="10"/>
  <c r="IAQ57" i="10"/>
  <c r="IAR57" i="10"/>
  <c r="IAS57" i="10"/>
  <c r="IAT57" i="10"/>
  <c r="IAU57" i="10"/>
  <c r="IAV57" i="10"/>
  <c r="IAW57" i="10"/>
  <c r="IAX57" i="10"/>
  <c r="IAY57" i="10"/>
  <c r="IAZ57" i="10"/>
  <c r="IBA57" i="10"/>
  <c r="IBB57" i="10"/>
  <c r="IBC57" i="10"/>
  <c r="IBD57" i="10"/>
  <c r="IBE57" i="10"/>
  <c r="IBF57" i="10"/>
  <c r="IBG57" i="10"/>
  <c r="IBH57" i="10"/>
  <c r="IBI57" i="10"/>
  <c r="IBJ57" i="10"/>
  <c r="IBK57" i="10"/>
  <c r="IBL57" i="10"/>
  <c r="IBM57" i="10"/>
  <c r="IBN57" i="10"/>
  <c r="IBO57" i="10"/>
  <c r="IBP57" i="10"/>
  <c r="IBQ57" i="10"/>
  <c r="IBR57" i="10"/>
  <c r="IBS57" i="10"/>
  <c r="IBT57" i="10"/>
  <c r="IBU57" i="10"/>
  <c r="IBV57" i="10"/>
  <c r="IBW57" i="10"/>
  <c r="IBX57" i="10"/>
  <c r="IBY57" i="10"/>
  <c r="IBZ57" i="10"/>
  <c r="ICA57" i="10"/>
  <c r="ICB57" i="10"/>
  <c r="ICC57" i="10"/>
  <c r="ICD57" i="10"/>
  <c r="ICE57" i="10"/>
  <c r="ICF57" i="10"/>
  <c r="ICG57" i="10"/>
  <c r="ICH57" i="10"/>
  <c r="ICI57" i="10"/>
  <c r="ICJ57" i="10"/>
  <c r="ICK57" i="10"/>
  <c r="ICL57" i="10"/>
  <c r="ICM57" i="10"/>
  <c r="ICN57" i="10"/>
  <c r="ICO57" i="10"/>
  <c r="ICP57" i="10"/>
  <c r="ICQ57" i="10"/>
  <c r="ICR57" i="10"/>
  <c r="ICS57" i="10"/>
  <c r="ICT57" i="10"/>
  <c r="ICU57" i="10"/>
  <c r="ICV57" i="10"/>
  <c r="ICW57" i="10"/>
  <c r="ICX57" i="10"/>
  <c r="ICY57" i="10"/>
  <c r="ICZ57" i="10"/>
  <c r="IDA57" i="10"/>
  <c r="IDB57" i="10"/>
  <c r="IDC57" i="10"/>
  <c r="IDD57" i="10"/>
  <c r="IDE57" i="10"/>
  <c r="IDF57" i="10"/>
  <c r="IDG57" i="10"/>
  <c r="IDH57" i="10"/>
  <c r="IDI57" i="10"/>
  <c r="IDJ57" i="10"/>
  <c r="IDK57" i="10"/>
  <c r="IDL57" i="10"/>
  <c r="IDM57" i="10"/>
  <c r="IDN57" i="10"/>
  <c r="IDO57" i="10"/>
  <c r="IDP57" i="10"/>
  <c r="IDQ57" i="10"/>
  <c r="IDR57" i="10"/>
  <c r="IDS57" i="10"/>
  <c r="IDT57" i="10"/>
  <c r="IDU57" i="10"/>
  <c r="IDV57" i="10"/>
  <c r="IDW57" i="10"/>
  <c r="IDX57" i="10"/>
  <c r="IDY57" i="10"/>
  <c r="IDZ57" i="10"/>
  <c r="IEA57" i="10"/>
  <c r="IEB57" i="10"/>
  <c r="IEC57" i="10"/>
  <c r="IED57" i="10"/>
  <c r="IEE57" i="10"/>
  <c r="IEF57" i="10"/>
  <c r="IEG57" i="10"/>
  <c r="IEH57" i="10"/>
  <c r="IEI57" i="10"/>
  <c r="IEJ57" i="10"/>
  <c r="IEK57" i="10"/>
  <c r="IEL57" i="10"/>
  <c r="IEM57" i="10"/>
  <c r="IEN57" i="10"/>
  <c r="IEO57" i="10"/>
  <c r="IEP57" i="10"/>
  <c r="IEQ57" i="10"/>
  <c r="IER57" i="10"/>
  <c r="IES57" i="10"/>
  <c r="IET57" i="10"/>
  <c r="IEU57" i="10"/>
  <c r="IEV57" i="10"/>
  <c r="IEW57" i="10"/>
  <c r="IEX57" i="10"/>
  <c r="IEY57" i="10"/>
  <c r="IEZ57" i="10"/>
  <c r="IFA57" i="10"/>
  <c r="IFB57" i="10"/>
  <c r="IFC57" i="10"/>
  <c r="IFD57" i="10"/>
  <c r="IFE57" i="10"/>
  <c r="IFF57" i="10"/>
  <c r="IFG57" i="10"/>
  <c r="IFH57" i="10"/>
  <c r="IFI57" i="10"/>
  <c r="IFJ57" i="10"/>
  <c r="IFK57" i="10"/>
  <c r="IFL57" i="10"/>
  <c r="IFM57" i="10"/>
  <c r="IFN57" i="10"/>
  <c r="IFO57" i="10"/>
  <c r="IFP57" i="10"/>
  <c r="IFQ57" i="10"/>
  <c r="IFR57" i="10"/>
  <c r="IFS57" i="10"/>
  <c r="IFT57" i="10"/>
  <c r="IFU57" i="10"/>
  <c r="IFV57" i="10"/>
  <c r="IFW57" i="10"/>
  <c r="IFX57" i="10"/>
  <c r="IFY57" i="10"/>
  <c r="IFZ57" i="10"/>
  <c r="IGA57" i="10"/>
  <c r="IGB57" i="10"/>
  <c r="IGC57" i="10"/>
  <c r="IGD57" i="10"/>
  <c r="IGE57" i="10"/>
  <c r="IGF57" i="10"/>
  <c r="IGG57" i="10"/>
  <c r="IGH57" i="10"/>
  <c r="IGI57" i="10"/>
  <c r="IGJ57" i="10"/>
  <c r="IGK57" i="10"/>
  <c r="IGL57" i="10"/>
  <c r="IGM57" i="10"/>
  <c r="IGN57" i="10"/>
  <c r="IGO57" i="10"/>
  <c r="IGP57" i="10"/>
  <c r="IGQ57" i="10"/>
  <c r="IGR57" i="10"/>
  <c r="IGS57" i="10"/>
  <c r="IGT57" i="10"/>
  <c r="IGU57" i="10"/>
  <c r="IGV57" i="10"/>
  <c r="IGW57" i="10"/>
  <c r="IGX57" i="10"/>
  <c r="IGY57" i="10"/>
  <c r="IGZ57" i="10"/>
  <c r="IHA57" i="10"/>
  <c r="IHB57" i="10"/>
  <c r="IHC57" i="10"/>
  <c r="IHD57" i="10"/>
  <c r="IHE57" i="10"/>
  <c r="IHF57" i="10"/>
  <c r="IHG57" i="10"/>
  <c r="IHH57" i="10"/>
  <c r="IHI57" i="10"/>
  <c r="IHJ57" i="10"/>
  <c r="IHK57" i="10"/>
  <c r="IHL57" i="10"/>
  <c r="IHM57" i="10"/>
  <c r="IHN57" i="10"/>
  <c r="IHO57" i="10"/>
  <c r="IHP57" i="10"/>
  <c r="IHQ57" i="10"/>
  <c r="IHR57" i="10"/>
  <c r="IHS57" i="10"/>
  <c r="IHT57" i="10"/>
  <c r="IHU57" i="10"/>
  <c r="IHV57" i="10"/>
  <c r="IHW57" i="10"/>
  <c r="IHX57" i="10"/>
  <c r="IHY57" i="10"/>
  <c r="IHZ57" i="10"/>
  <c r="IIA57" i="10"/>
  <c r="IIB57" i="10"/>
  <c r="IIC57" i="10"/>
  <c r="IID57" i="10"/>
  <c r="IIE57" i="10"/>
  <c r="IIF57" i="10"/>
  <c r="IIG57" i="10"/>
  <c r="IIH57" i="10"/>
  <c r="III57" i="10"/>
  <c r="IIJ57" i="10"/>
  <c r="IIK57" i="10"/>
  <c r="IIL57" i="10"/>
  <c r="IIM57" i="10"/>
  <c r="IIN57" i="10"/>
  <c r="IIO57" i="10"/>
  <c r="IIP57" i="10"/>
  <c r="IIQ57" i="10"/>
  <c r="IIR57" i="10"/>
  <c r="IIS57" i="10"/>
  <c r="IIT57" i="10"/>
  <c r="IIU57" i="10"/>
  <c r="IIV57" i="10"/>
  <c r="IIW57" i="10"/>
  <c r="IIX57" i="10"/>
  <c r="IIY57" i="10"/>
  <c r="IIZ57" i="10"/>
  <c r="IJA57" i="10"/>
  <c r="IJB57" i="10"/>
  <c r="IJC57" i="10"/>
  <c r="IJD57" i="10"/>
  <c r="IJE57" i="10"/>
  <c r="IJF57" i="10"/>
  <c r="IJG57" i="10"/>
  <c r="IJH57" i="10"/>
  <c r="IJI57" i="10"/>
  <c r="IJJ57" i="10"/>
  <c r="IJK57" i="10"/>
  <c r="IJL57" i="10"/>
  <c r="IJM57" i="10"/>
  <c r="IJN57" i="10"/>
  <c r="IJO57" i="10"/>
  <c r="IJP57" i="10"/>
  <c r="IJQ57" i="10"/>
  <c r="IJR57" i="10"/>
  <c r="IJS57" i="10"/>
  <c r="IJT57" i="10"/>
  <c r="IJU57" i="10"/>
  <c r="IJV57" i="10"/>
  <c r="IJW57" i="10"/>
  <c r="IJX57" i="10"/>
  <c r="IJY57" i="10"/>
  <c r="IJZ57" i="10"/>
  <c r="IKA57" i="10"/>
  <c r="IKB57" i="10"/>
  <c r="IKC57" i="10"/>
  <c r="IKD57" i="10"/>
  <c r="IKE57" i="10"/>
  <c r="IKF57" i="10"/>
  <c r="IKG57" i="10"/>
  <c r="IKH57" i="10"/>
  <c r="IKI57" i="10"/>
  <c r="IKJ57" i="10"/>
  <c r="IKK57" i="10"/>
  <c r="IKL57" i="10"/>
  <c r="IKM57" i="10"/>
  <c r="IKN57" i="10"/>
  <c r="IKO57" i="10"/>
  <c r="IKP57" i="10"/>
  <c r="IKQ57" i="10"/>
  <c r="IKR57" i="10"/>
  <c r="IKS57" i="10"/>
  <c r="IKT57" i="10"/>
  <c r="IKU57" i="10"/>
  <c r="IKV57" i="10"/>
  <c r="IKW57" i="10"/>
  <c r="IKX57" i="10"/>
  <c r="IKY57" i="10"/>
  <c r="IKZ57" i="10"/>
  <c r="ILA57" i="10"/>
  <c r="ILB57" i="10"/>
  <c r="ILC57" i="10"/>
  <c r="ILD57" i="10"/>
  <c r="ILE57" i="10"/>
  <c r="ILF57" i="10"/>
  <c r="ILG57" i="10"/>
  <c r="ILH57" i="10"/>
  <c r="ILI57" i="10"/>
  <c r="ILJ57" i="10"/>
  <c r="ILK57" i="10"/>
  <c r="ILL57" i="10"/>
  <c r="ILM57" i="10"/>
  <c r="ILN57" i="10"/>
  <c r="ILO57" i="10"/>
  <c r="ILP57" i="10"/>
  <c r="ILQ57" i="10"/>
  <c r="ILR57" i="10"/>
  <c r="ILS57" i="10"/>
  <c r="ILT57" i="10"/>
  <c r="ILU57" i="10"/>
  <c r="ILV57" i="10"/>
  <c r="ILW57" i="10"/>
  <c r="ILX57" i="10"/>
  <c r="ILY57" i="10"/>
  <c r="ILZ57" i="10"/>
  <c r="IMA57" i="10"/>
  <c r="IMB57" i="10"/>
  <c r="IMC57" i="10"/>
  <c r="IMD57" i="10"/>
  <c r="IME57" i="10"/>
  <c r="IMF57" i="10"/>
  <c r="IMG57" i="10"/>
  <c r="IMH57" i="10"/>
  <c r="IMI57" i="10"/>
  <c r="IMJ57" i="10"/>
  <c r="IMK57" i="10"/>
  <c r="IML57" i="10"/>
  <c r="IMM57" i="10"/>
  <c r="IMN57" i="10"/>
  <c r="IMO57" i="10"/>
  <c r="IMP57" i="10"/>
  <c r="IMQ57" i="10"/>
  <c r="IMR57" i="10"/>
  <c r="IMS57" i="10"/>
  <c r="IMT57" i="10"/>
  <c r="IMU57" i="10"/>
  <c r="IMV57" i="10"/>
  <c r="IMW57" i="10"/>
  <c r="IMX57" i="10"/>
  <c r="IMY57" i="10"/>
  <c r="IMZ57" i="10"/>
  <c r="INA57" i="10"/>
  <c r="INB57" i="10"/>
  <c r="INC57" i="10"/>
  <c r="IND57" i="10"/>
  <c r="INE57" i="10"/>
  <c r="INF57" i="10"/>
  <c r="ING57" i="10"/>
  <c r="INH57" i="10"/>
  <c r="INI57" i="10"/>
  <c r="INJ57" i="10"/>
  <c r="INK57" i="10"/>
  <c r="INL57" i="10"/>
  <c r="INM57" i="10"/>
  <c r="INN57" i="10"/>
  <c r="INO57" i="10"/>
  <c r="INP57" i="10"/>
  <c r="INQ57" i="10"/>
  <c r="INR57" i="10"/>
  <c r="INS57" i="10"/>
  <c r="INT57" i="10"/>
  <c r="INU57" i="10"/>
  <c r="INV57" i="10"/>
  <c r="INW57" i="10"/>
  <c r="INX57" i="10"/>
  <c r="INY57" i="10"/>
  <c r="INZ57" i="10"/>
  <c r="IOA57" i="10"/>
  <c r="IOB57" i="10"/>
  <c r="IOC57" i="10"/>
  <c r="IOD57" i="10"/>
  <c r="IOE57" i="10"/>
  <c r="IOF57" i="10"/>
  <c r="IOG57" i="10"/>
  <c r="IOH57" i="10"/>
  <c r="IOI57" i="10"/>
  <c r="IOJ57" i="10"/>
  <c r="IOK57" i="10"/>
  <c r="IOL57" i="10"/>
  <c r="IOM57" i="10"/>
  <c r="ION57" i="10"/>
  <c r="IOO57" i="10"/>
  <c r="IOP57" i="10"/>
  <c r="IOQ57" i="10"/>
  <c r="IOR57" i="10"/>
  <c r="IOS57" i="10"/>
  <c r="IOT57" i="10"/>
  <c r="IOU57" i="10"/>
  <c r="IOV57" i="10"/>
  <c r="IOW57" i="10"/>
  <c r="IOX57" i="10"/>
  <c r="IOY57" i="10"/>
  <c r="IOZ57" i="10"/>
  <c r="IPA57" i="10"/>
  <c r="IPB57" i="10"/>
  <c r="IPC57" i="10"/>
  <c r="IPD57" i="10"/>
  <c r="IPE57" i="10"/>
  <c r="IPF57" i="10"/>
  <c r="IPG57" i="10"/>
  <c r="IPH57" i="10"/>
  <c r="IPI57" i="10"/>
  <c r="IPJ57" i="10"/>
  <c r="IPK57" i="10"/>
  <c r="IPL57" i="10"/>
  <c r="IPM57" i="10"/>
  <c r="IPN57" i="10"/>
  <c r="IPO57" i="10"/>
  <c r="IPP57" i="10"/>
  <c r="IPQ57" i="10"/>
  <c r="IPR57" i="10"/>
  <c r="IPS57" i="10"/>
  <c r="IPT57" i="10"/>
  <c r="IPU57" i="10"/>
  <c r="IPV57" i="10"/>
  <c r="IPW57" i="10"/>
  <c r="IPX57" i="10"/>
  <c r="IPY57" i="10"/>
  <c r="IPZ57" i="10"/>
  <c r="IQA57" i="10"/>
  <c r="IQB57" i="10"/>
  <c r="IQC57" i="10"/>
  <c r="IQD57" i="10"/>
  <c r="IQE57" i="10"/>
  <c r="IQF57" i="10"/>
  <c r="IQG57" i="10"/>
  <c r="IQH57" i="10"/>
  <c r="IQI57" i="10"/>
  <c r="IQJ57" i="10"/>
  <c r="IQK57" i="10"/>
  <c r="IQL57" i="10"/>
  <c r="IQM57" i="10"/>
  <c r="IQN57" i="10"/>
  <c r="IQO57" i="10"/>
  <c r="IQP57" i="10"/>
  <c r="IQQ57" i="10"/>
  <c r="IQR57" i="10"/>
  <c r="IQS57" i="10"/>
  <c r="IQT57" i="10"/>
  <c r="IQU57" i="10"/>
  <c r="IQV57" i="10"/>
  <c r="IQW57" i="10"/>
  <c r="IQX57" i="10"/>
  <c r="IQY57" i="10"/>
  <c r="IQZ57" i="10"/>
  <c r="IRA57" i="10"/>
  <c r="IRB57" i="10"/>
  <c r="IRC57" i="10"/>
  <c r="IRD57" i="10"/>
  <c r="IRE57" i="10"/>
  <c r="IRF57" i="10"/>
  <c r="IRG57" i="10"/>
  <c r="IRH57" i="10"/>
  <c r="IRI57" i="10"/>
  <c r="IRJ57" i="10"/>
  <c r="IRK57" i="10"/>
  <c r="IRL57" i="10"/>
  <c r="IRM57" i="10"/>
  <c r="IRN57" i="10"/>
  <c r="IRO57" i="10"/>
  <c r="IRP57" i="10"/>
  <c r="IRQ57" i="10"/>
  <c r="IRR57" i="10"/>
  <c r="IRS57" i="10"/>
  <c r="IRT57" i="10"/>
  <c r="IRU57" i="10"/>
  <c r="IRV57" i="10"/>
  <c r="IRW57" i="10"/>
  <c r="IRX57" i="10"/>
  <c r="IRY57" i="10"/>
  <c r="IRZ57" i="10"/>
  <c r="ISA57" i="10"/>
  <c r="ISB57" i="10"/>
  <c r="ISC57" i="10"/>
  <c r="ISD57" i="10"/>
  <c r="ISE57" i="10"/>
  <c r="ISF57" i="10"/>
  <c r="ISG57" i="10"/>
  <c r="ISH57" i="10"/>
  <c r="ISI57" i="10"/>
  <c r="ISJ57" i="10"/>
  <c r="ISK57" i="10"/>
  <c r="ISL57" i="10"/>
  <c r="ISM57" i="10"/>
  <c r="ISN57" i="10"/>
  <c r="ISO57" i="10"/>
  <c r="ISP57" i="10"/>
  <c r="ISQ57" i="10"/>
  <c r="ISR57" i="10"/>
  <c r="ISS57" i="10"/>
  <c r="IST57" i="10"/>
  <c r="ISU57" i="10"/>
  <c r="ISV57" i="10"/>
  <c r="ISW57" i="10"/>
  <c r="ISX57" i="10"/>
  <c r="ISY57" i="10"/>
  <c r="ISZ57" i="10"/>
  <c r="ITA57" i="10"/>
  <c r="ITB57" i="10"/>
  <c r="ITC57" i="10"/>
  <c r="ITD57" i="10"/>
  <c r="ITE57" i="10"/>
  <c r="ITF57" i="10"/>
  <c r="ITG57" i="10"/>
  <c r="ITH57" i="10"/>
  <c r="ITI57" i="10"/>
  <c r="ITJ57" i="10"/>
  <c r="ITK57" i="10"/>
  <c r="ITL57" i="10"/>
  <c r="ITM57" i="10"/>
  <c r="ITN57" i="10"/>
  <c r="ITO57" i="10"/>
  <c r="ITP57" i="10"/>
  <c r="ITQ57" i="10"/>
  <c r="ITR57" i="10"/>
  <c r="ITS57" i="10"/>
  <c r="ITT57" i="10"/>
  <c r="ITU57" i="10"/>
  <c r="ITV57" i="10"/>
  <c r="ITW57" i="10"/>
  <c r="ITX57" i="10"/>
  <c r="ITY57" i="10"/>
  <c r="ITZ57" i="10"/>
  <c r="IUA57" i="10"/>
  <c r="IUB57" i="10"/>
  <c r="IUC57" i="10"/>
  <c r="IUD57" i="10"/>
  <c r="IUE57" i="10"/>
  <c r="IUF57" i="10"/>
  <c r="IUG57" i="10"/>
  <c r="IUH57" i="10"/>
  <c r="IUI57" i="10"/>
  <c r="IUJ57" i="10"/>
  <c r="IUK57" i="10"/>
  <c r="IUL57" i="10"/>
  <c r="IUM57" i="10"/>
  <c r="IUN57" i="10"/>
  <c r="IUO57" i="10"/>
  <c r="IUP57" i="10"/>
  <c r="IUQ57" i="10"/>
  <c r="IUR57" i="10"/>
  <c r="IUS57" i="10"/>
  <c r="IUT57" i="10"/>
  <c r="IUU57" i="10"/>
  <c r="IUV57" i="10"/>
  <c r="IUW57" i="10"/>
  <c r="IUX57" i="10"/>
  <c r="IUY57" i="10"/>
  <c r="IUZ57" i="10"/>
  <c r="IVA57" i="10"/>
  <c r="IVB57" i="10"/>
  <c r="IVC57" i="10"/>
  <c r="IVD57" i="10"/>
  <c r="IVE57" i="10"/>
  <c r="IVF57" i="10"/>
  <c r="IVG57" i="10"/>
  <c r="IVH57" i="10"/>
  <c r="IVI57" i="10"/>
  <c r="IVJ57" i="10"/>
  <c r="IVK57" i="10"/>
  <c r="IVL57" i="10"/>
  <c r="IVM57" i="10"/>
  <c r="IVN57" i="10"/>
  <c r="IVO57" i="10"/>
  <c r="IVP57" i="10"/>
  <c r="IVQ57" i="10"/>
  <c r="IVR57" i="10"/>
  <c r="IVS57" i="10"/>
  <c r="IVT57" i="10"/>
  <c r="IVU57" i="10"/>
  <c r="IVV57" i="10"/>
  <c r="IVW57" i="10"/>
  <c r="IVX57" i="10"/>
  <c r="IVY57" i="10"/>
  <c r="IVZ57" i="10"/>
  <c r="IWA57" i="10"/>
  <c r="IWB57" i="10"/>
  <c r="IWC57" i="10"/>
  <c r="IWD57" i="10"/>
  <c r="IWE57" i="10"/>
  <c r="IWF57" i="10"/>
  <c r="IWG57" i="10"/>
  <c r="IWH57" i="10"/>
  <c r="IWI57" i="10"/>
  <c r="IWJ57" i="10"/>
  <c r="IWK57" i="10"/>
  <c r="IWL57" i="10"/>
  <c r="IWM57" i="10"/>
  <c r="IWN57" i="10"/>
  <c r="IWO57" i="10"/>
  <c r="IWP57" i="10"/>
  <c r="IWQ57" i="10"/>
  <c r="IWR57" i="10"/>
  <c r="IWS57" i="10"/>
  <c r="IWT57" i="10"/>
  <c r="IWU57" i="10"/>
  <c r="IWV57" i="10"/>
  <c r="IWW57" i="10"/>
  <c r="IWX57" i="10"/>
  <c r="IWY57" i="10"/>
  <c r="IWZ57" i="10"/>
  <c r="IXA57" i="10"/>
  <c r="IXB57" i="10"/>
  <c r="IXC57" i="10"/>
  <c r="IXD57" i="10"/>
  <c r="IXE57" i="10"/>
  <c r="IXF57" i="10"/>
  <c r="IXG57" i="10"/>
  <c r="IXH57" i="10"/>
  <c r="IXI57" i="10"/>
  <c r="IXJ57" i="10"/>
  <c r="IXK57" i="10"/>
  <c r="IXL57" i="10"/>
  <c r="IXM57" i="10"/>
  <c r="IXN57" i="10"/>
  <c r="IXO57" i="10"/>
  <c r="IXP57" i="10"/>
  <c r="IXQ57" i="10"/>
  <c r="IXR57" i="10"/>
  <c r="IXS57" i="10"/>
  <c r="IXT57" i="10"/>
  <c r="IXU57" i="10"/>
  <c r="IXV57" i="10"/>
  <c r="IXW57" i="10"/>
  <c r="IXX57" i="10"/>
  <c r="IXY57" i="10"/>
  <c r="IXZ57" i="10"/>
  <c r="IYA57" i="10"/>
  <c r="IYB57" i="10"/>
  <c r="IYC57" i="10"/>
  <c r="IYD57" i="10"/>
  <c r="IYE57" i="10"/>
  <c r="IYF57" i="10"/>
  <c r="IYG57" i="10"/>
  <c r="IYH57" i="10"/>
  <c r="IYI57" i="10"/>
  <c r="IYJ57" i="10"/>
  <c r="IYK57" i="10"/>
  <c r="IYL57" i="10"/>
  <c r="IYM57" i="10"/>
  <c r="IYN57" i="10"/>
  <c r="IYO57" i="10"/>
  <c r="IYP57" i="10"/>
  <c r="IYQ57" i="10"/>
  <c r="IYR57" i="10"/>
  <c r="IYS57" i="10"/>
  <c r="IYT57" i="10"/>
  <c r="IYU57" i="10"/>
  <c r="IYV57" i="10"/>
  <c r="IYW57" i="10"/>
  <c r="IYX57" i="10"/>
  <c r="IYY57" i="10"/>
  <c r="IYZ57" i="10"/>
  <c r="IZA57" i="10"/>
  <c r="IZB57" i="10"/>
  <c r="IZC57" i="10"/>
  <c r="IZD57" i="10"/>
  <c r="IZE57" i="10"/>
  <c r="IZF57" i="10"/>
  <c r="IZG57" i="10"/>
  <c r="IZH57" i="10"/>
  <c r="IZI57" i="10"/>
  <c r="IZJ57" i="10"/>
  <c r="IZK57" i="10"/>
  <c r="IZL57" i="10"/>
  <c r="IZM57" i="10"/>
  <c r="IZN57" i="10"/>
  <c r="IZO57" i="10"/>
  <c r="IZP57" i="10"/>
  <c r="IZQ57" i="10"/>
  <c r="IZR57" i="10"/>
  <c r="IZS57" i="10"/>
  <c r="IZT57" i="10"/>
  <c r="IZU57" i="10"/>
  <c r="IZV57" i="10"/>
  <c r="IZW57" i="10"/>
  <c r="IZX57" i="10"/>
  <c r="IZY57" i="10"/>
  <c r="IZZ57" i="10"/>
  <c r="JAA57" i="10"/>
  <c r="JAB57" i="10"/>
  <c r="JAC57" i="10"/>
  <c r="JAD57" i="10"/>
  <c r="JAE57" i="10"/>
  <c r="JAF57" i="10"/>
  <c r="JAG57" i="10"/>
  <c r="JAH57" i="10"/>
  <c r="JAI57" i="10"/>
  <c r="JAJ57" i="10"/>
  <c r="JAK57" i="10"/>
  <c r="JAL57" i="10"/>
  <c r="JAM57" i="10"/>
  <c r="JAN57" i="10"/>
  <c r="JAO57" i="10"/>
  <c r="JAP57" i="10"/>
  <c r="JAQ57" i="10"/>
  <c r="JAR57" i="10"/>
  <c r="JAS57" i="10"/>
  <c r="JAT57" i="10"/>
  <c r="JAU57" i="10"/>
  <c r="JAV57" i="10"/>
  <c r="JAW57" i="10"/>
  <c r="JAX57" i="10"/>
  <c r="JAY57" i="10"/>
  <c r="JAZ57" i="10"/>
  <c r="JBA57" i="10"/>
  <c r="JBB57" i="10"/>
  <c r="JBC57" i="10"/>
  <c r="JBD57" i="10"/>
  <c r="JBE57" i="10"/>
  <c r="JBF57" i="10"/>
  <c r="JBG57" i="10"/>
  <c r="JBH57" i="10"/>
  <c r="JBI57" i="10"/>
  <c r="JBJ57" i="10"/>
  <c r="JBK57" i="10"/>
  <c r="JBL57" i="10"/>
  <c r="JBM57" i="10"/>
  <c r="JBN57" i="10"/>
  <c r="JBO57" i="10"/>
  <c r="JBP57" i="10"/>
  <c r="JBQ57" i="10"/>
  <c r="JBR57" i="10"/>
  <c r="JBS57" i="10"/>
  <c r="JBT57" i="10"/>
  <c r="JBU57" i="10"/>
  <c r="JBV57" i="10"/>
  <c r="JBW57" i="10"/>
  <c r="JBX57" i="10"/>
  <c r="JBY57" i="10"/>
  <c r="JBZ57" i="10"/>
  <c r="JCA57" i="10"/>
  <c r="JCB57" i="10"/>
  <c r="JCC57" i="10"/>
  <c r="JCD57" i="10"/>
  <c r="JCE57" i="10"/>
  <c r="JCF57" i="10"/>
  <c r="JCG57" i="10"/>
  <c r="JCH57" i="10"/>
  <c r="JCI57" i="10"/>
  <c r="JCJ57" i="10"/>
  <c r="JCK57" i="10"/>
  <c r="JCL57" i="10"/>
  <c r="JCM57" i="10"/>
  <c r="JCN57" i="10"/>
  <c r="JCO57" i="10"/>
  <c r="JCP57" i="10"/>
  <c r="JCQ57" i="10"/>
  <c r="JCR57" i="10"/>
  <c r="JCS57" i="10"/>
  <c r="JCT57" i="10"/>
  <c r="JCU57" i="10"/>
  <c r="JCV57" i="10"/>
  <c r="JCW57" i="10"/>
  <c r="JCX57" i="10"/>
  <c r="JCY57" i="10"/>
  <c r="JCZ57" i="10"/>
  <c r="JDA57" i="10"/>
  <c r="JDB57" i="10"/>
  <c r="JDC57" i="10"/>
  <c r="JDD57" i="10"/>
  <c r="JDE57" i="10"/>
  <c r="JDF57" i="10"/>
  <c r="JDG57" i="10"/>
  <c r="JDH57" i="10"/>
  <c r="JDI57" i="10"/>
  <c r="JDJ57" i="10"/>
  <c r="JDK57" i="10"/>
  <c r="JDL57" i="10"/>
  <c r="JDM57" i="10"/>
  <c r="JDN57" i="10"/>
  <c r="JDO57" i="10"/>
  <c r="JDP57" i="10"/>
  <c r="JDQ57" i="10"/>
  <c r="JDR57" i="10"/>
  <c r="JDS57" i="10"/>
  <c r="JDT57" i="10"/>
  <c r="JDU57" i="10"/>
  <c r="JDV57" i="10"/>
  <c r="JDW57" i="10"/>
  <c r="JDX57" i="10"/>
  <c r="JDY57" i="10"/>
  <c r="JDZ57" i="10"/>
  <c r="JEA57" i="10"/>
  <c r="JEB57" i="10"/>
  <c r="JEC57" i="10"/>
  <c r="JED57" i="10"/>
  <c r="JEE57" i="10"/>
  <c r="JEF57" i="10"/>
  <c r="JEG57" i="10"/>
  <c r="JEH57" i="10"/>
  <c r="JEI57" i="10"/>
  <c r="JEJ57" i="10"/>
  <c r="JEK57" i="10"/>
  <c r="JEL57" i="10"/>
  <c r="JEM57" i="10"/>
  <c r="JEN57" i="10"/>
  <c r="JEO57" i="10"/>
  <c r="JEP57" i="10"/>
  <c r="JEQ57" i="10"/>
  <c r="JER57" i="10"/>
  <c r="JES57" i="10"/>
  <c r="JET57" i="10"/>
  <c r="JEU57" i="10"/>
  <c r="JEV57" i="10"/>
  <c r="JEW57" i="10"/>
  <c r="JEX57" i="10"/>
  <c r="JEY57" i="10"/>
  <c r="JEZ57" i="10"/>
  <c r="JFA57" i="10"/>
  <c r="JFB57" i="10"/>
  <c r="JFC57" i="10"/>
  <c r="JFD57" i="10"/>
  <c r="JFE57" i="10"/>
  <c r="JFF57" i="10"/>
  <c r="JFG57" i="10"/>
  <c r="JFH57" i="10"/>
  <c r="JFI57" i="10"/>
  <c r="JFJ57" i="10"/>
  <c r="JFK57" i="10"/>
  <c r="JFL57" i="10"/>
  <c r="JFM57" i="10"/>
  <c r="JFN57" i="10"/>
  <c r="JFO57" i="10"/>
  <c r="JFP57" i="10"/>
  <c r="JFQ57" i="10"/>
  <c r="JFR57" i="10"/>
  <c r="JFS57" i="10"/>
  <c r="JFT57" i="10"/>
  <c r="JFU57" i="10"/>
  <c r="JFV57" i="10"/>
  <c r="JFW57" i="10"/>
  <c r="JFX57" i="10"/>
  <c r="JFY57" i="10"/>
  <c r="JFZ57" i="10"/>
  <c r="JGA57" i="10"/>
  <c r="JGB57" i="10"/>
  <c r="JGC57" i="10"/>
  <c r="JGD57" i="10"/>
  <c r="JGE57" i="10"/>
  <c r="JGF57" i="10"/>
  <c r="JGG57" i="10"/>
  <c r="JGH57" i="10"/>
  <c r="JGI57" i="10"/>
  <c r="JGJ57" i="10"/>
  <c r="JGK57" i="10"/>
  <c r="JGL57" i="10"/>
  <c r="JGM57" i="10"/>
  <c r="JGN57" i="10"/>
  <c r="JGO57" i="10"/>
  <c r="JGP57" i="10"/>
  <c r="JGQ57" i="10"/>
  <c r="JGR57" i="10"/>
  <c r="JGS57" i="10"/>
  <c r="JGT57" i="10"/>
  <c r="JGU57" i="10"/>
  <c r="JGV57" i="10"/>
  <c r="JGW57" i="10"/>
  <c r="JGX57" i="10"/>
  <c r="JGY57" i="10"/>
  <c r="JGZ57" i="10"/>
  <c r="JHA57" i="10"/>
  <c r="JHB57" i="10"/>
  <c r="JHC57" i="10"/>
  <c r="JHD57" i="10"/>
  <c r="JHE57" i="10"/>
  <c r="JHF57" i="10"/>
  <c r="JHG57" i="10"/>
  <c r="JHH57" i="10"/>
  <c r="JHI57" i="10"/>
  <c r="JHJ57" i="10"/>
  <c r="JHK57" i="10"/>
  <c r="JHL57" i="10"/>
  <c r="JHM57" i="10"/>
  <c r="JHN57" i="10"/>
  <c r="JHO57" i="10"/>
  <c r="JHP57" i="10"/>
  <c r="JHQ57" i="10"/>
  <c r="JHR57" i="10"/>
  <c r="JHS57" i="10"/>
  <c r="JHT57" i="10"/>
  <c r="JHU57" i="10"/>
  <c r="JHV57" i="10"/>
  <c r="JHW57" i="10"/>
  <c r="JHX57" i="10"/>
  <c r="JHY57" i="10"/>
  <c r="JHZ57" i="10"/>
  <c r="JIA57" i="10"/>
  <c r="JIB57" i="10"/>
  <c r="JIC57" i="10"/>
  <c r="JID57" i="10"/>
  <c r="JIE57" i="10"/>
  <c r="JIF57" i="10"/>
  <c r="JIG57" i="10"/>
  <c r="JIH57" i="10"/>
  <c r="JII57" i="10"/>
  <c r="JIJ57" i="10"/>
  <c r="JIK57" i="10"/>
  <c r="JIL57" i="10"/>
  <c r="JIM57" i="10"/>
  <c r="JIN57" i="10"/>
  <c r="JIO57" i="10"/>
  <c r="JIP57" i="10"/>
  <c r="JIQ57" i="10"/>
  <c r="JIR57" i="10"/>
  <c r="JIS57" i="10"/>
  <c r="JIT57" i="10"/>
  <c r="JIU57" i="10"/>
  <c r="JIV57" i="10"/>
  <c r="JIW57" i="10"/>
  <c r="JIX57" i="10"/>
  <c r="JIY57" i="10"/>
  <c r="JIZ57" i="10"/>
  <c r="JJA57" i="10"/>
  <c r="JJB57" i="10"/>
  <c r="JJC57" i="10"/>
  <c r="JJD57" i="10"/>
  <c r="JJE57" i="10"/>
  <c r="JJF57" i="10"/>
  <c r="JJG57" i="10"/>
  <c r="JJH57" i="10"/>
  <c r="JJI57" i="10"/>
  <c r="JJJ57" i="10"/>
  <c r="JJK57" i="10"/>
  <c r="JJL57" i="10"/>
  <c r="JJM57" i="10"/>
  <c r="JJN57" i="10"/>
  <c r="JJO57" i="10"/>
  <c r="JJP57" i="10"/>
  <c r="JJQ57" i="10"/>
  <c r="JJR57" i="10"/>
  <c r="JJS57" i="10"/>
  <c r="JJT57" i="10"/>
  <c r="JJU57" i="10"/>
  <c r="JJV57" i="10"/>
  <c r="JJW57" i="10"/>
  <c r="JJX57" i="10"/>
  <c r="JJY57" i="10"/>
  <c r="JJZ57" i="10"/>
  <c r="JKA57" i="10"/>
  <c r="JKB57" i="10"/>
  <c r="JKC57" i="10"/>
  <c r="JKD57" i="10"/>
  <c r="JKE57" i="10"/>
  <c r="JKF57" i="10"/>
  <c r="JKG57" i="10"/>
  <c r="JKH57" i="10"/>
  <c r="JKI57" i="10"/>
  <c r="JKJ57" i="10"/>
  <c r="JKK57" i="10"/>
  <c r="JKL57" i="10"/>
  <c r="JKM57" i="10"/>
  <c r="JKN57" i="10"/>
  <c r="JKO57" i="10"/>
  <c r="JKP57" i="10"/>
  <c r="JKQ57" i="10"/>
  <c r="JKR57" i="10"/>
  <c r="JKS57" i="10"/>
  <c r="JKT57" i="10"/>
  <c r="JKU57" i="10"/>
  <c r="JKV57" i="10"/>
  <c r="JKW57" i="10"/>
  <c r="JKX57" i="10"/>
  <c r="JKY57" i="10"/>
  <c r="JKZ57" i="10"/>
  <c r="JLA57" i="10"/>
  <c r="JLB57" i="10"/>
  <c r="JLC57" i="10"/>
  <c r="JLD57" i="10"/>
  <c r="JLE57" i="10"/>
  <c r="JLF57" i="10"/>
  <c r="JLG57" i="10"/>
  <c r="JLH57" i="10"/>
  <c r="JLI57" i="10"/>
  <c r="JLJ57" i="10"/>
  <c r="JLK57" i="10"/>
  <c r="JLL57" i="10"/>
  <c r="JLM57" i="10"/>
  <c r="JLN57" i="10"/>
  <c r="JLO57" i="10"/>
  <c r="JLP57" i="10"/>
  <c r="JLQ57" i="10"/>
  <c r="JLR57" i="10"/>
  <c r="JLS57" i="10"/>
  <c r="JLT57" i="10"/>
  <c r="JLU57" i="10"/>
  <c r="JLV57" i="10"/>
  <c r="JLW57" i="10"/>
  <c r="JLX57" i="10"/>
  <c r="JLY57" i="10"/>
  <c r="JLZ57" i="10"/>
  <c r="JMA57" i="10"/>
  <c r="JMB57" i="10"/>
  <c r="JMC57" i="10"/>
  <c r="JMD57" i="10"/>
  <c r="JME57" i="10"/>
  <c r="JMF57" i="10"/>
  <c r="JMG57" i="10"/>
  <c r="JMH57" i="10"/>
  <c r="JMI57" i="10"/>
  <c r="JMJ57" i="10"/>
  <c r="JMK57" i="10"/>
  <c r="JML57" i="10"/>
  <c r="JMM57" i="10"/>
  <c r="JMN57" i="10"/>
  <c r="JMO57" i="10"/>
  <c r="JMP57" i="10"/>
  <c r="JMQ57" i="10"/>
  <c r="JMR57" i="10"/>
  <c r="JMS57" i="10"/>
  <c r="JMT57" i="10"/>
  <c r="JMU57" i="10"/>
  <c r="JMV57" i="10"/>
  <c r="JMW57" i="10"/>
  <c r="JMX57" i="10"/>
  <c r="JMY57" i="10"/>
  <c r="JMZ57" i="10"/>
  <c r="JNA57" i="10"/>
  <c r="JNB57" i="10"/>
  <c r="JNC57" i="10"/>
  <c r="JND57" i="10"/>
  <c r="JNE57" i="10"/>
  <c r="JNF57" i="10"/>
  <c r="JNG57" i="10"/>
  <c r="JNH57" i="10"/>
  <c r="JNI57" i="10"/>
  <c r="JNJ57" i="10"/>
  <c r="JNK57" i="10"/>
  <c r="JNL57" i="10"/>
  <c r="JNM57" i="10"/>
  <c r="JNN57" i="10"/>
  <c r="JNO57" i="10"/>
  <c r="JNP57" i="10"/>
  <c r="JNQ57" i="10"/>
  <c r="JNR57" i="10"/>
  <c r="JNS57" i="10"/>
  <c r="JNT57" i="10"/>
  <c r="JNU57" i="10"/>
  <c r="JNV57" i="10"/>
  <c r="JNW57" i="10"/>
  <c r="JNX57" i="10"/>
  <c r="JNY57" i="10"/>
  <c r="JNZ57" i="10"/>
  <c r="JOA57" i="10"/>
  <c r="JOB57" i="10"/>
  <c r="JOC57" i="10"/>
  <c r="JOD57" i="10"/>
  <c r="JOE57" i="10"/>
  <c r="JOF57" i="10"/>
  <c r="JOG57" i="10"/>
  <c r="JOH57" i="10"/>
  <c r="JOI57" i="10"/>
  <c r="JOJ57" i="10"/>
  <c r="JOK57" i="10"/>
  <c r="JOL57" i="10"/>
  <c r="JOM57" i="10"/>
  <c r="JON57" i="10"/>
  <c r="JOO57" i="10"/>
  <c r="JOP57" i="10"/>
  <c r="JOQ57" i="10"/>
  <c r="JOR57" i="10"/>
  <c r="JOS57" i="10"/>
  <c r="JOT57" i="10"/>
  <c r="JOU57" i="10"/>
  <c r="JOV57" i="10"/>
  <c r="JOW57" i="10"/>
  <c r="JOX57" i="10"/>
  <c r="JOY57" i="10"/>
  <c r="JOZ57" i="10"/>
  <c r="JPA57" i="10"/>
  <c r="JPB57" i="10"/>
  <c r="JPC57" i="10"/>
  <c r="JPD57" i="10"/>
  <c r="JPE57" i="10"/>
  <c r="JPF57" i="10"/>
  <c r="JPG57" i="10"/>
  <c r="JPH57" i="10"/>
  <c r="JPI57" i="10"/>
  <c r="JPJ57" i="10"/>
  <c r="JPK57" i="10"/>
  <c r="JPL57" i="10"/>
  <c r="JPM57" i="10"/>
  <c r="JPN57" i="10"/>
  <c r="JPO57" i="10"/>
  <c r="JPP57" i="10"/>
  <c r="JPQ57" i="10"/>
  <c r="JPR57" i="10"/>
  <c r="JPS57" i="10"/>
  <c r="JPT57" i="10"/>
  <c r="JPU57" i="10"/>
  <c r="JPV57" i="10"/>
  <c r="JPW57" i="10"/>
  <c r="JPX57" i="10"/>
  <c r="JPY57" i="10"/>
  <c r="JPZ57" i="10"/>
  <c r="JQA57" i="10"/>
  <c r="JQB57" i="10"/>
  <c r="JQC57" i="10"/>
  <c r="JQD57" i="10"/>
  <c r="JQE57" i="10"/>
  <c r="JQF57" i="10"/>
  <c r="JQG57" i="10"/>
  <c r="JQH57" i="10"/>
  <c r="JQI57" i="10"/>
  <c r="JQJ57" i="10"/>
  <c r="JQK57" i="10"/>
  <c r="JQL57" i="10"/>
  <c r="JQM57" i="10"/>
  <c r="JQN57" i="10"/>
  <c r="JQO57" i="10"/>
  <c r="JQP57" i="10"/>
  <c r="JQQ57" i="10"/>
  <c r="JQR57" i="10"/>
  <c r="JQS57" i="10"/>
  <c r="JQT57" i="10"/>
  <c r="JQU57" i="10"/>
  <c r="JQV57" i="10"/>
  <c r="JQW57" i="10"/>
  <c r="JQX57" i="10"/>
  <c r="JQY57" i="10"/>
  <c r="JQZ57" i="10"/>
  <c r="JRA57" i="10"/>
  <c r="JRB57" i="10"/>
  <c r="JRC57" i="10"/>
  <c r="JRD57" i="10"/>
  <c r="JRE57" i="10"/>
  <c r="JRF57" i="10"/>
  <c r="JRG57" i="10"/>
  <c r="JRH57" i="10"/>
  <c r="JRI57" i="10"/>
  <c r="JRJ57" i="10"/>
  <c r="JRK57" i="10"/>
  <c r="JRL57" i="10"/>
  <c r="JRM57" i="10"/>
  <c r="JRN57" i="10"/>
  <c r="JRO57" i="10"/>
  <c r="JRP57" i="10"/>
  <c r="JRQ57" i="10"/>
  <c r="JRR57" i="10"/>
  <c r="JRS57" i="10"/>
  <c r="JRT57" i="10"/>
  <c r="JRU57" i="10"/>
  <c r="JRV57" i="10"/>
  <c r="JRW57" i="10"/>
  <c r="JRX57" i="10"/>
  <c r="JRY57" i="10"/>
  <c r="JRZ57" i="10"/>
  <c r="JSA57" i="10"/>
  <c r="JSB57" i="10"/>
  <c r="JSC57" i="10"/>
  <c r="JSD57" i="10"/>
  <c r="JSE57" i="10"/>
  <c r="JSF57" i="10"/>
  <c r="JSG57" i="10"/>
  <c r="JSH57" i="10"/>
  <c r="JSI57" i="10"/>
  <c r="JSJ57" i="10"/>
  <c r="JSK57" i="10"/>
  <c r="JSL57" i="10"/>
  <c r="JSM57" i="10"/>
  <c r="JSN57" i="10"/>
  <c r="JSO57" i="10"/>
  <c r="JSP57" i="10"/>
  <c r="JSQ57" i="10"/>
  <c r="JSR57" i="10"/>
  <c r="JSS57" i="10"/>
  <c r="JST57" i="10"/>
  <c r="JSU57" i="10"/>
  <c r="JSV57" i="10"/>
  <c r="JSW57" i="10"/>
  <c r="JSX57" i="10"/>
  <c r="JSY57" i="10"/>
  <c r="JSZ57" i="10"/>
  <c r="JTA57" i="10"/>
  <c r="JTB57" i="10"/>
  <c r="JTC57" i="10"/>
  <c r="JTD57" i="10"/>
  <c r="JTE57" i="10"/>
  <c r="JTF57" i="10"/>
  <c r="JTG57" i="10"/>
  <c r="JTH57" i="10"/>
  <c r="JTI57" i="10"/>
  <c r="JTJ57" i="10"/>
  <c r="JTK57" i="10"/>
  <c r="JTL57" i="10"/>
  <c r="JTM57" i="10"/>
  <c r="JTN57" i="10"/>
  <c r="JTO57" i="10"/>
  <c r="JTP57" i="10"/>
  <c r="JTQ57" i="10"/>
  <c r="JTR57" i="10"/>
  <c r="JTS57" i="10"/>
  <c r="JTT57" i="10"/>
  <c r="JTU57" i="10"/>
  <c r="JTV57" i="10"/>
  <c r="JTW57" i="10"/>
  <c r="JTX57" i="10"/>
  <c r="JTY57" i="10"/>
  <c r="JTZ57" i="10"/>
  <c r="JUA57" i="10"/>
  <c r="JUB57" i="10"/>
  <c r="JUC57" i="10"/>
  <c r="JUD57" i="10"/>
  <c r="JUE57" i="10"/>
  <c r="JUF57" i="10"/>
  <c r="JUG57" i="10"/>
  <c r="JUH57" i="10"/>
  <c r="JUI57" i="10"/>
  <c r="JUJ57" i="10"/>
  <c r="JUK57" i="10"/>
  <c r="JUL57" i="10"/>
  <c r="JUM57" i="10"/>
  <c r="JUN57" i="10"/>
  <c r="JUO57" i="10"/>
  <c r="JUP57" i="10"/>
  <c r="JUQ57" i="10"/>
  <c r="JUR57" i="10"/>
  <c r="JUS57" i="10"/>
  <c r="JUT57" i="10"/>
  <c r="JUU57" i="10"/>
  <c r="JUV57" i="10"/>
  <c r="JUW57" i="10"/>
  <c r="JUX57" i="10"/>
  <c r="JUY57" i="10"/>
  <c r="JUZ57" i="10"/>
  <c r="JVA57" i="10"/>
  <c r="JVB57" i="10"/>
  <c r="JVC57" i="10"/>
  <c r="JVD57" i="10"/>
  <c r="JVE57" i="10"/>
  <c r="JVF57" i="10"/>
  <c r="JVG57" i="10"/>
  <c r="JVH57" i="10"/>
  <c r="JVI57" i="10"/>
  <c r="JVJ57" i="10"/>
  <c r="JVK57" i="10"/>
  <c r="JVL57" i="10"/>
  <c r="JVM57" i="10"/>
  <c r="JVN57" i="10"/>
  <c r="JVO57" i="10"/>
  <c r="JVP57" i="10"/>
  <c r="JVQ57" i="10"/>
  <c r="JVR57" i="10"/>
  <c r="JVS57" i="10"/>
  <c r="JVT57" i="10"/>
  <c r="JVU57" i="10"/>
  <c r="JVV57" i="10"/>
  <c r="JVW57" i="10"/>
  <c r="JVX57" i="10"/>
  <c r="JVY57" i="10"/>
  <c r="JVZ57" i="10"/>
  <c r="JWA57" i="10"/>
  <c r="JWB57" i="10"/>
  <c r="JWC57" i="10"/>
  <c r="JWD57" i="10"/>
  <c r="JWE57" i="10"/>
  <c r="JWF57" i="10"/>
  <c r="JWG57" i="10"/>
  <c r="JWH57" i="10"/>
  <c r="JWI57" i="10"/>
  <c r="JWJ57" i="10"/>
  <c r="JWK57" i="10"/>
  <c r="JWL57" i="10"/>
  <c r="JWM57" i="10"/>
  <c r="JWN57" i="10"/>
  <c r="JWO57" i="10"/>
  <c r="JWP57" i="10"/>
  <c r="JWQ57" i="10"/>
  <c r="JWR57" i="10"/>
  <c r="JWS57" i="10"/>
  <c r="JWT57" i="10"/>
  <c r="JWU57" i="10"/>
  <c r="JWV57" i="10"/>
  <c r="JWW57" i="10"/>
  <c r="JWX57" i="10"/>
  <c r="JWY57" i="10"/>
  <c r="JWZ57" i="10"/>
  <c r="JXA57" i="10"/>
  <c r="JXB57" i="10"/>
  <c r="JXC57" i="10"/>
  <c r="JXD57" i="10"/>
  <c r="JXE57" i="10"/>
  <c r="JXF57" i="10"/>
  <c r="JXG57" i="10"/>
  <c r="JXH57" i="10"/>
  <c r="JXI57" i="10"/>
  <c r="JXJ57" i="10"/>
  <c r="JXK57" i="10"/>
  <c r="JXL57" i="10"/>
  <c r="JXM57" i="10"/>
  <c r="JXN57" i="10"/>
  <c r="JXO57" i="10"/>
  <c r="JXP57" i="10"/>
  <c r="JXQ57" i="10"/>
  <c r="JXR57" i="10"/>
  <c r="JXS57" i="10"/>
  <c r="JXT57" i="10"/>
  <c r="JXU57" i="10"/>
  <c r="JXV57" i="10"/>
  <c r="JXW57" i="10"/>
  <c r="JXX57" i="10"/>
  <c r="JXY57" i="10"/>
  <c r="JXZ57" i="10"/>
  <c r="JYA57" i="10"/>
  <c r="JYB57" i="10"/>
  <c r="JYC57" i="10"/>
  <c r="JYD57" i="10"/>
  <c r="JYE57" i="10"/>
  <c r="JYF57" i="10"/>
  <c r="JYG57" i="10"/>
  <c r="JYH57" i="10"/>
  <c r="JYI57" i="10"/>
  <c r="JYJ57" i="10"/>
  <c r="JYK57" i="10"/>
  <c r="JYL57" i="10"/>
  <c r="JYM57" i="10"/>
  <c r="JYN57" i="10"/>
  <c r="JYO57" i="10"/>
  <c r="JYP57" i="10"/>
  <c r="JYQ57" i="10"/>
  <c r="JYR57" i="10"/>
  <c r="JYS57" i="10"/>
  <c r="JYT57" i="10"/>
  <c r="JYU57" i="10"/>
  <c r="JYV57" i="10"/>
  <c r="JYW57" i="10"/>
  <c r="JYX57" i="10"/>
  <c r="JYY57" i="10"/>
  <c r="JYZ57" i="10"/>
  <c r="JZA57" i="10"/>
  <c r="JZB57" i="10"/>
  <c r="JZC57" i="10"/>
  <c r="JZD57" i="10"/>
  <c r="JZE57" i="10"/>
  <c r="JZF57" i="10"/>
  <c r="JZG57" i="10"/>
  <c r="JZH57" i="10"/>
  <c r="JZI57" i="10"/>
  <c r="JZJ57" i="10"/>
  <c r="JZK57" i="10"/>
  <c r="JZL57" i="10"/>
  <c r="JZM57" i="10"/>
  <c r="JZN57" i="10"/>
  <c r="JZO57" i="10"/>
  <c r="JZP57" i="10"/>
  <c r="JZQ57" i="10"/>
  <c r="JZR57" i="10"/>
  <c r="JZS57" i="10"/>
  <c r="JZT57" i="10"/>
  <c r="JZU57" i="10"/>
  <c r="JZV57" i="10"/>
  <c r="JZW57" i="10"/>
  <c r="JZX57" i="10"/>
  <c r="JZY57" i="10"/>
  <c r="JZZ57" i="10"/>
  <c r="KAA57" i="10"/>
  <c r="KAB57" i="10"/>
  <c r="KAC57" i="10"/>
  <c r="KAD57" i="10"/>
  <c r="KAE57" i="10"/>
  <c r="KAF57" i="10"/>
  <c r="KAG57" i="10"/>
  <c r="KAH57" i="10"/>
  <c r="KAI57" i="10"/>
  <c r="KAJ57" i="10"/>
  <c r="KAK57" i="10"/>
  <c r="KAL57" i="10"/>
  <c r="KAM57" i="10"/>
  <c r="KAN57" i="10"/>
  <c r="KAO57" i="10"/>
  <c r="KAP57" i="10"/>
  <c r="KAQ57" i="10"/>
  <c r="KAR57" i="10"/>
  <c r="KAS57" i="10"/>
  <c r="KAT57" i="10"/>
  <c r="KAU57" i="10"/>
  <c r="KAV57" i="10"/>
  <c r="KAW57" i="10"/>
  <c r="KAX57" i="10"/>
  <c r="KAY57" i="10"/>
  <c r="KAZ57" i="10"/>
  <c r="KBA57" i="10"/>
  <c r="KBB57" i="10"/>
  <c r="KBC57" i="10"/>
  <c r="KBD57" i="10"/>
  <c r="KBE57" i="10"/>
  <c r="KBF57" i="10"/>
  <c r="KBG57" i="10"/>
  <c r="KBH57" i="10"/>
  <c r="KBI57" i="10"/>
  <c r="KBJ57" i="10"/>
  <c r="KBK57" i="10"/>
  <c r="KBL57" i="10"/>
  <c r="KBM57" i="10"/>
  <c r="KBN57" i="10"/>
  <c r="KBO57" i="10"/>
  <c r="KBP57" i="10"/>
  <c r="KBQ57" i="10"/>
  <c r="KBR57" i="10"/>
  <c r="KBS57" i="10"/>
  <c r="KBT57" i="10"/>
  <c r="KBU57" i="10"/>
  <c r="KBV57" i="10"/>
  <c r="KBW57" i="10"/>
  <c r="KBX57" i="10"/>
  <c r="KBY57" i="10"/>
  <c r="KBZ57" i="10"/>
  <c r="KCA57" i="10"/>
  <c r="KCB57" i="10"/>
  <c r="KCC57" i="10"/>
  <c r="KCD57" i="10"/>
  <c r="KCE57" i="10"/>
  <c r="KCF57" i="10"/>
  <c r="KCG57" i="10"/>
  <c r="KCH57" i="10"/>
  <c r="KCI57" i="10"/>
  <c r="KCJ57" i="10"/>
  <c r="KCK57" i="10"/>
  <c r="KCL57" i="10"/>
  <c r="KCM57" i="10"/>
  <c r="KCN57" i="10"/>
  <c r="KCO57" i="10"/>
  <c r="KCP57" i="10"/>
  <c r="KCQ57" i="10"/>
  <c r="KCR57" i="10"/>
  <c r="KCS57" i="10"/>
  <c r="KCT57" i="10"/>
  <c r="KCU57" i="10"/>
  <c r="KCV57" i="10"/>
  <c r="KCW57" i="10"/>
  <c r="KCX57" i="10"/>
  <c r="KCY57" i="10"/>
  <c r="KCZ57" i="10"/>
  <c r="KDA57" i="10"/>
  <c r="KDB57" i="10"/>
  <c r="KDC57" i="10"/>
  <c r="KDD57" i="10"/>
  <c r="KDE57" i="10"/>
  <c r="KDF57" i="10"/>
  <c r="KDG57" i="10"/>
  <c r="KDH57" i="10"/>
  <c r="KDI57" i="10"/>
  <c r="KDJ57" i="10"/>
  <c r="KDK57" i="10"/>
  <c r="KDL57" i="10"/>
  <c r="KDM57" i="10"/>
  <c r="KDN57" i="10"/>
  <c r="KDO57" i="10"/>
  <c r="KDP57" i="10"/>
  <c r="KDQ57" i="10"/>
  <c r="KDR57" i="10"/>
  <c r="KDS57" i="10"/>
  <c r="KDT57" i="10"/>
  <c r="KDU57" i="10"/>
  <c r="KDV57" i="10"/>
  <c r="KDW57" i="10"/>
  <c r="KDX57" i="10"/>
  <c r="KDY57" i="10"/>
  <c r="KDZ57" i="10"/>
  <c r="KEA57" i="10"/>
  <c r="KEB57" i="10"/>
  <c r="KEC57" i="10"/>
  <c r="KED57" i="10"/>
  <c r="KEE57" i="10"/>
  <c r="KEF57" i="10"/>
  <c r="KEG57" i="10"/>
  <c r="KEH57" i="10"/>
  <c r="KEI57" i="10"/>
  <c r="KEJ57" i="10"/>
  <c r="KEK57" i="10"/>
  <c r="KEL57" i="10"/>
  <c r="KEM57" i="10"/>
  <c r="KEN57" i="10"/>
  <c r="KEO57" i="10"/>
  <c r="KEP57" i="10"/>
  <c r="KEQ57" i="10"/>
  <c r="KER57" i="10"/>
  <c r="KES57" i="10"/>
  <c r="KET57" i="10"/>
  <c r="KEU57" i="10"/>
  <c r="KEV57" i="10"/>
  <c r="KEW57" i="10"/>
  <c r="KEX57" i="10"/>
  <c r="KEY57" i="10"/>
  <c r="KEZ57" i="10"/>
  <c r="KFA57" i="10"/>
  <c r="KFB57" i="10"/>
  <c r="KFC57" i="10"/>
  <c r="KFD57" i="10"/>
  <c r="KFE57" i="10"/>
  <c r="KFF57" i="10"/>
  <c r="KFG57" i="10"/>
  <c r="KFH57" i="10"/>
  <c r="KFI57" i="10"/>
  <c r="KFJ57" i="10"/>
  <c r="KFK57" i="10"/>
  <c r="KFL57" i="10"/>
  <c r="KFM57" i="10"/>
  <c r="KFN57" i="10"/>
  <c r="KFO57" i="10"/>
  <c r="KFP57" i="10"/>
  <c r="KFQ57" i="10"/>
  <c r="KFR57" i="10"/>
  <c r="KFS57" i="10"/>
  <c r="KFT57" i="10"/>
  <c r="KFU57" i="10"/>
  <c r="KFV57" i="10"/>
  <c r="KFW57" i="10"/>
  <c r="KFX57" i="10"/>
  <c r="KFY57" i="10"/>
  <c r="KFZ57" i="10"/>
  <c r="KGA57" i="10"/>
  <c r="KGB57" i="10"/>
  <c r="KGC57" i="10"/>
  <c r="KGD57" i="10"/>
  <c r="KGE57" i="10"/>
  <c r="KGF57" i="10"/>
  <c r="KGG57" i="10"/>
  <c r="KGH57" i="10"/>
  <c r="KGI57" i="10"/>
  <c r="KGJ57" i="10"/>
  <c r="KGK57" i="10"/>
  <c r="KGL57" i="10"/>
  <c r="KGM57" i="10"/>
  <c r="KGN57" i="10"/>
  <c r="KGO57" i="10"/>
  <c r="KGP57" i="10"/>
  <c r="KGQ57" i="10"/>
  <c r="KGR57" i="10"/>
  <c r="KGS57" i="10"/>
  <c r="KGT57" i="10"/>
  <c r="KGU57" i="10"/>
  <c r="KGV57" i="10"/>
  <c r="KGW57" i="10"/>
  <c r="KGX57" i="10"/>
  <c r="KGY57" i="10"/>
  <c r="KGZ57" i="10"/>
  <c r="KHA57" i="10"/>
  <c r="KHB57" i="10"/>
  <c r="KHC57" i="10"/>
  <c r="KHD57" i="10"/>
  <c r="KHE57" i="10"/>
  <c r="KHF57" i="10"/>
  <c r="KHG57" i="10"/>
  <c r="KHH57" i="10"/>
  <c r="KHI57" i="10"/>
  <c r="KHJ57" i="10"/>
  <c r="KHK57" i="10"/>
  <c r="KHL57" i="10"/>
  <c r="KHM57" i="10"/>
  <c r="KHN57" i="10"/>
  <c r="KHO57" i="10"/>
  <c r="KHP57" i="10"/>
  <c r="KHQ57" i="10"/>
  <c r="KHR57" i="10"/>
  <c r="KHS57" i="10"/>
  <c r="KHT57" i="10"/>
  <c r="KHU57" i="10"/>
  <c r="KHV57" i="10"/>
  <c r="KHW57" i="10"/>
  <c r="KHX57" i="10"/>
  <c r="KHY57" i="10"/>
  <c r="KHZ57" i="10"/>
  <c r="KIA57" i="10"/>
  <c r="KIB57" i="10"/>
  <c r="KIC57" i="10"/>
  <c r="KID57" i="10"/>
  <c r="KIE57" i="10"/>
  <c r="KIF57" i="10"/>
  <c r="KIG57" i="10"/>
  <c r="KIH57" i="10"/>
  <c r="KII57" i="10"/>
  <c r="KIJ57" i="10"/>
  <c r="KIK57" i="10"/>
  <c r="KIL57" i="10"/>
  <c r="KIM57" i="10"/>
  <c r="KIN57" i="10"/>
  <c r="KIO57" i="10"/>
  <c r="KIP57" i="10"/>
  <c r="KIQ57" i="10"/>
  <c r="KIR57" i="10"/>
  <c r="KIS57" i="10"/>
  <c r="KIT57" i="10"/>
  <c r="KIU57" i="10"/>
  <c r="KIV57" i="10"/>
  <c r="KIW57" i="10"/>
  <c r="KIX57" i="10"/>
  <c r="KIY57" i="10"/>
  <c r="KIZ57" i="10"/>
  <c r="KJA57" i="10"/>
  <c r="KJB57" i="10"/>
  <c r="KJC57" i="10"/>
  <c r="KJD57" i="10"/>
  <c r="KJE57" i="10"/>
  <c r="KJF57" i="10"/>
  <c r="KJG57" i="10"/>
  <c r="KJH57" i="10"/>
  <c r="KJI57" i="10"/>
  <c r="KJJ57" i="10"/>
  <c r="KJK57" i="10"/>
  <c r="KJL57" i="10"/>
  <c r="KJM57" i="10"/>
  <c r="KJN57" i="10"/>
  <c r="KJO57" i="10"/>
  <c r="KJP57" i="10"/>
  <c r="KJQ57" i="10"/>
  <c r="KJR57" i="10"/>
  <c r="KJS57" i="10"/>
  <c r="KJT57" i="10"/>
  <c r="KJU57" i="10"/>
  <c r="KJV57" i="10"/>
  <c r="KJW57" i="10"/>
  <c r="KJX57" i="10"/>
  <c r="KJY57" i="10"/>
  <c r="KJZ57" i="10"/>
  <c r="KKA57" i="10"/>
  <c r="KKB57" i="10"/>
  <c r="KKC57" i="10"/>
  <c r="KKD57" i="10"/>
  <c r="KKE57" i="10"/>
  <c r="KKF57" i="10"/>
  <c r="KKG57" i="10"/>
  <c r="KKH57" i="10"/>
  <c r="KKI57" i="10"/>
  <c r="KKJ57" i="10"/>
  <c r="KKK57" i="10"/>
  <c r="KKL57" i="10"/>
  <c r="KKM57" i="10"/>
  <c r="KKN57" i="10"/>
  <c r="KKO57" i="10"/>
  <c r="KKP57" i="10"/>
  <c r="KKQ57" i="10"/>
  <c r="KKR57" i="10"/>
  <c r="KKS57" i="10"/>
  <c r="KKT57" i="10"/>
  <c r="KKU57" i="10"/>
  <c r="KKV57" i="10"/>
  <c r="KKW57" i="10"/>
  <c r="KKX57" i="10"/>
  <c r="KKY57" i="10"/>
  <c r="KKZ57" i="10"/>
  <c r="KLA57" i="10"/>
  <c r="KLB57" i="10"/>
  <c r="KLC57" i="10"/>
  <c r="KLD57" i="10"/>
  <c r="KLE57" i="10"/>
  <c r="KLF57" i="10"/>
  <c r="KLG57" i="10"/>
  <c r="KLH57" i="10"/>
  <c r="KLI57" i="10"/>
  <c r="KLJ57" i="10"/>
  <c r="KLK57" i="10"/>
  <c r="KLL57" i="10"/>
  <c r="KLM57" i="10"/>
  <c r="KLN57" i="10"/>
  <c r="KLO57" i="10"/>
  <c r="KLP57" i="10"/>
  <c r="KLQ57" i="10"/>
  <c r="KLR57" i="10"/>
  <c r="KLS57" i="10"/>
  <c r="KLT57" i="10"/>
  <c r="KLU57" i="10"/>
  <c r="KLV57" i="10"/>
  <c r="KLW57" i="10"/>
  <c r="KLX57" i="10"/>
  <c r="KLY57" i="10"/>
  <c r="KLZ57" i="10"/>
  <c r="KMA57" i="10"/>
  <c r="KMB57" i="10"/>
  <c r="KMC57" i="10"/>
  <c r="KMD57" i="10"/>
  <c r="KME57" i="10"/>
  <c r="KMF57" i="10"/>
  <c r="KMG57" i="10"/>
  <c r="KMH57" i="10"/>
  <c r="KMI57" i="10"/>
  <c r="KMJ57" i="10"/>
  <c r="KMK57" i="10"/>
  <c r="KML57" i="10"/>
  <c r="KMM57" i="10"/>
  <c r="KMN57" i="10"/>
  <c r="KMO57" i="10"/>
  <c r="KMP57" i="10"/>
  <c r="KMQ57" i="10"/>
  <c r="KMR57" i="10"/>
  <c r="KMS57" i="10"/>
  <c r="KMT57" i="10"/>
  <c r="KMU57" i="10"/>
  <c r="KMV57" i="10"/>
  <c r="KMW57" i="10"/>
  <c r="KMX57" i="10"/>
  <c r="KMY57" i="10"/>
  <c r="KMZ57" i="10"/>
  <c r="KNA57" i="10"/>
  <c r="KNB57" i="10"/>
  <c r="KNC57" i="10"/>
  <c r="KND57" i="10"/>
  <c r="KNE57" i="10"/>
  <c r="KNF57" i="10"/>
  <c r="KNG57" i="10"/>
  <c r="KNH57" i="10"/>
  <c r="KNI57" i="10"/>
  <c r="KNJ57" i="10"/>
  <c r="KNK57" i="10"/>
  <c r="KNL57" i="10"/>
  <c r="KNM57" i="10"/>
  <c r="KNN57" i="10"/>
  <c r="KNO57" i="10"/>
  <c r="KNP57" i="10"/>
  <c r="KNQ57" i="10"/>
  <c r="KNR57" i="10"/>
  <c r="KNS57" i="10"/>
  <c r="KNT57" i="10"/>
  <c r="KNU57" i="10"/>
  <c r="KNV57" i="10"/>
  <c r="KNW57" i="10"/>
  <c r="KNX57" i="10"/>
  <c r="KNY57" i="10"/>
  <c r="KNZ57" i="10"/>
  <c r="KOA57" i="10"/>
  <c r="KOB57" i="10"/>
  <c r="KOC57" i="10"/>
  <c r="KOD57" i="10"/>
  <c r="KOE57" i="10"/>
  <c r="KOF57" i="10"/>
  <c r="KOG57" i="10"/>
  <c r="KOH57" i="10"/>
  <c r="KOI57" i="10"/>
  <c r="KOJ57" i="10"/>
  <c r="KOK57" i="10"/>
  <c r="KOL57" i="10"/>
  <c r="KOM57" i="10"/>
  <c r="KON57" i="10"/>
  <c r="KOO57" i="10"/>
  <c r="KOP57" i="10"/>
  <c r="KOQ57" i="10"/>
  <c r="KOR57" i="10"/>
  <c r="KOS57" i="10"/>
  <c r="KOT57" i="10"/>
  <c r="KOU57" i="10"/>
  <c r="KOV57" i="10"/>
  <c r="KOW57" i="10"/>
  <c r="KOX57" i="10"/>
  <c r="KOY57" i="10"/>
  <c r="KOZ57" i="10"/>
  <c r="KPA57" i="10"/>
  <c r="KPB57" i="10"/>
  <c r="KPC57" i="10"/>
  <c r="KPD57" i="10"/>
  <c r="KPE57" i="10"/>
  <c r="KPF57" i="10"/>
  <c r="KPG57" i="10"/>
  <c r="KPH57" i="10"/>
  <c r="KPI57" i="10"/>
  <c r="KPJ57" i="10"/>
  <c r="KPK57" i="10"/>
  <c r="KPL57" i="10"/>
  <c r="KPM57" i="10"/>
  <c r="KPN57" i="10"/>
  <c r="KPO57" i="10"/>
  <c r="KPP57" i="10"/>
  <c r="KPQ57" i="10"/>
  <c r="KPR57" i="10"/>
  <c r="KPS57" i="10"/>
  <c r="KPT57" i="10"/>
  <c r="KPU57" i="10"/>
  <c r="KPV57" i="10"/>
  <c r="KPW57" i="10"/>
  <c r="KPX57" i="10"/>
  <c r="KPY57" i="10"/>
  <c r="KPZ57" i="10"/>
  <c r="KQA57" i="10"/>
  <c r="KQB57" i="10"/>
  <c r="KQC57" i="10"/>
  <c r="KQD57" i="10"/>
  <c r="KQE57" i="10"/>
  <c r="KQF57" i="10"/>
  <c r="KQG57" i="10"/>
  <c r="KQH57" i="10"/>
  <c r="KQI57" i="10"/>
  <c r="KQJ57" i="10"/>
  <c r="KQK57" i="10"/>
  <c r="KQL57" i="10"/>
  <c r="KQM57" i="10"/>
  <c r="KQN57" i="10"/>
  <c r="KQO57" i="10"/>
  <c r="KQP57" i="10"/>
  <c r="KQQ57" i="10"/>
  <c r="KQR57" i="10"/>
  <c r="KQS57" i="10"/>
  <c r="KQT57" i="10"/>
  <c r="KQU57" i="10"/>
  <c r="KQV57" i="10"/>
  <c r="KQW57" i="10"/>
  <c r="KQX57" i="10"/>
  <c r="KQY57" i="10"/>
  <c r="KQZ57" i="10"/>
  <c r="KRA57" i="10"/>
  <c r="KRB57" i="10"/>
  <c r="KRC57" i="10"/>
  <c r="KRD57" i="10"/>
  <c r="KRE57" i="10"/>
  <c r="KRF57" i="10"/>
  <c r="KRG57" i="10"/>
  <c r="KRH57" i="10"/>
  <c r="KRI57" i="10"/>
  <c r="KRJ57" i="10"/>
  <c r="KRK57" i="10"/>
  <c r="KRL57" i="10"/>
  <c r="KRM57" i="10"/>
  <c r="KRN57" i="10"/>
  <c r="KRO57" i="10"/>
  <c r="KRP57" i="10"/>
  <c r="KRQ57" i="10"/>
  <c r="KRR57" i="10"/>
  <c r="KRS57" i="10"/>
  <c r="KRT57" i="10"/>
  <c r="KRU57" i="10"/>
  <c r="KRV57" i="10"/>
  <c r="KRW57" i="10"/>
  <c r="KRX57" i="10"/>
  <c r="KRY57" i="10"/>
  <c r="KRZ57" i="10"/>
  <c r="KSA57" i="10"/>
  <c r="KSB57" i="10"/>
  <c r="KSC57" i="10"/>
  <c r="KSD57" i="10"/>
  <c r="KSE57" i="10"/>
  <c r="KSF57" i="10"/>
  <c r="KSG57" i="10"/>
  <c r="KSH57" i="10"/>
  <c r="KSI57" i="10"/>
  <c r="KSJ57" i="10"/>
  <c r="KSK57" i="10"/>
  <c r="KSL57" i="10"/>
  <c r="KSM57" i="10"/>
  <c r="KSN57" i="10"/>
  <c r="KSO57" i="10"/>
  <c r="KSP57" i="10"/>
  <c r="KSQ57" i="10"/>
  <c r="KSR57" i="10"/>
  <c r="KSS57" i="10"/>
  <c r="KST57" i="10"/>
  <c r="KSU57" i="10"/>
  <c r="KSV57" i="10"/>
  <c r="KSW57" i="10"/>
  <c r="KSX57" i="10"/>
  <c r="KSY57" i="10"/>
  <c r="KSZ57" i="10"/>
  <c r="KTA57" i="10"/>
  <c r="KTB57" i="10"/>
  <c r="KTC57" i="10"/>
  <c r="KTD57" i="10"/>
  <c r="KTE57" i="10"/>
  <c r="KTF57" i="10"/>
  <c r="KTG57" i="10"/>
  <c r="KTH57" i="10"/>
  <c r="KTI57" i="10"/>
  <c r="KTJ57" i="10"/>
  <c r="KTK57" i="10"/>
  <c r="KTL57" i="10"/>
  <c r="KTM57" i="10"/>
  <c r="KTN57" i="10"/>
  <c r="KTO57" i="10"/>
  <c r="KTP57" i="10"/>
  <c r="KTQ57" i="10"/>
  <c r="KTR57" i="10"/>
  <c r="KTS57" i="10"/>
  <c r="KTT57" i="10"/>
  <c r="KTU57" i="10"/>
  <c r="KTV57" i="10"/>
  <c r="KTW57" i="10"/>
  <c r="KTX57" i="10"/>
  <c r="KTY57" i="10"/>
  <c r="KTZ57" i="10"/>
  <c r="KUA57" i="10"/>
  <c r="KUB57" i="10"/>
  <c r="KUC57" i="10"/>
  <c r="KUD57" i="10"/>
  <c r="KUE57" i="10"/>
  <c r="KUF57" i="10"/>
  <c r="KUG57" i="10"/>
  <c r="KUH57" i="10"/>
  <c r="KUI57" i="10"/>
  <c r="KUJ57" i="10"/>
  <c r="KUK57" i="10"/>
  <c r="KUL57" i="10"/>
  <c r="KUM57" i="10"/>
  <c r="KUN57" i="10"/>
  <c r="KUO57" i="10"/>
  <c r="KUP57" i="10"/>
  <c r="KUQ57" i="10"/>
  <c r="KUR57" i="10"/>
  <c r="KUS57" i="10"/>
  <c r="KUT57" i="10"/>
  <c r="KUU57" i="10"/>
  <c r="KUV57" i="10"/>
  <c r="KUW57" i="10"/>
  <c r="KUX57" i="10"/>
  <c r="KUY57" i="10"/>
  <c r="KUZ57" i="10"/>
  <c r="KVA57" i="10"/>
  <c r="KVB57" i="10"/>
  <c r="KVC57" i="10"/>
  <c r="KVD57" i="10"/>
  <c r="KVE57" i="10"/>
  <c r="KVF57" i="10"/>
  <c r="KVG57" i="10"/>
  <c r="KVH57" i="10"/>
  <c r="KVI57" i="10"/>
  <c r="KVJ57" i="10"/>
  <c r="KVK57" i="10"/>
  <c r="KVL57" i="10"/>
  <c r="KVM57" i="10"/>
  <c r="KVN57" i="10"/>
  <c r="KVO57" i="10"/>
  <c r="KVP57" i="10"/>
  <c r="KVQ57" i="10"/>
  <c r="KVR57" i="10"/>
  <c r="KVS57" i="10"/>
  <c r="KVT57" i="10"/>
  <c r="KVU57" i="10"/>
  <c r="KVV57" i="10"/>
  <c r="KVW57" i="10"/>
  <c r="KVX57" i="10"/>
  <c r="KVY57" i="10"/>
  <c r="KVZ57" i="10"/>
  <c r="KWA57" i="10"/>
  <c r="KWB57" i="10"/>
  <c r="KWC57" i="10"/>
  <c r="KWD57" i="10"/>
  <c r="KWE57" i="10"/>
  <c r="KWF57" i="10"/>
  <c r="KWG57" i="10"/>
  <c r="KWH57" i="10"/>
  <c r="KWI57" i="10"/>
  <c r="KWJ57" i="10"/>
  <c r="KWK57" i="10"/>
  <c r="KWL57" i="10"/>
  <c r="KWM57" i="10"/>
  <c r="KWN57" i="10"/>
  <c r="KWO57" i="10"/>
  <c r="KWP57" i="10"/>
  <c r="KWQ57" i="10"/>
  <c r="KWR57" i="10"/>
  <c r="KWS57" i="10"/>
  <c r="KWT57" i="10"/>
  <c r="KWU57" i="10"/>
  <c r="KWV57" i="10"/>
  <c r="KWW57" i="10"/>
  <c r="KWX57" i="10"/>
  <c r="KWY57" i="10"/>
  <c r="KWZ57" i="10"/>
  <c r="KXA57" i="10"/>
  <c r="KXB57" i="10"/>
  <c r="KXC57" i="10"/>
  <c r="KXD57" i="10"/>
  <c r="KXE57" i="10"/>
  <c r="KXF57" i="10"/>
  <c r="KXG57" i="10"/>
  <c r="KXH57" i="10"/>
  <c r="KXI57" i="10"/>
  <c r="KXJ57" i="10"/>
  <c r="KXK57" i="10"/>
  <c r="KXL57" i="10"/>
  <c r="KXM57" i="10"/>
  <c r="KXN57" i="10"/>
  <c r="KXO57" i="10"/>
  <c r="KXP57" i="10"/>
  <c r="KXQ57" i="10"/>
  <c r="KXR57" i="10"/>
  <c r="KXS57" i="10"/>
  <c r="KXT57" i="10"/>
  <c r="KXU57" i="10"/>
  <c r="KXV57" i="10"/>
  <c r="KXW57" i="10"/>
  <c r="KXX57" i="10"/>
  <c r="KXY57" i="10"/>
  <c r="KXZ57" i="10"/>
  <c r="KYA57" i="10"/>
  <c r="KYB57" i="10"/>
  <c r="KYC57" i="10"/>
  <c r="KYD57" i="10"/>
  <c r="KYE57" i="10"/>
  <c r="KYF57" i="10"/>
  <c r="KYG57" i="10"/>
  <c r="KYH57" i="10"/>
  <c r="KYI57" i="10"/>
  <c r="KYJ57" i="10"/>
  <c r="KYK57" i="10"/>
  <c r="KYL57" i="10"/>
  <c r="KYM57" i="10"/>
  <c r="KYN57" i="10"/>
  <c r="KYO57" i="10"/>
  <c r="KYP57" i="10"/>
  <c r="KYQ57" i="10"/>
  <c r="KYR57" i="10"/>
  <c r="KYS57" i="10"/>
  <c r="KYT57" i="10"/>
  <c r="KYU57" i="10"/>
  <c r="KYV57" i="10"/>
  <c r="KYW57" i="10"/>
  <c r="KYX57" i="10"/>
  <c r="KYY57" i="10"/>
  <c r="KYZ57" i="10"/>
  <c r="KZA57" i="10"/>
  <c r="KZB57" i="10"/>
  <c r="KZC57" i="10"/>
  <c r="KZD57" i="10"/>
  <c r="KZE57" i="10"/>
  <c r="KZF57" i="10"/>
  <c r="KZG57" i="10"/>
  <c r="KZH57" i="10"/>
  <c r="KZI57" i="10"/>
  <c r="KZJ57" i="10"/>
  <c r="KZK57" i="10"/>
  <c r="KZL57" i="10"/>
  <c r="KZM57" i="10"/>
  <c r="KZN57" i="10"/>
  <c r="KZO57" i="10"/>
  <c r="KZP57" i="10"/>
  <c r="KZQ57" i="10"/>
  <c r="KZR57" i="10"/>
  <c r="KZS57" i="10"/>
  <c r="KZT57" i="10"/>
  <c r="KZU57" i="10"/>
  <c r="KZV57" i="10"/>
  <c r="KZW57" i="10"/>
  <c r="KZX57" i="10"/>
  <c r="KZY57" i="10"/>
  <c r="KZZ57" i="10"/>
  <c r="LAA57" i="10"/>
  <c r="LAB57" i="10"/>
  <c r="LAC57" i="10"/>
  <c r="LAD57" i="10"/>
  <c r="LAE57" i="10"/>
  <c r="LAF57" i="10"/>
  <c r="LAG57" i="10"/>
  <c r="LAH57" i="10"/>
  <c r="LAI57" i="10"/>
  <c r="LAJ57" i="10"/>
  <c r="LAK57" i="10"/>
  <c r="LAL57" i="10"/>
  <c r="LAM57" i="10"/>
  <c r="LAN57" i="10"/>
  <c r="LAO57" i="10"/>
  <c r="LAP57" i="10"/>
  <c r="LAQ57" i="10"/>
  <c r="LAR57" i="10"/>
  <c r="LAS57" i="10"/>
  <c r="LAT57" i="10"/>
  <c r="LAU57" i="10"/>
  <c r="LAV57" i="10"/>
  <c r="LAW57" i="10"/>
  <c r="LAX57" i="10"/>
  <c r="LAY57" i="10"/>
  <c r="LAZ57" i="10"/>
  <c r="LBA57" i="10"/>
  <c r="LBB57" i="10"/>
  <c r="LBC57" i="10"/>
  <c r="LBD57" i="10"/>
  <c r="LBE57" i="10"/>
  <c r="LBF57" i="10"/>
  <c r="LBG57" i="10"/>
  <c r="LBH57" i="10"/>
  <c r="LBI57" i="10"/>
  <c r="LBJ57" i="10"/>
  <c r="LBK57" i="10"/>
  <c r="LBL57" i="10"/>
  <c r="LBM57" i="10"/>
  <c r="LBN57" i="10"/>
  <c r="LBO57" i="10"/>
  <c r="LBP57" i="10"/>
  <c r="LBQ57" i="10"/>
  <c r="LBR57" i="10"/>
  <c r="LBS57" i="10"/>
  <c r="LBT57" i="10"/>
  <c r="LBU57" i="10"/>
  <c r="LBV57" i="10"/>
  <c r="LBW57" i="10"/>
  <c r="LBX57" i="10"/>
  <c r="LBY57" i="10"/>
  <c r="LBZ57" i="10"/>
  <c r="LCA57" i="10"/>
  <c r="LCB57" i="10"/>
  <c r="LCC57" i="10"/>
  <c r="LCD57" i="10"/>
  <c r="LCE57" i="10"/>
  <c r="LCF57" i="10"/>
  <c r="LCG57" i="10"/>
  <c r="LCH57" i="10"/>
  <c r="LCI57" i="10"/>
  <c r="LCJ57" i="10"/>
  <c r="LCK57" i="10"/>
  <c r="LCL57" i="10"/>
  <c r="LCM57" i="10"/>
  <c r="LCN57" i="10"/>
  <c r="LCO57" i="10"/>
  <c r="LCP57" i="10"/>
  <c r="LCQ57" i="10"/>
  <c r="LCR57" i="10"/>
  <c r="LCS57" i="10"/>
  <c r="LCT57" i="10"/>
  <c r="LCU57" i="10"/>
  <c r="LCV57" i="10"/>
  <c r="LCW57" i="10"/>
  <c r="LCX57" i="10"/>
  <c r="LCY57" i="10"/>
  <c r="LCZ57" i="10"/>
  <c r="LDA57" i="10"/>
  <c r="LDB57" i="10"/>
  <c r="LDC57" i="10"/>
  <c r="LDD57" i="10"/>
  <c r="LDE57" i="10"/>
  <c r="LDF57" i="10"/>
  <c r="LDG57" i="10"/>
  <c r="LDH57" i="10"/>
  <c r="LDI57" i="10"/>
  <c r="LDJ57" i="10"/>
  <c r="LDK57" i="10"/>
  <c r="LDL57" i="10"/>
  <c r="LDM57" i="10"/>
  <c r="LDN57" i="10"/>
  <c r="LDO57" i="10"/>
  <c r="LDP57" i="10"/>
  <c r="LDQ57" i="10"/>
  <c r="LDR57" i="10"/>
  <c r="LDS57" i="10"/>
  <c r="LDT57" i="10"/>
  <c r="LDU57" i="10"/>
  <c r="LDV57" i="10"/>
  <c r="LDW57" i="10"/>
  <c r="LDX57" i="10"/>
  <c r="LDY57" i="10"/>
  <c r="LDZ57" i="10"/>
  <c r="LEA57" i="10"/>
  <c r="LEB57" i="10"/>
  <c r="LEC57" i="10"/>
  <c r="LED57" i="10"/>
  <c r="LEE57" i="10"/>
  <c r="LEF57" i="10"/>
  <c r="LEG57" i="10"/>
  <c r="LEH57" i="10"/>
  <c r="LEI57" i="10"/>
  <c r="LEJ57" i="10"/>
  <c r="LEK57" i="10"/>
  <c r="LEL57" i="10"/>
  <c r="LEM57" i="10"/>
  <c r="LEN57" i="10"/>
  <c r="LEO57" i="10"/>
  <c r="LEP57" i="10"/>
  <c r="LEQ57" i="10"/>
  <c r="LER57" i="10"/>
  <c r="LES57" i="10"/>
  <c r="LET57" i="10"/>
  <c r="LEU57" i="10"/>
  <c r="LEV57" i="10"/>
  <c r="LEW57" i="10"/>
  <c r="LEX57" i="10"/>
  <c r="LEY57" i="10"/>
  <c r="LEZ57" i="10"/>
  <c r="LFA57" i="10"/>
  <c r="LFB57" i="10"/>
  <c r="LFC57" i="10"/>
  <c r="LFD57" i="10"/>
  <c r="LFE57" i="10"/>
  <c r="LFF57" i="10"/>
  <c r="LFG57" i="10"/>
  <c r="LFH57" i="10"/>
  <c r="LFI57" i="10"/>
  <c r="LFJ57" i="10"/>
  <c r="LFK57" i="10"/>
  <c r="LFL57" i="10"/>
  <c r="LFM57" i="10"/>
  <c r="LFN57" i="10"/>
  <c r="LFO57" i="10"/>
  <c r="LFP57" i="10"/>
  <c r="LFQ57" i="10"/>
  <c r="LFR57" i="10"/>
  <c r="LFS57" i="10"/>
  <c r="LFT57" i="10"/>
  <c r="LFU57" i="10"/>
  <c r="LFV57" i="10"/>
  <c r="LFW57" i="10"/>
  <c r="LFX57" i="10"/>
  <c r="LFY57" i="10"/>
  <c r="LFZ57" i="10"/>
  <c r="LGA57" i="10"/>
  <c r="LGB57" i="10"/>
  <c r="LGC57" i="10"/>
  <c r="LGD57" i="10"/>
  <c r="LGE57" i="10"/>
  <c r="LGF57" i="10"/>
  <c r="LGG57" i="10"/>
  <c r="LGH57" i="10"/>
  <c r="LGI57" i="10"/>
  <c r="LGJ57" i="10"/>
  <c r="LGK57" i="10"/>
  <c r="LGL57" i="10"/>
  <c r="LGM57" i="10"/>
  <c r="LGN57" i="10"/>
  <c r="LGO57" i="10"/>
  <c r="LGP57" i="10"/>
  <c r="LGQ57" i="10"/>
  <c r="LGR57" i="10"/>
  <c r="LGS57" i="10"/>
  <c r="LGT57" i="10"/>
  <c r="LGU57" i="10"/>
  <c r="LGV57" i="10"/>
  <c r="LGW57" i="10"/>
  <c r="LGX57" i="10"/>
  <c r="LGY57" i="10"/>
  <c r="LGZ57" i="10"/>
  <c r="LHA57" i="10"/>
  <c r="LHB57" i="10"/>
  <c r="LHC57" i="10"/>
  <c r="LHD57" i="10"/>
  <c r="LHE57" i="10"/>
  <c r="LHF57" i="10"/>
  <c r="LHG57" i="10"/>
  <c r="LHH57" i="10"/>
  <c r="LHI57" i="10"/>
  <c r="LHJ57" i="10"/>
  <c r="LHK57" i="10"/>
  <c r="LHL57" i="10"/>
  <c r="LHM57" i="10"/>
  <c r="LHN57" i="10"/>
  <c r="LHO57" i="10"/>
  <c r="LHP57" i="10"/>
  <c r="LHQ57" i="10"/>
  <c r="LHR57" i="10"/>
  <c r="LHS57" i="10"/>
  <c r="LHT57" i="10"/>
  <c r="LHU57" i="10"/>
  <c r="LHV57" i="10"/>
  <c r="LHW57" i="10"/>
  <c r="LHX57" i="10"/>
  <c r="LHY57" i="10"/>
  <c r="LHZ57" i="10"/>
  <c r="LIA57" i="10"/>
  <c r="LIB57" i="10"/>
  <c r="LIC57" i="10"/>
  <c r="LID57" i="10"/>
  <c r="LIE57" i="10"/>
  <c r="LIF57" i="10"/>
  <c r="LIG57" i="10"/>
  <c r="LIH57" i="10"/>
  <c r="LII57" i="10"/>
  <c r="LIJ57" i="10"/>
  <c r="LIK57" i="10"/>
  <c r="LIL57" i="10"/>
  <c r="LIM57" i="10"/>
  <c r="LIN57" i="10"/>
  <c r="LIO57" i="10"/>
  <c r="LIP57" i="10"/>
  <c r="LIQ57" i="10"/>
  <c r="LIR57" i="10"/>
  <c r="LIS57" i="10"/>
  <c r="LIT57" i="10"/>
  <c r="LIU57" i="10"/>
  <c r="LIV57" i="10"/>
  <c r="LIW57" i="10"/>
  <c r="LIX57" i="10"/>
  <c r="LIY57" i="10"/>
  <c r="LIZ57" i="10"/>
  <c r="LJA57" i="10"/>
  <c r="LJB57" i="10"/>
  <c r="LJC57" i="10"/>
  <c r="LJD57" i="10"/>
  <c r="LJE57" i="10"/>
  <c r="LJF57" i="10"/>
  <c r="LJG57" i="10"/>
  <c r="LJH57" i="10"/>
  <c r="LJI57" i="10"/>
  <c r="LJJ57" i="10"/>
  <c r="LJK57" i="10"/>
  <c r="LJL57" i="10"/>
  <c r="LJM57" i="10"/>
  <c r="LJN57" i="10"/>
  <c r="LJO57" i="10"/>
  <c r="LJP57" i="10"/>
  <c r="LJQ57" i="10"/>
  <c r="LJR57" i="10"/>
  <c r="LJS57" i="10"/>
  <c r="LJT57" i="10"/>
  <c r="LJU57" i="10"/>
  <c r="LJV57" i="10"/>
  <c r="LJW57" i="10"/>
  <c r="LJX57" i="10"/>
  <c r="LJY57" i="10"/>
  <c r="LJZ57" i="10"/>
  <c r="LKA57" i="10"/>
  <c r="LKB57" i="10"/>
  <c r="LKC57" i="10"/>
  <c r="LKD57" i="10"/>
  <c r="LKE57" i="10"/>
  <c r="LKF57" i="10"/>
  <c r="LKG57" i="10"/>
  <c r="LKH57" i="10"/>
  <c r="LKI57" i="10"/>
  <c r="LKJ57" i="10"/>
  <c r="LKK57" i="10"/>
  <c r="LKL57" i="10"/>
  <c r="LKM57" i="10"/>
  <c r="LKN57" i="10"/>
  <c r="LKO57" i="10"/>
  <c r="LKP57" i="10"/>
  <c r="LKQ57" i="10"/>
  <c r="LKR57" i="10"/>
  <c r="LKS57" i="10"/>
  <c r="LKT57" i="10"/>
  <c r="LKU57" i="10"/>
  <c r="LKV57" i="10"/>
  <c r="LKW57" i="10"/>
  <c r="LKX57" i="10"/>
  <c r="LKY57" i="10"/>
  <c r="LKZ57" i="10"/>
  <c r="LLA57" i="10"/>
  <c r="LLB57" i="10"/>
  <c r="LLC57" i="10"/>
  <c r="LLD57" i="10"/>
  <c r="LLE57" i="10"/>
  <c r="LLF57" i="10"/>
  <c r="LLG57" i="10"/>
  <c r="LLH57" i="10"/>
  <c r="LLI57" i="10"/>
  <c r="LLJ57" i="10"/>
  <c r="LLK57" i="10"/>
  <c r="LLL57" i="10"/>
  <c r="LLM57" i="10"/>
  <c r="LLN57" i="10"/>
  <c r="LLO57" i="10"/>
  <c r="LLP57" i="10"/>
  <c r="LLQ57" i="10"/>
  <c r="LLR57" i="10"/>
  <c r="LLS57" i="10"/>
  <c r="LLT57" i="10"/>
  <c r="LLU57" i="10"/>
  <c r="LLV57" i="10"/>
  <c r="LLW57" i="10"/>
  <c r="LLX57" i="10"/>
  <c r="LLY57" i="10"/>
  <c r="LLZ57" i="10"/>
  <c r="LMA57" i="10"/>
  <c r="LMB57" i="10"/>
  <c r="LMC57" i="10"/>
  <c r="LMD57" i="10"/>
  <c r="LME57" i="10"/>
  <c r="LMF57" i="10"/>
  <c r="LMG57" i="10"/>
  <c r="LMH57" i="10"/>
  <c r="LMI57" i="10"/>
  <c r="LMJ57" i="10"/>
  <c r="LMK57" i="10"/>
  <c r="LML57" i="10"/>
  <c r="LMM57" i="10"/>
  <c r="LMN57" i="10"/>
  <c r="LMO57" i="10"/>
  <c r="LMP57" i="10"/>
  <c r="LMQ57" i="10"/>
  <c r="LMR57" i="10"/>
  <c r="LMS57" i="10"/>
  <c r="LMT57" i="10"/>
  <c r="LMU57" i="10"/>
  <c r="LMV57" i="10"/>
  <c r="LMW57" i="10"/>
  <c r="LMX57" i="10"/>
  <c r="LMY57" i="10"/>
  <c r="LMZ57" i="10"/>
  <c r="LNA57" i="10"/>
  <c r="LNB57" i="10"/>
  <c r="LNC57" i="10"/>
  <c r="LND57" i="10"/>
  <c r="LNE57" i="10"/>
  <c r="LNF57" i="10"/>
  <c r="LNG57" i="10"/>
  <c r="LNH57" i="10"/>
  <c r="LNI57" i="10"/>
  <c r="LNJ57" i="10"/>
  <c r="LNK57" i="10"/>
  <c r="LNL57" i="10"/>
  <c r="LNM57" i="10"/>
  <c r="LNN57" i="10"/>
  <c r="LNO57" i="10"/>
  <c r="LNP57" i="10"/>
  <c r="LNQ57" i="10"/>
  <c r="LNR57" i="10"/>
  <c r="LNS57" i="10"/>
  <c r="LNT57" i="10"/>
  <c r="LNU57" i="10"/>
  <c r="LNV57" i="10"/>
  <c r="LNW57" i="10"/>
  <c r="LNX57" i="10"/>
  <c r="LNY57" i="10"/>
  <c r="LNZ57" i="10"/>
  <c r="LOA57" i="10"/>
  <c r="LOB57" i="10"/>
  <c r="LOC57" i="10"/>
  <c r="LOD57" i="10"/>
  <c r="LOE57" i="10"/>
  <c r="LOF57" i="10"/>
  <c r="LOG57" i="10"/>
  <c r="LOH57" i="10"/>
  <c r="LOI57" i="10"/>
  <c r="LOJ57" i="10"/>
  <c r="LOK57" i="10"/>
  <c r="LOL57" i="10"/>
  <c r="LOM57" i="10"/>
  <c r="LON57" i="10"/>
  <c r="LOO57" i="10"/>
  <c r="LOP57" i="10"/>
  <c r="LOQ57" i="10"/>
  <c r="LOR57" i="10"/>
  <c r="LOS57" i="10"/>
  <c r="LOT57" i="10"/>
  <c r="LOU57" i="10"/>
  <c r="LOV57" i="10"/>
  <c r="LOW57" i="10"/>
  <c r="LOX57" i="10"/>
  <c r="LOY57" i="10"/>
  <c r="LOZ57" i="10"/>
  <c r="LPA57" i="10"/>
  <c r="LPB57" i="10"/>
  <c r="LPC57" i="10"/>
  <c r="LPD57" i="10"/>
  <c r="LPE57" i="10"/>
  <c r="LPF57" i="10"/>
  <c r="LPG57" i="10"/>
  <c r="LPH57" i="10"/>
  <c r="LPI57" i="10"/>
  <c r="LPJ57" i="10"/>
  <c r="LPK57" i="10"/>
  <c r="LPL57" i="10"/>
  <c r="LPM57" i="10"/>
  <c r="LPN57" i="10"/>
  <c r="LPO57" i="10"/>
  <c r="LPP57" i="10"/>
  <c r="LPQ57" i="10"/>
  <c r="LPR57" i="10"/>
  <c r="LPS57" i="10"/>
  <c r="LPT57" i="10"/>
  <c r="LPU57" i="10"/>
  <c r="LPV57" i="10"/>
  <c r="LPW57" i="10"/>
  <c r="LPX57" i="10"/>
  <c r="LPY57" i="10"/>
  <c r="LPZ57" i="10"/>
  <c r="LQA57" i="10"/>
  <c r="LQB57" i="10"/>
  <c r="LQC57" i="10"/>
  <c r="LQD57" i="10"/>
  <c r="LQE57" i="10"/>
  <c r="LQF57" i="10"/>
  <c r="LQG57" i="10"/>
  <c r="LQH57" i="10"/>
  <c r="LQI57" i="10"/>
  <c r="LQJ57" i="10"/>
  <c r="LQK57" i="10"/>
  <c r="LQL57" i="10"/>
  <c r="LQM57" i="10"/>
  <c r="LQN57" i="10"/>
  <c r="LQO57" i="10"/>
  <c r="LQP57" i="10"/>
  <c r="LQQ57" i="10"/>
  <c r="LQR57" i="10"/>
  <c r="LQS57" i="10"/>
  <c r="LQT57" i="10"/>
  <c r="LQU57" i="10"/>
  <c r="LQV57" i="10"/>
  <c r="LQW57" i="10"/>
  <c r="LQX57" i="10"/>
  <c r="LQY57" i="10"/>
  <c r="LQZ57" i="10"/>
  <c r="LRA57" i="10"/>
  <c r="LRB57" i="10"/>
  <c r="LRC57" i="10"/>
  <c r="LRD57" i="10"/>
  <c r="LRE57" i="10"/>
  <c r="LRF57" i="10"/>
  <c r="LRG57" i="10"/>
  <c r="LRH57" i="10"/>
  <c r="LRI57" i="10"/>
  <c r="LRJ57" i="10"/>
  <c r="LRK57" i="10"/>
  <c r="LRL57" i="10"/>
  <c r="LRM57" i="10"/>
  <c r="LRN57" i="10"/>
  <c r="LRO57" i="10"/>
  <c r="LRP57" i="10"/>
  <c r="LRQ57" i="10"/>
  <c r="LRR57" i="10"/>
  <c r="LRS57" i="10"/>
  <c r="LRT57" i="10"/>
  <c r="LRU57" i="10"/>
  <c r="LRV57" i="10"/>
  <c r="LRW57" i="10"/>
  <c r="LRX57" i="10"/>
  <c r="LRY57" i="10"/>
  <c r="LRZ57" i="10"/>
  <c r="LSA57" i="10"/>
  <c r="LSB57" i="10"/>
  <c r="LSC57" i="10"/>
  <c r="LSD57" i="10"/>
  <c r="LSE57" i="10"/>
  <c r="LSF57" i="10"/>
  <c r="LSG57" i="10"/>
  <c r="LSH57" i="10"/>
  <c r="LSI57" i="10"/>
  <c r="LSJ57" i="10"/>
  <c r="LSK57" i="10"/>
  <c r="LSL57" i="10"/>
  <c r="LSM57" i="10"/>
  <c r="LSN57" i="10"/>
  <c r="LSO57" i="10"/>
  <c r="LSP57" i="10"/>
  <c r="LSQ57" i="10"/>
  <c r="LSR57" i="10"/>
  <c r="LSS57" i="10"/>
  <c r="LST57" i="10"/>
  <c r="LSU57" i="10"/>
  <c r="LSV57" i="10"/>
  <c r="LSW57" i="10"/>
  <c r="LSX57" i="10"/>
  <c r="LSY57" i="10"/>
  <c r="LSZ57" i="10"/>
  <c r="LTA57" i="10"/>
  <c r="LTB57" i="10"/>
  <c r="LTC57" i="10"/>
  <c r="LTD57" i="10"/>
  <c r="LTE57" i="10"/>
  <c r="LTF57" i="10"/>
  <c r="LTG57" i="10"/>
  <c r="LTH57" i="10"/>
  <c r="LTI57" i="10"/>
  <c r="LTJ57" i="10"/>
  <c r="LTK57" i="10"/>
  <c r="LTL57" i="10"/>
  <c r="LTM57" i="10"/>
  <c r="LTN57" i="10"/>
  <c r="LTO57" i="10"/>
  <c r="LTP57" i="10"/>
  <c r="LTQ57" i="10"/>
  <c r="LTR57" i="10"/>
  <c r="LTS57" i="10"/>
  <c r="LTT57" i="10"/>
  <c r="LTU57" i="10"/>
  <c r="LTV57" i="10"/>
  <c r="LTW57" i="10"/>
  <c r="LTX57" i="10"/>
  <c r="LTY57" i="10"/>
  <c r="LTZ57" i="10"/>
  <c r="LUA57" i="10"/>
  <c r="LUB57" i="10"/>
  <c r="LUC57" i="10"/>
  <c r="LUD57" i="10"/>
  <c r="LUE57" i="10"/>
  <c r="LUF57" i="10"/>
  <c r="LUG57" i="10"/>
  <c r="LUH57" i="10"/>
  <c r="LUI57" i="10"/>
  <c r="LUJ57" i="10"/>
  <c r="LUK57" i="10"/>
  <c r="LUL57" i="10"/>
  <c r="LUM57" i="10"/>
  <c r="LUN57" i="10"/>
  <c r="LUO57" i="10"/>
  <c r="LUP57" i="10"/>
  <c r="LUQ57" i="10"/>
  <c r="LUR57" i="10"/>
  <c r="LUS57" i="10"/>
  <c r="LUT57" i="10"/>
  <c r="LUU57" i="10"/>
  <c r="LUV57" i="10"/>
  <c r="LUW57" i="10"/>
  <c r="LUX57" i="10"/>
  <c r="LUY57" i="10"/>
  <c r="LUZ57" i="10"/>
  <c r="LVA57" i="10"/>
  <c r="LVB57" i="10"/>
  <c r="LVC57" i="10"/>
  <c r="LVD57" i="10"/>
  <c r="LVE57" i="10"/>
  <c r="LVF57" i="10"/>
  <c r="LVG57" i="10"/>
  <c r="LVH57" i="10"/>
  <c r="LVI57" i="10"/>
  <c r="LVJ57" i="10"/>
  <c r="LVK57" i="10"/>
  <c r="LVL57" i="10"/>
  <c r="LVM57" i="10"/>
  <c r="LVN57" i="10"/>
  <c r="LVO57" i="10"/>
  <c r="LVP57" i="10"/>
  <c r="LVQ57" i="10"/>
  <c r="LVR57" i="10"/>
  <c r="LVS57" i="10"/>
  <c r="LVT57" i="10"/>
  <c r="LVU57" i="10"/>
  <c r="LVV57" i="10"/>
  <c r="LVW57" i="10"/>
  <c r="LVX57" i="10"/>
  <c r="LVY57" i="10"/>
  <c r="LVZ57" i="10"/>
  <c r="LWA57" i="10"/>
  <c r="LWB57" i="10"/>
  <c r="LWC57" i="10"/>
  <c r="LWD57" i="10"/>
  <c r="LWE57" i="10"/>
  <c r="LWF57" i="10"/>
  <c r="LWG57" i="10"/>
  <c r="LWH57" i="10"/>
  <c r="LWI57" i="10"/>
  <c r="LWJ57" i="10"/>
  <c r="LWK57" i="10"/>
  <c r="LWL57" i="10"/>
  <c r="LWM57" i="10"/>
  <c r="LWN57" i="10"/>
  <c r="LWO57" i="10"/>
  <c r="LWP57" i="10"/>
  <c r="LWQ57" i="10"/>
  <c r="LWR57" i="10"/>
  <c r="LWS57" i="10"/>
  <c r="LWT57" i="10"/>
  <c r="LWU57" i="10"/>
  <c r="LWV57" i="10"/>
  <c r="LWW57" i="10"/>
  <c r="LWX57" i="10"/>
  <c r="LWY57" i="10"/>
  <c r="LWZ57" i="10"/>
  <c r="LXA57" i="10"/>
  <c r="LXB57" i="10"/>
  <c r="LXC57" i="10"/>
  <c r="LXD57" i="10"/>
  <c r="LXE57" i="10"/>
  <c r="LXF57" i="10"/>
  <c r="LXG57" i="10"/>
  <c r="LXH57" i="10"/>
  <c r="LXI57" i="10"/>
  <c r="LXJ57" i="10"/>
  <c r="LXK57" i="10"/>
  <c r="LXL57" i="10"/>
  <c r="LXM57" i="10"/>
  <c r="LXN57" i="10"/>
  <c r="LXO57" i="10"/>
  <c r="LXP57" i="10"/>
  <c r="LXQ57" i="10"/>
  <c r="LXR57" i="10"/>
  <c r="LXS57" i="10"/>
  <c r="LXT57" i="10"/>
  <c r="LXU57" i="10"/>
  <c r="LXV57" i="10"/>
  <c r="LXW57" i="10"/>
  <c r="LXX57" i="10"/>
  <c r="LXY57" i="10"/>
  <c r="LXZ57" i="10"/>
  <c r="LYA57" i="10"/>
  <c r="LYB57" i="10"/>
  <c r="LYC57" i="10"/>
  <c r="LYD57" i="10"/>
  <c r="LYE57" i="10"/>
  <c r="LYF57" i="10"/>
  <c r="LYG57" i="10"/>
  <c r="LYH57" i="10"/>
  <c r="LYI57" i="10"/>
  <c r="LYJ57" i="10"/>
  <c r="LYK57" i="10"/>
  <c r="LYL57" i="10"/>
  <c r="LYM57" i="10"/>
  <c r="LYN57" i="10"/>
  <c r="LYO57" i="10"/>
  <c r="LYP57" i="10"/>
  <c r="LYQ57" i="10"/>
  <c r="LYR57" i="10"/>
  <c r="LYS57" i="10"/>
  <c r="LYT57" i="10"/>
  <c r="LYU57" i="10"/>
  <c r="LYV57" i="10"/>
  <c r="LYW57" i="10"/>
  <c r="LYX57" i="10"/>
  <c r="LYY57" i="10"/>
  <c r="LYZ57" i="10"/>
  <c r="LZA57" i="10"/>
  <c r="LZB57" i="10"/>
  <c r="LZC57" i="10"/>
  <c r="LZD57" i="10"/>
  <c r="LZE57" i="10"/>
  <c r="LZF57" i="10"/>
  <c r="LZG57" i="10"/>
  <c r="LZH57" i="10"/>
  <c r="LZI57" i="10"/>
  <c r="LZJ57" i="10"/>
  <c r="LZK57" i="10"/>
  <c r="LZL57" i="10"/>
  <c r="LZM57" i="10"/>
  <c r="LZN57" i="10"/>
  <c r="LZO57" i="10"/>
  <c r="LZP57" i="10"/>
  <c r="LZQ57" i="10"/>
  <c r="LZR57" i="10"/>
  <c r="LZS57" i="10"/>
  <c r="LZT57" i="10"/>
  <c r="LZU57" i="10"/>
  <c r="LZV57" i="10"/>
  <c r="LZW57" i="10"/>
  <c r="LZX57" i="10"/>
  <c r="LZY57" i="10"/>
  <c r="LZZ57" i="10"/>
  <c r="MAA57" i="10"/>
  <c r="MAB57" i="10"/>
  <c r="MAC57" i="10"/>
  <c r="MAD57" i="10"/>
  <c r="MAE57" i="10"/>
  <c r="MAF57" i="10"/>
  <c r="MAG57" i="10"/>
  <c r="MAH57" i="10"/>
  <c r="MAI57" i="10"/>
  <c r="MAJ57" i="10"/>
  <c r="MAK57" i="10"/>
  <c r="MAL57" i="10"/>
  <c r="MAM57" i="10"/>
  <c r="MAN57" i="10"/>
  <c r="MAO57" i="10"/>
  <c r="MAP57" i="10"/>
  <c r="MAQ57" i="10"/>
  <c r="MAR57" i="10"/>
  <c r="MAS57" i="10"/>
  <c r="MAT57" i="10"/>
  <c r="MAU57" i="10"/>
  <c r="MAV57" i="10"/>
  <c r="MAW57" i="10"/>
  <c r="MAX57" i="10"/>
  <c r="MAY57" i="10"/>
  <c r="MAZ57" i="10"/>
  <c r="MBA57" i="10"/>
  <c r="MBB57" i="10"/>
  <c r="MBC57" i="10"/>
  <c r="MBD57" i="10"/>
  <c r="MBE57" i="10"/>
  <c r="MBF57" i="10"/>
  <c r="MBG57" i="10"/>
  <c r="MBH57" i="10"/>
  <c r="MBI57" i="10"/>
  <c r="MBJ57" i="10"/>
  <c r="MBK57" i="10"/>
  <c r="MBL57" i="10"/>
  <c r="MBM57" i="10"/>
  <c r="MBN57" i="10"/>
  <c r="MBO57" i="10"/>
  <c r="MBP57" i="10"/>
  <c r="MBQ57" i="10"/>
  <c r="MBR57" i="10"/>
  <c r="MBS57" i="10"/>
  <c r="MBT57" i="10"/>
  <c r="MBU57" i="10"/>
  <c r="MBV57" i="10"/>
  <c r="MBW57" i="10"/>
  <c r="MBX57" i="10"/>
  <c r="MBY57" i="10"/>
  <c r="MBZ57" i="10"/>
  <c r="MCA57" i="10"/>
  <c r="MCB57" i="10"/>
  <c r="MCC57" i="10"/>
  <c r="MCD57" i="10"/>
  <c r="MCE57" i="10"/>
  <c r="MCF57" i="10"/>
  <c r="MCG57" i="10"/>
  <c r="MCH57" i="10"/>
  <c r="MCI57" i="10"/>
  <c r="MCJ57" i="10"/>
  <c r="MCK57" i="10"/>
  <c r="MCL57" i="10"/>
  <c r="MCM57" i="10"/>
  <c r="MCN57" i="10"/>
  <c r="MCO57" i="10"/>
  <c r="MCP57" i="10"/>
  <c r="MCQ57" i="10"/>
  <c r="MCR57" i="10"/>
  <c r="MCS57" i="10"/>
  <c r="MCT57" i="10"/>
  <c r="MCU57" i="10"/>
  <c r="MCV57" i="10"/>
  <c r="MCW57" i="10"/>
  <c r="MCX57" i="10"/>
  <c r="MCY57" i="10"/>
  <c r="MCZ57" i="10"/>
  <c r="MDA57" i="10"/>
  <c r="MDB57" i="10"/>
  <c r="MDC57" i="10"/>
  <c r="MDD57" i="10"/>
  <c r="MDE57" i="10"/>
  <c r="MDF57" i="10"/>
  <c r="MDG57" i="10"/>
  <c r="MDH57" i="10"/>
  <c r="MDI57" i="10"/>
  <c r="MDJ57" i="10"/>
  <c r="MDK57" i="10"/>
  <c r="MDL57" i="10"/>
  <c r="MDM57" i="10"/>
  <c r="MDN57" i="10"/>
  <c r="MDO57" i="10"/>
  <c r="MDP57" i="10"/>
  <c r="MDQ57" i="10"/>
  <c r="MDR57" i="10"/>
  <c r="MDS57" i="10"/>
  <c r="MDT57" i="10"/>
  <c r="MDU57" i="10"/>
  <c r="MDV57" i="10"/>
  <c r="MDW57" i="10"/>
  <c r="MDX57" i="10"/>
  <c r="MDY57" i="10"/>
  <c r="MDZ57" i="10"/>
  <c r="MEA57" i="10"/>
  <c r="MEB57" i="10"/>
  <c r="MEC57" i="10"/>
  <c r="MED57" i="10"/>
  <c r="MEE57" i="10"/>
  <c r="MEF57" i="10"/>
  <c r="MEG57" i="10"/>
  <c r="MEH57" i="10"/>
  <c r="MEI57" i="10"/>
  <c r="MEJ57" i="10"/>
  <c r="MEK57" i="10"/>
  <c r="MEL57" i="10"/>
  <c r="MEM57" i="10"/>
  <c r="MEN57" i="10"/>
  <c r="MEO57" i="10"/>
  <c r="MEP57" i="10"/>
  <c r="MEQ57" i="10"/>
  <c r="MER57" i="10"/>
  <c r="MES57" i="10"/>
  <c r="MET57" i="10"/>
  <c r="MEU57" i="10"/>
  <c r="MEV57" i="10"/>
  <c r="MEW57" i="10"/>
  <c r="MEX57" i="10"/>
  <c r="MEY57" i="10"/>
  <c r="MEZ57" i="10"/>
  <c r="MFA57" i="10"/>
  <c r="MFB57" i="10"/>
  <c r="MFC57" i="10"/>
  <c r="MFD57" i="10"/>
  <c r="MFE57" i="10"/>
  <c r="MFF57" i="10"/>
  <c r="MFG57" i="10"/>
  <c r="MFH57" i="10"/>
  <c r="MFI57" i="10"/>
  <c r="MFJ57" i="10"/>
  <c r="MFK57" i="10"/>
  <c r="MFL57" i="10"/>
  <c r="MFM57" i="10"/>
  <c r="MFN57" i="10"/>
  <c r="MFO57" i="10"/>
  <c r="MFP57" i="10"/>
  <c r="MFQ57" i="10"/>
  <c r="MFR57" i="10"/>
  <c r="MFS57" i="10"/>
  <c r="MFT57" i="10"/>
  <c r="MFU57" i="10"/>
  <c r="MFV57" i="10"/>
  <c r="MFW57" i="10"/>
  <c r="MFX57" i="10"/>
  <c r="MFY57" i="10"/>
  <c r="MFZ57" i="10"/>
  <c r="MGA57" i="10"/>
  <c r="MGB57" i="10"/>
  <c r="MGC57" i="10"/>
  <c r="MGD57" i="10"/>
  <c r="MGE57" i="10"/>
  <c r="MGF57" i="10"/>
  <c r="MGG57" i="10"/>
  <c r="MGH57" i="10"/>
  <c r="MGI57" i="10"/>
  <c r="MGJ57" i="10"/>
  <c r="MGK57" i="10"/>
  <c r="MGL57" i="10"/>
  <c r="MGM57" i="10"/>
  <c r="MGN57" i="10"/>
  <c r="MGO57" i="10"/>
  <c r="MGP57" i="10"/>
  <c r="MGQ57" i="10"/>
  <c r="MGR57" i="10"/>
  <c r="MGS57" i="10"/>
  <c r="MGT57" i="10"/>
  <c r="MGU57" i="10"/>
  <c r="MGV57" i="10"/>
  <c r="MGW57" i="10"/>
  <c r="MGX57" i="10"/>
  <c r="MGY57" i="10"/>
  <c r="MGZ57" i="10"/>
  <c r="MHA57" i="10"/>
  <c r="MHB57" i="10"/>
  <c r="MHC57" i="10"/>
  <c r="MHD57" i="10"/>
  <c r="MHE57" i="10"/>
  <c r="MHF57" i="10"/>
  <c r="MHG57" i="10"/>
  <c r="MHH57" i="10"/>
  <c r="MHI57" i="10"/>
  <c r="MHJ57" i="10"/>
  <c r="MHK57" i="10"/>
  <c r="MHL57" i="10"/>
  <c r="MHM57" i="10"/>
  <c r="MHN57" i="10"/>
  <c r="MHO57" i="10"/>
  <c r="MHP57" i="10"/>
  <c r="MHQ57" i="10"/>
  <c r="MHR57" i="10"/>
  <c r="MHS57" i="10"/>
  <c r="MHT57" i="10"/>
  <c r="MHU57" i="10"/>
  <c r="MHV57" i="10"/>
  <c r="MHW57" i="10"/>
  <c r="MHX57" i="10"/>
  <c r="MHY57" i="10"/>
  <c r="MHZ57" i="10"/>
  <c r="MIA57" i="10"/>
  <c r="MIB57" i="10"/>
  <c r="MIC57" i="10"/>
  <c r="MID57" i="10"/>
  <c r="MIE57" i="10"/>
  <c r="MIF57" i="10"/>
  <c r="MIG57" i="10"/>
  <c r="MIH57" i="10"/>
  <c r="MII57" i="10"/>
  <c r="MIJ57" i="10"/>
  <c r="MIK57" i="10"/>
  <c r="MIL57" i="10"/>
  <c r="MIM57" i="10"/>
  <c r="MIN57" i="10"/>
  <c r="MIO57" i="10"/>
  <c r="MIP57" i="10"/>
  <c r="MIQ57" i="10"/>
  <c r="MIR57" i="10"/>
  <c r="MIS57" i="10"/>
  <c r="MIT57" i="10"/>
  <c r="MIU57" i="10"/>
  <c r="MIV57" i="10"/>
  <c r="MIW57" i="10"/>
  <c r="MIX57" i="10"/>
  <c r="MIY57" i="10"/>
  <c r="MIZ57" i="10"/>
  <c r="MJA57" i="10"/>
  <c r="MJB57" i="10"/>
  <c r="MJC57" i="10"/>
  <c r="MJD57" i="10"/>
  <c r="MJE57" i="10"/>
  <c r="MJF57" i="10"/>
  <c r="MJG57" i="10"/>
  <c r="MJH57" i="10"/>
  <c r="MJI57" i="10"/>
  <c r="MJJ57" i="10"/>
  <c r="MJK57" i="10"/>
  <c r="MJL57" i="10"/>
  <c r="MJM57" i="10"/>
  <c r="MJN57" i="10"/>
  <c r="MJO57" i="10"/>
  <c r="MJP57" i="10"/>
  <c r="MJQ57" i="10"/>
  <c r="MJR57" i="10"/>
  <c r="MJS57" i="10"/>
  <c r="MJT57" i="10"/>
  <c r="MJU57" i="10"/>
  <c r="MJV57" i="10"/>
  <c r="MJW57" i="10"/>
  <c r="MJX57" i="10"/>
  <c r="MJY57" i="10"/>
  <c r="MJZ57" i="10"/>
  <c r="MKA57" i="10"/>
  <c r="MKB57" i="10"/>
  <c r="MKC57" i="10"/>
  <c r="MKD57" i="10"/>
  <c r="MKE57" i="10"/>
  <c r="MKF57" i="10"/>
  <c r="MKG57" i="10"/>
  <c r="MKH57" i="10"/>
  <c r="MKI57" i="10"/>
  <c r="MKJ57" i="10"/>
  <c r="MKK57" i="10"/>
  <c r="MKL57" i="10"/>
  <c r="MKM57" i="10"/>
  <c r="MKN57" i="10"/>
  <c r="MKO57" i="10"/>
  <c r="MKP57" i="10"/>
  <c r="MKQ57" i="10"/>
  <c r="MKR57" i="10"/>
  <c r="MKS57" i="10"/>
  <c r="MKT57" i="10"/>
  <c r="MKU57" i="10"/>
  <c r="MKV57" i="10"/>
  <c r="MKW57" i="10"/>
  <c r="MKX57" i="10"/>
  <c r="MKY57" i="10"/>
  <c r="MKZ57" i="10"/>
  <c r="MLA57" i="10"/>
  <c r="MLB57" i="10"/>
  <c r="MLC57" i="10"/>
  <c r="MLD57" i="10"/>
  <c r="MLE57" i="10"/>
  <c r="MLF57" i="10"/>
  <c r="MLG57" i="10"/>
  <c r="MLH57" i="10"/>
  <c r="MLI57" i="10"/>
  <c r="MLJ57" i="10"/>
  <c r="MLK57" i="10"/>
  <c r="MLL57" i="10"/>
  <c r="MLM57" i="10"/>
  <c r="MLN57" i="10"/>
  <c r="MLO57" i="10"/>
  <c r="MLP57" i="10"/>
  <c r="MLQ57" i="10"/>
  <c r="MLR57" i="10"/>
  <c r="MLS57" i="10"/>
  <c r="MLT57" i="10"/>
  <c r="MLU57" i="10"/>
  <c r="MLV57" i="10"/>
  <c r="MLW57" i="10"/>
  <c r="MLX57" i="10"/>
  <c r="MLY57" i="10"/>
  <c r="MLZ57" i="10"/>
  <c r="MMA57" i="10"/>
  <c r="MMB57" i="10"/>
  <c r="MMC57" i="10"/>
  <c r="MMD57" i="10"/>
  <c r="MME57" i="10"/>
  <c r="MMF57" i="10"/>
  <c r="MMG57" i="10"/>
  <c r="MMH57" i="10"/>
  <c r="MMI57" i="10"/>
  <c r="MMJ57" i="10"/>
  <c r="MMK57" i="10"/>
  <c r="MML57" i="10"/>
  <c r="MMM57" i="10"/>
  <c r="MMN57" i="10"/>
  <c r="MMO57" i="10"/>
  <c r="MMP57" i="10"/>
  <c r="MMQ57" i="10"/>
  <c r="MMR57" i="10"/>
  <c r="MMS57" i="10"/>
  <c r="MMT57" i="10"/>
  <c r="MMU57" i="10"/>
  <c r="MMV57" i="10"/>
  <c r="MMW57" i="10"/>
  <c r="MMX57" i="10"/>
  <c r="MMY57" i="10"/>
  <c r="MMZ57" i="10"/>
  <c r="MNA57" i="10"/>
  <c r="MNB57" i="10"/>
  <c r="MNC57" i="10"/>
  <c r="MND57" i="10"/>
  <c r="MNE57" i="10"/>
  <c r="MNF57" i="10"/>
  <c r="MNG57" i="10"/>
  <c r="MNH57" i="10"/>
  <c r="MNI57" i="10"/>
  <c r="MNJ57" i="10"/>
  <c r="MNK57" i="10"/>
  <c r="MNL57" i="10"/>
  <c r="MNM57" i="10"/>
  <c r="MNN57" i="10"/>
  <c r="MNO57" i="10"/>
  <c r="MNP57" i="10"/>
  <c r="MNQ57" i="10"/>
  <c r="MNR57" i="10"/>
  <c r="MNS57" i="10"/>
  <c r="MNT57" i="10"/>
  <c r="MNU57" i="10"/>
  <c r="MNV57" i="10"/>
  <c r="MNW57" i="10"/>
  <c r="MNX57" i="10"/>
  <c r="MNY57" i="10"/>
  <c r="MNZ57" i="10"/>
  <c r="MOA57" i="10"/>
  <c r="MOB57" i="10"/>
  <c r="MOC57" i="10"/>
  <c r="MOD57" i="10"/>
  <c r="MOE57" i="10"/>
  <c r="MOF57" i="10"/>
  <c r="MOG57" i="10"/>
  <c r="MOH57" i="10"/>
  <c r="MOI57" i="10"/>
  <c r="MOJ57" i="10"/>
  <c r="MOK57" i="10"/>
  <c r="MOL57" i="10"/>
  <c r="MOM57" i="10"/>
  <c r="MON57" i="10"/>
  <c r="MOO57" i="10"/>
  <c r="MOP57" i="10"/>
  <c r="MOQ57" i="10"/>
  <c r="MOR57" i="10"/>
  <c r="MOS57" i="10"/>
  <c r="MOT57" i="10"/>
  <c r="MOU57" i="10"/>
  <c r="MOV57" i="10"/>
  <c r="MOW57" i="10"/>
  <c r="MOX57" i="10"/>
  <c r="MOY57" i="10"/>
  <c r="MOZ57" i="10"/>
  <c r="MPA57" i="10"/>
  <c r="MPB57" i="10"/>
  <c r="MPC57" i="10"/>
  <c r="MPD57" i="10"/>
  <c r="MPE57" i="10"/>
  <c r="MPF57" i="10"/>
  <c r="MPG57" i="10"/>
  <c r="MPH57" i="10"/>
  <c r="MPI57" i="10"/>
  <c r="MPJ57" i="10"/>
  <c r="MPK57" i="10"/>
  <c r="MPL57" i="10"/>
  <c r="MPM57" i="10"/>
  <c r="MPN57" i="10"/>
  <c r="MPO57" i="10"/>
  <c r="MPP57" i="10"/>
  <c r="MPQ57" i="10"/>
  <c r="MPR57" i="10"/>
  <c r="MPS57" i="10"/>
  <c r="MPT57" i="10"/>
  <c r="MPU57" i="10"/>
  <c r="MPV57" i="10"/>
  <c r="MPW57" i="10"/>
  <c r="MPX57" i="10"/>
  <c r="MPY57" i="10"/>
  <c r="MPZ57" i="10"/>
  <c r="MQA57" i="10"/>
  <c r="MQB57" i="10"/>
  <c r="MQC57" i="10"/>
  <c r="MQD57" i="10"/>
  <c r="MQE57" i="10"/>
  <c r="MQF57" i="10"/>
  <c r="MQG57" i="10"/>
  <c r="MQH57" i="10"/>
  <c r="MQI57" i="10"/>
  <c r="MQJ57" i="10"/>
  <c r="MQK57" i="10"/>
  <c r="MQL57" i="10"/>
  <c r="MQM57" i="10"/>
  <c r="MQN57" i="10"/>
  <c r="MQO57" i="10"/>
  <c r="MQP57" i="10"/>
  <c r="MQQ57" i="10"/>
  <c r="MQR57" i="10"/>
  <c r="MQS57" i="10"/>
  <c r="MQT57" i="10"/>
  <c r="MQU57" i="10"/>
  <c r="MQV57" i="10"/>
  <c r="MQW57" i="10"/>
  <c r="MQX57" i="10"/>
  <c r="MQY57" i="10"/>
  <c r="MQZ57" i="10"/>
  <c r="MRA57" i="10"/>
  <c r="MRB57" i="10"/>
  <c r="MRC57" i="10"/>
  <c r="MRD57" i="10"/>
  <c r="MRE57" i="10"/>
  <c r="MRF57" i="10"/>
  <c r="MRG57" i="10"/>
  <c r="MRH57" i="10"/>
  <c r="MRI57" i="10"/>
  <c r="MRJ57" i="10"/>
  <c r="MRK57" i="10"/>
  <c r="MRL57" i="10"/>
  <c r="MRM57" i="10"/>
  <c r="MRN57" i="10"/>
  <c r="MRO57" i="10"/>
  <c r="MRP57" i="10"/>
  <c r="MRQ57" i="10"/>
  <c r="MRR57" i="10"/>
  <c r="MRS57" i="10"/>
  <c r="MRT57" i="10"/>
  <c r="MRU57" i="10"/>
  <c r="MRV57" i="10"/>
  <c r="MRW57" i="10"/>
  <c r="MRX57" i="10"/>
  <c r="MRY57" i="10"/>
  <c r="MRZ57" i="10"/>
  <c r="MSA57" i="10"/>
  <c r="MSB57" i="10"/>
  <c r="MSC57" i="10"/>
  <c r="MSD57" i="10"/>
  <c r="MSE57" i="10"/>
  <c r="MSF57" i="10"/>
  <c r="MSG57" i="10"/>
  <c r="MSH57" i="10"/>
  <c r="MSI57" i="10"/>
  <c r="MSJ57" i="10"/>
  <c r="MSK57" i="10"/>
  <c r="MSL57" i="10"/>
  <c r="MSM57" i="10"/>
  <c r="MSN57" i="10"/>
  <c r="MSO57" i="10"/>
  <c r="MSP57" i="10"/>
  <c r="MSQ57" i="10"/>
  <c r="MSR57" i="10"/>
  <c r="MSS57" i="10"/>
  <c r="MST57" i="10"/>
  <c r="MSU57" i="10"/>
  <c r="MSV57" i="10"/>
  <c r="MSW57" i="10"/>
  <c r="MSX57" i="10"/>
  <c r="MSY57" i="10"/>
  <c r="MSZ57" i="10"/>
  <c r="MTA57" i="10"/>
  <c r="MTB57" i="10"/>
  <c r="MTC57" i="10"/>
  <c r="MTD57" i="10"/>
  <c r="MTE57" i="10"/>
  <c r="MTF57" i="10"/>
  <c r="MTG57" i="10"/>
  <c r="MTH57" i="10"/>
  <c r="MTI57" i="10"/>
  <c r="MTJ57" i="10"/>
  <c r="MTK57" i="10"/>
  <c r="MTL57" i="10"/>
  <c r="MTM57" i="10"/>
  <c r="MTN57" i="10"/>
  <c r="MTO57" i="10"/>
  <c r="MTP57" i="10"/>
  <c r="MTQ57" i="10"/>
  <c r="MTR57" i="10"/>
  <c r="MTS57" i="10"/>
  <c r="MTT57" i="10"/>
  <c r="MTU57" i="10"/>
  <c r="MTV57" i="10"/>
  <c r="MTW57" i="10"/>
  <c r="MTX57" i="10"/>
  <c r="MTY57" i="10"/>
  <c r="MTZ57" i="10"/>
  <c r="MUA57" i="10"/>
  <c r="MUB57" i="10"/>
  <c r="MUC57" i="10"/>
  <c r="MUD57" i="10"/>
  <c r="MUE57" i="10"/>
  <c r="MUF57" i="10"/>
  <c r="MUG57" i="10"/>
  <c r="MUH57" i="10"/>
  <c r="MUI57" i="10"/>
  <c r="MUJ57" i="10"/>
  <c r="MUK57" i="10"/>
  <c r="MUL57" i="10"/>
  <c r="MUM57" i="10"/>
  <c r="MUN57" i="10"/>
  <c r="MUO57" i="10"/>
  <c r="MUP57" i="10"/>
  <c r="MUQ57" i="10"/>
  <c r="MUR57" i="10"/>
  <c r="MUS57" i="10"/>
  <c r="MUT57" i="10"/>
  <c r="MUU57" i="10"/>
  <c r="MUV57" i="10"/>
  <c r="MUW57" i="10"/>
  <c r="MUX57" i="10"/>
  <c r="MUY57" i="10"/>
  <c r="MUZ57" i="10"/>
  <c r="MVA57" i="10"/>
  <c r="MVB57" i="10"/>
  <c r="MVC57" i="10"/>
  <c r="MVD57" i="10"/>
  <c r="MVE57" i="10"/>
  <c r="MVF57" i="10"/>
  <c r="MVG57" i="10"/>
  <c r="MVH57" i="10"/>
  <c r="MVI57" i="10"/>
  <c r="MVJ57" i="10"/>
  <c r="MVK57" i="10"/>
  <c r="MVL57" i="10"/>
  <c r="MVM57" i="10"/>
  <c r="MVN57" i="10"/>
  <c r="MVO57" i="10"/>
  <c r="MVP57" i="10"/>
  <c r="MVQ57" i="10"/>
  <c r="MVR57" i="10"/>
  <c r="MVS57" i="10"/>
  <c r="MVT57" i="10"/>
  <c r="MVU57" i="10"/>
  <c r="MVV57" i="10"/>
  <c r="MVW57" i="10"/>
  <c r="MVX57" i="10"/>
  <c r="MVY57" i="10"/>
  <c r="MVZ57" i="10"/>
  <c r="MWA57" i="10"/>
  <c r="MWB57" i="10"/>
  <c r="MWC57" i="10"/>
  <c r="MWD57" i="10"/>
  <c r="MWE57" i="10"/>
  <c r="MWF57" i="10"/>
  <c r="MWG57" i="10"/>
  <c r="MWH57" i="10"/>
  <c r="MWI57" i="10"/>
  <c r="MWJ57" i="10"/>
  <c r="MWK57" i="10"/>
  <c r="MWL57" i="10"/>
  <c r="MWM57" i="10"/>
  <c r="MWN57" i="10"/>
  <c r="MWO57" i="10"/>
  <c r="MWP57" i="10"/>
  <c r="MWQ57" i="10"/>
  <c r="MWR57" i="10"/>
  <c r="MWS57" i="10"/>
  <c r="MWT57" i="10"/>
  <c r="MWU57" i="10"/>
  <c r="MWV57" i="10"/>
  <c r="MWW57" i="10"/>
  <c r="MWX57" i="10"/>
  <c r="MWY57" i="10"/>
  <c r="MWZ57" i="10"/>
  <c r="MXA57" i="10"/>
  <c r="MXB57" i="10"/>
  <c r="MXC57" i="10"/>
  <c r="MXD57" i="10"/>
  <c r="MXE57" i="10"/>
  <c r="MXF57" i="10"/>
  <c r="MXG57" i="10"/>
  <c r="MXH57" i="10"/>
  <c r="MXI57" i="10"/>
  <c r="MXJ57" i="10"/>
  <c r="MXK57" i="10"/>
  <c r="MXL57" i="10"/>
  <c r="MXM57" i="10"/>
  <c r="MXN57" i="10"/>
  <c r="MXO57" i="10"/>
  <c r="MXP57" i="10"/>
  <c r="MXQ57" i="10"/>
  <c r="MXR57" i="10"/>
  <c r="MXS57" i="10"/>
  <c r="MXT57" i="10"/>
  <c r="MXU57" i="10"/>
  <c r="MXV57" i="10"/>
  <c r="MXW57" i="10"/>
  <c r="MXX57" i="10"/>
  <c r="MXY57" i="10"/>
  <c r="MXZ57" i="10"/>
  <c r="MYA57" i="10"/>
  <c r="MYB57" i="10"/>
  <c r="MYC57" i="10"/>
  <c r="MYD57" i="10"/>
  <c r="MYE57" i="10"/>
  <c r="MYF57" i="10"/>
  <c r="MYG57" i="10"/>
  <c r="MYH57" i="10"/>
  <c r="MYI57" i="10"/>
  <c r="MYJ57" i="10"/>
  <c r="MYK57" i="10"/>
  <c r="MYL57" i="10"/>
  <c r="MYM57" i="10"/>
  <c r="MYN57" i="10"/>
  <c r="MYO57" i="10"/>
  <c r="MYP57" i="10"/>
  <c r="MYQ57" i="10"/>
  <c r="MYR57" i="10"/>
  <c r="MYS57" i="10"/>
  <c r="MYT57" i="10"/>
  <c r="MYU57" i="10"/>
  <c r="MYV57" i="10"/>
  <c r="MYW57" i="10"/>
  <c r="MYX57" i="10"/>
  <c r="MYY57" i="10"/>
  <c r="MYZ57" i="10"/>
  <c r="MZA57" i="10"/>
  <c r="MZB57" i="10"/>
  <c r="MZC57" i="10"/>
  <c r="MZD57" i="10"/>
  <c r="MZE57" i="10"/>
  <c r="MZF57" i="10"/>
  <c r="MZG57" i="10"/>
  <c r="MZH57" i="10"/>
  <c r="MZI57" i="10"/>
  <c r="MZJ57" i="10"/>
  <c r="MZK57" i="10"/>
  <c r="MZL57" i="10"/>
  <c r="MZM57" i="10"/>
  <c r="MZN57" i="10"/>
  <c r="MZO57" i="10"/>
  <c r="MZP57" i="10"/>
  <c r="MZQ57" i="10"/>
  <c r="MZR57" i="10"/>
  <c r="MZS57" i="10"/>
  <c r="MZT57" i="10"/>
  <c r="MZU57" i="10"/>
  <c r="MZV57" i="10"/>
  <c r="MZW57" i="10"/>
  <c r="MZX57" i="10"/>
  <c r="MZY57" i="10"/>
  <c r="MZZ57" i="10"/>
  <c r="NAA57" i="10"/>
  <c r="NAB57" i="10"/>
  <c r="NAC57" i="10"/>
  <c r="NAD57" i="10"/>
  <c r="NAE57" i="10"/>
  <c r="NAF57" i="10"/>
  <c r="NAG57" i="10"/>
  <c r="NAH57" i="10"/>
  <c r="NAI57" i="10"/>
  <c r="NAJ57" i="10"/>
  <c r="NAK57" i="10"/>
  <c r="NAL57" i="10"/>
  <c r="NAM57" i="10"/>
  <c r="NAN57" i="10"/>
  <c r="NAO57" i="10"/>
  <c r="NAP57" i="10"/>
  <c r="NAQ57" i="10"/>
  <c r="NAR57" i="10"/>
  <c r="NAS57" i="10"/>
  <c r="NAT57" i="10"/>
  <c r="NAU57" i="10"/>
  <c r="NAV57" i="10"/>
  <c r="NAW57" i="10"/>
  <c r="NAX57" i="10"/>
  <c r="NAY57" i="10"/>
  <c r="NAZ57" i="10"/>
  <c r="NBA57" i="10"/>
  <c r="NBB57" i="10"/>
  <c r="NBC57" i="10"/>
  <c r="NBD57" i="10"/>
  <c r="NBE57" i="10"/>
  <c r="NBF57" i="10"/>
  <c r="NBG57" i="10"/>
  <c r="NBH57" i="10"/>
  <c r="NBI57" i="10"/>
  <c r="NBJ57" i="10"/>
  <c r="NBK57" i="10"/>
  <c r="NBL57" i="10"/>
  <c r="NBM57" i="10"/>
  <c r="NBN57" i="10"/>
  <c r="NBO57" i="10"/>
  <c r="NBP57" i="10"/>
  <c r="NBQ57" i="10"/>
  <c r="NBR57" i="10"/>
  <c r="NBS57" i="10"/>
  <c r="NBT57" i="10"/>
  <c r="NBU57" i="10"/>
  <c r="NBV57" i="10"/>
  <c r="NBW57" i="10"/>
  <c r="NBX57" i="10"/>
  <c r="NBY57" i="10"/>
  <c r="NBZ57" i="10"/>
  <c r="NCA57" i="10"/>
  <c r="NCB57" i="10"/>
  <c r="NCC57" i="10"/>
  <c r="NCD57" i="10"/>
  <c r="NCE57" i="10"/>
  <c r="NCF57" i="10"/>
  <c r="NCG57" i="10"/>
  <c r="NCH57" i="10"/>
  <c r="NCI57" i="10"/>
  <c r="NCJ57" i="10"/>
  <c r="NCK57" i="10"/>
  <c r="NCL57" i="10"/>
  <c r="NCM57" i="10"/>
  <c r="NCN57" i="10"/>
  <c r="NCO57" i="10"/>
  <c r="NCP57" i="10"/>
  <c r="NCQ57" i="10"/>
  <c r="NCR57" i="10"/>
  <c r="NCS57" i="10"/>
  <c r="NCT57" i="10"/>
  <c r="NCU57" i="10"/>
  <c r="NCV57" i="10"/>
  <c r="NCW57" i="10"/>
  <c r="NCX57" i="10"/>
  <c r="NCY57" i="10"/>
  <c r="NCZ57" i="10"/>
  <c r="NDA57" i="10"/>
  <c r="NDB57" i="10"/>
  <c r="NDC57" i="10"/>
  <c r="NDD57" i="10"/>
  <c r="NDE57" i="10"/>
  <c r="NDF57" i="10"/>
  <c r="NDG57" i="10"/>
  <c r="NDH57" i="10"/>
  <c r="NDI57" i="10"/>
  <c r="NDJ57" i="10"/>
  <c r="NDK57" i="10"/>
  <c r="NDL57" i="10"/>
  <c r="NDM57" i="10"/>
  <c r="NDN57" i="10"/>
  <c r="NDO57" i="10"/>
  <c r="NDP57" i="10"/>
  <c r="NDQ57" i="10"/>
  <c r="NDR57" i="10"/>
  <c r="NDS57" i="10"/>
  <c r="NDT57" i="10"/>
  <c r="NDU57" i="10"/>
  <c r="NDV57" i="10"/>
  <c r="NDW57" i="10"/>
  <c r="NDX57" i="10"/>
  <c r="NDY57" i="10"/>
  <c r="NDZ57" i="10"/>
  <c r="NEA57" i="10"/>
  <c r="NEB57" i="10"/>
  <c r="NEC57" i="10"/>
  <c r="NED57" i="10"/>
  <c r="NEE57" i="10"/>
  <c r="NEF57" i="10"/>
  <c r="NEG57" i="10"/>
  <c r="NEH57" i="10"/>
  <c r="NEI57" i="10"/>
  <c r="NEJ57" i="10"/>
  <c r="NEK57" i="10"/>
  <c r="NEL57" i="10"/>
  <c r="NEM57" i="10"/>
  <c r="NEN57" i="10"/>
  <c r="NEO57" i="10"/>
  <c r="NEP57" i="10"/>
  <c r="NEQ57" i="10"/>
  <c r="NER57" i="10"/>
  <c r="NES57" i="10"/>
  <c r="NET57" i="10"/>
  <c r="NEU57" i="10"/>
  <c r="NEV57" i="10"/>
  <c r="NEW57" i="10"/>
  <c r="NEX57" i="10"/>
  <c r="NEY57" i="10"/>
  <c r="NEZ57" i="10"/>
  <c r="NFA57" i="10"/>
  <c r="NFB57" i="10"/>
  <c r="NFC57" i="10"/>
  <c r="NFD57" i="10"/>
  <c r="NFE57" i="10"/>
  <c r="NFF57" i="10"/>
  <c r="NFG57" i="10"/>
  <c r="NFH57" i="10"/>
  <c r="NFI57" i="10"/>
  <c r="NFJ57" i="10"/>
  <c r="NFK57" i="10"/>
  <c r="NFL57" i="10"/>
  <c r="NFM57" i="10"/>
  <c r="NFN57" i="10"/>
  <c r="NFO57" i="10"/>
  <c r="NFP57" i="10"/>
  <c r="NFQ57" i="10"/>
  <c r="NFR57" i="10"/>
  <c r="NFS57" i="10"/>
  <c r="NFT57" i="10"/>
  <c r="NFU57" i="10"/>
  <c r="NFV57" i="10"/>
  <c r="NFW57" i="10"/>
  <c r="NFX57" i="10"/>
  <c r="NFY57" i="10"/>
  <c r="NFZ57" i="10"/>
  <c r="NGA57" i="10"/>
  <c r="NGB57" i="10"/>
  <c r="NGC57" i="10"/>
  <c r="NGD57" i="10"/>
  <c r="NGE57" i="10"/>
  <c r="NGF57" i="10"/>
  <c r="NGG57" i="10"/>
  <c r="NGH57" i="10"/>
  <c r="NGI57" i="10"/>
  <c r="NGJ57" i="10"/>
  <c r="NGK57" i="10"/>
  <c r="NGL57" i="10"/>
  <c r="NGM57" i="10"/>
  <c r="NGN57" i="10"/>
  <c r="NGO57" i="10"/>
  <c r="NGP57" i="10"/>
  <c r="NGQ57" i="10"/>
  <c r="NGR57" i="10"/>
  <c r="NGS57" i="10"/>
  <c r="NGT57" i="10"/>
  <c r="NGU57" i="10"/>
  <c r="NGV57" i="10"/>
  <c r="NGW57" i="10"/>
  <c r="NGX57" i="10"/>
  <c r="NGY57" i="10"/>
  <c r="NGZ57" i="10"/>
  <c r="NHA57" i="10"/>
  <c r="NHB57" i="10"/>
  <c r="NHC57" i="10"/>
  <c r="NHD57" i="10"/>
  <c r="NHE57" i="10"/>
  <c r="NHF57" i="10"/>
  <c r="NHG57" i="10"/>
  <c r="NHH57" i="10"/>
  <c r="NHI57" i="10"/>
  <c r="NHJ57" i="10"/>
  <c r="NHK57" i="10"/>
  <c r="NHL57" i="10"/>
  <c r="NHM57" i="10"/>
  <c r="NHN57" i="10"/>
  <c r="NHO57" i="10"/>
  <c r="NHP57" i="10"/>
  <c r="NHQ57" i="10"/>
  <c r="NHR57" i="10"/>
  <c r="NHS57" i="10"/>
  <c r="NHT57" i="10"/>
  <c r="NHU57" i="10"/>
  <c r="NHV57" i="10"/>
  <c r="NHW57" i="10"/>
  <c r="NHX57" i="10"/>
  <c r="NHY57" i="10"/>
  <c r="NHZ57" i="10"/>
  <c r="NIA57" i="10"/>
  <c r="NIB57" i="10"/>
  <c r="NIC57" i="10"/>
  <c r="NID57" i="10"/>
  <c r="NIE57" i="10"/>
  <c r="NIF57" i="10"/>
  <c r="NIG57" i="10"/>
  <c r="NIH57" i="10"/>
  <c r="NII57" i="10"/>
  <c r="NIJ57" i="10"/>
  <c r="NIK57" i="10"/>
  <c r="NIL57" i="10"/>
  <c r="NIM57" i="10"/>
  <c r="NIN57" i="10"/>
  <c r="NIO57" i="10"/>
  <c r="NIP57" i="10"/>
  <c r="NIQ57" i="10"/>
  <c r="NIR57" i="10"/>
  <c r="NIS57" i="10"/>
  <c r="NIT57" i="10"/>
  <c r="NIU57" i="10"/>
  <c r="NIV57" i="10"/>
  <c r="NIW57" i="10"/>
  <c r="NIX57" i="10"/>
  <c r="NIY57" i="10"/>
  <c r="NIZ57" i="10"/>
  <c r="NJA57" i="10"/>
  <c r="NJB57" i="10"/>
  <c r="NJC57" i="10"/>
  <c r="NJD57" i="10"/>
  <c r="NJE57" i="10"/>
  <c r="NJF57" i="10"/>
  <c r="NJG57" i="10"/>
  <c r="NJH57" i="10"/>
  <c r="NJI57" i="10"/>
  <c r="NJJ57" i="10"/>
  <c r="NJK57" i="10"/>
  <c r="NJL57" i="10"/>
  <c r="NJM57" i="10"/>
  <c r="NJN57" i="10"/>
  <c r="NJO57" i="10"/>
  <c r="NJP57" i="10"/>
  <c r="NJQ57" i="10"/>
  <c r="NJR57" i="10"/>
  <c r="NJS57" i="10"/>
  <c r="NJT57" i="10"/>
  <c r="NJU57" i="10"/>
  <c r="NJV57" i="10"/>
  <c r="NJW57" i="10"/>
  <c r="NJX57" i="10"/>
  <c r="NJY57" i="10"/>
  <c r="NJZ57" i="10"/>
  <c r="NKA57" i="10"/>
  <c r="NKB57" i="10"/>
  <c r="NKC57" i="10"/>
  <c r="NKD57" i="10"/>
  <c r="NKE57" i="10"/>
  <c r="NKF57" i="10"/>
  <c r="NKG57" i="10"/>
  <c r="NKH57" i="10"/>
  <c r="NKI57" i="10"/>
  <c r="NKJ57" i="10"/>
  <c r="NKK57" i="10"/>
  <c r="NKL57" i="10"/>
  <c r="NKM57" i="10"/>
  <c r="NKN57" i="10"/>
  <c r="NKO57" i="10"/>
  <c r="NKP57" i="10"/>
  <c r="NKQ57" i="10"/>
  <c r="NKR57" i="10"/>
  <c r="NKS57" i="10"/>
  <c r="NKT57" i="10"/>
  <c r="NKU57" i="10"/>
  <c r="NKV57" i="10"/>
  <c r="NKW57" i="10"/>
  <c r="NKX57" i="10"/>
  <c r="NKY57" i="10"/>
  <c r="NKZ57" i="10"/>
  <c r="NLA57" i="10"/>
  <c r="NLB57" i="10"/>
  <c r="NLC57" i="10"/>
  <c r="NLD57" i="10"/>
  <c r="NLE57" i="10"/>
  <c r="NLF57" i="10"/>
  <c r="NLG57" i="10"/>
  <c r="NLH57" i="10"/>
  <c r="NLI57" i="10"/>
  <c r="NLJ57" i="10"/>
  <c r="NLK57" i="10"/>
  <c r="NLL57" i="10"/>
  <c r="NLM57" i="10"/>
  <c r="NLN57" i="10"/>
  <c r="NLO57" i="10"/>
  <c r="NLP57" i="10"/>
  <c r="NLQ57" i="10"/>
  <c r="NLR57" i="10"/>
  <c r="NLS57" i="10"/>
  <c r="NLT57" i="10"/>
  <c r="NLU57" i="10"/>
  <c r="NLV57" i="10"/>
  <c r="NLW57" i="10"/>
  <c r="NLX57" i="10"/>
  <c r="NLY57" i="10"/>
  <c r="NLZ57" i="10"/>
  <c r="NMA57" i="10"/>
  <c r="NMB57" i="10"/>
  <c r="NMC57" i="10"/>
  <c r="NMD57" i="10"/>
  <c r="NME57" i="10"/>
  <c r="NMF57" i="10"/>
  <c r="NMG57" i="10"/>
  <c r="NMH57" i="10"/>
  <c r="NMI57" i="10"/>
  <c r="NMJ57" i="10"/>
  <c r="NMK57" i="10"/>
  <c r="NML57" i="10"/>
  <c r="NMM57" i="10"/>
  <c r="NMN57" i="10"/>
  <c r="NMO57" i="10"/>
  <c r="NMP57" i="10"/>
  <c r="NMQ57" i="10"/>
  <c r="NMR57" i="10"/>
  <c r="NMS57" i="10"/>
  <c r="NMT57" i="10"/>
  <c r="NMU57" i="10"/>
  <c r="NMV57" i="10"/>
  <c r="NMW57" i="10"/>
  <c r="NMX57" i="10"/>
  <c r="NMY57" i="10"/>
  <c r="NMZ57" i="10"/>
  <c r="NNA57" i="10"/>
  <c r="NNB57" i="10"/>
  <c r="NNC57" i="10"/>
  <c r="NND57" i="10"/>
  <c r="NNE57" i="10"/>
  <c r="NNF57" i="10"/>
  <c r="NNG57" i="10"/>
  <c r="NNH57" i="10"/>
  <c r="NNI57" i="10"/>
  <c r="NNJ57" i="10"/>
  <c r="NNK57" i="10"/>
  <c r="NNL57" i="10"/>
  <c r="NNM57" i="10"/>
  <c r="NNN57" i="10"/>
  <c r="NNO57" i="10"/>
  <c r="NNP57" i="10"/>
  <c r="NNQ57" i="10"/>
  <c r="NNR57" i="10"/>
  <c r="NNS57" i="10"/>
  <c r="NNT57" i="10"/>
  <c r="NNU57" i="10"/>
  <c r="NNV57" i="10"/>
  <c r="NNW57" i="10"/>
  <c r="NNX57" i="10"/>
  <c r="NNY57" i="10"/>
  <c r="NNZ57" i="10"/>
  <c r="NOA57" i="10"/>
  <c r="NOB57" i="10"/>
  <c r="NOC57" i="10"/>
  <c r="NOD57" i="10"/>
  <c r="NOE57" i="10"/>
  <c r="NOF57" i="10"/>
  <c r="NOG57" i="10"/>
  <c r="NOH57" i="10"/>
  <c r="NOI57" i="10"/>
  <c r="NOJ57" i="10"/>
  <c r="NOK57" i="10"/>
  <c r="NOL57" i="10"/>
  <c r="NOM57" i="10"/>
  <c r="NON57" i="10"/>
  <c r="NOO57" i="10"/>
  <c r="NOP57" i="10"/>
  <c r="NOQ57" i="10"/>
  <c r="NOR57" i="10"/>
  <c r="NOS57" i="10"/>
  <c r="NOT57" i="10"/>
  <c r="NOU57" i="10"/>
  <c r="NOV57" i="10"/>
  <c r="NOW57" i="10"/>
  <c r="NOX57" i="10"/>
  <c r="NOY57" i="10"/>
  <c r="NOZ57" i="10"/>
  <c r="NPA57" i="10"/>
  <c r="NPB57" i="10"/>
  <c r="NPC57" i="10"/>
  <c r="NPD57" i="10"/>
  <c r="NPE57" i="10"/>
  <c r="NPF57" i="10"/>
  <c r="NPG57" i="10"/>
  <c r="NPH57" i="10"/>
  <c r="NPI57" i="10"/>
  <c r="NPJ57" i="10"/>
  <c r="NPK57" i="10"/>
  <c r="NPL57" i="10"/>
  <c r="NPM57" i="10"/>
  <c r="NPN57" i="10"/>
  <c r="NPO57" i="10"/>
  <c r="NPP57" i="10"/>
  <c r="NPQ57" i="10"/>
  <c r="NPR57" i="10"/>
  <c r="NPS57" i="10"/>
  <c r="NPT57" i="10"/>
  <c r="NPU57" i="10"/>
  <c r="NPV57" i="10"/>
  <c r="NPW57" i="10"/>
  <c r="NPX57" i="10"/>
  <c r="NPY57" i="10"/>
  <c r="NPZ57" i="10"/>
  <c r="NQA57" i="10"/>
  <c r="NQB57" i="10"/>
  <c r="NQC57" i="10"/>
  <c r="NQD57" i="10"/>
  <c r="NQE57" i="10"/>
  <c r="NQF57" i="10"/>
  <c r="NQG57" i="10"/>
  <c r="NQH57" i="10"/>
  <c r="NQI57" i="10"/>
  <c r="NQJ57" i="10"/>
  <c r="NQK57" i="10"/>
  <c r="NQL57" i="10"/>
  <c r="NQM57" i="10"/>
  <c r="NQN57" i="10"/>
  <c r="NQO57" i="10"/>
  <c r="NQP57" i="10"/>
  <c r="NQQ57" i="10"/>
  <c r="NQR57" i="10"/>
  <c r="NQS57" i="10"/>
  <c r="NQT57" i="10"/>
  <c r="NQU57" i="10"/>
  <c r="NQV57" i="10"/>
  <c r="NQW57" i="10"/>
  <c r="NQX57" i="10"/>
  <c r="NQY57" i="10"/>
  <c r="NQZ57" i="10"/>
  <c r="NRA57" i="10"/>
  <c r="NRB57" i="10"/>
  <c r="NRC57" i="10"/>
  <c r="NRD57" i="10"/>
  <c r="NRE57" i="10"/>
  <c r="NRF57" i="10"/>
  <c r="NRG57" i="10"/>
  <c r="NRH57" i="10"/>
  <c r="NRI57" i="10"/>
  <c r="NRJ57" i="10"/>
  <c r="NRK57" i="10"/>
  <c r="NRL57" i="10"/>
  <c r="NRM57" i="10"/>
  <c r="NRN57" i="10"/>
  <c r="NRO57" i="10"/>
  <c r="NRP57" i="10"/>
  <c r="NRQ57" i="10"/>
  <c r="NRR57" i="10"/>
  <c r="NRS57" i="10"/>
  <c r="NRT57" i="10"/>
  <c r="NRU57" i="10"/>
  <c r="NRV57" i="10"/>
  <c r="NRW57" i="10"/>
  <c r="NRX57" i="10"/>
  <c r="NRY57" i="10"/>
  <c r="NRZ57" i="10"/>
  <c r="NSA57" i="10"/>
  <c r="NSB57" i="10"/>
  <c r="NSC57" i="10"/>
  <c r="NSD57" i="10"/>
  <c r="NSE57" i="10"/>
  <c r="NSF57" i="10"/>
  <c r="NSG57" i="10"/>
  <c r="NSH57" i="10"/>
  <c r="NSI57" i="10"/>
  <c r="NSJ57" i="10"/>
  <c r="NSK57" i="10"/>
  <c r="NSL57" i="10"/>
  <c r="NSM57" i="10"/>
  <c r="NSN57" i="10"/>
  <c r="NSO57" i="10"/>
  <c r="NSP57" i="10"/>
  <c r="NSQ57" i="10"/>
  <c r="NSR57" i="10"/>
  <c r="NSS57" i="10"/>
  <c r="NST57" i="10"/>
  <c r="NSU57" i="10"/>
  <c r="NSV57" i="10"/>
  <c r="NSW57" i="10"/>
  <c r="NSX57" i="10"/>
  <c r="NSY57" i="10"/>
  <c r="NSZ57" i="10"/>
  <c r="NTA57" i="10"/>
  <c r="NTB57" i="10"/>
  <c r="NTC57" i="10"/>
  <c r="NTD57" i="10"/>
  <c r="NTE57" i="10"/>
  <c r="NTF57" i="10"/>
  <c r="NTG57" i="10"/>
  <c r="NTH57" i="10"/>
  <c r="NTI57" i="10"/>
  <c r="NTJ57" i="10"/>
  <c r="NTK57" i="10"/>
  <c r="NTL57" i="10"/>
  <c r="NTM57" i="10"/>
  <c r="NTN57" i="10"/>
  <c r="NTO57" i="10"/>
  <c r="NTP57" i="10"/>
  <c r="NTQ57" i="10"/>
  <c r="NTR57" i="10"/>
  <c r="NTS57" i="10"/>
  <c r="NTT57" i="10"/>
  <c r="NTU57" i="10"/>
  <c r="NTV57" i="10"/>
  <c r="NTW57" i="10"/>
  <c r="NTX57" i="10"/>
  <c r="NTY57" i="10"/>
  <c r="NTZ57" i="10"/>
  <c r="NUA57" i="10"/>
  <c r="NUB57" i="10"/>
  <c r="NUC57" i="10"/>
  <c r="NUD57" i="10"/>
  <c r="NUE57" i="10"/>
  <c r="NUF57" i="10"/>
  <c r="NUG57" i="10"/>
  <c r="NUH57" i="10"/>
  <c r="NUI57" i="10"/>
  <c r="NUJ57" i="10"/>
  <c r="NUK57" i="10"/>
  <c r="NUL57" i="10"/>
  <c r="NUM57" i="10"/>
  <c r="NUN57" i="10"/>
  <c r="NUO57" i="10"/>
  <c r="NUP57" i="10"/>
  <c r="NUQ57" i="10"/>
  <c r="NUR57" i="10"/>
  <c r="NUS57" i="10"/>
  <c r="NUT57" i="10"/>
  <c r="NUU57" i="10"/>
  <c r="NUV57" i="10"/>
  <c r="NUW57" i="10"/>
  <c r="NUX57" i="10"/>
  <c r="NUY57" i="10"/>
  <c r="NUZ57" i="10"/>
  <c r="NVA57" i="10"/>
  <c r="NVB57" i="10"/>
  <c r="NVC57" i="10"/>
  <c r="NVD57" i="10"/>
  <c r="NVE57" i="10"/>
  <c r="NVF57" i="10"/>
  <c r="NVG57" i="10"/>
  <c r="NVH57" i="10"/>
  <c r="NVI57" i="10"/>
  <c r="NVJ57" i="10"/>
  <c r="NVK57" i="10"/>
  <c r="NVL57" i="10"/>
  <c r="NVM57" i="10"/>
  <c r="NVN57" i="10"/>
  <c r="NVO57" i="10"/>
  <c r="NVP57" i="10"/>
  <c r="NVQ57" i="10"/>
  <c r="NVR57" i="10"/>
  <c r="NVS57" i="10"/>
  <c r="NVT57" i="10"/>
  <c r="NVU57" i="10"/>
  <c r="NVV57" i="10"/>
  <c r="NVW57" i="10"/>
  <c r="NVX57" i="10"/>
  <c r="NVY57" i="10"/>
  <c r="NVZ57" i="10"/>
  <c r="NWA57" i="10"/>
  <c r="NWB57" i="10"/>
  <c r="NWC57" i="10"/>
  <c r="NWD57" i="10"/>
  <c r="NWE57" i="10"/>
  <c r="NWF57" i="10"/>
  <c r="NWG57" i="10"/>
  <c r="NWH57" i="10"/>
  <c r="NWI57" i="10"/>
  <c r="NWJ57" i="10"/>
  <c r="NWK57" i="10"/>
  <c r="NWL57" i="10"/>
  <c r="NWM57" i="10"/>
  <c r="NWN57" i="10"/>
  <c r="NWO57" i="10"/>
  <c r="NWP57" i="10"/>
  <c r="NWQ57" i="10"/>
  <c r="NWR57" i="10"/>
  <c r="NWS57" i="10"/>
  <c r="NWT57" i="10"/>
  <c r="NWU57" i="10"/>
  <c r="NWV57" i="10"/>
  <c r="NWW57" i="10"/>
  <c r="NWX57" i="10"/>
  <c r="NWY57" i="10"/>
  <c r="NWZ57" i="10"/>
  <c r="NXA57" i="10"/>
  <c r="NXB57" i="10"/>
  <c r="NXC57" i="10"/>
  <c r="NXD57" i="10"/>
  <c r="NXE57" i="10"/>
  <c r="NXF57" i="10"/>
  <c r="NXG57" i="10"/>
  <c r="NXH57" i="10"/>
  <c r="NXI57" i="10"/>
  <c r="NXJ57" i="10"/>
  <c r="NXK57" i="10"/>
  <c r="NXL57" i="10"/>
  <c r="NXM57" i="10"/>
  <c r="NXN57" i="10"/>
  <c r="NXO57" i="10"/>
  <c r="NXP57" i="10"/>
  <c r="NXQ57" i="10"/>
  <c r="NXR57" i="10"/>
  <c r="NXS57" i="10"/>
  <c r="NXT57" i="10"/>
  <c r="NXU57" i="10"/>
  <c r="NXV57" i="10"/>
  <c r="NXW57" i="10"/>
  <c r="NXX57" i="10"/>
  <c r="NXY57" i="10"/>
  <c r="NXZ57" i="10"/>
  <c r="NYA57" i="10"/>
  <c r="NYB57" i="10"/>
  <c r="NYC57" i="10"/>
  <c r="NYD57" i="10"/>
  <c r="NYE57" i="10"/>
  <c r="NYF57" i="10"/>
  <c r="NYG57" i="10"/>
  <c r="NYH57" i="10"/>
  <c r="NYI57" i="10"/>
  <c r="NYJ57" i="10"/>
  <c r="NYK57" i="10"/>
  <c r="NYL57" i="10"/>
  <c r="NYM57" i="10"/>
  <c r="NYN57" i="10"/>
  <c r="NYO57" i="10"/>
  <c r="NYP57" i="10"/>
  <c r="NYQ57" i="10"/>
  <c r="NYR57" i="10"/>
  <c r="NYS57" i="10"/>
  <c r="NYT57" i="10"/>
  <c r="NYU57" i="10"/>
  <c r="NYV57" i="10"/>
  <c r="NYW57" i="10"/>
  <c r="NYX57" i="10"/>
  <c r="NYY57" i="10"/>
  <c r="NYZ57" i="10"/>
  <c r="NZA57" i="10"/>
  <c r="NZB57" i="10"/>
  <c r="NZC57" i="10"/>
  <c r="NZD57" i="10"/>
  <c r="NZE57" i="10"/>
  <c r="NZF57" i="10"/>
  <c r="NZG57" i="10"/>
  <c r="NZH57" i="10"/>
  <c r="NZI57" i="10"/>
  <c r="NZJ57" i="10"/>
  <c r="NZK57" i="10"/>
  <c r="NZL57" i="10"/>
  <c r="NZM57" i="10"/>
  <c r="NZN57" i="10"/>
  <c r="NZO57" i="10"/>
  <c r="NZP57" i="10"/>
  <c r="NZQ57" i="10"/>
  <c r="NZR57" i="10"/>
  <c r="NZS57" i="10"/>
  <c r="NZT57" i="10"/>
  <c r="NZU57" i="10"/>
  <c r="NZV57" i="10"/>
  <c r="NZW57" i="10"/>
  <c r="NZX57" i="10"/>
  <c r="NZY57" i="10"/>
  <c r="NZZ57" i="10"/>
  <c r="OAA57" i="10"/>
  <c r="OAB57" i="10"/>
  <c r="OAC57" i="10"/>
  <c r="OAD57" i="10"/>
  <c r="OAE57" i="10"/>
  <c r="OAF57" i="10"/>
  <c r="OAG57" i="10"/>
  <c r="OAH57" i="10"/>
  <c r="OAI57" i="10"/>
  <c r="OAJ57" i="10"/>
  <c r="OAK57" i="10"/>
  <c r="OAL57" i="10"/>
  <c r="OAM57" i="10"/>
  <c r="OAN57" i="10"/>
  <c r="OAO57" i="10"/>
  <c r="OAP57" i="10"/>
  <c r="OAQ57" i="10"/>
  <c r="OAR57" i="10"/>
  <c r="OAS57" i="10"/>
  <c r="OAT57" i="10"/>
  <c r="OAU57" i="10"/>
  <c r="OAV57" i="10"/>
  <c r="OAW57" i="10"/>
  <c r="OAX57" i="10"/>
  <c r="OAY57" i="10"/>
  <c r="OAZ57" i="10"/>
  <c r="OBA57" i="10"/>
  <c r="OBB57" i="10"/>
  <c r="OBC57" i="10"/>
  <c r="OBD57" i="10"/>
  <c r="OBE57" i="10"/>
  <c r="OBF57" i="10"/>
  <c r="OBG57" i="10"/>
  <c r="OBH57" i="10"/>
  <c r="OBI57" i="10"/>
  <c r="OBJ57" i="10"/>
  <c r="OBK57" i="10"/>
  <c r="OBL57" i="10"/>
  <c r="OBM57" i="10"/>
  <c r="OBN57" i="10"/>
  <c r="OBO57" i="10"/>
  <c r="OBP57" i="10"/>
  <c r="OBQ57" i="10"/>
  <c r="OBR57" i="10"/>
  <c r="OBS57" i="10"/>
  <c r="OBT57" i="10"/>
  <c r="OBU57" i="10"/>
  <c r="OBV57" i="10"/>
  <c r="OBW57" i="10"/>
  <c r="OBX57" i="10"/>
  <c r="OBY57" i="10"/>
  <c r="OBZ57" i="10"/>
  <c r="OCA57" i="10"/>
  <c r="OCB57" i="10"/>
  <c r="OCC57" i="10"/>
  <c r="OCD57" i="10"/>
  <c r="OCE57" i="10"/>
  <c r="OCF57" i="10"/>
  <c r="OCG57" i="10"/>
  <c r="OCH57" i="10"/>
  <c r="OCI57" i="10"/>
  <c r="OCJ57" i="10"/>
  <c r="OCK57" i="10"/>
  <c r="OCL57" i="10"/>
  <c r="OCM57" i="10"/>
  <c r="OCN57" i="10"/>
  <c r="OCO57" i="10"/>
  <c r="OCP57" i="10"/>
  <c r="OCQ57" i="10"/>
  <c r="OCR57" i="10"/>
  <c r="OCS57" i="10"/>
  <c r="OCT57" i="10"/>
  <c r="OCU57" i="10"/>
  <c r="OCV57" i="10"/>
  <c r="OCW57" i="10"/>
  <c r="OCX57" i="10"/>
  <c r="OCY57" i="10"/>
  <c r="OCZ57" i="10"/>
  <c r="ODA57" i="10"/>
  <c r="ODB57" i="10"/>
  <c r="ODC57" i="10"/>
  <c r="ODD57" i="10"/>
  <c r="ODE57" i="10"/>
  <c r="ODF57" i="10"/>
  <c r="ODG57" i="10"/>
  <c r="ODH57" i="10"/>
  <c r="ODI57" i="10"/>
  <c r="ODJ57" i="10"/>
  <c r="ODK57" i="10"/>
  <c r="ODL57" i="10"/>
  <c r="ODM57" i="10"/>
  <c r="ODN57" i="10"/>
  <c r="ODO57" i="10"/>
  <c r="ODP57" i="10"/>
  <c r="ODQ57" i="10"/>
  <c r="ODR57" i="10"/>
  <c r="ODS57" i="10"/>
  <c r="ODT57" i="10"/>
  <c r="ODU57" i="10"/>
  <c r="ODV57" i="10"/>
  <c r="ODW57" i="10"/>
  <c r="ODX57" i="10"/>
  <c r="ODY57" i="10"/>
  <c r="ODZ57" i="10"/>
  <c r="OEA57" i="10"/>
  <c r="OEB57" i="10"/>
  <c r="OEC57" i="10"/>
  <c r="OED57" i="10"/>
  <c r="OEE57" i="10"/>
  <c r="OEF57" i="10"/>
  <c r="OEG57" i="10"/>
  <c r="OEH57" i="10"/>
  <c r="OEI57" i="10"/>
  <c r="OEJ57" i="10"/>
  <c r="OEK57" i="10"/>
  <c r="OEL57" i="10"/>
  <c r="OEM57" i="10"/>
  <c r="OEN57" i="10"/>
  <c r="OEO57" i="10"/>
  <c r="OEP57" i="10"/>
  <c r="OEQ57" i="10"/>
  <c r="OER57" i="10"/>
  <c r="OES57" i="10"/>
  <c r="OET57" i="10"/>
  <c r="OEU57" i="10"/>
  <c r="OEV57" i="10"/>
  <c r="OEW57" i="10"/>
  <c r="OEX57" i="10"/>
  <c r="OEY57" i="10"/>
  <c r="OEZ57" i="10"/>
  <c r="OFA57" i="10"/>
  <c r="OFB57" i="10"/>
  <c r="OFC57" i="10"/>
  <c r="OFD57" i="10"/>
  <c r="OFE57" i="10"/>
  <c r="OFF57" i="10"/>
  <c r="OFG57" i="10"/>
  <c r="OFH57" i="10"/>
  <c r="OFI57" i="10"/>
  <c r="OFJ57" i="10"/>
  <c r="OFK57" i="10"/>
  <c r="OFL57" i="10"/>
  <c r="OFM57" i="10"/>
  <c r="OFN57" i="10"/>
  <c r="OFO57" i="10"/>
  <c r="OFP57" i="10"/>
  <c r="OFQ57" i="10"/>
  <c r="OFR57" i="10"/>
  <c r="OFS57" i="10"/>
  <c r="OFT57" i="10"/>
  <c r="OFU57" i="10"/>
  <c r="OFV57" i="10"/>
  <c r="OFW57" i="10"/>
  <c r="OFX57" i="10"/>
  <c r="OFY57" i="10"/>
  <c r="OFZ57" i="10"/>
  <c r="OGA57" i="10"/>
  <c r="OGB57" i="10"/>
  <c r="OGC57" i="10"/>
  <c r="OGD57" i="10"/>
  <c r="OGE57" i="10"/>
  <c r="OGF57" i="10"/>
  <c r="OGG57" i="10"/>
  <c r="OGH57" i="10"/>
  <c r="OGI57" i="10"/>
  <c r="OGJ57" i="10"/>
  <c r="OGK57" i="10"/>
  <c r="OGL57" i="10"/>
  <c r="OGM57" i="10"/>
  <c r="OGN57" i="10"/>
  <c r="OGO57" i="10"/>
  <c r="OGP57" i="10"/>
  <c r="OGQ57" i="10"/>
  <c r="OGR57" i="10"/>
  <c r="OGS57" i="10"/>
  <c r="OGT57" i="10"/>
  <c r="OGU57" i="10"/>
  <c r="OGV57" i="10"/>
  <c r="OGW57" i="10"/>
  <c r="OGX57" i="10"/>
  <c r="OGY57" i="10"/>
  <c r="OGZ57" i="10"/>
  <c r="OHA57" i="10"/>
  <c r="OHB57" i="10"/>
  <c r="OHC57" i="10"/>
  <c r="OHD57" i="10"/>
  <c r="OHE57" i="10"/>
  <c r="OHF57" i="10"/>
  <c r="OHG57" i="10"/>
  <c r="OHH57" i="10"/>
  <c r="OHI57" i="10"/>
  <c r="OHJ57" i="10"/>
  <c r="OHK57" i="10"/>
  <c r="OHL57" i="10"/>
  <c r="OHM57" i="10"/>
  <c r="OHN57" i="10"/>
  <c r="OHO57" i="10"/>
  <c r="OHP57" i="10"/>
  <c r="OHQ57" i="10"/>
  <c r="OHR57" i="10"/>
  <c r="OHS57" i="10"/>
  <c r="OHT57" i="10"/>
  <c r="OHU57" i="10"/>
  <c r="OHV57" i="10"/>
  <c r="OHW57" i="10"/>
  <c r="OHX57" i="10"/>
  <c r="OHY57" i="10"/>
  <c r="OHZ57" i="10"/>
  <c r="OIA57" i="10"/>
  <c r="OIB57" i="10"/>
  <c r="OIC57" i="10"/>
  <c r="OID57" i="10"/>
  <c r="OIE57" i="10"/>
  <c r="OIF57" i="10"/>
  <c r="OIG57" i="10"/>
  <c r="OIH57" i="10"/>
  <c r="OII57" i="10"/>
  <c r="OIJ57" i="10"/>
  <c r="OIK57" i="10"/>
  <c r="OIL57" i="10"/>
  <c r="OIM57" i="10"/>
  <c r="OIN57" i="10"/>
  <c r="OIO57" i="10"/>
  <c r="OIP57" i="10"/>
  <c r="OIQ57" i="10"/>
  <c r="OIR57" i="10"/>
  <c r="OIS57" i="10"/>
  <c r="OIT57" i="10"/>
  <c r="OIU57" i="10"/>
  <c r="OIV57" i="10"/>
  <c r="OIW57" i="10"/>
  <c r="OIX57" i="10"/>
  <c r="OIY57" i="10"/>
  <c r="OIZ57" i="10"/>
  <c r="OJA57" i="10"/>
  <c r="OJB57" i="10"/>
  <c r="OJC57" i="10"/>
  <c r="OJD57" i="10"/>
  <c r="OJE57" i="10"/>
  <c r="OJF57" i="10"/>
  <c r="OJG57" i="10"/>
  <c r="OJH57" i="10"/>
  <c r="OJI57" i="10"/>
  <c r="OJJ57" i="10"/>
  <c r="OJK57" i="10"/>
  <c r="OJL57" i="10"/>
  <c r="OJM57" i="10"/>
  <c r="OJN57" i="10"/>
  <c r="OJO57" i="10"/>
  <c r="OJP57" i="10"/>
  <c r="OJQ57" i="10"/>
  <c r="OJR57" i="10"/>
  <c r="OJS57" i="10"/>
  <c r="OJT57" i="10"/>
  <c r="OJU57" i="10"/>
  <c r="OJV57" i="10"/>
  <c r="OJW57" i="10"/>
  <c r="OJX57" i="10"/>
  <c r="OJY57" i="10"/>
  <c r="OJZ57" i="10"/>
  <c r="OKA57" i="10"/>
  <c r="OKB57" i="10"/>
  <c r="OKC57" i="10"/>
  <c r="OKD57" i="10"/>
  <c r="OKE57" i="10"/>
  <c r="OKF57" i="10"/>
  <c r="OKG57" i="10"/>
  <c r="OKH57" i="10"/>
  <c r="OKI57" i="10"/>
  <c r="OKJ57" i="10"/>
  <c r="OKK57" i="10"/>
  <c r="OKL57" i="10"/>
  <c r="OKM57" i="10"/>
  <c r="OKN57" i="10"/>
  <c r="OKO57" i="10"/>
  <c r="OKP57" i="10"/>
  <c r="OKQ57" i="10"/>
  <c r="OKR57" i="10"/>
  <c r="OKS57" i="10"/>
  <c r="OKT57" i="10"/>
  <c r="OKU57" i="10"/>
  <c r="OKV57" i="10"/>
  <c r="OKW57" i="10"/>
  <c r="OKX57" i="10"/>
  <c r="OKY57" i="10"/>
  <c r="OKZ57" i="10"/>
  <c r="OLA57" i="10"/>
  <c r="OLB57" i="10"/>
  <c r="OLC57" i="10"/>
  <c r="OLD57" i="10"/>
  <c r="OLE57" i="10"/>
  <c r="OLF57" i="10"/>
  <c r="OLG57" i="10"/>
  <c r="OLH57" i="10"/>
  <c r="OLI57" i="10"/>
  <c r="OLJ57" i="10"/>
  <c r="OLK57" i="10"/>
  <c r="OLL57" i="10"/>
  <c r="OLM57" i="10"/>
  <c r="OLN57" i="10"/>
  <c r="OLO57" i="10"/>
  <c r="OLP57" i="10"/>
  <c r="OLQ57" i="10"/>
  <c r="OLR57" i="10"/>
  <c r="OLS57" i="10"/>
  <c r="OLT57" i="10"/>
  <c r="OLU57" i="10"/>
  <c r="OLV57" i="10"/>
  <c r="OLW57" i="10"/>
  <c r="OLX57" i="10"/>
  <c r="OLY57" i="10"/>
  <c r="OLZ57" i="10"/>
  <c r="OMA57" i="10"/>
  <c r="OMB57" i="10"/>
  <c r="OMC57" i="10"/>
  <c r="OMD57" i="10"/>
  <c r="OME57" i="10"/>
  <c r="OMF57" i="10"/>
  <c r="OMG57" i="10"/>
  <c r="OMH57" i="10"/>
  <c r="OMI57" i="10"/>
  <c r="OMJ57" i="10"/>
  <c r="OMK57" i="10"/>
  <c r="OML57" i="10"/>
  <c r="OMM57" i="10"/>
  <c r="OMN57" i="10"/>
  <c r="OMO57" i="10"/>
  <c r="OMP57" i="10"/>
  <c r="OMQ57" i="10"/>
  <c r="OMR57" i="10"/>
  <c r="OMS57" i="10"/>
  <c r="OMT57" i="10"/>
  <c r="OMU57" i="10"/>
  <c r="OMV57" i="10"/>
  <c r="OMW57" i="10"/>
  <c r="OMX57" i="10"/>
  <c r="OMY57" i="10"/>
  <c r="OMZ57" i="10"/>
  <c r="ONA57" i="10"/>
  <c r="ONB57" i="10"/>
  <c r="ONC57" i="10"/>
  <c r="OND57" i="10"/>
  <c r="ONE57" i="10"/>
  <c r="ONF57" i="10"/>
  <c r="ONG57" i="10"/>
  <c r="ONH57" i="10"/>
  <c r="ONI57" i="10"/>
  <c r="ONJ57" i="10"/>
  <c r="ONK57" i="10"/>
  <c r="ONL57" i="10"/>
  <c r="ONM57" i="10"/>
  <c r="ONN57" i="10"/>
  <c r="ONO57" i="10"/>
  <c r="ONP57" i="10"/>
  <c r="ONQ57" i="10"/>
  <c r="ONR57" i="10"/>
  <c r="ONS57" i="10"/>
  <c r="ONT57" i="10"/>
  <c r="ONU57" i="10"/>
  <c r="ONV57" i="10"/>
  <c r="ONW57" i="10"/>
  <c r="ONX57" i="10"/>
  <c r="ONY57" i="10"/>
  <c r="ONZ57" i="10"/>
  <c r="OOA57" i="10"/>
  <c r="OOB57" i="10"/>
  <c r="OOC57" i="10"/>
  <c r="OOD57" i="10"/>
  <c r="OOE57" i="10"/>
  <c r="OOF57" i="10"/>
  <c r="OOG57" i="10"/>
  <c r="OOH57" i="10"/>
  <c r="OOI57" i="10"/>
  <c r="OOJ57" i="10"/>
  <c r="OOK57" i="10"/>
  <c r="OOL57" i="10"/>
  <c r="OOM57" i="10"/>
  <c r="OON57" i="10"/>
  <c r="OOO57" i="10"/>
  <c r="OOP57" i="10"/>
  <c r="OOQ57" i="10"/>
  <c r="OOR57" i="10"/>
  <c r="OOS57" i="10"/>
  <c r="OOT57" i="10"/>
  <c r="OOU57" i="10"/>
  <c r="OOV57" i="10"/>
  <c r="OOW57" i="10"/>
  <c r="OOX57" i="10"/>
  <c r="OOY57" i="10"/>
  <c r="OOZ57" i="10"/>
  <c r="OPA57" i="10"/>
  <c r="OPB57" i="10"/>
  <c r="OPC57" i="10"/>
  <c r="OPD57" i="10"/>
  <c r="OPE57" i="10"/>
  <c r="OPF57" i="10"/>
  <c r="OPG57" i="10"/>
  <c r="OPH57" i="10"/>
  <c r="OPI57" i="10"/>
  <c r="OPJ57" i="10"/>
  <c r="OPK57" i="10"/>
  <c r="OPL57" i="10"/>
  <c r="OPM57" i="10"/>
  <c r="OPN57" i="10"/>
  <c r="OPO57" i="10"/>
  <c r="OPP57" i="10"/>
  <c r="OPQ57" i="10"/>
  <c r="OPR57" i="10"/>
  <c r="OPS57" i="10"/>
  <c r="OPT57" i="10"/>
  <c r="OPU57" i="10"/>
  <c r="OPV57" i="10"/>
  <c r="OPW57" i="10"/>
  <c r="OPX57" i="10"/>
  <c r="OPY57" i="10"/>
  <c r="OPZ57" i="10"/>
  <c r="OQA57" i="10"/>
  <c r="OQB57" i="10"/>
  <c r="OQC57" i="10"/>
  <c r="OQD57" i="10"/>
  <c r="OQE57" i="10"/>
  <c r="OQF57" i="10"/>
  <c r="OQG57" i="10"/>
  <c r="OQH57" i="10"/>
  <c r="OQI57" i="10"/>
  <c r="OQJ57" i="10"/>
  <c r="OQK57" i="10"/>
  <c r="OQL57" i="10"/>
  <c r="OQM57" i="10"/>
  <c r="OQN57" i="10"/>
  <c r="OQO57" i="10"/>
  <c r="OQP57" i="10"/>
  <c r="OQQ57" i="10"/>
  <c r="OQR57" i="10"/>
  <c r="OQS57" i="10"/>
  <c r="OQT57" i="10"/>
  <c r="OQU57" i="10"/>
  <c r="OQV57" i="10"/>
  <c r="OQW57" i="10"/>
  <c r="OQX57" i="10"/>
  <c r="OQY57" i="10"/>
  <c r="OQZ57" i="10"/>
  <c r="ORA57" i="10"/>
  <c r="ORB57" i="10"/>
  <c r="ORC57" i="10"/>
  <c r="ORD57" i="10"/>
  <c r="ORE57" i="10"/>
  <c r="ORF57" i="10"/>
  <c r="ORG57" i="10"/>
  <c r="ORH57" i="10"/>
  <c r="ORI57" i="10"/>
  <c r="ORJ57" i="10"/>
  <c r="ORK57" i="10"/>
  <c r="ORL57" i="10"/>
  <c r="ORM57" i="10"/>
  <c r="ORN57" i="10"/>
  <c r="ORO57" i="10"/>
  <c r="ORP57" i="10"/>
  <c r="ORQ57" i="10"/>
  <c r="ORR57" i="10"/>
  <c r="ORS57" i="10"/>
  <c r="ORT57" i="10"/>
  <c r="ORU57" i="10"/>
  <c r="ORV57" i="10"/>
  <c r="ORW57" i="10"/>
  <c r="ORX57" i="10"/>
  <c r="ORY57" i="10"/>
  <c r="ORZ57" i="10"/>
  <c r="OSA57" i="10"/>
  <c r="OSB57" i="10"/>
  <c r="OSC57" i="10"/>
  <c r="OSD57" i="10"/>
  <c r="OSE57" i="10"/>
  <c r="OSF57" i="10"/>
  <c r="OSG57" i="10"/>
  <c r="OSH57" i="10"/>
  <c r="OSI57" i="10"/>
  <c r="OSJ57" i="10"/>
  <c r="OSK57" i="10"/>
  <c r="OSL57" i="10"/>
  <c r="OSM57" i="10"/>
  <c r="OSN57" i="10"/>
  <c r="OSO57" i="10"/>
  <c r="OSP57" i="10"/>
  <c r="OSQ57" i="10"/>
  <c r="OSR57" i="10"/>
  <c r="OSS57" i="10"/>
  <c r="OST57" i="10"/>
  <c r="OSU57" i="10"/>
  <c r="OSV57" i="10"/>
  <c r="OSW57" i="10"/>
  <c r="OSX57" i="10"/>
  <c r="OSY57" i="10"/>
  <c r="OSZ57" i="10"/>
  <c r="OTA57" i="10"/>
  <c r="OTB57" i="10"/>
  <c r="OTC57" i="10"/>
  <c r="OTD57" i="10"/>
  <c r="OTE57" i="10"/>
  <c r="OTF57" i="10"/>
  <c r="OTG57" i="10"/>
  <c r="OTH57" i="10"/>
  <c r="OTI57" i="10"/>
  <c r="OTJ57" i="10"/>
  <c r="OTK57" i="10"/>
  <c r="OTL57" i="10"/>
  <c r="OTM57" i="10"/>
  <c r="OTN57" i="10"/>
  <c r="OTO57" i="10"/>
  <c r="OTP57" i="10"/>
  <c r="OTQ57" i="10"/>
  <c r="OTR57" i="10"/>
  <c r="OTS57" i="10"/>
  <c r="OTT57" i="10"/>
  <c r="OTU57" i="10"/>
  <c r="OTV57" i="10"/>
  <c r="OTW57" i="10"/>
  <c r="OTX57" i="10"/>
  <c r="OTY57" i="10"/>
  <c r="OTZ57" i="10"/>
  <c r="OUA57" i="10"/>
  <c r="OUB57" i="10"/>
  <c r="OUC57" i="10"/>
  <c r="OUD57" i="10"/>
  <c r="OUE57" i="10"/>
  <c r="OUF57" i="10"/>
  <c r="OUG57" i="10"/>
  <c r="OUH57" i="10"/>
  <c r="OUI57" i="10"/>
  <c r="OUJ57" i="10"/>
  <c r="OUK57" i="10"/>
  <c r="OUL57" i="10"/>
  <c r="OUM57" i="10"/>
  <c r="OUN57" i="10"/>
  <c r="OUO57" i="10"/>
  <c r="OUP57" i="10"/>
  <c r="OUQ57" i="10"/>
  <c r="OUR57" i="10"/>
  <c r="OUS57" i="10"/>
  <c r="OUT57" i="10"/>
  <c r="OUU57" i="10"/>
  <c r="OUV57" i="10"/>
  <c r="OUW57" i="10"/>
  <c r="OUX57" i="10"/>
  <c r="OUY57" i="10"/>
  <c r="OUZ57" i="10"/>
  <c r="OVA57" i="10"/>
  <c r="OVB57" i="10"/>
  <c r="OVC57" i="10"/>
  <c r="OVD57" i="10"/>
  <c r="OVE57" i="10"/>
  <c r="OVF57" i="10"/>
  <c r="OVG57" i="10"/>
  <c r="OVH57" i="10"/>
  <c r="OVI57" i="10"/>
  <c r="OVJ57" i="10"/>
  <c r="OVK57" i="10"/>
  <c r="OVL57" i="10"/>
  <c r="OVM57" i="10"/>
  <c r="OVN57" i="10"/>
  <c r="OVO57" i="10"/>
  <c r="OVP57" i="10"/>
  <c r="OVQ57" i="10"/>
  <c r="OVR57" i="10"/>
  <c r="OVS57" i="10"/>
  <c r="OVT57" i="10"/>
  <c r="OVU57" i="10"/>
  <c r="OVV57" i="10"/>
  <c r="OVW57" i="10"/>
  <c r="OVX57" i="10"/>
  <c r="OVY57" i="10"/>
  <c r="OVZ57" i="10"/>
  <c r="OWA57" i="10"/>
  <c r="OWB57" i="10"/>
  <c r="OWC57" i="10"/>
  <c r="OWD57" i="10"/>
  <c r="OWE57" i="10"/>
  <c r="OWF57" i="10"/>
  <c r="OWG57" i="10"/>
  <c r="OWH57" i="10"/>
  <c r="OWI57" i="10"/>
  <c r="OWJ57" i="10"/>
  <c r="OWK57" i="10"/>
  <c r="OWL57" i="10"/>
  <c r="OWM57" i="10"/>
  <c r="OWN57" i="10"/>
  <c r="OWO57" i="10"/>
  <c r="OWP57" i="10"/>
  <c r="OWQ57" i="10"/>
  <c r="OWR57" i="10"/>
  <c r="OWS57" i="10"/>
  <c r="OWT57" i="10"/>
  <c r="OWU57" i="10"/>
  <c r="OWV57" i="10"/>
  <c r="OWW57" i="10"/>
  <c r="OWX57" i="10"/>
  <c r="OWY57" i="10"/>
  <c r="OWZ57" i="10"/>
  <c r="OXA57" i="10"/>
  <c r="OXB57" i="10"/>
  <c r="OXC57" i="10"/>
  <c r="OXD57" i="10"/>
  <c r="OXE57" i="10"/>
  <c r="OXF57" i="10"/>
  <c r="OXG57" i="10"/>
  <c r="OXH57" i="10"/>
  <c r="OXI57" i="10"/>
  <c r="OXJ57" i="10"/>
  <c r="OXK57" i="10"/>
  <c r="OXL57" i="10"/>
  <c r="OXM57" i="10"/>
  <c r="OXN57" i="10"/>
  <c r="OXO57" i="10"/>
  <c r="OXP57" i="10"/>
  <c r="OXQ57" i="10"/>
  <c r="OXR57" i="10"/>
  <c r="OXS57" i="10"/>
  <c r="OXT57" i="10"/>
  <c r="OXU57" i="10"/>
  <c r="OXV57" i="10"/>
  <c r="OXW57" i="10"/>
  <c r="OXX57" i="10"/>
  <c r="OXY57" i="10"/>
  <c r="OXZ57" i="10"/>
  <c r="OYA57" i="10"/>
  <c r="OYB57" i="10"/>
  <c r="OYC57" i="10"/>
  <c r="OYD57" i="10"/>
  <c r="OYE57" i="10"/>
  <c r="OYF57" i="10"/>
  <c r="OYG57" i="10"/>
  <c r="OYH57" i="10"/>
  <c r="OYI57" i="10"/>
  <c r="OYJ57" i="10"/>
  <c r="OYK57" i="10"/>
  <c r="OYL57" i="10"/>
  <c r="OYM57" i="10"/>
  <c r="OYN57" i="10"/>
  <c r="OYO57" i="10"/>
  <c r="OYP57" i="10"/>
  <c r="OYQ57" i="10"/>
  <c r="OYR57" i="10"/>
  <c r="OYS57" i="10"/>
  <c r="OYT57" i="10"/>
  <c r="OYU57" i="10"/>
  <c r="OYV57" i="10"/>
  <c r="OYW57" i="10"/>
  <c r="OYX57" i="10"/>
  <c r="OYY57" i="10"/>
  <c r="OYZ57" i="10"/>
  <c r="OZA57" i="10"/>
  <c r="OZB57" i="10"/>
  <c r="OZC57" i="10"/>
  <c r="OZD57" i="10"/>
  <c r="OZE57" i="10"/>
  <c r="OZF57" i="10"/>
  <c r="OZG57" i="10"/>
  <c r="OZH57" i="10"/>
  <c r="OZI57" i="10"/>
  <c r="OZJ57" i="10"/>
  <c r="OZK57" i="10"/>
  <c r="OZL57" i="10"/>
  <c r="OZM57" i="10"/>
  <c r="OZN57" i="10"/>
  <c r="OZO57" i="10"/>
  <c r="OZP57" i="10"/>
  <c r="OZQ57" i="10"/>
  <c r="OZR57" i="10"/>
  <c r="OZS57" i="10"/>
  <c r="OZT57" i="10"/>
  <c r="OZU57" i="10"/>
  <c r="OZV57" i="10"/>
  <c r="OZW57" i="10"/>
  <c r="OZX57" i="10"/>
  <c r="OZY57" i="10"/>
  <c r="OZZ57" i="10"/>
  <c r="PAA57" i="10"/>
  <c r="PAB57" i="10"/>
  <c r="PAC57" i="10"/>
  <c r="PAD57" i="10"/>
  <c r="PAE57" i="10"/>
  <c r="PAF57" i="10"/>
  <c r="PAG57" i="10"/>
  <c r="PAH57" i="10"/>
  <c r="PAI57" i="10"/>
  <c r="PAJ57" i="10"/>
  <c r="PAK57" i="10"/>
  <c r="PAL57" i="10"/>
  <c r="PAM57" i="10"/>
  <c r="PAN57" i="10"/>
  <c r="PAO57" i="10"/>
  <c r="PAP57" i="10"/>
  <c r="PAQ57" i="10"/>
  <c r="PAR57" i="10"/>
  <c r="PAS57" i="10"/>
  <c r="PAT57" i="10"/>
  <c r="PAU57" i="10"/>
  <c r="PAV57" i="10"/>
  <c r="PAW57" i="10"/>
  <c r="PAX57" i="10"/>
  <c r="PAY57" i="10"/>
  <c r="PAZ57" i="10"/>
  <c r="PBA57" i="10"/>
  <c r="PBB57" i="10"/>
  <c r="PBC57" i="10"/>
  <c r="PBD57" i="10"/>
  <c r="PBE57" i="10"/>
  <c r="PBF57" i="10"/>
  <c r="PBG57" i="10"/>
  <c r="PBH57" i="10"/>
  <c r="PBI57" i="10"/>
  <c r="PBJ57" i="10"/>
  <c r="PBK57" i="10"/>
  <c r="PBL57" i="10"/>
  <c r="PBM57" i="10"/>
  <c r="PBN57" i="10"/>
  <c r="PBO57" i="10"/>
  <c r="PBP57" i="10"/>
  <c r="PBQ57" i="10"/>
  <c r="PBR57" i="10"/>
  <c r="PBS57" i="10"/>
  <c r="PBT57" i="10"/>
  <c r="PBU57" i="10"/>
  <c r="PBV57" i="10"/>
  <c r="PBW57" i="10"/>
  <c r="PBX57" i="10"/>
  <c r="PBY57" i="10"/>
  <c r="PBZ57" i="10"/>
  <c r="PCA57" i="10"/>
  <c r="PCB57" i="10"/>
  <c r="PCC57" i="10"/>
  <c r="PCD57" i="10"/>
  <c r="PCE57" i="10"/>
  <c r="PCF57" i="10"/>
  <c r="PCG57" i="10"/>
  <c r="PCH57" i="10"/>
  <c r="PCI57" i="10"/>
  <c r="PCJ57" i="10"/>
  <c r="PCK57" i="10"/>
  <c r="PCL57" i="10"/>
  <c r="PCM57" i="10"/>
  <c r="PCN57" i="10"/>
  <c r="PCO57" i="10"/>
  <c r="PCP57" i="10"/>
  <c r="PCQ57" i="10"/>
  <c r="PCR57" i="10"/>
  <c r="PCS57" i="10"/>
  <c r="PCT57" i="10"/>
  <c r="PCU57" i="10"/>
  <c r="PCV57" i="10"/>
  <c r="PCW57" i="10"/>
  <c r="PCX57" i="10"/>
  <c r="PCY57" i="10"/>
  <c r="PCZ57" i="10"/>
  <c r="PDA57" i="10"/>
  <c r="PDB57" i="10"/>
  <c r="PDC57" i="10"/>
  <c r="PDD57" i="10"/>
  <c r="PDE57" i="10"/>
  <c r="PDF57" i="10"/>
  <c r="PDG57" i="10"/>
  <c r="PDH57" i="10"/>
  <c r="PDI57" i="10"/>
  <c r="PDJ57" i="10"/>
  <c r="PDK57" i="10"/>
  <c r="PDL57" i="10"/>
  <c r="PDM57" i="10"/>
  <c r="PDN57" i="10"/>
  <c r="PDO57" i="10"/>
  <c r="PDP57" i="10"/>
  <c r="PDQ57" i="10"/>
  <c r="PDR57" i="10"/>
  <c r="PDS57" i="10"/>
  <c r="PDT57" i="10"/>
  <c r="PDU57" i="10"/>
  <c r="PDV57" i="10"/>
  <c r="PDW57" i="10"/>
  <c r="PDX57" i="10"/>
  <c r="PDY57" i="10"/>
  <c r="PDZ57" i="10"/>
  <c r="PEA57" i="10"/>
  <c r="PEB57" i="10"/>
  <c r="PEC57" i="10"/>
  <c r="PED57" i="10"/>
  <c r="PEE57" i="10"/>
  <c r="PEF57" i="10"/>
  <c r="PEG57" i="10"/>
  <c r="PEH57" i="10"/>
  <c r="PEI57" i="10"/>
  <c r="PEJ57" i="10"/>
  <c r="PEK57" i="10"/>
  <c r="PEL57" i="10"/>
  <c r="PEM57" i="10"/>
  <c r="PEN57" i="10"/>
  <c r="PEO57" i="10"/>
  <c r="PEP57" i="10"/>
  <c r="PEQ57" i="10"/>
  <c r="PER57" i="10"/>
  <c r="PES57" i="10"/>
  <c r="PET57" i="10"/>
  <c r="PEU57" i="10"/>
  <c r="PEV57" i="10"/>
  <c r="PEW57" i="10"/>
  <c r="PEX57" i="10"/>
  <c r="PEY57" i="10"/>
  <c r="PEZ57" i="10"/>
  <c r="PFA57" i="10"/>
  <c r="PFB57" i="10"/>
  <c r="PFC57" i="10"/>
  <c r="PFD57" i="10"/>
  <c r="PFE57" i="10"/>
  <c r="PFF57" i="10"/>
  <c r="PFG57" i="10"/>
  <c r="PFH57" i="10"/>
  <c r="PFI57" i="10"/>
  <c r="PFJ57" i="10"/>
  <c r="PFK57" i="10"/>
  <c r="PFL57" i="10"/>
  <c r="PFM57" i="10"/>
  <c r="PFN57" i="10"/>
  <c r="PFO57" i="10"/>
  <c r="PFP57" i="10"/>
  <c r="PFQ57" i="10"/>
  <c r="PFR57" i="10"/>
  <c r="PFS57" i="10"/>
  <c r="PFT57" i="10"/>
  <c r="PFU57" i="10"/>
  <c r="PFV57" i="10"/>
  <c r="PFW57" i="10"/>
  <c r="PFX57" i="10"/>
  <c r="PFY57" i="10"/>
  <c r="PFZ57" i="10"/>
  <c r="PGA57" i="10"/>
  <c r="PGB57" i="10"/>
  <c r="PGC57" i="10"/>
  <c r="PGD57" i="10"/>
  <c r="PGE57" i="10"/>
  <c r="PGF57" i="10"/>
  <c r="PGG57" i="10"/>
  <c r="PGH57" i="10"/>
  <c r="PGI57" i="10"/>
  <c r="PGJ57" i="10"/>
  <c r="PGK57" i="10"/>
  <c r="PGL57" i="10"/>
  <c r="PGM57" i="10"/>
  <c r="PGN57" i="10"/>
  <c r="PGO57" i="10"/>
  <c r="PGP57" i="10"/>
  <c r="PGQ57" i="10"/>
  <c r="PGR57" i="10"/>
  <c r="PGS57" i="10"/>
  <c r="PGT57" i="10"/>
  <c r="PGU57" i="10"/>
  <c r="PGV57" i="10"/>
  <c r="PGW57" i="10"/>
  <c r="PGX57" i="10"/>
  <c r="PGY57" i="10"/>
  <c r="PGZ57" i="10"/>
  <c r="PHA57" i="10"/>
  <c r="PHB57" i="10"/>
  <c r="PHC57" i="10"/>
  <c r="PHD57" i="10"/>
  <c r="PHE57" i="10"/>
  <c r="PHF57" i="10"/>
  <c r="PHG57" i="10"/>
  <c r="PHH57" i="10"/>
  <c r="PHI57" i="10"/>
  <c r="PHJ57" i="10"/>
  <c r="PHK57" i="10"/>
  <c r="PHL57" i="10"/>
  <c r="PHM57" i="10"/>
  <c r="PHN57" i="10"/>
  <c r="PHO57" i="10"/>
  <c r="PHP57" i="10"/>
  <c r="PHQ57" i="10"/>
  <c r="PHR57" i="10"/>
  <c r="PHS57" i="10"/>
  <c r="PHT57" i="10"/>
  <c r="PHU57" i="10"/>
  <c r="PHV57" i="10"/>
  <c r="PHW57" i="10"/>
  <c r="PHX57" i="10"/>
  <c r="PHY57" i="10"/>
  <c r="PHZ57" i="10"/>
  <c r="PIA57" i="10"/>
  <c r="PIB57" i="10"/>
  <c r="PIC57" i="10"/>
  <c r="PID57" i="10"/>
  <c r="PIE57" i="10"/>
  <c r="PIF57" i="10"/>
  <c r="PIG57" i="10"/>
  <c r="PIH57" i="10"/>
  <c r="PII57" i="10"/>
  <c r="PIJ57" i="10"/>
  <c r="PIK57" i="10"/>
  <c r="PIL57" i="10"/>
  <c r="PIM57" i="10"/>
  <c r="PIN57" i="10"/>
  <c r="PIO57" i="10"/>
  <c r="PIP57" i="10"/>
  <c r="PIQ57" i="10"/>
  <c r="PIR57" i="10"/>
  <c r="PIS57" i="10"/>
  <c r="PIT57" i="10"/>
  <c r="PIU57" i="10"/>
  <c r="PIV57" i="10"/>
  <c r="PIW57" i="10"/>
  <c r="PIX57" i="10"/>
  <c r="PIY57" i="10"/>
  <c r="PIZ57" i="10"/>
  <c r="PJA57" i="10"/>
  <c r="PJB57" i="10"/>
  <c r="PJC57" i="10"/>
  <c r="PJD57" i="10"/>
  <c r="PJE57" i="10"/>
  <c r="PJF57" i="10"/>
  <c r="PJG57" i="10"/>
  <c r="PJH57" i="10"/>
  <c r="PJI57" i="10"/>
  <c r="PJJ57" i="10"/>
  <c r="PJK57" i="10"/>
  <c r="PJL57" i="10"/>
  <c r="PJM57" i="10"/>
  <c r="PJN57" i="10"/>
  <c r="PJO57" i="10"/>
  <c r="PJP57" i="10"/>
  <c r="PJQ57" i="10"/>
  <c r="PJR57" i="10"/>
  <c r="PJS57" i="10"/>
  <c r="PJT57" i="10"/>
  <c r="PJU57" i="10"/>
  <c r="PJV57" i="10"/>
  <c r="PJW57" i="10"/>
  <c r="PJX57" i="10"/>
  <c r="PJY57" i="10"/>
  <c r="PJZ57" i="10"/>
  <c r="PKA57" i="10"/>
  <c r="PKB57" i="10"/>
  <c r="PKC57" i="10"/>
  <c r="PKD57" i="10"/>
  <c r="PKE57" i="10"/>
  <c r="PKF57" i="10"/>
  <c r="PKG57" i="10"/>
  <c r="PKH57" i="10"/>
  <c r="PKI57" i="10"/>
  <c r="PKJ57" i="10"/>
  <c r="PKK57" i="10"/>
  <c r="PKL57" i="10"/>
  <c r="PKM57" i="10"/>
  <c r="PKN57" i="10"/>
  <c r="PKO57" i="10"/>
  <c r="PKP57" i="10"/>
  <c r="PKQ57" i="10"/>
  <c r="PKR57" i="10"/>
  <c r="PKS57" i="10"/>
  <c r="PKT57" i="10"/>
  <c r="PKU57" i="10"/>
  <c r="PKV57" i="10"/>
  <c r="PKW57" i="10"/>
  <c r="PKX57" i="10"/>
  <c r="PKY57" i="10"/>
  <c r="PKZ57" i="10"/>
  <c r="PLA57" i="10"/>
  <c r="PLB57" i="10"/>
  <c r="PLC57" i="10"/>
  <c r="PLD57" i="10"/>
  <c r="PLE57" i="10"/>
  <c r="PLF57" i="10"/>
  <c r="PLG57" i="10"/>
  <c r="PLH57" i="10"/>
  <c r="PLI57" i="10"/>
  <c r="PLJ57" i="10"/>
  <c r="PLK57" i="10"/>
  <c r="PLL57" i="10"/>
  <c r="PLM57" i="10"/>
  <c r="PLN57" i="10"/>
  <c r="PLO57" i="10"/>
  <c r="PLP57" i="10"/>
  <c r="PLQ57" i="10"/>
  <c r="PLR57" i="10"/>
  <c r="PLS57" i="10"/>
  <c r="PLT57" i="10"/>
  <c r="PLU57" i="10"/>
  <c r="PLV57" i="10"/>
  <c r="PLW57" i="10"/>
  <c r="PLX57" i="10"/>
  <c r="PLY57" i="10"/>
  <c r="PLZ57" i="10"/>
  <c r="PMA57" i="10"/>
  <c r="PMB57" i="10"/>
  <c r="PMC57" i="10"/>
  <c r="PMD57" i="10"/>
  <c r="PME57" i="10"/>
  <c r="PMF57" i="10"/>
  <c r="PMG57" i="10"/>
  <c r="PMH57" i="10"/>
  <c r="PMI57" i="10"/>
  <c r="PMJ57" i="10"/>
  <c r="PMK57" i="10"/>
  <c r="PML57" i="10"/>
  <c r="PMM57" i="10"/>
  <c r="PMN57" i="10"/>
  <c r="PMO57" i="10"/>
  <c r="PMP57" i="10"/>
  <c r="PMQ57" i="10"/>
  <c r="PMR57" i="10"/>
  <c r="PMS57" i="10"/>
  <c r="PMT57" i="10"/>
  <c r="PMU57" i="10"/>
  <c r="PMV57" i="10"/>
  <c r="PMW57" i="10"/>
  <c r="PMX57" i="10"/>
  <c r="PMY57" i="10"/>
  <c r="PMZ57" i="10"/>
  <c r="PNA57" i="10"/>
  <c r="PNB57" i="10"/>
  <c r="PNC57" i="10"/>
  <c r="PND57" i="10"/>
  <c r="PNE57" i="10"/>
  <c r="PNF57" i="10"/>
  <c r="PNG57" i="10"/>
  <c r="PNH57" i="10"/>
  <c r="PNI57" i="10"/>
  <c r="PNJ57" i="10"/>
  <c r="PNK57" i="10"/>
  <c r="PNL57" i="10"/>
  <c r="PNM57" i="10"/>
  <c r="PNN57" i="10"/>
  <c r="PNO57" i="10"/>
  <c r="PNP57" i="10"/>
  <c r="PNQ57" i="10"/>
  <c r="PNR57" i="10"/>
  <c r="PNS57" i="10"/>
  <c r="PNT57" i="10"/>
  <c r="PNU57" i="10"/>
  <c r="PNV57" i="10"/>
  <c r="PNW57" i="10"/>
  <c r="PNX57" i="10"/>
  <c r="PNY57" i="10"/>
  <c r="PNZ57" i="10"/>
  <c r="POA57" i="10"/>
  <c r="POB57" i="10"/>
  <c r="POC57" i="10"/>
  <c r="POD57" i="10"/>
  <c r="POE57" i="10"/>
  <c r="POF57" i="10"/>
  <c r="POG57" i="10"/>
  <c r="POH57" i="10"/>
  <c r="POI57" i="10"/>
  <c r="POJ57" i="10"/>
  <c r="POK57" i="10"/>
  <c r="POL57" i="10"/>
  <c r="POM57" i="10"/>
  <c r="PON57" i="10"/>
  <c r="POO57" i="10"/>
  <c r="POP57" i="10"/>
  <c r="POQ57" i="10"/>
  <c r="POR57" i="10"/>
  <c r="POS57" i="10"/>
  <c r="POT57" i="10"/>
  <c r="POU57" i="10"/>
  <c r="POV57" i="10"/>
  <c r="POW57" i="10"/>
  <c r="POX57" i="10"/>
  <c r="POY57" i="10"/>
  <c r="POZ57" i="10"/>
  <c r="PPA57" i="10"/>
  <c r="PPB57" i="10"/>
  <c r="PPC57" i="10"/>
  <c r="PPD57" i="10"/>
  <c r="PPE57" i="10"/>
  <c r="PPF57" i="10"/>
  <c r="PPG57" i="10"/>
  <c r="PPH57" i="10"/>
  <c r="PPI57" i="10"/>
  <c r="PPJ57" i="10"/>
  <c r="PPK57" i="10"/>
  <c r="PPL57" i="10"/>
  <c r="PPM57" i="10"/>
  <c r="PPN57" i="10"/>
  <c r="PPO57" i="10"/>
  <c r="PPP57" i="10"/>
  <c r="PPQ57" i="10"/>
  <c r="PPR57" i="10"/>
  <c r="PPS57" i="10"/>
  <c r="PPT57" i="10"/>
  <c r="PPU57" i="10"/>
  <c r="PPV57" i="10"/>
  <c r="PPW57" i="10"/>
  <c r="PPX57" i="10"/>
  <c r="PPY57" i="10"/>
  <c r="PPZ57" i="10"/>
  <c r="PQA57" i="10"/>
  <c r="PQB57" i="10"/>
  <c r="PQC57" i="10"/>
  <c r="PQD57" i="10"/>
  <c r="PQE57" i="10"/>
  <c r="PQF57" i="10"/>
  <c r="PQG57" i="10"/>
  <c r="PQH57" i="10"/>
  <c r="PQI57" i="10"/>
  <c r="PQJ57" i="10"/>
  <c r="PQK57" i="10"/>
  <c r="PQL57" i="10"/>
  <c r="PQM57" i="10"/>
  <c r="PQN57" i="10"/>
  <c r="PQO57" i="10"/>
  <c r="PQP57" i="10"/>
  <c r="PQQ57" i="10"/>
  <c r="PQR57" i="10"/>
  <c r="PQS57" i="10"/>
  <c r="PQT57" i="10"/>
  <c r="PQU57" i="10"/>
  <c r="PQV57" i="10"/>
  <c r="PQW57" i="10"/>
  <c r="PQX57" i="10"/>
  <c r="PQY57" i="10"/>
  <c r="PQZ57" i="10"/>
  <c r="PRA57" i="10"/>
  <c r="PRB57" i="10"/>
  <c r="PRC57" i="10"/>
  <c r="PRD57" i="10"/>
  <c r="PRE57" i="10"/>
  <c r="PRF57" i="10"/>
  <c r="PRG57" i="10"/>
  <c r="PRH57" i="10"/>
  <c r="PRI57" i="10"/>
  <c r="PRJ57" i="10"/>
  <c r="PRK57" i="10"/>
  <c r="PRL57" i="10"/>
  <c r="PRM57" i="10"/>
  <c r="PRN57" i="10"/>
  <c r="PRO57" i="10"/>
  <c r="PRP57" i="10"/>
  <c r="PRQ57" i="10"/>
  <c r="PRR57" i="10"/>
  <c r="PRS57" i="10"/>
  <c r="PRT57" i="10"/>
  <c r="PRU57" i="10"/>
  <c r="PRV57" i="10"/>
  <c r="PRW57" i="10"/>
  <c r="PRX57" i="10"/>
  <c r="PRY57" i="10"/>
  <c r="PRZ57" i="10"/>
  <c r="PSA57" i="10"/>
  <c r="PSB57" i="10"/>
  <c r="PSC57" i="10"/>
  <c r="PSD57" i="10"/>
  <c r="PSE57" i="10"/>
  <c r="PSF57" i="10"/>
  <c r="PSG57" i="10"/>
  <c r="PSH57" i="10"/>
  <c r="PSI57" i="10"/>
  <c r="PSJ57" i="10"/>
  <c r="PSK57" i="10"/>
  <c r="PSL57" i="10"/>
  <c r="PSM57" i="10"/>
  <c r="PSN57" i="10"/>
  <c r="PSO57" i="10"/>
  <c r="PSP57" i="10"/>
  <c r="PSQ57" i="10"/>
  <c r="PSR57" i="10"/>
  <c r="PSS57" i="10"/>
  <c r="PST57" i="10"/>
  <c r="PSU57" i="10"/>
  <c r="PSV57" i="10"/>
  <c r="PSW57" i="10"/>
  <c r="PSX57" i="10"/>
  <c r="PSY57" i="10"/>
  <c r="PSZ57" i="10"/>
  <c r="PTA57" i="10"/>
  <c r="PTB57" i="10"/>
  <c r="PTC57" i="10"/>
  <c r="PTD57" i="10"/>
  <c r="PTE57" i="10"/>
  <c r="PTF57" i="10"/>
  <c r="PTG57" i="10"/>
  <c r="PTH57" i="10"/>
  <c r="PTI57" i="10"/>
  <c r="PTJ57" i="10"/>
  <c r="PTK57" i="10"/>
  <c r="PTL57" i="10"/>
  <c r="PTM57" i="10"/>
  <c r="PTN57" i="10"/>
  <c r="PTO57" i="10"/>
  <c r="PTP57" i="10"/>
  <c r="PTQ57" i="10"/>
  <c r="PTR57" i="10"/>
  <c r="PTS57" i="10"/>
  <c r="PTT57" i="10"/>
  <c r="PTU57" i="10"/>
  <c r="PTV57" i="10"/>
  <c r="PTW57" i="10"/>
  <c r="PTX57" i="10"/>
  <c r="PTY57" i="10"/>
  <c r="PTZ57" i="10"/>
  <c r="PUA57" i="10"/>
  <c r="PUB57" i="10"/>
  <c r="PUC57" i="10"/>
  <c r="PUD57" i="10"/>
  <c r="PUE57" i="10"/>
  <c r="PUF57" i="10"/>
  <c r="PUG57" i="10"/>
  <c r="PUH57" i="10"/>
  <c r="PUI57" i="10"/>
  <c r="PUJ57" i="10"/>
  <c r="PUK57" i="10"/>
  <c r="PUL57" i="10"/>
  <c r="PUM57" i="10"/>
  <c r="PUN57" i="10"/>
  <c r="PUO57" i="10"/>
  <c r="PUP57" i="10"/>
  <c r="PUQ57" i="10"/>
  <c r="PUR57" i="10"/>
  <c r="PUS57" i="10"/>
  <c r="PUT57" i="10"/>
  <c r="PUU57" i="10"/>
  <c r="PUV57" i="10"/>
  <c r="PUW57" i="10"/>
  <c r="PUX57" i="10"/>
  <c r="PUY57" i="10"/>
  <c r="PUZ57" i="10"/>
  <c r="PVA57" i="10"/>
  <c r="PVB57" i="10"/>
  <c r="PVC57" i="10"/>
  <c r="PVD57" i="10"/>
  <c r="PVE57" i="10"/>
  <c r="PVF57" i="10"/>
  <c r="PVG57" i="10"/>
  <c r="PVH57" i="10"/>
  <c r="PVI57" i="10"/>
  <c r="PVJ57" i="10"/>
  <c r="PVK57" i="10"/>
  <c r="PVL57" i="10"/>
  <c r="PVM57" i="10"/>
  <c r="PVN57" i="10"/>
  <c r="PVO57" i="10"/>
  <c r="PVP57" i="10"/>
  <c r="PVQ57" i="10"/>
  <c r="PVR57" i="10"/>
  <c r="PVS57" i="10"/>
  <c r="PVT57" i="10"/>
  <c r="PVU57" i="10"/>
  <c r="PVV57" i="10"/>
  <c r="PVW57" i="10"/>
  <c r="PVX57" i="10"/>
  <c r="PVY57" i="10"/>
  <c r="PVZ57" i="10"/>
  <c r="PWA57" i="10"/>
  <c r="PWB57" i="10"/>
  <c r="PWC57" i="10"/>
  <c r="PWD57" i="10"/>
  <c r="PWE57" i="10"/>
  <c r="PWF57" i="10"/>
  <c r="PWG57" i="10"/>
  <c r="PWH57" i="10"/>
  <c r="PWI57" i="10"/>
  <c r="PWJ57" i="10"/>
  <c r="PWK57" i="10"/>
  <c r="PWL57" i="10"/>
  <c r="PWM57" i="10"/>
  <c r="PWN57" i="10"/>
  <c r="PWO57" i="10"/>
  <c r="PWP57" i="10"/>
  <c r="PWQ57" i="10"/>
  <c r="PWR57" i="10"/>
  <c r="PWS57" i="10"/>
  <c r="PWT57" i="10"/>
  <c r="PWU57" i="10"/>
  <c r="PWV57" i="10"/>
  <c r="PWW57" i="10"/>
  <c r="PWX57" i="10"/>
  <c r="PWY57" i="10"/>
  <c r="PWZ57" i="10"/>
  <c r="PXA57" i="10"/>
  <c r="PXB57" i="10"/>
  <c r="PXC57" i="10"/>
  <c r="PXD57" i="10"/>
  <c r="PXE57" i="10"/>
  <c r="PXF57" i="10"/>
  <c r="PXG57" i="10"/>
  <c r="PXH57" i="10"/>
  <c r="PXI57" i="10"/>
  <c r="PXJ57" i="10"/>
  <c r="PXK57" i="10"/>
  <c r="PXL57" i="10"/>
  <c r="PXM57" i="10"/>
  <c r="PXN57" i="10"/>
  <c r="PXO57" i="10"/>
  <c r="PXP57" i="10"/>
  <c r="PXQ57" i="10"/>
  <c r="PXR57" i="10"/>
  <c r="PXS57" i="10"/>
  <c r="PXT57" i="10"/>
  <c r="PXU57" i="10"/>
  <c r="PXV57" i="10"/>
  <c r="PXW57" i="10"/>
  <c r="PXX57" i="10"/>
  <c r="PXY57" i="10"/>
  <c r="PXZ57" i="10"/>
  <c r="PYA57" i="10"/>
  <c r="PYB57" i="10"/>
  <c r="PYC57" i="10"/>
  <c r="PYD57" i="10"/>
  <c r="PYE57" i="10"/>
  <c r="PYF57" i="10"/>
  <c r="PYG57" i="10"/>
  <c r="PYH57" i="10"/>
  <c r="PYI57" i="10"/>
  <c r="PYJ57" i="10"/>
  <c r="PYK57" i="10"/>
  <c r="PYL57" i="10"/>
  <c r="PYM57" i="10"/>
  <c r="PYN57" i="10"/>
  <c r="PYO57" i="10"/>
  <c r="PYP57" i="10"/>
  <c r="PYQ57" i="10"/>
  <c r="PYR57" i="10"/>
  <c r="PYS57" i="10"/>
  <c r="PYT57" i="10"/>
  <c r="PYU57" i="10"/>
  <c r="PYV57" i="10"/>
  <c r="PYW57" i="10"/>
  <c r="PYX57" i="10"/>
  <c r="PYY57" i="10"/>
  <c r="PYZ57" i="10"/>
  <c r="PZA57" i="10"/>
  <c r="PZB57" i="10"/>
  <c r="PZC57" i="10"/>
  <c r="PZD57" i="10"/>
  <c r="PZE57" i="10"/>
  <c r="PZF57" i="10"/>
  <c r="PZG57" i="10"/>
  <c r="PZH57" i="10"/>
  <c r="PZI57" i="10"/>
  <c r="PZJ57" i="10"/>
  <c r="PZK57" i="10"/>
  <c r="PZL57" i="10"/>
  <c r="PZM57" i="10"/>
  <c r="PZN57" i="10"/>
  <c r="PZO57" i="10"/>
  <c r="PZP57" i="10"/>
  <c r="PZQ57" i="10"/>
  <c r="PZR57" i="10"/>
  <c r="PZS57" i="10"/>
  <c r="PZT57" i="10"/>
  <c r="PZU57" i="10"/>
  <c r="PZV57" i="10"/>
  <c r="PZW57" i="10"/>
  <c r="PZX57" i="10"/>
  <c r="PZY57" i="10"/>
  <c r="PZZ57" i="10"/>
  <c r="QAA57" i="10"/>
  <c r="QAB57" i="10"/>
  <c r="QAC57" i="10"/>
  <c r="QAD57" i="10"/>
  <c r="QAE57" i="10"/>
  <c r="QAF57" i="10"/>
  <c r="QAG57" i="10"/>
  <c r="QAH57" i="10"/>
  <c r="QAI57" i="10"/>
  <c r="QAJ57" i="10"/>
  <c r="QAK57" i="10"/>
  <c r="QAL57" i="10"/>
  <c r="QAM57" i="10"/>
  <c r="QAN57" i="10"/>
  <c r="QAO57" i="10"/>
  <c r="QAP57" i="10"/>
  <c r="QAQ57" i="10"/>
  <c r="QAR57" i="10"/>
  <c r="QAS57" i="10"/>
  <c r="QAT57" i="10"/>
  <c r="QAU57" i="10"/>
  <c r="QAV57" i="10"/>
  <c r="QAW57" i="10"/>
  <c r="QAX57" i="10"/>
  <c r="QAY57" i="10"/>
  <c r="QAZ57" i="10"/>
  <c r="QBA57" i="10"/>
  <c r="QBB57" i="10"/>
  <c r="QBC57" i="10"/>
  <c r="QBD57" i="10"/>
  <c r="QBE57" i="10"/>
  <c r="QBF57" i="10"/>
  <c r="QBG57" i="10"/>
  <c r="QBH57" i="10"/>
  <c r="QBI57" i="10"/>
  <c r="QBJ57" i="10"/>
  <c r="QBK57" i="10"/>
  <c r="QBL57" i="10"/>
  <c r="QBM57" i="10"/>
  <c r="QBN57" i="10"/>
  <c r="QBO57" i="10"/>
  <c r="QBP57" i="10"/>
  <c r="QBQ57" i="10"/>
  <c r="QBR57" i="10"/>
  <c r="QBS57" i="10"/>
  <c r="QBT57" i="10"/>
  <c r="QBU57" i="10"/>
  <c r="QBV57" i="10"/>
  <c r="QBW57" i="10"/>
  <c r="QBX57" i="10"/>
  <c r="QBY57" i="10"/>
  <c r="QBZ57" i="10"/>
  <c r="QCA57" i="10"/>
  <c r="QCB57" i="10"/>
  <c r="QCC57" i="10"/>
  <c r="QCD57" i="10"/>
  <c r="QCE57" i="10"/>
  <c r="QCF57" i="10"/>
  <c r="QCG57" i="10"/>
  <c r="QCH57" i="10"/>
  <c r="QCI57" i="10"/>
  <c r="QCJ57" i="10"/>
  <c r="QCK57" i="10"/>
  <c r="QCL57" i="10"/>
  <c r="QCM57" i="10"/>
  <c r="QCN57" i="10"/>
  <c r="QCO57" i="10"/>
  <c r="QCP57" i="10"/>
  <c r="QCQ57" i="10"/>
  <c r="QCR57" i="10"/>
  <c r="QCS57" i="10"/>
  <c r="QCT57" i="10"/>
  <c r="QCU57" i="10"/>
  <c r="QCV57" i="10"/>
  <c r="QCW57" i="10"/>
  <c r="QCX57" i="10"/>
  <c r="QCY57" i="10"/>
  <c r="QCZ57" i="10"/>
  <c r="QDA57" i="10"/>
  <c r="QDB57" i="10"/>
  <c r="QDC57" i="10"/>
  <c r="QDD57" i="10"/>
  <c r="QDE57" i="10"/>
  <c r="QDF57" i="10"/>
  <c r="QDG57" i="10"/>
  <c r="QDH57" i="10"/>
  <c r="QDI57" i="10"/>
  <c r="QDJ57" i="10"/>
  <c r="QDK57" i="10"/>
  <c r="QDL57" i="10"/>
  <c r="QDM57" i="10"/>
  <c r="QDN57" i="10"/>
  <c r="QDO57" i="10"/>
  <c r="QDP57" i="10"/>
  <c r="QDQ57" i="10"/>
  <c r="QDR57" i="10"/>
  <c r="QDS57" i="10"/>
  <c r="QDT57" i="10"/>
  <c r="QDU57" i="10"/>
  <c r="QDV57" i="10"/>
  <c r="QDW57" i="10"/>
  <c r="QDX57" i="10"/>
  <c r="QDY57" i="10"/>
  <c r="QDZ57" i="10"/>
  <c r="QEA57" i="10"/>
  <c r="QEB57" i="10"/>
  <c r="QEC57" i="10"/>
  <c r="QED57" i="10"/>
  <c r="QEE57" i="10"/>
  <c r="QEF57" i="10"/>
  <c r="QEG57" i="10"/>
  <c r="QEH57" i="10"/>
  <c r="QEI57" i="10"/>
  <c r="QEJ57" i="10"/>
  <c r="QEK57" i="10"/>
  <c r="QEL57" i="10"/>
  <c r="QEM57" i="10"/>
  <c r="QEN57" i="10"/>
  <c r="QEO57" i="10"/>
  <c r="QEP57" i="10"/>
  <c r="QEQ57" i="10"/>
  <c r="QER57" i="10"/>
  <c r="QES57" i="10"/>
  <c r="QET57" i="10"/>
  <c r="QEU57" i="10"/>
  <c r="QEV57" i="10"/>
  <c r="QEW57" i="10"/>
  <c r="QEX57" i="10"/>
  <c r="QEY57" i="10"/>
  <c r="QEZ57" i="10"/>
  <c r="QFA57" i="10"/>
  <c r="QFB57" i="10"/>
  <c r="QFC57" i="10"/>
  <c r="QFD57" i="10"/>
  <c r="QFE57" i="10"/>
  <c r="QFF57" i="10"/>
  <c r="QFG57" i="10"/>
  <c r="QFH57" i="10"/>
  <c r="QFI57" i="10"/>
  <c r="QFJ57" i="10"/>
  <c r="QFK57" i="10"/>
  <c r="QFL57" i="10"/>
  <c r="QFM57" i="10"/>
  <c r="QFN57" i="10"/>
  <c r="QFO57" i="10"/>
  <c r="QFP57" i="10"/>
  <c r="QFQ57" i="10"/>
  <c r="QFR57" i="10"/>
  <c r="QFS57" i="10"/>
  <c r="QFT57" i="10"/>
  <c r="QFU57" i="10"/>
  <c r="QFV57" i="10"/>
  <c r="QFW57" i="10"/>
  <c r="QFX57" i="10"/>
  <c r="QFY57" i="10"/>
  <c r="QFZ57" i="10"/>
  <c r="QGA57" i="10"/>
  <c r="QGB57" i="10"/>
  <c r="QGC57" i="10"/>
  <c r="QGD57" i="10"/>
  <c r="QGE57" i="10"/>
  <c r="QGF57" i="10"/>
  <c r="QGG57" i="10"/>
  <c r="QGH57" i="10"/>
  <c r="QGI57" i="10"/>
  <c r="QGJ57" i="10"/>
  <c r="QGK57" i="10"/>
  <c r="QGL57" i="10"/>
  <c r="QGM57" i="10"/>
  <c r="QGN57" i="10"/>
  <c r="QGO57" i="10"/>
  <c r="QGP57" i="10"/>
  <c r="QGQ57" i="10"/>
  <c r="QGR57" i="10"/>
  <c r="QGS57" i="10"/>
  <c r="QGT57" i="10"/>
  <c r="QGU57" i="10"/>
  <c r="QGV57" i="10"/>
  <c r="QGW57" i="10"/>
  <c r="QGX57" i="10"/>
  <c r="QGY57" i="10"/>
  <c r="QGZ57" i="10"/>
  <c r="QHA57" i="10"/>
  <c r="QHB57" i="10"/>
  <c r="QHC57" i="10"/>
  <c r="QHD57" i="10"/>
  <c r="QHE57" i="10"/>
  <c r="QHF57" i="10"/>
  <c r="QHG57" i="10"/>
  <c r="QHH57" i="10"/>
  <c r="QHI57" i="10"/>
  <c r="QHJ57" i="10"/>
  <c r="QHK57" i="10"/>
  <c r="QHL57" i="10"/>
  <c r="QHM57" i="10"/>
  <c r="QHN57" i="10"/>
  <c r="QHO57" i="10"/>
  <c r="QHP57" i="10"/>
  <c r="QHQ57" i="10"/>
  <c r="QHR57" i="10"/>
  <c r="QHS57" i="10"/>
  <c r="QHT57" i="10"/>
  <c r="QHU57" i="10"/>
  <c r="QHV57" i="10"/>
  <c r="QHW57" i="10"/>
  <c r="QHX57" i="10"/>
  <c r="QHY57" i="10"/>
  <c r="QHZ57" i="10"/>
  <c r="QIA57" i="10"/>
  <c r="QIB57" i="10"/>
  <c r="QIC57" i="10"/>
  <c r="QID57" i="10"/>
  <c r="QIE57" i="10"/>
  <c r="QIF57" i="10"/>
  <c r="QIG57" i="10"/>
  <c r="QIH57" i="10"/>
  <c r="QII57" i="10"/>
  <c r="QIJ57" i="10"/>
  <c r="QIK57" i="10"/>
  <c r="QIL57" i="10"/>
  <c r="QIM57" i="10"/>
  <c r="QIN57" i="10"/>
  <c r="QIO57" i="10"/>
  <c r="QIP57" i="10"/>
  <c r="QIQ57" i="10"/>
  <c r="QIR57" i="10"/>
  <c r="QIS57" i="10"/>
  <c r="QIT57" i="10"/>
  <c r="QIU57" i="10"/>
  <c r="QIV57" i="10"/>
  <c r="QIW57" i="10"/>
  <c r="QIX57" i="10"/>
  <c r="QIY57" i="10"/>
  <c r="QIZ57" i="10"/>
  <c r="QJA57" i="10"/>
  <c r="QJB57" i="10"/>
  <c r="QJC57" i="10"/>
  <c r="QJD57" i="10"/>
  <c r="QJE57" i="10"/>
  <c r="QJF57" i="10"/>
  <c r="QJG57" i="10"/>
  <c r="QJH57" i="10"/>
  <c r="QJI57" i="10"/>
  <c r="QJJ57" i="10"/>
  <c r="QJK57" i="10"/>
  <c r="QJL57" i="10"/>
  <c r="QJM57" i="10"/>
  <c r="QJN57" i="10"/>
  <c r="QJO57" i="10"/>
  <c r="QJP57" i="10"/>
  <c r="QJQ57" i="10"/>
  <c r="QJR57" i="10"/>
  <c r="QJS57" i="10"/>
  <c r="QJT57" i="10"/>
  <c r="QJU57" i="10"/>
  <c r="QJV57" i="10"/>
  <c r="QJW57" i="10"/>
  <c r="QJX57" i="10"/>
  <c r="QJY57" i="10"/>
  <c r="QJZ57" i="10"/>
  <c r="QKA57" i="10"/>
  <c r="QKB57" i="10"/>
  <c r="QKC57" i="10"/>
  <c r="QKD57" i="10"/>
  <c r="QKE57" i="10"/>
  <c r="QKF57" i="10"/>
  <c r="QKG57" i="10"/>
  <c r="QKH57" i="10"/>
  <c r="QKI57" i="10"/>
  <c r="QKJ57" i="10"/>
  <c r="QKK57" i="10"/>
  <c r="QKL57" i="10"/>
  <c r="QKM57" i="10"/>
  <c r="QKN57" i="10"/>
  <c r="QKO57" i="10"/>
  <c r="QKP57" i="10"/>
  <c r="QKQ57" i="10"/>
  <c r="QKR57" i="10"/>
  <c r="QKS57" i="10"/>
  <c r="QKT57" i="10"/>
  <c r="QKU57" i="10"/>
  <c r="QKV57" i="10"/>
  <c r="QKW57" i="10"/>
  <c r="QKX57" i="10"/>
  <c r="QKY57" i="10"/>
  <c r="QKZ57" i="10"/>
  <c r="QLA57" i="10"/>
  <c r="QLB57" i="10"/>
  <c r="QLC57" i="10"/>
  <c r="QLD57" i="10"/>
  <c r="QLE57" i="10"/>
  <c r="QLF57" i="10"/>
  <c r="QLG57" i="10"/>
  <c r="QLH57" i="10"/>
  <c r="QLI57" i="10"/>
  <c r="QLJ57" i="10"/>
  <c r="QLK57" i="10"/>
  <c r="QLL57" i="10"/>
  <c r="QLM57" i="10"/>
  <c r="QLN57" i="10"/>
  <c r="QLO57" i="10"/>
  <c r="QLP57" i="10"/>
  <c r="QLQ57" i="10"/>
  <c r="QLR57" i="10"/>
  <c r="QLS57" i="10"/>
  <c r="QLT57" i="10"/>
  <c r="QLU57" i="10"/>
  <c r="QLV57" i="10"/>
  <c r="QLW57" i="10"/>
  <c r="QLX57" i="10"/>
  <c r="QLY57" i="10"/>
  <c r="QLZ57" i="10"/>
  <c r="QMA57" i="10"/>
  <c r="QMB57" i="10"/>
  <c r="QMC57" i="10"/>
  <c r="QMD57" i="10"/>
  <c r="QME57" i="10"/>
  <c r="QMF57" i="10"/>
  <c r="QMG57" i="10"/>
  <c r="QMH57" i="10"/>
  <c r="QMI57" i="10"/>
  <c r="QMJ57" i="10"/>
  <c r="QMK57" i="10"/>
  <c r="QML57" i="10"/>
  <c r="QMM57" i="10"/>
  <c r="QMN57" i="10"/>
  <c r="QMO57" i="10"/>
  <c r="QMP57" i="10"/>
  <c r="QMQ57" i="10"/>
  <c r="QMR57" i="10"/>
  <c r="QMS57" i="10"/>
  <c r="QMT57" i="10"/>
  <c r="QMU57" i="10"/>
  <c r="QMV57" i="10"/>
  <c r="QMW57" i="10"/>
  <c r="QMX57" i="10"/>
  <c r="QMY57" i="10"/>
  <c r="QMZ57" i="10"/>
  <c r="QNA57" i="10"/>
  <c r="QNB57" i="10"/>
  <c r="QNC57" i="10"/>
  <c r="QND57" i="10"/>
  <c r="QNE57" i="10"/>
  <c r="QNF57" i="10"/>
  <c r="QNG57" i="10"/>
  <c r="QNH57" i="10"/>
  <c r="QNI57" i="10"/>
  <c r="QNJ57" i="10"/>
  <c r="QNK57" i="10"/>
  <c r="QNL57" i="10"/>
  <c r="QNM57" i="10"/>
  <c r="QNN57" i="10"/>
  <c r="QNO57" i="10"/>
  <c r="QNP57" i="10"/>
  <c r="QNQ57" i="10"/>
  <c r="QNR57" i="10"/>
  <c r="QNS57" i="10"/>
  <c r="QNT57" i="10"/>
  <c r="QNU57" i="10"/>
  <c r="QNV57" i="10"/>
  <c r="QNW57" i="10"/>
  <c r="QNX57" i="10"/>
  <c r="QNY57" i="10"/>
  <c r="QNZ57" i="10"/>
  <c r="QOA57" i="10"/>
  <c r="QOB57" i="10"/>
  <c r="QOC57" i="10"/>
  <c r="QOD57" i="10"/>
  <c r="QOE57" i="10"/>
  <c r="QOF57" i="10"/>
  <c r="QOG57" i="10"/>
  <c r="QOH57" i="10"/>
  <c r="QOI57" i="10"/>
  <c r="QOJ57" i="10"/>
  <c r="QOK57" i="10"/>
  <c r="QOL57" i="10"/>
  <c r="QOM57" i="10"/>
  <c r="QON57" i="10"/>
  <c r="QOO57" i="10"/>
  <c r="QOP57" i="10"/>
  <c r="QOQ57" i="10"/>
  <c r="QOR57" i="10"/>
  <c r="QOS57" i="10"/>
  <c r="QOT57" i="10"/>
  <c r="QOU57" i="10"/>
  <c r="QOV57" i="10"/>
  <c r="QOW57" i="10"/>
  <c r="QOX57" i="10"/>
  <c r="QOY57" i="10"/>
  <c r="QOZ57" i="10"/>
  <c r="QPA57" i="10"/>
  <c r="QPB57" i="10"/>
  <c r="QPC57" i="10"/>
  <c r="QPD57" i="10"/>
  <c r="QPE57" i="10"/>
  <c r="QPF57" i="10"/>
  <c r="QPG57" i="10"/>
  <c r="QPH57" i="10"/>
  <c r="QPI57" i="10"/>
  <c r="QPJ57" i="10"/>
  <c r="QPK57" i="10"/>
  <c r="QPL57" i="10"/>
  <c r="QPM57" i="10"/>
  <c r="QPN57" i="10"/>
  <c r="QPO57" i="10"/>
  <c r="QPP57" i="10"/>
  <c r="QPQ57" i="10"/>
  <c r="QPR57" i="10"/>
  <c r="QPS57" i="10"/>
  <c r="QPT57" i="10"/>
  <c r="QPU57" i="10"/>
  <c r="QPV57" i="10"/>
  <c r="QPW57" i="10"/>
  <c r="QPX57" i="10"/>
  <c r="QPY57" i="10"/>
  <c r="QPZ57" i="10"/>
  <c r="QQA57" i="10"/>
  <c r="QQB57" i="10"/>
  <c r="QQC57" i="10"/>
  <c r="QQD57" i="10"/>
  <c r="QQE57" i="10"/>
  <c r="QQF57" i="10"/>
  <c r="QQG57" i="10"/>
  <c r="QQH57" i="10"/>
  <c r="QQI57" i="10"/>
  <c r="QQJ57" i="10"/>
  <c r="QQK57" i="10"/>
  <c r="QQL57" i="10"/>
  <c r="QQM57" i="10"/>
  <c r="QQN57" i="10"/>
  <c r="QQO57" i="10"/>
  <c r="QQP57" i="10"/>
  <c r="QQQ57" i="10"/>
  <c r="QQR57" i="10"/>
  <c r="QQS57" i="10"/>
  <c r="QQT57" i="10"/>
  <c r="QQU57" i="10"/>
  <c r="QQV57" i="10"/>
  <c r="QQW57" i="10"/>
  <c r="QQX57" i="10"/>
  <c r="QQY57" i="10"/>
  <c r="QQZ57" i="10"/>
  <c r="QRA57" i="10"/>
  <c r="QRB57" i="10"/>
  <c r="QRC57" i="10"/>
  <c r="QRD57" i="10"/>
  <c r="QRE57" i="10"/>
  <c r="QRF57" i="10"/>
  <c r="QRG57" i="10"/>
  <c r="QRH57" i="10"/>
  <c r="QRI57" i="10"/>
  <c r="QRJ57" i="10"/>
  <c r="QRK57" i="10"/>
  <c r="QRL57" i="10"/>
  <c r="QRM57" i="10"/>
  <c r="QRN57" i="10"/>
  <c r="QRO57" i="10"/>
  <c r="QRP57" i="10"/>
  <c r="QRQ57" i="10"/>
  <c r="QRR57" i="10"/>
  <c r="QRS57" i="10"/>
  <c r="QRT57" i="10"/>
  <c r="QRU57" i="10"/>
  <c r="QRV57" i="10"/>
  <c r="QRW57" i="10"/>
  <c r="QRX57" i="10"/>
  <c r="QRY57" i="10"/>
  <c r="QRZ57" i="10"/>
  <c r="QSA57" i="10"/>
  <c r="QSB57" i="10"/>
  <c r="QSC57" i="10"/>
  <c r="QSD57" i="10"/>
  <c r="QSE57" i="10"/>
  <c r="QSF57" i="10"/>
  <c r="QSG57" i="10"/>
  <c r="QSH57" i="10"/>
  <c r="QSI57" i="10"/>
  <c r="QSJ57" i="10"/>
  <c r="QSK57" i="10"/>
  <c r="QSL57" i="10"/>
  <c r="QSM57" i="10"/>
  <c r="QSN57" i="10"/>
  <c r="QSO57" i="10"/>
  <c r="QSP57" i="10"/>
  <c r="QSQ57" i="10"/>
  <c r="QSR57" i="10"/>
  <c r="QSS57" i="10"/>
  <c r="QST57" i="10"/>
  <c r="QSU57" i="10"/>
  <c r="QSV57" i="10"/>
  <c r="QSW57" i="10"/>
  <c r="QSX57" i="10"/>
  <c r="QSY57" i="10"/>
  <c r="QSZ57" i="10"/>
  <c r="QTA57" i="10"/>
  <c r="QTB57" i="10"/>
  <c r="QTC57" i="10"/>
  <c r="QTD57" i="10"/>
  <c r="QTE57" i="10"/>
  <c r="QTF57" i="10"/>
  <c r="QTG57" i="10"/>
  <c r="QTH57" i="10"/>
  <c r="QTI57" i="10"/>
  <c r="QTJ57" i="10"/>
  <c r="QTK57" i="10"/>
  <c r="QTL57" i="10"/>
  <c r="QTM57" i="10"/>
  <c r="QTN57" i="10"/>
  <c r="QTO57" i="10"/>
  <c r="QTP57" i="10"/>
  <c r="QTQ57" i="10"/>
  <c r="QTR57" i="10"/>
  <c r="QTS57" i="10"/>
  <c r="QTT57" i="10"/>
  <c r="QTU57" i="10"/>
  <c r="QTV57" i="10"/>
  <c r="QTW57" i="10"/>
  <c r="QTX57" i="10"/>
  <c r="QTY57" i="10"/>
  <c r="QTZ57" i="10"/>
  <c r="QUA57" i="10"/>
  <c r="QUB57" i="10"/>
  <c r="QUC57" i="10"/>
  <c r="QUD57" i="10"/>
  <c r="QUE57" i="10"/>
  <c r="QUF57" i="10"/>
  <c r="QUG57" i="10"/>
  <c r="QUH57" i="10"/>
  <c r="QUI57" i="10"/>
  <c r="QUJ57" i="10"/>
  <c r="QUK57" i="10"/>
  <c r="QUL57" i="10"/>
  <c r="QUM57" i="10"/>
  <c r="QUN57" i="10"/>
  <c r="QUO57" i="10"/>
  <c r="QUP57" i="10"/>
  <c r="QUQ57" i="10"/>
  <c r="QUR57" i="10"/>
  <c r="QUS57" i="10"/>
  <c r="QUT57" i="10"/>
  <c r="QUU57" i="10"/>
  <c r="QUV57" i="10"/>
  <c r="QUW57" i="10"/>
  <c r="QUX57" i="10"/>
  <c r="QUY57" i="10"/>
  <c r="QUZ57" i="10"/>
  <c r="QVA57" i="10"/>
  <c r="QVB57" i="10"/>
  <c r="QVC57" i="10"/>
  <c r="QVD57" i="10"/>
  <c r="QVE57" i="10"/>
  <c r="QVF57" i="10"/>
  <c r="QVG57" i="10"/>
  <c r="QVH57" i="10"/>
  <c r="QVI57" i="10"/>
  <c r="QVJ57" i="10"/>
  <c r="QVK57" i="10"/>
  <c r="QVL57" i="10"/>
  <c r="QVM57" i="10"/>
  <c r="QVN57" i="10"/>
  <c r="QVO57" i="10"/>
  <c r="QVP57" i="10"/>
  <c r="QVQ57" i="10"/>
  <c r="QVR57" i="10"/>
  <c r="QVS57" i="10"/>
  <c r="QVT57" i="10"/>
  <c r="QVU57" i="10"/>
  <c r="QVV57" i="10"/>
  <c r="QVW57" i="10"/>
  <c r="QVX57" i="10"/>
  <c r="QVY57" i="10"/>
  <c r="QVZ57" i="10"/>
  <c r="QWA57" i="10"/>
  <c r="QWB57" i="10"/>
  <c r="QWC57" i="10"/>
  <c r="QWD57" i="10"/>
  <c r="QWE57" i="10"/>
  <c r="QWF57" i="10"/>
  <c r="QWG57" i="10"/>
  <c r="QWH57" i="10"/>
  <c r="QWI57" i="10"/>
  <c r="QWJ57" i="10"/>
  <c r="QWK57" i="10"/>
  <c r="QWL57" i="10"/>
  <c r="QWM57" i="10"/>
  <c r="QWN57" i="10"/>
  <c r="QWO57" i="10"/>
  <c r="QWP57" i="10"/>
  <c r="QWQ57" i="10"/>
  <c r="QWR57" i="10"/>
  <c r="QWS57" i="10"/>
  <c r="QWT57" i="10"/>
  <c r="QWU57" i="10"/>
  <c r="QWV57" i="10"/>
  <c r="QWW57" i="10"/>
  <c r="QWX57" i="10"/>
  <c r="QWY57" i="10"/>
  <c r="QWZ57" i="10"/>
  <c r="QXA57" i="10"/>
  <c r="QXB57" i="10"/>
  <c r="QXC57" i="10"/>
  <c r="QXD57" i="10"/>
  <c r="QXE57" i="10"/>
  <c r="QXF57" i="10"/>
  <c r="QXG57" i="10"/>
  <c r="QXH57" i="10"/>
  <c r="QXI57" i="10"/>
  <c r="QXJ57" i="10"/>
  <c r="QXK57" i="10"/>
  <c r="QXL57" i="10"/>
  <c r="QXM57" i="10"/>
  <c r="QXN57" i="10"/>
  <c r="QXO57" i="10"/>
  <c r="QXP57" i="10"/>
  <c r="QXQ57" i="10"/>
  <c r="QXR57" i="10"/>
  <c r="QXS57" i="10"/>
  <c r="QXT57" i="10"/>
  <c r="QXU57" i="10"/>
  <c r="QXV57" i="10"/>
  <c r="QXW57" i="10"/>
  <c r="QXX57" i="10"/>
  <c r="QXY57" i="10"/>
  <c r="QXZ57" i="10"/>
  <c r="QYA57" i="10"/>
  <c r="QYB57" i="10"/>
  <c r="QYC57" i="10"/>
  <c r="QYD57" i="10"/>
  <c r="QYE57" i="10"/>
  <c r="QYF57" i="10"/>
  <c r="QYG57" i="10"/>
  <c r="QYH57" i="10"/>
  <c r="QYI57" i="10"/>
  <c r="QYJ57" i="10"/>
  <c r="QYK57" i="10"/>
  <c r="QYL57" i="10"/>
  <c r="QYM57" i="10"/>
  <c r="QYN57" i="10"/>
  <c r="QYO57" i="10"/>
  <c r="QYP57" i="10"/>
  <c r="QYQ57" i="10"/>
  <c r="QYR57" i="10"/>
  <c r="QYS57" i="10"/>
  <c r="QYT57" i="10"/>
  <c r="QYU57" i="10"/>
  <c r="QYV57" i="10"/>
  <c r="QYW57" i="10"/>
  <c r="QYX57" i="10"/>
  <c r="QYY57" i="10"/>
  <c r="QYZ57" i="10"/>
  <c r="QZA57" i="10"/>
  <c r="QZB57" i="10"/>
  <c r="QZC57" i="10"/>
  <c r="QZD57" i="10"/>
  <c r="QZE57" i="10"/>
  <c r="QZF57" i="10"/>
  <c r="QZG57" i="10"/>
  <c r="QZH57" i="10"/>
  <c r="QZI57" i="10"/>
  <c r="QZJ57" i="10"/>
  <c r="QZK57" i="10"/>
  <c r="QZL57" i="10"/>
  <c r="QZM57" i="10"/>
  <c r="QZN57" i="10"/>
  <c r="QZO57" i="10"/>
  <c r="QZP57" i="10"/>
  <c r="QZQ57" i="10"/>
  <c r="QZR57" i="10"/>
  <c r="QZS57" i="10"/>
  <c r="QZT57" i="10"/>
  <c r="QZU57" i="10"/>
  <c r="QZV57" i="10"/>
  <c r="QZW57" i="10"/>
  <c r="QZX57" i="10"/>
  <c r="QZY57" i="10"/>
  <c r="QZZ57" i="10"/>
  <c r="RAA57" i="10"/>
  <c r="RAB57" i="10"/>
  <c r="RAC57" i="10"/>
  <c r="RAD57" i="10"/>
  <c r="RAE57" i="10"/>
  <c r="RAF57" i="10"/>
  <c r="RAG57" i="10"/>
  <c r="RAH57" i="10"/>
  <c r="RAI57" i="10"/>
  <c r="RAJ57" i="10"/>
  <c r="RAK57" i="10"/>
  <c r="RAL57" i="10"/>
  <c r="RAM57" i="10"/>
  <c r="RAN57" i="10"/>
  <c r="RAO57" i="10"/>
  <c r="RAP57" i="10"/>
  <c r="RAQ57" i="10"/>
  <c r="RAR57" i="10"/>
  <c r="RAS57" i="10"/>
  <c r="RAT57" i="10"/>
  <c r="RAU57" i="10"/>
  <c r="RAV57" i="10"/>
  <c r="RAW57" i="10"/>
  <c r="RAX57" i="10"/>
  <c r="RAY57" i="10"/>
  <c r="RAZ57" i="10"/>
  <c r="RBA57" i="10"/>
  <c r="RBB57" i="10"/>
  <c r="RBC57" i="10"/>
  <c r="RBD57" i="10"/>
  <c r="RBE57" i="10"/>
  <c r="RBF57" i="10"/>
  <c r="RBG57" i="10"/>
  <c r="RBH57" i="10"/>
  <c r="RBI57" i="10"/>
  <c r="RBJ57" i="10"/>
  <c r="RBK57" i="10"/>
  <c r="RBL57" i="10"/>
  <c r="RBM57" i="10"/>
  <c r="RBN57" i="10"/>
  <c r="RBO57" i="10"/>
  <c r="RBP57" i="10"/>
  <c r="RBQ57" i="10"/>
  <c r="RBR57" i="10"/>
  <c r="RBS57" i="10"/>
  <c r="RBT57" i="10"/>
  <c r="RBU57" i="10"/>
  <c r="RBV57" i="10"/>
  <c r="RBW57" i="10"/>
  <c r="RBX57" i="10"/>
  <c r="RBY57" i="10"/>
  <c r="RBZ57" i="10"/>
  <c r="RCA57" i="10"/>
  <c r="RCB57" i="10"/>
  <c r="RCC57" i="10"/>
  <c r="RCD57" i="10"/>
  <c r="RCE57" i="10"/>
  <c r="RCF57" i="10"/>
  <c r="RCG57" i="10"/>
  <c r="RCH57" i="10"/>
  <c r="RCI57" i="10"/>
  <c r="RCJ57" i="10"/>
  <c r="RCK57" i="10"/>
  <c r="RCL57" i="10"/>
  <c r="RCM57" i="10"/>
  <c r="RCN57" i="10"/>
  <c r="RCO57" i="10"/>
  <c r="RCP57" i="10"/>
  <c r="RCQ57" i="10"/>
  <c r="RCR57" i="10"/>
  <c r="RCS57" i="10"/>
  <c r="RCT57" i="10"/>
  <c r="RCU57" i="10"/>
  <c r="RCV57" i="10"/>
  <c r="RCW57" i="10"/>
  <c r="RCX57" i="10"/>
  <c r="RCY57" i="10"/>
  <c r="RCZ57" i="10"/>
  <c r="RDA57" i="10"/>
  <c r="RDB57" i="10"/>
  <c r="RDC57" i="10"/>
  <c r="RDD57" i="10"/>
  <c r="RDE57" i="10"/>
  <c r="RDF57" i="10"/>
  <c r="RDG57" i="10"/>
  <c r="RDH57" i="10"/>
  <c r="RDI57" i="10"/>
  <c r="RDJ57" i="10"/>
  <c r="RDK57" i="10"/>
  <c r="RDL57" i="10"/>
  <c r="RDM57" i="10"/>
  <c r="RDN57" i="10"/>
  <c r="RDO57" i="10"/>
  <c r="RDP57" i="10"/>
  <c r="RDQ57" i="10"/>
  <c r="RDR57" i="10"/>
  <c r="RDS57" i="10"/>
  <c r="RDT57" i="10"/>
  <c r="RDU57" i="10"/>
  <c r="RDV57" i="10"/>
  <c r="RDW57" i="10"/>
  <c r="RDX57" i="10"/>
  <c r="RDY57" i="10"/>
  <c r="RDZ57" i="10"/>
  <c r="REA57" i="10"/>
  <c r="REB57" i="10"/>
  <c r="REC57" i="10"/>
  <c r="RED57" i="10"/>
  <c r="REE57" i="10"/>
  <c r="REF57" i="10"/>
  <c r="REG57" i="10"/>
  <c r="REH57" i="10"/>
  <c r="REI57" i="10"/>
  <c r="REJ57" i="10"/>
  <c r="REK57" i="10"/>
  <c r="REL57" i="10"/>
  <c r="REM57" i="10"/>
  <c r="REN57" i="10"/>
  <c r="REO57" i="10"/>
  <c r="REP57" i="10"/>
  <c r="REQ57" i="10"/>
  <c r="RER57" i="10"/>
  <c r="RES57" i="10"/>
  <c r="RET57" i="10"/>
  <c r="REU57" i="10"/>
  <c r="REV57" i="10"/>
  <c r="REW57" i="10"/>
  <c r="REX57" i="10"/>
  <c r="REY57" i="10"/>
  <c r="REZ57" i="10"/>
  <c r="RFA57" i="10"/>
  <c r="RFB57" i="10"/>
  <c r="RFC57" i="10"/>
  <c r="RFD57" i="10"/>
  <c r="RFE57" i="10"/>
  <c r="RFF57" i="10"/>
  <c r="RFG57" i="10"/>
  <c r="RFH57" i="10"/>
  <c r="RFI57" i="10"/>
  <c r="RFJ57" i="10"/>
  <c r="RFK57" i="10"/>
  <c r="RFL57" i="10"/>
  <c r="RFM57" i="10"/>
  <c r="RFN57" i="10"/>
  <c r="RFO57" i="10"/>
  <c r="RFP57" i="10"/>
  <c r="RFQ57" i="10"/>
  <c r="RFR57" i="10"/>
  <c r="RFS57" i="10"/>
  <c r="RFT57" i="10"/>
  <c r="RFU57" i="10"/>
  <c r="RFV57" i="10"/>
  <c r="RFW57" i="10"/>
  <c r="RFX57" i="10"/>
  <c r="RFY57" i="10"/>
  <c r="RFZ57" i="10"/>
  <c r="RGA57" i="10"/>
  <c r="RGB57" i="10"/>
  <c r="RGC57" i="10"/>
  <c r="RGD57" i="10"/>
  <c r="RGE57" i="10"/>
  <c r="RGF57" i="10"/>
  <c r="RGG57" i="10"/>
  <c r="RGH57" i="10"/>
  <c r="RGI57" i="10"/>
  <c r="RGJ57" i="10"/>
  <c r="RGK57" i="10"/>
  <c r="RGL57" i="10"/>
  <c r="RGM57" i="10"/>
  <c r="RGN57" i="10"/>
  <c r="RGO57" i="10"/>
  <c r="RGP57" i="10"/>
  <c r="RGQ57" i="10"/>
  <c r="RGR57" i="10"/>
  <c r="RGS57" i="10"/>
  <c r="RGT57" i="10"/>
  <c r="RGU57" i="10"/>
  <c r="RGV57" i="10"/>
  <c r="RGW57" i="10"/>
  <c r="RGX57" i="10"/>
  <c r="RGY57" i="10"/>
  <c r="RGZ57" i="10"/>
  <c r="RHA57" i="10"/>
  <c r="RHB57" i="10"/>
  <c r="RHC57" i="10"/>
  <c r="RHD57" i="10"/>
  <c r="RHE57" i="10"/>
  <c r="RHF57" i="10"/>
  <c r="RHG57" i="10"/>
  <c r="RHH57" i="10"/>
  <c r="RHI57" i="10"/>
  <c r="RHJ57" i="10"/>
  <c r="RHK57" i="10"/>
  <c r="RHL57" i="10"/>
  <c r="RHM57" i="10"/>
  <c r="RHN57" i="10"/>
  <c r="RHO57" i="10"/>
  <c r="RHP57" i="10"/>
  <c r="RHQ57" i="10"/>
  <c r="RHR57" i="10"/>
  <c r="RHS57" i="10"/>
  <c r="RHT57" i="10"/>
  <c r="RHU57" i="10"/>
  <c r="RHV57" i="10"/>
  <c r="RHW57" i="10"/>
  <c r="RHX57" i="10"/>
  <c r="RHY57" i="10"/>
  <c r="RHZ57" i="10"/>
  <c r="RIA57" i="10"/>
  <c r="RIB57" i="10"/>
  <c r="RIC57" i="10"/>
  <c r="RID57" i="10"/>
  <c r="RIE57" i="10"/>
  <c r="RIF57" i="10"/>
  <c r="RIG57" i="10"/>
  <c r="RIH57" i="10"/>
  <c r="RII57" i="10"/>
  <c r="RIJ57" i="10"/>
  <c r="RIK57" i="10"/>
  <c r="RIL57" i="10"/>
  <c r="RIM57" i="10"/>
  <c r="RIN57" i="10"/>
  <c r="RIO57" i="10"/>
  <c r="RIP57" i="10"/>
  <c r="RIQ57" i="10"/>
  <c r="RIR57" i="10"/>
  <c r="RIS57" i="10"/>
  <c r="RIT57" i="10"/>
  <c r="RIU57" i="10"/>
  <c r="RIV57" i="10"/>
  <c r="RIW57" i="10"/>
  <c r="RIX57" i="10"/>
  <c r="RIY57" i="10"/>
  <c r="RIZ57" i="10"/>
  <c r="RJA57" i="10"/>
  <c r="RJB57" i="10"/>
  <c r="RJC57" i="10"/>
  <c r="RJD57" i="10"/>
  <c r="RJE57" i="10"/>
  <c r="RJF57" i="10"/>
  <c r="RJG57" i="10"/>
  <c r="RJH57" i="10"/>
  <c r="RJI57" i="10"/>
  <c r="RJJ57" i="10"/>
  <c r="RJK57" i="10"/>
  <c r="RJL57" i="10"/>
  <c r="RJM57" i="10"/>
  <c r="RJN57" i="10"/>
  <c r="RJO57" i="10"/>
  <c r="RJP57" i="10"/>
  <c r="RJQ57" i="10"/>
  <c r="RJR57" i="10"/>
  <c r="RJS57" i="10"/>
  <c r="RJT57" i="10"/>
  <c r="RJU57" i="10"/>
  <c r="RJV57" i="10"/>
  <c r="RJW57" i="10"/>
  <c r="RJX57" i="10"/>
  <c r="RJY57" i="10"/>
  <c r="RJZ57" i="10"/>
  <c r="RKA57" i="10"/>
  <c r="RKB57" i="10"/>
  <c r="RKC57" i="10"/>
  <c r="RKD57" i="10"/>
  <c r="RKE57" i="10"/>
  <c r="RKF57" i="10"/>
  <c r="RKG57" i="10"/>
  <c r="RKH57" i="10"/>
  <c r="RKI57" i="10"/>
  <c r="RKJ57" i="10"/>
  <c r="RKK57" i="10"/>
  <c r="RKL57" i="10"/>
  <c r="RKM57" i="10"/>
  <c r="RKN57" i="10"/>
  <c r="RKO57" i="10"/>
  <c r="RKP57" i="10"/>
  <c r="RKQ57" i="10"/>
  <c r="RKR57" i="10"/>
  <c r="RKS57" i="10"/>
  <c r="RKT57" i="10"/>
  <c r="RKU57" i="10"/>
  <c r="RKV57" i="10"/>
  <c r="RKW57" i="10"/>
  <c r="RKX57" i="10"/>
  <c r="RKY57" i="10"/>
  <c r="RKZ57" i="10"/>
  <c r="RLA57" i="10"/>
  <c r="RLB57" i="10"/>
  <c r="RLC57" i="10"/>
  <c r="RLD57" i="10"/>
  <c r="RLE57" i="10"/>
  <c r="RLF57" i="10"/>
  <c r="RLG57" i="10"/>
  <c r="RLH57" i="10"/>
  <c r="RLI57" i="10"/>
  <c r="RLJ57" i="10"/>
  <c r="RLK57" i="10"/>
  <c r="RLL57" i="10"/>
  <c r="RLM57" i="10"/>
  <c r="RLN57" i="10"/>
  <c r="RLO57" i="10"/>
  <c r="RLP57" i="10"/>
  <c r="RLQ57" i="10"/>
  <c r="RLR57" i="10"/>
  <c r="RLS57" i="10"/>
  <c r="RLT57" i="10"/>
  <c r="RLU57" i="10"/>
  <c r="RLV57" i="10"/>
  <c r="RLW57" i="10"/>
  <c r="RLX57" i="10"/>
  <c r="RLY57" i="10"/>
  <c r="RLZ57" i="10"/>
  <c r="RMA57" i="10"/>
  <c r="RMB57" i="10"/>
  <c r="RMC57" i="10"/>
  <c r="RMD57" i="10"/>
  <c r="RME57" i="10"/>
  <c r="RMF57" i="10"/>
  <c r="RMG57" i="10"/>
  <c r="RMH57" i="10"/>
  <c r="RMI57" i="10"/>
  <c r="RMJ57" i="10"/>
  <c r="RMK57" i="10"/>
  <c r="RML57" i="10"/>
  <c r="RMM57" i="10"/>
  <c r="RMN57" i="10"/>
  <c r="RMO57" i="10"/>
  <c r="RMP57" i="10"/>
  <c r="RMQ57" i="10"/>
  <c r="RMR57" i="10"/>
  <c r="RMS57" i="10"/>
  <c r="RMT57" i="10"/>
  <c r="RMU57" i="10"/>
  <c r="RMV57" i="10"/>
  <c r="RMW57" i="10"/>
  <c r="RMX57" i="10"/>
  <c r="RMY57" i="10"/>
  <c r="RMZ57" i="10"/>
  <c r="RNA57" i="10"/>
  <c r="RNB57" i="10"/>
  <c r="RNC57" i="10"/>
  <c r="RND57" i="10"/>
  <c r="RNE57" i="10"/>
  <c r="RNF57" i="10"/>
  <c r="RNG57" i="10"/>
  <c r="RNH57" i="10"/>
  <c r="RNI57" i="10"/>
  <c r="RNJ57" i="10"/>
  <c r="RNK57" i="10"/>
  <c r="RNL57" i="10"/>
  <c r="RNM57" i="10"/>
  <c r="RNN57" i="10"/>
  <c r="RNO57" i="10"/>
  <c r="RNP57" i="10"/>
  <c r="RNQ57" i="10"/>
  <c r="RNR57" i="10"/>
  <c r="RNS57" i="10"/>
  <c r="RNT57" i="10"/>
  <c r="RNU57" i="10"/>
  <c r="RNV57" i="10"/>
  <c r="RNW57" i="10"/>
  <c r="RNX57" i="10"/>
  <c r="RNY57" i="10"/>
  <c r="RNZ57" i="10"/>
  <c r="ROA57" i="10"/>
  <c r="ROB57" i="10"/>
  <c r="ROC57" i="10"/>
  <c r="ROD57" i="10"/>
  <c r="ROE57" i="10"/>
  <c r="ROF57" i="10"/>
  <c r="ROG57" i="10"/>
  <c r="ROH57" i="10"/>
  <c r="ROI57" i="10"/>
  <c r="ROJ57" i="10"/>
  <c r="ROK57" i="10"/>
  <c r="ROL57" i="10"/>
  <c r="ROM57" i="10"/>
  <c r="RON57" i="10"/>
  <c r="ROO57" i="10"/>
  <c r="ROP57" i="10"/>
  <c r="ROQ57" i="10"/>
  <c r="ROR57" i="10"/>
  <c r="ROS57" i="10"/>
  <c r="ROT57" i="10"/>
  <c r="ROU57" i="10"/>
  <c r="ROV57" i="10"/>
  <c r="ROW57" i="10"/>
  <c r="ROX57" i="10"/>
  <c r="ROY57" i="10"/>
  <c r="ROZ57" i="10"/>
  <c r="RPA57" i="10"/>
  <c r="RPB57" i="10"/>
  <c r="RPC57" i="10"/>
  <c r="RPD57" i="10"/>
  <c r="RPE57" i="10"/>
  <c r="RPF57" i="10"/>
  <c r="RPG57" i="10"/>
  <c r="RPH57" i="10"/>
  <c r="RPI57" i="10"/>
  <c r="RPJ57" i="10"/>
  <c r="RPK57" i="10"/>
  <c r="RPL57" i="10"/>
  <c r="RPM57" i="10"/>
  <c r="RPN57" i="10"/>
  <c r="RPO57" i="10"/>
  <c r="RPP57" i="10"/>
  <c r="RPQ57" i="10"/>
  <c r="RPR57" i="10"/>
  <c r="RPS57" i="10"/>
  <c r="RPT57" i="10"/>
  <c r="RPU57" i="10"/>
  <c r="RPV57" i="10"/>
  <c r="RPW57" i="10"/>
  <c r="RPX57" i="10"/>
  <c r="RPY57" i="10"/>
  <c r="RPZ57" i="10"/>
  <c r="RQA57" i="10"/>
  <c r="RQB57" i="10"/>
  <c r="RQC57" i="10"/>
  <c r="RQD57" i="10"/>
  <c r="RQE57" i="10"/>
  <c r="RQF57" i="10"/>
  <c r="RQG57" i="10"/>
  <c r="RQH57" i="10"/>
  <c r="RQI57" i="10"/>
  <c r="RQJ57" i="10"/>
  <c r="RQK57" i="10"/>
  <c r="RQL57" i="10"/>
  <c r="RQM57" i="10"/>
  <c r="RQN57" i="10"/>
  <c r="RQO57" i="10"/>
  <c r="RQP57" i="10"/>
  <c r="RQQ57" i="10"/>
  <c r="RQR57" i="10"/>
  <c r="RQS57" i="10"/>
  <c r="RQT57" i="10"/>
  <c r="RQU57" i="10"/>
  <c r="RQV57" i="10"/>
  <c r="RQW57" i="10"/>
  <c r="RQX57" i="10"/>
  <c r="RQY57" i="10"/>
  <c r="RQZ57" i="10"/>
  <c r="RRA57" i="10"/>
  <c r="RRB57" i="10"/>
  <c r="RRC57" i="10"/>
  <c r="RRD57" i="10"/>
  <c r="RRE57" i="10"/>
  <c r="RRF57" i="10"/>
  <c r="RRG57" i="10"/>
  <c r="RRH57" i="10"/>
  <c r="RRI57" i="10"/>
  <c r="RRJ57" i="10"/>
  <c r="RRK57" i="10"/>
  <c r="RRL57" i="10"/>
  <c r="RRM57" i="10"/>
  <c r="RRN57" i="10"/>
  <c r="RRO57" i="10"/>
  <c r="RRP57" i="10"/>
  <c r="RRQ57" i="10"/>
  <c r="RRR57" i="10"/>
  <c r="RRS57" i="10"/>
  <c r="RRT57" i="10"/>
  <c r="RRU57" i="10"/>
  <c r="RRV57" i="10"/>
  <c r="RRW57" i="10"/>
  <c r="RRX57" i="10"/>
  <c r="RRY57" i="10"/>
  <c r="RRZ57" i="10"/>
  <c r="RSA57" i="10"/>
  <c r="RSB57" i="10"/>
  <c r="RSC57" i="10"/>
  <c r="RSD57" i="10"/>
  <c r="RSE57" i="10"/>
  <c r="RSF57" i="10"/>
  <c r="RSG57" i="10"/>
  <c r="RSH57" i="10"/>
  <c r="RSI57" i="10"/>
  <c r="RSJ57" i="10"/>
  <c r="RSK57" i="10"/>
  <c r="RSL57" i="10"/>
  <c r="RSM57" i="10"/>
  <c r="RSN57" i="10"/>
  <c r="RSO57" i="10"/>
  <c r="RSP57" i="10"/>
  <c r="RSQ57" i="10"/>
  <c r="RSR57" i="10"/>
  <c r="RSS57" i="10"/>
  <c r="RST57" i="10"/>
  <c r="RSU57" i="10"/>
  <c r="RSV57" i="10"/>
  <c r="RSW57" i="10"/>
  <c r="RSX57" i="10"/>
  <c r="RSY57" i="10"/>
  <c r="RSZ57" i="10"/>
  <c r="RTA57" i="10"/>
  <c r="RTB57" i="10"/>
  <c r="RTC57" i="10"/>
  <c r="RTD57" i="10"/>
  <c r="RTE57" i="10"/>
  <c r="RTF57" i="10"/>
  <c r="RTG57" i="10"/>
  <c r="RTH57" i="10"/>
  <c r="RTI57" i="10"/>
  <c r="RTJ57" i="10"/>
  <c r="RTK57" i="10"/>
  <c r="RTL57" i="10"/>
  <c r="RTM57" i="10"/>
  <c r="RTN57" i="10"/>
  <c r="RTO57" i="10"/>
  <c r="RTP57" i="10"/>
  <c r="RTQ57" i="10"/>
  <c r="RTR57" i="10"/>
  <c r="RTS57" i="10"/>
  <c r="RTT57" i="10"/>
  <c r="RTU57" i="10"/>
  <c r="RTV57" i="10"/>
  <c r="RTW57" i="10"/>
  <c r="RTX57" i="10"/>
  <c r="RTY57" i="10"/>
  <c r="RTZ57" i="10"/>
  <c r="RUA57" i="10"/>
  <c r="RUB57" i="10"/>
  <c r="RUC57" i="10"/>
  <c r="RUD57" i="10"/>
  <c r="RUE57" i="10"/>
  <c r="RUF57" i="10"/>
  <c r="RUG57" i="10"/>
  <c r="RUH57" i="10"/>
  <c r="RUI57" i="10"/>
  <c r="RUJ57" i="10"/>
  <c r="RUK57" i="10"/>
  <c r="RUL57" i="10"/>
  <c r="RUM57" i="10"/>
  <c r="RUN57" i="10"/>
  <c r="RUO57" i="10"/>
  <c r="RUP57" i="10"/>
  <c r="RUQ57" i="10"/>
  <c r="RUR57" i="10"/>
  <c r="RUS57" i="10"/>
  <c r="RUT57" i="10"/>
  <c r="RUU57" i="10"/>
  <c r="RUV57" i="10"/>
  <c r="RUW57" i="10"/>
  <c r="RUX57" i="10"/>
  <c r="RUY57" i="10"/>
  <c r="RUZ57" i="10"/>
  <c r="RVA57" i="10"/>
  <c r="RVB57" i="10"/>
  <c r="RVC57" i="10"/>
  <c r="RVD57" i="10"/>
  <c r="RVE57" i="10"/>
  <c r="RVF57" i="10"/>
  <c r="RVG57" i="10"/>
  <c r="RVH57" i="10"/>
  <c r="RVI57" i="10"/>
  <c r="RVJ57" i="10"/>
  <c r="RVK57" i="10"/>
  <c r="RVL57" i="10"/>
  <c r="RVM57" i="10"/>
  <c r="RVN57" i="10"/>
  <c r="RVO57" i="10"/>
  <c r="RVP57" i="10"/>
  <c r="RVQ57" i="10"/>
  <c r="RVR57" i="10"/>
  <c r="RVS57" i="10"/>
  <c r="RVT57" i="10"/>
  <c r="RVU57" i="10"/>
  <c r="RVV57" i="10"/>
  <c r="RVW57" i="10"/>
  <c r="RVX57" i="10"/>
  <c r="RVY57" i="10"/>
  <c r="RVZ57" i="10"/>
  <c r="RWA57" i="10"/>
  <c r="RWB57" i="10"/>
  <c r="RWC57" i="10"/>
  <c r="RWD57" i="10"/>
  <c r="RWE57" i="10"/>
  <c r="RWF57" i="10"/>
  <c r="RWG57" i="10"/>
  <c r="RWH57" i="10"/>
  <c r="RWI57" i="10"/>
  <c r="RWJ57" i="10"/>
  <c r="RWK57" i="10"/>
  <c r="RWL57" i="10"/>
  <c r="RWM57" i="10"/>
  <c r="RWN57" i="10"/>
  <c r="RWO57" i="10"/>
  <c r="RWP57" i="10"/>
  <c r="RWQ57" i="10"/>
  <c r="RWR57" i="10"/>
  <c r="RWS57" i="10"/>
  <c r="RWT57" i="10"/>
  <c r="RWU57" i="10"/>
  <c r="RWV57" i="10"/>
  <c r="RWW57" i="10"/>
  <c r="RWX57" i="10"/>
  <c r="RWY57" i="10"/>
  <c r="RWZ57" i="10"/>
  <c r="RXA57" i="10"/>
  <c r="RXB57" i="10"/>
  <c r="RXC57" i="10"/>
  <c r="RXD57" i="10"/>
  <c r="RXE57" i="10"/>
  <c r="RXF57" i="10"/>
  <c r="RXG57" i="10"/>
  <c r="RXH57" i="10"/>
  <c r="RXI57" i="10"/>
  <c r="RXJ57" i="10"/>
  <c r="RXK57" i="10"/>
  <c r="RXL57" i="10"/>
  <c r="RXM57" i="10"/>
  <c r="RXN57" i="10"/>
  <c r="RXO57" i="10"/>
  <c r="RXP57" i="10"/>
  <c r="RXQ57" i="10"/>
  <c r="RXR57" i="10"/>
  <c r="RXS57" i="10"/>
  <c r="RXT57" i="10"/>
  <c r="RXU57" i="10"/>
  <c r="RXV57" i="10"/>
  <c r="RXW57" i="10"/>
  <c r="RXX57" i="10"/>
  <c r="RXY57" i="10"/>
  <c r="RXZ57" i="10"/>
  <c r="RYA57" i="10"/>
  <c r="RYB57" i="10"/>
  <c r="RYC57" i="10"/>
  <c r="RYD57" i="10"/>
  <c r="RYE57" i="10"/>
  <c r="RYF57" i="10"/>
  <c r="RYG57" i="10"/>
  <c r="RYH57" i="10"/>
  <c r="RYI57" i="10"/>
  <c r="RYJ57" i="10"/>
  <c r="RYK57" i="10"/>
  <c r="RYL57" i="10"/>
  <c r="RYM57" i="10"/>
  <c r="RYN57" i="10"/>
  <c r="RYO57" i="10"/>
  <c r="RYP57" i="10"/>
  <c r="RYQ57" i="10"/>
  <c r="RYR57" i="10"/>
  <c r="RYS57" i="10"/>
  <c r="RYT57" i="10"/>
  <c r="RYU57" i="10"/>
  <c r="RYV57" i="10"/>
  <c r="RYW57" i="10"/>
  <c r="RYX57" i="10"/>
  <c r="RYY57" i="10"/>
  <c r="RYZ57" i="10"/>
  <c r="RZA57" i="10"/>
  <c r="RZB57" i="10"/>
  <c r="RZC57" i="10"/>
  <c r="RZD57" i="10"/>
  <c r="RZE57" i="10"/>
  <c r="RZF57" i="10"/>
  <c r="RZG57" i="10"/>
  <c r="RZH57" i="10"/>
  <c r="RZI57" i="10"/>
  <c r="RZJ57" i="10"/>
  <c r="RZK57" i="10"/>
  <c r="RZL57" i="10"/>
  <c r="RZM57" i="10"/>
  <c r="RZN57" i="10"/>
  <c r="RZO57" i="10"/>
  <c r="RZP57" i="10"/>
  <c r="RZQ57" i="10"/>
  <c r="RZR57" i="10"/>
  <c r="RZS57" i="10"/>
  <c r="RZT57" i="10"/>
  <c r="RZU57" i="10"/>
  <c r="RZV57" i="10"/>
  <c r="RZW57" i="10"/>
  <c r="RZX57" i="10"/>
  <c r="RZY57" i="10"/>
  <c r="RZZ57" i="10"/>
  <c r="SAA57" i="10"/>
  <c r="SAB57" i="10"/>
  <c r="SAC57" i="10"/>
  <c r="SAD57" i="10"/>
  <c r="SAE57" i="10"/>
  <c r="SAF57" i="10"/>
  <c r="SAG57" i="10"/>
  <c r="SAH57" i="10"/>
  <c r="SAI57" i="10"/>
  <c r="SAJ57" i="10"/>
  <c r="SAK57" i="10"/>
  <c r="SAL57" i="10"/>
  <c r="SAM57" i="10"/>
  <c r="SAN57" i="10"/>
  <c r="SAO57" i="10"/>
  <c r="SAP57" i="10"/>
  <c r="SAQ57" i="10"/>
  <c r="SAR57" i="10"/>
  <c r="SAS57" i="10"/>
  <c r="SAT57" i="10"/>
  <c r="SAU57" i="10"/>
  <c r="SAV57" i="10"/>
  <c r="SAW57" i="10"/>
  <c r="SAX57" i="10"/>
  <c r="SAY57" i="10"/>
  <c r="SAZ57" i="10"/>
  <c r="SBA57" i="10"/>
  <c r="SBB57" i="10"/>
  <c r="SBC57" i="10"/>
  <c r="SBD57" i="10"/>
  <c r="SBE57" i="10"/>
  <c r="SBF57" i="10"/>
  <c r="SBG57" i="10"/>
  <c r="SBH57" i="10"/>
  <c r="SBI57" i="10"/>
  <c r="SBJ57" i="10"/>
  <c r="SBK57" i="10"/>
  <c r="SBL57" i="10"/>
  <c r="SBM57" i="10"/>
  <c r="SBN57" i="10"/>
  <c r="SBO57" i="10"/>
  <c r="SBP57" i="10"/>
  <c r="SBQ57" i="10"/>
  <c r="SBR57" i="10"/>
  <c r="SBS57" i="10"/>
  <c r="SBT57" i="10"/>
  <c r="SBU57" i="10"/>
  <c r="SBV57" i="10"/>
  <c r="SBW57" i="10"/>
  <c r="SBX57" i="10"/>
  <c r="SBY57" i="10"/>
  <c r="SBZ57" i="10"/>
  <c r="SCA57" i="10"/>
  <c r="SCB57" i="10"/>
  <c r="SCC57" i="10"/>
  <c r="SCD57" i="10"/>
  <c r="SCE57" i="10"/>
  <c r="SCF57" i="10"/>
  <c r="SCG57" i="10"/>
  <c r="SCH57" i="10"/>
  <c r="SCI57" i="10"/>
  <c r="SCJ57" i="10"/>
  <c r="SCK57" i="10"/>
  <c r="SCL57" i="10"/>
  <c r="SCM57" i="10"/>
  <c r="SCN57" i="10"/>
  <c r="SCO57" i="10"/>
  <c r="SCP57" i="10"/>
  <c r="SCQ57" i="10"/>
  <c r="SCR57" i="10"/>
  <c r="SCS57" i="10"/>
  <c r="SCT57" i="10"/>
  <c r="SCU57" i="10"/>
  <c r="SCV57" i="10"/>
  <c r="SCW57" i="10"/>
  <c r="SCX57" i="10"/>
  <c r="SCY57" i="10"/>
  <c r="SCZ57" i="10"/>
  <c r="SDA57" i="10"/>
  <c r="SDB57" i="10"/>
  <c r="SDC57" i="10"/>
  <c r="SDD57" i="10"/>
  <c r="SDE57" i="10"/>
  <c r="SDF57" i="10"/>
  <c r="SDG57" i="10"/>
  <c r="SDH57" i="10"/>
  <c r="SDI57" i="10"/>
  <c r="SDJ57" i="10"/>
  <c r="SDK57" i="10"/>
  <c r="SDL57" i="10"/>
  <c r="SDM57" i="10"/>
  <c r="SDN57" i="10"/>
  <c r="SDO57" i="10"/>
  <c r="SDP57" i="10"/>
  <c r="SDQ57" i="10"/>
  <c r="SDR57" i="10"/>
  <c r="SDS57" i="10"/>
  <c r="SDT57" i="10"/>
  <c r="SDU57" i="10"/>
  <c r="SDV57" i="10"/>
  <c r="SDW57" i="10"/>
  <c r="SDX57" i="10"/>
  <c r="SDY57" i="10"/>
  <c r="SDZ57" i="10"/>
  <c r="SEA57" i="10"/>
  <c r="SEB57" i="10"/>
  <c r="SEC57" i="10"/>
  <c r="SED57" i="10"/>
  <c r="SEE57" i="10"/>
  <c r="SEF57" i="10"/>
  <c r="SEG57" i="10"/>
  <c r="SEH57" i="10"/>
  <c r="SEI57" i="10"/>
  <c r="SEJ57" i="10"/>
  <c r="SEK57" i="10"/>
  <c r="SEL57" i="10"/>
  <c r="SEM57" i="10"/>
  <c r="SEN57" i="10"/>
  <c r="SEO57" i="10"/>
  <c r="SEP57" i="10"/>
  <c r="SEQ57" i="10"/>
  <c r="SER57" i="10"/>
  <c r="SES57" i="10"/>
  <c r="SET57" i="10"/>
  <c r="SEU57" i="10"/>
  <c r="SEV57" i="10"/>
  <c r="SEW57" i="10"/>
  <c r="SEX57" i="10"/>
  <c r="SEY57" i="10"/>
  <c r="SEZ57" i="10"/>
  <c r="SFA57" i="10"/>
  <c r="SFB57" i="10"/>
  <c r="SFC57" i="10"/>
  <c r="SFD57" i="10"/>
  <c r="SFE57" i="10"/>
  <c r="SFF57" i="10"/>
  <c r="SFG57" i="10"/>
  <c r="SFH57" i="10"/>
  <c r="SFI57" i="10"/>
  <c r="SFJ57" i="10"/>
  <c r="SFK57" i="10"/>
  <c r="SFL57" i="10"/>
  <c r="SFM57" i="10"/>
  <c r="SFN57" i="10"/>
  <c r="SFO57" i="10"/>
  <c r="SFP57" i="10"/>
  <c r="SFQ57" i="10"/>
  <c r="SFR57" i="10"/>
  <c r="SFS57" i="10"/>
  <c r="SFT57" i="10"/>
  <c r="SFU57" i="10"/>
  <c r="SFV57" i="10"/>
  <c r="SFW57" i="10"/>
  <c r="SFX57" i="10"/>
  <c r="SFY57" i="10"/>
  <c r="SFZ57" i="10"/>
  <c r="SGA57" i="10"/>
  <c r="SGB57" i="10"/>
  <c r="SGC57" i="10"/>
  <c r="SGD57" i="10"/>
  <c r="SGE57" i="10"/>
  <c r="SGF57" i="10"/>
  <c r="SGG57" i="10"/>
  <c r="SGH57" i="10"/>
  <c r="SGI57" i="10"/>
  <c r="SGJ57" i="10"/>
  <c r="SGK57" i="10"/>
  <c r="SGL57" i="10"/>
  <c r="SGM57" i="10"/>
  <c r="SGN57" i="10"/>
  <c r="SGO57" i="10"/>
  <c r="SGP57" i="10"/>
  <c r="SGQ57" i="10"/>
  <c r="SGR57" i="10"/>
  <c r="SGS57" i="10"/>
  <c r="SGT57" i="10"/>
  <c r="SGU57" i="10"/>
  <c r="SGV57" i="10"/>
  <c r="SGW57" i="10"/>
  <c r="SGX57" i="10"/>
  <c r="SGY57" i="10"/>
  <c r="SGZ57" i="10"/>
  <c r="SHA57" i="10"/>
  <c r="SHB57" i="10"/>
  <c r="SHC57" i="10"/>
  <c r="SHD57" i="10"/>
  <c r="SHE57" i="10"/>
  <c r="SHF57" i="10"/>
  <c r="SHG57" i="10"/>
  <c r="SHH57" i="10"/>
  <c r="SHI57" i="10"/>
  <c r="SHJ57" i="10"/>
  <c r="SHK57" i="10"/>
  <c r="SHL57" i="10"/>
  <c r="SHM57" i="10"/>
  <c r="SHN57" i="10"/>
  <c r="SHO57" i="10"/>
  <c r="SHP57" i="10"/>
  <c r="SHQ57" i="10"/>
  <c r="SHR57" i="10"/>
  <c r="SHS57" i="10"/>
  <c r="SHT57" i="10"/>
  <c r="SHU57" i="10"/>
  <c r="SHV57" i="10"/>
  <c r="SHW57" i="10"/>
  <c r="SHX57" i="10"/>
  <c r="SHY57" i="10"/>
  <c r="SHZ57" i="10"/>
  <c r="SIA57" i="10"/>
  <c r="SIB57" i="10"/>
  <c r="SIC57" i="10"/>
  <c r="SID57" i="10"/>
  <c r="SIE57" i="10"/>
  <c r="SIF57" i="10"/>
  <c r="SIG57" i="10"/>
  <c r="SIH57" i="10"/>
  <c r="SII57" i="10"/>
  <c r="SIJ57" i="10"/>
  <c r="SIK57" i="10"/>
  <c r="SIL57" i="10"/>
  <c r="SIM57" i="10"/>
  <c r="SIN57" i="10"/>
  <c r="SIO57" i="10"/>
  <c r="SIP57" i="10"/>
  <c r="SIQ57" i="10"/>
  <c r="SIR57" i="10"/>
  <c r="SIS57" i="10"/>
  <c r="SIT57" i="10"/>
  <c r="SIU57" i="10"/>
  <c r="SIV57" i="10"/>
  <c r="SIW57" i="10"/>
  <c r="SIX57" i="10"/>
  <c r="SIY57" i="10"/>
  <c r="SIZ57" i="10"/>
  <c r="SJA57" i="10"/>
  <c r="SJB57" i="10"/>
  <c r="SJC57" i="10"/>
  <c r="SJD57" i="10"/>
  <c r="SJE57" i="10"/>
  <c r="SJF57" i="10"/>
  <c r="SJG57" i="10"/>
  <c r="SJH57" i="10"/>
  <c r="SJI57" i="10"/>
  <c r="SJJ57" i="10"/>
  <c r="SJK57" i="10"/>
  <c r="SJL57" i="10"/>
  <c r="SJM57" i="10"/>
  <c r="SJN57" i="10"/>
  <c r="SJO57" i="10"/>
  <c r="SJP57" i="10"/>
  <c r="SJQ57" i="10"/>
  <c r="SJR57" i="10"/>
  <c r="SJS57" i="10"/>
  <c r="SJT57" i="10"/>
  <c r="SJU57" i="10"/>
  <c r="SJV57" i="10"/>
  <c r="SJW57" i="10"/>
  <c r="SJX57" i="10"/>
  <c r="SJY57" i="10"/>
  <c r="SJZ57" i="10"/>
  <c r="SKA57" i="10"/>
  <c r="SKB57" i="10"/>
  <c r="SKC57" i="10"/>
  <c r="SKD57" i="10"/>
  <c r="SKE57" i="10"/>
  <c r="SKF57" i="10"/>
  <c r="SKG57" i="10"/>
  <c r="SKH57" i="10"/>
  <c r="SKI57" i="10"/>
  <c r="SKJ57" i="10"/>
  <c r="SKK57" i="10"/>
  <c r="SKL57" i="10"/>
  <c r="SKM57" i="10"/>
  <c r="SKN57" i="10"/>
  <c r="SKO57" i="10"/>
  <c r="SKP57" i="10"/>
  <c r="SKQ57" i="10"/>
  <c r="SKR57" i="10"/>
  <c r="SKS57" i="10"/>
  <c r="SKT57" i="10"/>
  <c r="SKU57" i="10"/>
  <c r="SKV57" i="10"/>
  <c r="SKW57" i="10"/>
  <c r="SKX57" i="10"/>
  <c r="SKY57" i="10"/>
  <c r="SKZ57" i="10"/>
  <c r="SLA57" i="10"/>
  <c r="SLB57" i="10"/>
  <c r="SLC57" i="10"/>
  <c r="SLD57" i="10"/>
  <c r="SLE57" i="10"/>
  <c r="SLF57" i="10"/>
  <c r="SLG57" i="10"/>
  <c r="SLH57" i="10"/>
  <c r="SLI57" i="10"/>
  <c r="SLJ57" i="10"/>
  <c r="SLK57" i="10"/>
  <c r="SLL57" i="10"/>
  <c r="SLM57" i="10"/>
  <c r="SLN57" i="10"/>
  <c r="SLO57" i="10"/>
  <c r="SLP57" i="10"/>
  <c r="SLQ57" i="10"/>
  <c r="SLR57" i="10"/>
  <c r="SLS57" i="10"/>
  <c r="SLT57" i="10"/>
  <c r="SLU57" i="10"/>
  <c r="SLV57" i="10"/>
  <c r="SLW57" i="10"/>
  <c r="SLX57" i="10"/>
  <c r="SLY57" i="10"/>
  <c r="SLZ57" i="10"/>
  <c r="SMA57" i="10"/>
  <c r="SMB57" i="10"/>
  <c r="SMC57" i="10"/>
  <c r="SMD57" i="10"/>
  <c r="SME57" i="10"/>
  <c r="SMF57" i="10"/>
  <c r="SMG57" i="10"/>
  <c r="SMH57" i="10"/>
  <c r="SMI57" i="10"/>
  <c r="SMJ57" i="10"/>
  <c r="SMK57" i="10"/>
  <c r="SML57" i="10"/>
  <c r="SMM57" i="10"/>
  <c r="SMN57" i="10"/>
  <c r="SMO57" i="10"/>
  <c r="SMP57" i="10"/>
  <c r="SMQ57" i="10"/>
  <c r="SMR57" i="10"/>
  <c r="SMS57" i="10"/>
  <c r="SMT57" i="10"/>
  <c r="SMU57" i="10"/>
  <c r="SMV57" i="10"/>
  <c r="SMW57" i="10"/>
  <c r="SMX57" i="10"/>
  <c r="SMY57" i="10"/>
  <c r="SMZ57" i="10"/>
  <c r="SNA57" i="10"/>
  <c r="SNB57" i="10"/>
  <c r="SNC57" i="10"/>
  <c r="SND57" i="10"/>
  <c r="SNE57" i="10"/>
  <c r="SNF57" i="10"/>
  <c r="SNG57" i="10"/>
  <c r="SNH57" i="10"/>
  <c r="SNI57" i="10"/>
  <c r="SNJ57" i="10"/>
  <c r="SNK57" i="10"/>
  <c r="SNL57" i="10"/>
  <c r="SNM57" i="10"/>
  <c r="SNN57" i="10"/>
  <c r="SNO57" i="10"/>
  <c r="SNP57" i="10"/>
  <c r="SNQ57" i="10"/>
  <c r="SNR57" i="10"/>
  <c r="SNS57" i="10"/>
  <c r="SNT57" i="10"/>
  <c r="SNU57" i="10"/>
  <c r="SNV57" i="10"/>
  <c r="SNW57" i="10"/>
  <c r="SNX57" i="10"/>
  <c r="SNY57" i="10"/>
  <c r="SNZ57" i="10"/>
  <c r="SOA57" i="10"/>
  <c r="SOB57" i="10"/>
  <c r="SOC57" i="10"/>
  <c r="SOD57" i="10"/>
  <c r="SOE57" i="10"/>
  <c r="SOF57" i="10"/>
  <c r="SOG57" i="10"/>
  <c r="SOH57" i="10"/>
  <c r="SOI57" i="10"/>
  <c r="SOJ57" i="10"/>
  <c r="SOK57" i="10"/>
  <c r="SOL57" i="10"/>
  <c r="SOM57" i="10"/>
  <c r="SON57" i="10"/>
  <c r="SOO57" i="10"/>
  <c r="SOP57" i="10"/>
  <c r="SOQ57" i="10"/>
  <c r="SOR57" i="10"/>
  <c r="SOS57" i="10"/>
  <c r="SOT57" i="10"/>
  <c r="SOU57" i="10"/>
  <c r="SOV57" i="10"/>
  <c r="SOW57" i="10"/>
  <c r="SOX57" i="10"/>
  <c r="SOY57" i="10"/>
  <c r="SOZ57" i="10"/>
  <c r="SPA57" i="10"/>
  <c r="SPB57" i="10"/>
  <c r="SPC57" i="10"/>
  <c r="SPD57" i="10"/>
  <c r="SPE57" i="10"/>
  <c r="SPF57" i="10"/>
  <c r="SPG57" i="10"/>
  <c r="SPH57" i="10"/>
  <c r="SPI57" i="10"/>
  <c r="SPJ57" i="10"/>
  <c r="SPK57" i="10"/>
  <c r="SPL57" i="10"/>
  <c r="SPM57" i="10"/>
  <c r="SPN57" i="10"/>
  <c r="SPO57" i="10"/>
  <c r="SPP57" i="10"/>
  <c r="SPQ57" i="10"/>
  <c r="SPR57" i="10"/>
  <c r="SPS57" i="10"/>
  <c r="SPT57" i="10"/>
  <c r="SPU57" i="10"/>
  <c r="SPV57" i="10"/>
  <c r="SPW57" i="10"/>
  <c r="SPX57" i="10"/>
  <c r="SPY57" i="10"/>
  <c r="SPZ57" i="10"/>
  <c r="SQA57" i="10"/>
  <c r="SQB57" i="10"/>
  <c r="SQC57" i="10"/>
  <c r="SQD57" i="10"/>
  <c r="SQE57" i="10"/>
  <c r="SQF57" i="10"/>
  <c r="SQG57" i="10"/>
  <c r="SQH57" i="10"/>
  <c r="SQI57" i="10"/>
  <c r="SQJ57" i="10"/>
  <c r="SQK57" i="10"/>
  <c r="SQL57" i="10"/>
  <c r="SQM57" i="10"/>
  <c r="SQN57" i="10"/>
  <c r="SQO57" i="10"/>
  <c r="SQP57" i="10"/>
  <c r="SQQ57" i="10"/>
  <c r="SQR57" i="10"/>
  <c r="SQS57" i="10"/>
  <c r="SQT57" i="10"/>
  <c r="SQU57" i="10"/>
  <c r="SQV57" i="10"/>
  <c r="SQW57" i="10"/>
  <c r="SQX57" i="10"/>
  <c r="SQY57" i="10"/>
  <c r="SQZ57" i="10"/>
  <c r="SRA57" i="10"/>
  <c r="SRB57" i="10"/>
  <c r="SRC57" i="10"/>
  <c r="SRD57" i="10"/>
  <c r="SRE57" i="10"/>
  <c r="SRF57" i="10"/>
  <c r="SRG57" i="10"/>
  <c r="SRH57" i="10"/>
  <c r="SRI57" i="10"/>
  <c r="SRJ57" i="10"/>
  <c r="SRK57" i="10"/>
  <c r="SRL57" i="10"/>
  <c r="SRM57" i="10"/>
  <c r="SRN57" i="10"/>
  <c r="SRO57" i="10"/>
  <c r="SRP57" i="10"/>
  <c r="SRQ57" i="10"/>
  <c r="SRR57" i="10"/>
  <c r="SRS57" i="10"/>
  <c r="SRT57" i="10"/>
  <c r="SRU57" i="10"/>
  <c r="SRV57" i="10"/>
  <c r="SRW57" i="10"/>
  <c r="SRX57" i="10"/>
  <c r="SRY57" i="10"/>
  <c r="SRZ57" i="10"/>
  <c r="SSA57" i="10"/>
  <c r="SSB57" i="10"/>
  <c r="SSC57" i="10"/>
  <c r="SSD57" i="10"/>
  <c r="SSE57" i="10"/>
  <c r="SSF57" i="10"/>
  <c r="SSG57" i="10"/>
  <c r="SSH57" i="10"/>
  <c r="SSI57" i="10"/>
  <c r="SSJ57" i="10"/>
  <c r="SSK57" i="10"/>
  <c r="SSL57" i="10"/>
  <c r="SSM57" i="10"/>
  <c r="SSN57" i="10"/>
  <c r="SSO57" i="10"/>
  <c r="SSP57" i="10"/>
  <c r="SSQ57" i="10"/>
  <c r="SSR57" i="10"/>
  <c r="SSS57" i="10"/>
  <c r="SST57" i="10"/>
  <c r="SSU57" i="10"/>
  <c r="SSV57" i="10"/>
  <c r="SSW57" i="10"/>
  <c r="SSX57" i="10"/>
  <c r="SSY57" i="10"/>
  <c r="SSZ57" i="10"/>
  <c r="STA57" i="10"/>
  <c r="STB57" i="10"/>
  <c r="STC57" i="10"/>
  <c r="STD57" i="10"/>
  <c r="STE57" i="10"/>
  <c r="STF57" i="10"/>
  <c r="STG57" i="10"/>
  <c r="STH57" i="10"/>
  <c r="STI57" i="10"/>
  <c r="STJ57" i="10"/>
  <c r="STK57" i="10"/>
  <c r="STL57" i="10"/>
  <c r="STM57" i="10"/>
  <c r="STN57" i="10"/>
  <c r="STO57" i="10"/>
  <c r="STP57" i="10"/>
  <c r="STQ57" i="10"/>
  <c r="STR57" i="10"/>
  <c r="STS57" i="10"/>
  <c r="STT57" i="10"/>
  <c r="STU57" i="10"/>
  <c r="STV57" i="10"/>
  <c r="STW57" i="10"/>
  <c r="STX57" i="10"/>
  <c r="STY57" i="10"/>
  <c r="STZ57" i="10"/>
  <c r="SUA57" i="10"/>
  <c r="SUB57" i="10"/>
  <c r="SUC57" i="10"/>
  <c r="SUD57" i="10"/>
  <c r="SUE57" i="10"/>
  <c r="SUF57" i="10"/>
  <c r="SUG57" i="10"/>
  <c r="SUH57" i="10"/>
  <c r="SUI57" i="10"/>
  <c r="SUJ57" i="10"/>
  <c r="SUK57" i="10"/>
  <c r="SUL57" i="10"/>
  <c r="SUM57" i="10"/>
  <c r="SUN57" i="10"/>
  <c r="SUO57" i="10"/>
  <c r="SUP57" i="10"/>
  <c r="SUQ57" i="10"/>
  <c r="SUR57" i="10"/>
  <c r="SUS57" i="10"/>
  <c r="SUT57" i="10"/>
  <c r="SUU57" i="10"/>
  <c r="SUV57" i="10"/>
  <c r="SUW57" i="10"/>
  <c r="SUX57" i="10"/>
  <c r="SUY57" i="10"/>
  <c r="SUZ57" i="10"/>
  <c r="SVA57" i="10"/>
  <c r="SVB57" i="10"/>
  <c r="SVC57" i="10"/>
  <c r="SVD57" i="10"/>
  <c r="SVE57" i="10"/>
  <c r="SVF57" i="10"/>
  <c r="SVG57" i="10"/>
  <c r="SVH57" i="10"/>
  <c r="SVI57" i="10"/>
  <c r="SVJ57" i="10"/>
  <c r="SVK57" i="10"/>
  <c r="SVL57" i="10"/>
  <c r="SVM57" i="10"/>
  <c r="SVN57" i="10"/>
  <c r="SVO57" i="10"/>
  <c r="SVP57" i="10"/>
  <c r="SVQ57" i="10"/>
  <c r="SVR57" i="10"/>
  <c r="SVS57" i="10"/>
  <c r="SVT57" i="10"/>
  <c r="SVU57" i="10"/>
  <c r="SVV57" i="10"/>
  <c r="SVW57" i="10"/>
  <c r="SVX57" i="10"/>
  <c r="SVY57" i="10"/>
  <c r="SVZ57" i="10"/>
  <c r="SWA57" i="10"/>
  <c r="SWB57" i="10"/>
  <c r="SWC57" i="10"/>
  <c r="SWD57" i="10"/>
  <c r="SWE57" i="10"/>
  <c r="SWF57" i="10"/>
  <c r="SWG57" i="10"/>
  <c r="SWH57" i="10"/>
  <c r="SWI57" i="10"/>
  <c r="SWJ57" i="10"/>
  <c r="SWK57" i="10"/>
  <c r="SWL57" i="10"/>
  <c r="SWM57" i="10"/>
  <c r="SWN57" i="10"/>
  <c r="SWO57" i="10"/>
  <c r="SWP57" i="10"/>
  <c r="SWQ57" i="10"/>
  <c r="SWR57" i="10"/>
  <c r="SWS57" i="10"/>
  <c r="SWT57" i="10"/>
  <c r="SWU57" i="10"/>
  <c r="SWV57" i="10"/>
  <c r="SWW57" i="10"/>
  <c r="SWX57" i="10"/>
  <c r="SWY57" i="10"/>
  <c r="SWZ57" i="10"/>
  <c r="SXA57" i="10"/>
  <c r="SXB57" i="10"/>
  <c r="SXC57" i="10"/>
  <c r="SXD57" i="10"/>
  <c r="SXE57" i="10"/>
  <c r="SXF57" i="10"/>
  <c r="SXG57" i="10"/>
  <c r="SXH57" i="10"/>
  <c r="SXI57" i="10"/>
  <c r="SXJ57" i="10"/>
  <c r="SXK57" i="10"/>
  <c r="SXL57" i="10"/>
  <c r="SXM57" i="10"/>
  <c r="SXN57" i="10"/>
  <c r="SXO57" i="10"/>
  <c r="SXP57" i="10"/>
  <c r="SXQ57" i="10"/>
  <c r="SXR57" i="10"/>
  <c r="SXS57" i="10"/>
  <c r="SXT57" i="10"/>
  <c r="SXU57" i="10"/>
  <c r="SXV57" i="10"/>
  <c r="SXW57" i="10"/>
  <c r="SXX57" i="10"/>
  <c r="SXY57" i="10"/>
  <c r="SXZ57" i="10"/>
  <c r="SYA57" i="10"/>
  <c r="SYB57" i="10"/>
  <c r="SYC57" i="10"/>
  <c r="SYD57" i="10"/>
  <c r="SYE57" i="10"/>
  <c r="SYF57" i="10"/>
  <c r="SYG57" i="10"/>
  <c r="SYH57" i="10"/>
  <c r="SYI57" i="10"/>
  <c r="SYJ57" i="10"/>
  <c r="SYK57" i="10"/>
  <c r="SYL57" i="10"/>
  <c r="SYM57" i="10"/>
  <c r="SYN57" i="10"/>
  <c r="SYO57" i="10"/>
  <c r="SYP57" i="10"/>
  <c r="SYQ57" i="10"/>
  <c r="SYR57" i="10"/>
  <c r="SYS57" i="10"/>
  <c r="SYT57" i="10"/>
  <c r="SYU57" i="10"/>
  <c r="SYV57" i="10"/>
  <c r="SYW57" i="10"/>
  <c r="SYX57" i="10"/>
  <c r="SYY57" i="10"/>
  <c r="SYZ57" i="10"/>
  <c r="SZA57" i="10"/>
  <c r="SZB57" i="10"/>
  <c r="SZC57" i="10"/>
  <c r="SZD57" i="10"/>
  <c r="SZE57" i="10"/>
  <c r="SZF57" i="10"/>
  <c r="SZG57" i="10"/>
  <c r="SZH57" i="10"/>
  <c r="SZI57" i="10"/>
  <c r="SZJ57" i="10"/>
  <c r="SZK57" i="10"/>
  <c r="SZL57" i="10"/>
  <c r="SZM57" i="10"/>
  <c r="SZN57" i="10"/>
  <c r="SZO57" i="10"/>
  <c r="SZP57" i="10"/>
  <c r="SZQ57" i="10"/>
  <c r="SZR57" i="10"/>
  <c r="SZS57" i="10"/>
  <c r="SZT57" i="10"/>
  <c r="SZU57" i="10"/>
  <c r="SZV57" i="10"/>
  <c r="SZW57" i="10"/>
  <c r="SZX57" i="10"/>
  <c r="SZY57" i="10"/>
  <c r="SZZ57" i="10"/>
  <c r="TAA57" i="10"/>
  <c r="TAB57" i="10"/>
  <c r="TAC57" i="10"/>
  <c r="TAD57" i="10"/>
  <c r="TAE57" i="10"/>
  <c r="TAF57" i="10"/>
  <c r="TAG57" i="10"/>
  <c r="TAH57" i="10"/>
  <c r="TAI57" i="10"/>
  <c r="TAJ57" i="10"/>
  <c r="TAK57" i="10"/>
  <c r="TAL57" i="10"/>
  <c r="TAM57" i="10"/>
  <c r="TAN57" i="10"/>
  <c r="TAO57" i="10"/>
  <c r="TAP57" i="10"/>
  <c r="TAQ57" i="10"/>
  <c r="TAR57" i="10"/>
  <c r="TAS57" i="10"/>
  <c r="TAT57" i="10"/>
  <c r="TAU57" i="10"/>
  <c r="TAV57" i="10"/>
  <c r="TAW57" i="10"/>
  <c r="TAX57" i="10"/>
  <c r="TAY57" i="10"/>
  <c r="TAZ57" i="10"/>
  <c r="TBA57" i="10"/>
  <c r="TBB57" i="10"/>
  <c r="TBC57" i="10"/>
  <c r="TBD57" i="10"/>
  <c r="TBE57" i="10"/>
  <c r="TBF57" i="10"/>
  <c r="TBG57" i="10"/>
  <c r="TBH57" i="10"/>
  <c r="TBI57" i="10"/>
  <c r="TBJ57" i="10"/>
  <c r="TBK57" i="10"/>
  <c r="TBL57" i="10"/>
  <c r="TBM57" i="10"/>
  <c r="TBN57" i="10"/>
  <c r="TBO57" i="10"/>
  <c r="TBP57" i="10"/>
  <c r="TBQ57" i="10"/>
  <c r="TBR57" i="10"/>
  <c r="TBS57" i="10"/>
  <c r="TBT57" i="10"/>
  <c r="TBU57" i="10"/>
  <c r="TBV57" i="10"/>
  <c r="TBW57" i="10"/>
  <c r="TBX57" i="10"/>
  <c r="TBY57" i="10"/>
  <c r="TBZ57" i="10"/>
  <c r="TCA57" i="10"/>
  <c r="TCB57" i="10"/>
  <c r="TCC57" i="10"/>
  <c r="TCD57" i="10"/>
  <c r="TCE57" i="10"/>
  <c r="TCF57" i="10"/>
  <c r="TCG57" i="10"/>
  <c r="TCH57" i="10"/>
  <c r="TCI57" i="10"/>
  <c r="TCJ57" i="10"/>
  <c r="TCK57" i="10"/>
  <c r="TCL57" i="10"/>
  <c r="TCM57" i="10"/>
  <c r="TCN57" i="10"/>
  <c r="TCO57" i="10"/>
  <c r="TCP57" i="10"/>
  <c r="TCQ57" i="10"/>
  <c r="TCR57" i="10"/>
  <c r="TCS57" i="10"/>
  <c r="TCT57" i="10"/>
  <c r="TCU57" i="10"/>
  <c r="TCV57" i="10"/>
  <c r="TCW57" i="10"/>
  <c r="TCX57" i="10"/>
  <c r="TCY57" i="10"/>
  <c r="TCZ57" i="10"/>
  <c r="TDA57" i="10"/>
  <c r="TDB57" i="10"/>
  <c r="TDC57" i="10"/>
  <c r="TDD57" i="10"/>
  <c r="TDE57" i="10"/>
  <c r="TDF57" i="10"/>
  <c r="TDG57" i="10"/>
  <c r="TDH57" i="10"/>
  <c r="TDI57" i="10"/>
  <c r="TDJ57" i="10"/>
  <c r="TDK57" i="10"/>
  <c r="TDL57" i="10"/>
  <c r="TDM57" i="10"/>
  <c r="TDN57" i="10"/>
  <c r="TDO57" i="10"/>
  <c r="TDP57" i="10"/>
  <c r="TDQ57" i="10"/>
  <c r="TDR57" i="10"/>
  <c r="TDS57" i="10"/>
  <c r="TDT57" i="10"/>
  <c r="TDU57" i="10"/>
  <c r="TDV57" i="10"/>
  <c r="TDW57" i="10"/>
  <c r="TDX57" i="10"/>
  <c r="TDY57" i="10"/>
  <c r="TDZ57" i="10"/>
  <c r="TEA57" i="10"/>
  <c r="TEB57" i="10"/>
  <c r="TEC57" i="10"/>
  <c r="TED57" i="10"/>
  <c r="TEE57" i="10"/>
  <c r="TEF57" i="10"/>
  <c r="TEG57" i="10"/>
  <c r="TEH57" i="10"/>
  <c r="TEI57" i="10"/>
  <c r="TEJ57" i="10"/>
  <c r="TEK57" i="10"/>
  <c r="TEL57" i="10"/>
  <c r="TEM57" i="10"/>
  <c r="TEN57" i="10"/>
  <c r="TEO57" i="10"/>
  <c r="TEP57" i="10"/>
  <c r="TEQ57" i="10"/>
  <c r="TER57" i="10"/>
  <c r="TES57" i="10"/>
  <c r="TET57" i="10"/>
  <c r="TEU57" i="10"/>
  <c r="TEV57" i="10"/>
  <c r="TEW57" i="10"/>
  <c r="TEX57" i="10"/>
  <c r="TEY57" i="10"/>
  <c r="TEZ57" i="10"/>
  <c r="TFA57" i="10"/>
  <c r="TFB57" i="10"/>
  <c r="TFC57" i="10"/>
  <c r="TFD57" i="10"/>
  <c r="TFE57" i="10"/>
  <c r="TFF57" i="10"/>
  <c r="TFG57" i="10"/>
  <c r="TFH57" i="10"/>
  <c r="TFI57" i="10"/>
  <c r="TFJ57" i="10"/>
  <c r="TFK57" i="10"/>
  <c r="TFL57" i="10"/>
  <c r="TFM57" i="10"/>
  <c r="TFN57" i="10"/>
  <c r="TFO57" i="10"/>
  <c r="TFP57" i="10"/>
  <c r="TFQ57" i="10"/>
  <c r="TFR57" i="10"/>
  <c r="TFS57" i="10"/>
  <c r="TFT57" i="10"/>
  <c r="TFU57" i="10"/>
  <c r="TFV57" i="10"/>
  <c r="TFW57" i="10"/>
  <c r="TFX57" i="10"/>
  <c r="TFY57" i="10"/>
  <c r="TFZ57" i="10"/>
  <c r="TGA57" i="10"/>
  <c r="TGB57" i="10"/>
  <c r="TGC57" i="10"/>
  <c r="TGD57" i="10"/>
  <c r="TGE57" i="10"/>
  <c r="TGF57" i="10"/>
  <c r="TGG57" i="10"/>
  <c r="TGH57" i="10"/>
  <c r="TGI57" i="10"/>
  <c r="TGJ57" i="10"/>
  <c r="TGK57" i="10"/>
  <c r="TGL57" i="10"/>
  <c r="TGM57" i="10"/>
  <c r="TGN57" i="10"/>
  <c r="TGO57" i="10"/>
  <c r="TGP57" i="10"/>
  <c r="TGQ57" i="10"/>
  <c r="TGR57" i="10"/>
  <c r="TGS57" i="10"/>
  <c r="TGT57" i="10"/>
  <c r="TGU57" i="10"/>
  <c r="TGV57" i="10"/>
  <c r="TGW57" i="10"/>
  <c r="TGX57" i="10"/>
  <c r="TGY57" i="10"/>
  <c r="TGZ57" i="10"/>
  <c r="THA57" i="10"/>
  <c r="THB57" i="10"/>
  <c r="THC57" i="10"/>
  <c r="THD57" i="10"/>
  <c r="THE57" i="10"/>
  <c r="THF57" i="10"/>
  <c r="THG57" i="10"/>
  <c r="THH57" i="10"/>
  <c r="THI57" i="10"/>
  <c r="THJ57" i="10"/>
  <c r="THK57" i="10"/>
  <c r="THL57" i="10"/>
  <c r="THM57" i="10"/>
  <c r="THN57" i="10"/>
  <c r="THO57" i="10"/>
  <c r="THP57" i="10"/>
  <c r="THQ57" i="10"/>
  <c r="THR57" i="10"/>
  <c r="THS57" i="10"/>
  <c r="THT57" i="10"/>
  <c r="THU57" i="10"/>
  <c r="THV57" i="10"/>
  <c r="THW57" i="10"/>
  <c r="THX57" i="10"/>
  <c r="THY57" i="10"/>
  <c r="THZ57" i="10"/>
  <c r="TIA57" i="10"/>
  <c r="TIB57" i="10"/>
  <c r="TIC57" i="10"/>
  <c r="TID57" i="10"/>
  <c r="TIE57" i="10"/>
  <c r="TIF57" i="10"/>
  <c r="TIG57" i="10"/>
  <c r="TIH57" i="10"/>
  <c r="TII57" i="10"/>
  <c r="TIJ57" i="10"/>
  <c r="TIK57" i="10"/>
  <c r="TIL57" i="10"/>
  <c r="TIM57" i="10"/>
  <c r="TIN57" i="10"/>
  <c r="TIO57" i="10"/>
  <c r="TIP57" i="10"/>
  <c r="TIQ57" i="10"/>
  <c r="TIR57" i="10"/>
  <c r="TIS57" i="10"/>
  <c r="TIT57" i="10"/>
  <c r="TIU57" i="10"/>
  <c r="TIV57" i="10"/>
  <c r="TIW57" i="10"/>
  <c r="TIX57" i="10"/>
  <c r="TIY57" i="10"/>
  <c r="TIZ57" i="10"/>
  <c r="TJA57" i="10"/>
  <c r="TJB57" i="10"/>
  <c r="TJC57" i="10"/>
  <c r="TJD57" i="10"/>
  <c r="TJE57" i="10"/>
  <c r="TJF57" i="10"/>
  <c r="TJG57" i="10"/>
  <c r="TJH57" i="10"/>
  <c r="TJI57" i="10"/>
  <c r="TJJ57" i="10"/>
  <c r="TJK57" i="10"/>
  <c r="TJL57" i="10"/>
  <c r="TJM57" i="10"/>
  <c r="TJN57" i="10"/>
  <c r="TJO57" i="10"/>
  <c r="TJP57" i="10"/>
  <c r="TJQ57" i="10"/>
  <c r="TJR57" i="10"/>
  <c r="TJS57" i="10"/>
  <c r="TJT57" i="10"/>
  <c r="TJU57" i="10"/>
  <c r="TJV57" i="10"/>
  <c r="TJW57" i="10"/>
  <c r="TJX57" i="10"/>
  <c r="TJY57" i="10"/>
  <c r="TJZ57" i="10"/>
  <c r="TKA57" i="10"/>
  <c r="TKB57" i="10"/>
  <c r="TKC57" i="10"/>
  <c r="TKD57" i="10"/>
  <c r="TKE57" i="10"/>
  <c r="TKF57" i="10"/>
  <c r="TKG57" i="10"/>
  <c r="TKH57" i="10"/>
  <c r="TKI57" i="10"/>
  <c r="TKJ57" i="10"/>
  <c r="TKK57" i="10"/>
  <c r="TKL57" i="10"/>
  <c r="TKM57" i="10"/>
  <c r="TKN57" i="10"/>
  <c r="TKO57" i="10"/>
  <c r="TKP57" i="10"/>
  <c r="TKQ57" i="10"/>
  <c r="TKR57" i="10"/>
  <c r="TKS57" i="10"/>
  <c r="TKT57" i="10"/>
  <c r="TKU57" i="10"/>
  <c r="TKV57" i="10"/>
  <c r="TKW57" i="10"/>
  <c r="TKX57" i="10"/>
  <c r="TKY57" i="10"/>
  <c r="TKZ57" i="10"/>
  <c r="TLA57" i="10"/>
  <c r="TLB57" i="10"/>
  <c r="TLC57" i="10"/>
  <c r="TLD57" i="10"/>
  <c r="TLE57" i="10"/>
  <c r="TLF57" i="10"/>
  <c r="TLG57" i="10"/>
  <c r="TLH57" i="10"/>
  <c r="TLI57" i="10"/>
  <c r="TLJ57" i="10"/>
  <c r="TLK57" i="10"/>
  <c r="TLL57" i="10"/>
  <c r="TLM57" i="10"/>
  <c r="TLN57" i="10"/>
  <c r="TLO57" i="10"/>
  <c r="TLP57" i="10"/>
  <c r="TLQ57" i="10"/>
  <c r="TLR57" i="10"/>
  <c r="TLS57" i="10"/>
  <c r="TLT57" i="10"/>
  <c r="TLU57" i="10"/>
  <c r="TLV57" i="10"/>
  <c r="TLW57" i="10"/>
  <c r="TLX57" i="10"/>
  <c r="TLY57" i="10"/>
  <c r="TLZ57" i="10"/>
  <c r="TMA57" i="10"/>
  <c r="TMB57" i="10"/>
  <c r="TMC57" i="10"/>
  <c r="TMD57" i="10"/>
  <c r="TME57" i="10"/>
  <c r="TMF57" i="10"/>
  <c r="TMG57" i="10"/>
  <c r="TMH57" i="10"/>
  <c r="TMI57" i="10"/>
  <c r="TMJ57" i="10"/>
  <c r="TMK57" i="10"/>
  <c r="TML57" i="10"/>
  <c r="TMM57" i="10"/>
  <c r="TMN57" i="10"/>
  <c r="TMO57" i="10"/>
  <c r="TMP57" i="10"/>
  <c r="TMQ57" i="10"/>
  <c r="TMR57" i="10"/>
  <c r="TMS57" i="10"/>
  <c r="TMT57" i="10"/>
  <c r="TMU57" i="10"/>
  <c r="TMV57" i="10"/>
  <c r="TMW57" i="10"/>
  <c r="TMX57" i="10"/>
  <c r="TMY57" i="10"/>
  <c r="TMZ57" i="10"/>
  <c r="TNA57" i="10"/>
  <c r="TNB57" i="10"/>
  <c r="TNC57" i="10"/>
  <c r="TND57" i="10"/>
  <c r="TNE57" i="10"/>
  <c r="TNF57" i="10"/>
  <c r="TNG57" i="10"/>
  <c r="TNH57" i="10"/>
  <c r="TNI57" i="10"/>
  <c r="TNJ57" i="10"/>
  <c r="TNK57" i="10"/>
  <c r="TNL57" i="10"/>
  <c r="TNM57" i="10"/>
  <c r="TNN57" i="10"/>
  <c r="TNO57" i="10"/>
  <c r="TNP57" i="10"/>
  <c r="TNQ57" i="10"/>
  <c r="TNR57" i="10"/>
  <c r="TNS57" i="10"/>
  <c r="TNT57" i="10"/>
  <c r="TNU57" i="10"/>
  <c r="TNV57" i="10"/>
  <c r="TNW57" i="10"/>
  <c r="TNX57" i="10"/>
  <c r="TNY57" i="10"/>
  <c r="TNZ57" i="10"/>
  <c r="TOA57" i="10"/>
  <c r="TOB57" i="10"/>
  <c r="TOC57" i="10"/>
  <c r="TOD57" i="10"/>
  <c r="TOE57" i="10"/>
  <c r="TOF57" i="10"/>
  <c r="TOG57" i="10"/>
  <c r="TOH57" i="10"/>
  <c r="TOI57" i="10"/>
  <c r="TOJ57" i="10"/>
  <c r="TOK57" i="10"/>
  <c r="TOL57" i="10"/>
  <c r="TOM57" i="10"/>
  <c r="TON57" i="10"/>
  <c r="TOO57" i="10"/>
  <c r="TOP57" i="10"/>
  <c r="TOQ57" i="10"/>
  <c r="TOR57" i="10"/>
  <c r="TOS57" i="10"/>
  <c r="TOT57" i="10"/>
  <c r="TOU57" i="10"/>
  <c r="TOV57" i="10"/>
  <c r="TOW57" i="10"/>
  <c r="TOX57" i="10"/>
  <c r="TOY57" i="10"/>
  <c r="TOZ57" i="10"/>
  <c r="TPA57" i="10"/>
  <c r="TPB57" i="10"/>
  <c r="TPC57" i="10"/>
  <c r="TPD57" i="10"/>
  <c r="TPE57" i="10"/>
  <c r="TPF57" i="10"/>
  <c r="TPG57" i="10"/>
  <c r="TPH57" i="10"/>
  <c r="TPI57" i="10"/>
  <c r="TPJ57" i="10"/>
  <c r="TPK57" i="10"/>
  <c r="TPL57" i="10"/>
  <c r="TPM57" i="10"/>
  <c r="TPN57" i="10"/>
  <c r="TPO57" i="10"/>
  <c r="TPP57" i="10"/>
  <c r="TPQ57" i="10"/>
  <c r="TPR57" i="10"/>
  <c r="TPS57" i="10"/>
  <c r="TPT57" i="10"/>
  <c r="TPU57" i="10"/>
  <c r="TPV57" i="10"/>
  <c r="TPW57" i="10"/>
  <c r="TPX57" i="10"/>
  <c r="TPY57" i="10"/>
  <c r="TPZ57" i="10"/>
  <c r="TQA57" i="10"/>
  <c r="TQB57" i="10"/>
  <c r="TQC57" i="10"/>
  <c r="TQD57" i="10"/>
  <c r="TQE57" i="10"/>
  <c r="TQF57" i="10"/>
  <c r="TQG57" i="10"/>
  <c r="TQH57" i="10"/>
  <c r="TQI57" i="10"/>
  <c r="TQJ57" i="10"/>
  <c r="TQK57" i="10"/>
  <c r="TQL57" i="10"/>
  <c r="TQM57" i="10"/>
  <c r="TQN57" i="10"/>
  <c r="TQO57" i="10"/>
  <c r="TQP57" i="10"/>
  <c r="TQQ57" i="10"/>
  <c r="TQR57" i="10"/>
  <c r="TQS57" i="10"/>
  <c r="TQT57" i="10"/>
  <c r="TQU57" i="10"/>
  <c r="TQV57" i="10"/>
  <c r="TQW57" i="10"/>
  <c r="TQX57" i="10"/>
  <c r="TQY57" i="10"/>
  <c r="TQZ57" i="10"/>
  <c r="TRA57" i="10"/>
  <c r="TRB57" i="10"/>
  <c r="TRC57" i="10"/>
  <c r="TRD57" i="10"/>
  <c r="TRE57" i="10"/>
  <c r="TRF57" i="10"/>
  <c r="TRG57" i="10"/>
  <c r="TRH57" i="10"/>
  <c r="TRI57" i="10"/>
  <c r="TRJ57" i="10"/>
  <c r="TRK57" i="10"/>
  <c r="TRL57" i="10"/>
  <c r="TRM57" i="10"/>
  <c r="TRN57" i="10"/>
  <c r="TRO57" i="10"/>
  <c r="TRP57" i="10"/>
  <c r="TRQ57" i="10"/>
  <c r="TRR57" i="10"/>
  <c r="TRS57" i="10"/>
  <c r="TRT57" i="10"/>
  <c r="TRU57" i="10"/>
  <c r="TRV57" i="10"/>
  <c r="TRW57" i="10"/>
  <c r="TRX57" i="10"/>
  <c r="TRY57" i="10"/>
  <c r="TRZ57" i="10"/>
  <c r="TSA57" i="10"/>
  <c r="TSB57" i="10"/>
  <c r="TSC57" i="10"/>
  <c r="TSD57" i="10"/>
  <c r="TSE57" i="10"/>
  <c r="TSF57" i="10"/>
  <c r="TSG57" i="10"/>
  <c r="TSH57" i="10"/>
  <c r="TSI57" i="10"/>
  <c r="TSJ57" i="10"/>
  <c r="TSK57" i="10"/>
  <c r="TSL57" i="10"/>
  <c r="TSM57" i="10"/>
  <c r="TSN57" i="10"/>
  <c r="TSO57" i="10"/>
  <c r="TSP57" i="10"/>
  <c r="TSQ57" i="10"/>
  <c r="TSR57" i="10"/>
  <c r="TSS57" i="10"/>
  <c r="TST57" i="10"/>
  <c r="TSU57" i="10"/>
  <c r="TSV57" i="10"/>
  <c r="TSW57" i="10"/>
  <c r="TSX57" i="10"/>
  <c r="TSY57" i="10"/>
  <c r="TSZ57" i="10"/>
  <c r="TTA57" i="10"/>
  <c r="TTB57" i="10"/>
  <c r="TTC57" i="10"/>
  <c r="TTD57" i="10"/>
  <c r="TTE57" i="10"/>
  <c r="TTF57" i="10"/>
  <c r="TTG57" i="10"/>
  <c r="TTH57" i="10"/>
  <c r="TTI57" i="10"/>
  <c r="TTJ57" i="10"/>
  <c r="TTK57" i="10"/>
  <c r="TTL57" i="10"/>
  <c r="TTM57" i="10"/>
  <c r="TTN57" i="10"/>
  <c r="TTO57" i="10"/>
  <c r="TTP57" i="10"/>
  <c r="TTQ57" i="10"/>
  <c r="TTR57" i="10"/>
  <c r="TTS57" i="10"/>
  <c r="TTT57" i="10"/>
  <c r="TTU57" i="10"/>
  <c r="TTV57" i="10"/>
  <c r="TTW57" i="10"/>
  <c r="TTX57" i="10"/>
  <c r="TTY57" i="10"/>
  <c r="TTZ57" i="10"/>
  <c r="TUA57" i="10"/>
  <c r="TUB57" i="10"/>
  <c r="TUC57" i="10"/>
  <c r="TUD57" i="10"/>
  <c r="TUE57" i="10"/>
  <c r="TUF57" i="10"/>
  <c r="TUG57" i="10"/>
  <c r="TUH57" i="10"/>
  <c r="TUI57" i="10"/>
  <c r="TUJ57" i="10"/>
  <c r="TUK57" i="10"/>
  <c r="TUL57" i="10"/>
  <c r="TUM57" i="10"/>
  <c r="TUN57" i="10"/>
  <c r="TUO57" i="10"/>
  <c r="TUP57" i="10"/>
  <c r="TUQ57" i="10"/>
  <c r="TUR57" i="10"/>
  <c r="TUS57" i="10"/>
  <c r="TUT57" i="10"/>
  <c r="TUU57" i="10"/>
  <c r="TUV57" i="10"/>
  <c r="TUW57" i="10"/>
  <c r="TUX57" i="10"/>
  <c r="TUY57" i="10"/>
  <c r="TUZ57" i="10"/>
  <c r="TVA57" i="10"/>
  <c r="TVB57" i="10"/>
  <c r="TVC57" i="10"/>
  <c r="TVD57" i="10"/>
  <c r="TVE57" i="10"/>
  <c r="TVF57" i="10"/>
  <c r="TVG57" i="10"/>
  <c r="TVH57" i="10"/>
  <c r="TVI57" i="10"/>
  <c r="TVJ57" i="10"/>
  <c r="TVK57" i="10"/>
  <c r="TVL57" i="10"/>
  <c r="TVM57" i="10"/>
  <c r="TVN57" i="10"/>
  <c r="TVO57" i="10"/>
  <c r="TVP57" i="10"/>
  <c r="TVQ57" i="10"/>
  <c r="TVR57" i="10"/>
  <c r="TVS57" i="10"/>
  <c r="TVT57" i="10"/>
  <c r="TVU57" i="10"/>
  <c r="TVV57" i="10"/>
  <c r="TVW57" i="10"/>
  <c r="TVX57" i="10"/>
  <c r="TVY57" i="10"/>
  <c r="TVZ57" i="10"/>
  <c r="TWA57" i="10"/>
  <c r="TWB57" i="10"/>
  <c r="TWC57" i="10"/>
  <c r="TWD57" i="10"/>
  <c r="TWE57" i="10"/>
  <c r="TWF57" i="10"/>
  <c r="TWG57" i="10"/>
  <c r="TWH57" i="10"/>
  <c r="TWI57" i="10"/>
  <c r="TWJ57" i="10"/>
  <c r="TWK57" i="10"/>
  <c r="TWL57" i="10"/>
  <c r="TWM57" i="10"/>
  <c r="TWN57" i="10"/>
  <c r="TWO57" i="10"/>
  <c r="TWP57" i="10"/>
  <c r="TWQ57" i="10"/>
  <c r="TWR57" i="10"/>
  <c r="TWS57" i="10"/>
  <c r="TWT57" i="10"/>
  <c r="TWU57" i="10"/>
  <c r="TWV57" i="10"/>
  <c r="TWW57" i="10"/>
  <c r="TWX57" i="10"/>
  <c r="TWY57" i="10"/>
  <c r="TWZ57" i="10"/>
  <c r="TXA57" i="10"/>
  <c r="TXB57" i="10"/>
  <c r="TXC57" i="10"/>
  <c r="TXD57" i="10"/>
  <c r="TXE57" i="10"/>
  <c r="TXF57" i="10"/>
  <c r="TXG57" i="10"/>
  <c r="TXH57" i="10"/>
  <c r="TXI57" i="10"/>
  <c r="TXJ57" i="10"/>
  <c r="TXK57" i="10"/>
  <c r="TXL57" i="10"/>
  <c r="TXM57" i="10"/>
  <c r="TXN57" i="10"/>
  <c r="TXO57" i="10"/>
  <c r="TXP57" i="10"/>
  <c r="TXQ57" i="10"/>
  <c r="TXR57" i="10"/>
  <c r="TXS57" i="10"/>
  <c r="TXT57" i="10"/>
  <c r="TXU57" i="10"/>
  <c r="TXV57" i="10"/>
  <c r="TXW57" i="10"/>
  <c r="TXX57" i="10"/>
  <c r="TXY57" i="10"/>
  <c r="TXZ57" i="10"/>
  <c r="TYA57" i="10"/>
  <c r="TYB57" i="10"/>
  <c r="TYC57" i="10"/>
  <c r="TYD57" i="10"/>
  <c r="TYE57" i="10"/>
  <c r="TYF57" i="10"/>
  <c r="TYG57" i="10"/>
  <c r="TYH57" i="10"/>
  <c r="TYI57" i="10"/>
  <c r="TYJ57" i="10"/>
  <c r="TYK57" i="10"/>
  <c r="TYL57" i="10"/>
  <c r="TYM57" i="10"/>
  <c r="TYN57" i="10"/>
  <c r="TYO57" i="10"/>
  <c r="TYP57" i="10"/>
  <c r="TYQ57" i="10"/>
  <c r="TYR57" i="10"/>
  <c r="TYS57" i="10"/>
  <c r="TYT57" i="10"/>
  <c r="TYU57" i="10"/>
  <c r="TYV57" i="10"/>
  <c r="TYW57" i="10"/>
  <c r="TYX57" i="10"/>
  <c r="TYY57" i="10"/>
  <c r="TYZ57" i="10"/>
  <c r="TZA57" i="10"/>
  <c r="TZB57" i="10"/>
  <c r="TZC57" i="10"/>
  <c r="TZD57" i="10"/>
  <c r="TZE57" i="10"/>
  <c r="TZF57" i="10"/>
  <c r="TZG57" i="10"/>
  <c r="TZH57" i="10"/>
  <c r="TZI57" i="10"/>
  <c r="TZJ57" i="10"/>
  <c r="TZK57" i="10"/>
  <c r="TZL57" i="10"/>
  <c r="TZM57" i="10"/>
  <c r="TZN57" i="10"/>
  <c r="TZO57" i="10"/>
  <c r="TZP57" i="10"/>
  <c r="TZQ57" i="10"/>
  <c r="TZR57" i="10"/>
  <c r="TZS57" i="10"/>
  <c r="TZT57" i="10"/>
  <c r="TZU57" i="10"/>
  <c r="TZV57" i="10"/>
  <c r="TZW57" i="10"/>
  <c r="TZX57" i="10"/>
  <c r="TZY57" i="10"/>
  <c r="TZZ57" i="10"/>
  <c r="UAA57" i="10"/>
  <c r="UAB57" i="10"/>
  <c r="UAC57" i="10"/>
  <c r="UAD57" i="10"/>
  <c r="UAE57" i="10"/>
  <c r="UAF57" i="10"/>
  <c r="UAG57" i="10"/>
  <c r="UAH57" i="10"/>
  <c r="UAI57" i="10"/>
  <c r="UAJ57" i="10"/>
  <c r="UAK57" i="10"/>
  <c r="UAL57" i="10"/>
  <c r="UAM57" i="10"/>
  <c r="UAN57" i="10"/>
  <c r="UAO57" i="10"/>
  <c r="UAP57" i="10"/>
  <c r="UAQ57" i="10"/>
  <c r="UAR57" i="10"/>
  <c r="UAS57" i="10"/>
  <c r="UAT57" i="10"/>
  <c r="UAU57" i="10"/>
  <c r="UAV57" i="10"/>
  <c r="UAW57" i="10"/>
  <c r="UAX57" i="10"/>
  <c r="UAY57" i="10"/>
  <c r="UAZ57" i="10"/>
  <c r="UBA57" i="10"/>
  <c r="UBB57" i="10"/>
  <c r="UBC57" i="10"/>
  <c r="UBD57" i="10"/>
  <c r="UBE57" i="10"/>
  <c r="UBF57" i="10"/>
  <c r="UBG57" i="10"/>
  <c r="UBH57" i="10"/>
  <c r="UBI57" i="10"/>
  <c r="UBJ57" i="10"/>
  <c r="UBK57" i="10"/>
  <c r="UBL57" i="10"/>
  <c r="UBM57" i="10"/>
  <c r="UBN57" i="10"/>
  <c r="UBO57" i="10"/>
  <c r="UBP57" i="10"/>
  <c r="UBQ57" i="10"/>
  <c r="UBR57" i="10"/>
  <c r="UBS57" i="10"/>
  <c r="UBT57" i="10"/>
  <c r="UBU57" i="10"/>
  <c r="UBV57" i="10"/>
  <c r="UBW57" i="10"/>
  <c r="UBX57" i="10"/>
  <c r="UBY57" i="10"/>
  <c r="UBZ57" i="10"/>
  <c r="UCA57" i="10"/>
  <c r="UCB57" i="10"/>
  <c r="UCC57" i="10"/>
  <c r="UCD57" i="10"/>
  <c r="UCE57" i="10"/>
  <c r="UCF57" i="10"/>
  <c r="UCG57" i="10"/>
  <c r="UCH57" i="10"/>
  <c r="UCI57" i="10"/>
  <c r="UCJ57" i="10"/>
  <c r="UCK57" i="10"/>
  <c r="UCL57" i="10"/>
  <c r="UCM57" i="10"/>
  <c r="UCN57" i="10"/>
  <c r="UCO57" i="10"/>
  <c r="UCP57" i="10"/>
  <c r="UCQ57" i="10"/>
  <c r="UCR57" i="10"/>
  <c r="UCS57" i="10"/>
  <c r="UCT57" i="10"/>
  <c r="UCU57" i="10"/>
  <c r="UCV57" i="10"/>
  <c r="UCW57" i="10"/>
  <c r="UCX57" i="10"/>
  <c r="UCY57" i="10"/>
  <c r="UCZ57" i="10"/>
  <c r="UDA57" i="10"/>
  <c r="UDB57" i="10"/>
  <c r="UDC57" i="10"/>
  <c r="UDD57" i="10"/>
  <c r="UDE57" i="10"/>
  <c r="UDF57" i="10"/>
  <c r="UDG57" i="10"/>
  <c r="UDH57" i="10"/>
  <c r="UDI57" i="10"/>
  <c r="UDJ57" i="10"/>
  <c r="UDK57" i="10"/>
  <c r="UDL57" i="10"/>
  <c r="UDM57" i="10"/>
  <c r="UDN57" i="10"/>
  <c r="UDO57" i="10"/>
  <c r="UDP57" i="10"/>
  <c r="UDQ57" i="10"/>
  <c r="UDR57" i="10"/>
  <c r="UDS57" i="10"/>
  <c r="UDT57" i="10"/>
  <c r="UDU57" i="10"/>
  <c r="UDV57" i="10"/>
  <c r="UDW57" i="10"/>
  <c r="UDX57" i="10"/>
  <c r="UDY57" i="10"/>
  <c r="UDZ57" i="10"/>
  <c r="UEA57" i="10"/>
  <c r="UEB57" i="10"/>
  <c r="UEC57" i="10"/>
  <c r="UED57" i="10"/>
  <c r="UEE57" i="10"/>
  <c r="UEF57" i="10"/>
  <c r="UEG57" i="10"/>
  <c r="UEH57" i="10"/>
  <c r="UEI57" i="10"/>
  <c r="UEJ57" i="10"/>
  <c r="UEK57" i="10"/>
  <c r="UEL57" i="10"/>
  <c r="UEM57" i="10"/>
  <c r="UEN57" i="10"/>
  <c r="UEO57" i="10"/>
  <c r="UEP57" i="10"/>
  <c r="UEQ57" i="10"/>
  <c r="UER57" i="10"/>
  <c r="UES57" i="10"/>
  <c r="UET57" i="10"/>
  <c r="UEU57" i="10"/>
  <c r="UEV57" i="10"/>
  <c r="UEW57" i="10"/>
  <c r="UEX57" i="10"/>
  <c r="UEY57" i="10"/>
  <c r="UEZ57" i="10"/>
  <c r="UFA57" i="10"/>
  <c r="UFB57" i="10"/>
  <c r="UFC57" i="10"/>
  <c r="UFD57" i="10"/>
  <c r="UFE57" i="10"/>
  <c r="UFF57" i="10"/>
  <c r="UFG57" i="10"/>
  <c r="UFH57" i="10"/>
  <c r="UFI57" i="10"/>
  <c r="UFJ57" i="10"/>
  <c r="UFK57" i="10"/>
  <c r="UFL57" i="10"/>
  <c r="UFM57" i="10"/>
  <c r="UFN57" i="10"/>
  <c r="UFO57" i="10"/>
  <c r="UFP57" i="10"/>
  <c r="UFQ57" i="10"/>
  <c r="UFR57" i="10"/>
  <c r="UFS57" i="10"/>
  <c r="UFT57" i="10"/>
  <c r="UFU57" i="10"/>
  <c r="UFV57" i="10"/>
  <c r="UFW57" i="10"/>
  <c r="UFX57" i="10"/>
  <c r="UFY57" i="10"/>
  <c r="UFZ57" i="10"/>
  <c r="UGA57" i="10"/>
  <c r="UGB57" i="10"/>
  <c r="UGC57" i="10"/>
  <c r="UGD57" i="10"/>
  <c r="UGE57" i="10"/>
  <c r="UGF57" i="10"/>
  <c r="UGG57" i="10"/>
  <c r="UGH57" i="10"/>
  <c r="UGI57" i="10"/>
  <c r="UGJ57" i="10"/>
  <c r="UGK57" i="10"/>
  <c r="UGL57" i="10"/>
  <c r="UGM57" i="10"/>
  <c r="UGN57" i="10"/>
  <c r="UGO57" i="10"/>
  <c r="UGP57" i="10"/>
  <c r="UGQ57" i="10"/>
  <c r="UGR57" i="10"/>
  <c r="UGS57" i="10"/>
  <c r="UGT57" i="10"/>
  <c r="UGU57" i="10"/>
  <c r="UGV57" i="10"/>
  <c r="UGW57" i="10"/>
  <c r="UGX57" i="10"/>
  <c r="UGY57" i="10"/>
  <c r="UGZ57" i="10"/>
  <c r="UHA57" i="10"/>
  <c r="UHB57" i="10"/>
  <c r="UHC57" i="10"/>
  <c r="UHD57" i="10"/>
  <c r="UHE57" i="10"/>
  <c r="UHF57" i="10"/>
  <c r="UHG57" i="10"/>
  <c r="UHH57" i="10"/>
  <c r="UHI57" i="10"/>
  <c r="UHJ57" i="10"/>
  <c r="UHK57" i="10"/>
  <c r="UHL57" i="10"/>
  <c r="UHM57" i="10"/>
  <c r="UHN57" i="10"/>
  <c r="UHO57" i="10"/>
  <c r="UHP57" i="10"/>
  <c r="UHQ57" i="10"/>
  <c r="UHR57" i="10"/>
  <c r="UHS57" i="10"/>
  <c r="UHT57" i="10"/>
  <c r="UHU57" i="10"/>
  <c r="UHV57" i="10"/>
  <c r="UHW57" i="10"/>
  <c r="UHX57" i="10"/>
  <c r="UHY57" i="10"/>
  <c r="UHZ57" i="10"/>
  <c r="UIA57" i="10"/>
  <c r="UIB57" i="10"/>
  <c r="UIC57" i="10"/>
  <c r="UID57" i="10"/>
  <c r="UIE57" i="10"/>
  <c r="UIF57" i="10"/>
  <c r="UIG57" i="10"/>
  <c r="UIH57" i="10"/>
  <c r="UII57" i="10"/>
  <c r="UIJ57" i="10"/>
  <c r="UIK57" i="10"/>
  <c r="UIL57" i="10"/>
  <c r="UIM57" i="10"/>
  <c r="UIN57" i="10"/>
  <c r="UIO57" i="10"/>
  <c r="UIP57" i="10"/>
  <c r="UIQ57" i="10"/>
  <c r="UIR57" i="10"/>
  <c r="UIS57" i="10"/>
  <c r="UIT57" i="10"/>
  <c r="UIU57" i="10"/>
  <c r="UIV57" i="10"/>
  <c r="UIW57" i="10"/>
  <c r="UIX57" i="10"/>
  <c r="UIY57" i="10"/>
  <c r="UIZ57" i="10"/>
  <c r="UJA57" i="10"/>
  <c r="UJB57" i="10"/>
  <c r="UJC57" i="10"/>
  <c r="UJD57" i="10"/>
  <c r="UJE57" i="10"/>
  <c r="UJF57" i="10"/>
  <c r="UJG57" i="10"/>
  <c r="UJH57" i="10"/>
  <c r="UJI57" i="10"/>
  <c r="UJJ57" i="10"/>
  <c r="UJK57" i="10"/>
  <c r="UJL57" i="10"/>
  <c r="UJM57" i="10"/>
  <c r="UJN57" i="10"/>
  <c r="UJO57" i="10"/>
  <c r="UJP57" i="10"/>
  <c r="UJQ57" i="10"/>
  <c r="UJR57" i="10"/>
  <c r="UJS57" i="10"/>
  <c r="UJT57" i="10"/>
  <c r="UJU57" i="10"/>
  <c r="UJV57" i="10"/>
  <c r="UJW57" i="10"/>
  <c r="UJX57" i="10"/>
  <c r="UJY57" i="10"/>
  <c r="UJZ57" i="10"/>
  <c r="UKA57" i="10"/>
  <c r="UKB57" i="10"/>
  <c r="UKC57" i="10"/>
  <c r="UKD57" i="10"/>
  <c r="UKE57" i="10"/>
  <c r="UKF57" i="10"/>
  <c r="UKG57" i="10"/>
  <c r="UKH57" i="10"/>
  <c r="UKI57" i="10"/>
  <c r="UKJ57" i="10"/>
  <c r="UKK57" i="10"/>
  <c r="UKL57" i="10"/>
  <c r="UKM57" i="10"/>
  <c r="UKN57" i="10"/>
  <c r="UKO57" i="10"/>
  <c r="UKP57" i="10"/>
  <c r="UKQ57" i="10"/>
  <c r="UKR57" i="10"/>
  <c r="UKS57" i="10"/>
  <c r="UKT57" i="10"/>
  <c r="UKU57" i="10"/>
  <c r="UKV57" i="10"/>
  <c r="UKW57" i="10"/>
  <c r="UKX57" i="10"/>
  <c r="UKY57" i="10"/>
  <c r="UKZ57" i="10"/>
  <c r="ULA57" i="10"/>
  <c r="ULB57" i="10"/>
  <c r="ULC57" i="10"/>
  <c r="ULD57" i="10"/>
  <c r="ULE57" i="10"/>
  <c r="ULF57" i="10"/>
  <c r="ULG57" i="10"/>
  <c r="ULH57" i="10"/>
  <c r="ULI57" i="10"/>
  <c r="ULJ57" i="10"/>
  <c r="ULK57" i="10"/>
  <c r="ULL57" i="10"/>
  <c r="ULM57" i="10"/>
  <c r="ULN57" i="10"/>
  <c r="ULO57" i="10"/>
  <c r="ULP57" i="10"/>
  <c r="ULQ57" i="10"/>
  <c r="ULR57" i="10"/>
  <c r="ULS57" i="10"/>
  <c r="ULT57" i="10"/>
  <c r="ULU57" i="10"/>
  <c r="ULV57" i="10"/>
  <c r="ULW57" i="10"/>
  <c r="ULX57" i="10"/>
  <c r="ULY57" i="10"/>
  <c r="ULZ57" i="10"/>
  <c r="UMA57" i="10"/>
  <c r="UMB57" i="10"/>
  <c r="UMC57" i="10"/>
  <c r="UMD57" i="10"/>
  <c r="UME57" i="10"/>
  <c r="UMF57" i="10"/>
  <c r="UMG57" i="10"/>
  <c r="UMH57" i="10"/>
  <c r="UMI57" i="10"/>
  <c r="UMJ57" i="10"/>
  <c r="UMK57" i="10"/>
  <c r="UML57" i="10"/>
  <c r="UMM57" i="10"/>
  <c r="UMN57" i="10"/>
  <c r="UMO57" i="10"/>
  <c r="UMP57" i="10"/>
  <c r="UMQ57" i="10"/>
  <c r="UMR57" i="10"/>
  <c r="UMS57" i="10"/>
  <c r="UMT57" i="10"/>
  <c r="UMU57" i="10"/>
  <c r="UMV57" i="10"/>
  <c r="UMW57" i="10"/>
  <c r="UMX57" i="10"/>
  <c r="UMY57" i="10"/>
  <c r="UMZ57" i="10"/>
  <c r="UNA57" i="10"/>
  <c r="UNB57" i="10"/>
  <c r="UNC57" i="10"/>
  <c r="UND57" i="10"/>
  <c r="UNE57" i="10"/>
  <c r="UNF57" i="10"/>
  <c r="UNG57" i="10"/>
  <c r="UNH57" i="10"/>
  <c r="UNI57" i="10"/>
  <c r="UNJ57" i="10"/>
  <c r="UNK57" i="10"/>
  <c r="UNL57" i="10"/>
  <c r="UNM57" i="10"/>
  <c r="UNN57" i="10"/>
  <c r="UNO57" i="10"/>
  <c r="UNP57" i="10"/>
  <c r="UNQ57" i="10"/>
  <c r="UNR57" i="10"/>
  <c r="UNS57" i="10"/>
  <c r="UNT57" i="10"/>
  <c r="UNU57" i="10"/>
  <c r="UNV57" i="10"/>
  <c r="UNW57" i="10"/>
  <c r="UNX57" i="10"/>
  <c r="UNY57" i="10"/>
  <c r="UNZ57" i="10"/>
  <c r="UOA57" i="10"/>
  <c r="UOB57" i="10"/>
  <c r="UOC57" i="10"/>
  <c r="UOD57" i="10"/>
  <c r="UOE57" i="10"/>
  <c r="UOF57" i="10"/>
  <c r="UOG57" i="10"/>
  <c r="UOH57" i="10"/>
  <c r="UOI57" i="10"/>
  <c r="UOJ57" i="10"/>
  <c r="UOK57" i="10"/>
  <c r="UOL57" i="10"/>
  <c r="UOM57" i="10"/>
  <c r="UON57" i="10"/>
  <c r="UOO57" i="10"/>
  <c r="UOP57" i="10"/>
  <c r="UOQ57" i="10"/>
  <c r="UOR57" i="10"/>
  <c r="UOS57" i="10"/>
  <c r="UOT57" i="10"/>
  <c r="UOU57" i="10"/>
  <c r="UOV57" i="10"/>
  <c r="UOW57" i="10"/>
  <c r="UOX57" i="10"/>
  <c r="UOY57" i="10"/>
  <c r="UOZ57" i="10"/>
  <c r="UPA57" i="10"/>
  <c r="UPB57" i="10"/>
  <c r="UPC57" i="10"/>
  <c r="UPD57" i="10"/>
  <c r="UPE57" i="10"/>
  <c r="UPF57" i="10"/>
  <c r="UPG57" i="10"/>
  <c r="UPH57" i="10"/>
  <c r="UPI57" i="10"/>
  <c r="UPJ57" i="10"/>
  <c r="UPK57" i="10"/>
  <c r="UPL57" i="10"/>
  <c r="UPM57" i="10"/>
  <c r="UPN57" i="10"/>
  <c r="UPO57" i="10"/>
  <c r="UPP57" i="10"/>
  <c r="UPQ57" i="10"/>
  <c r="UPR57" i="10"/>
  <c r="UPS57" i="10"/>
  <c r="UPT57" i="10"/>
  <c r="UPU57" i="10"/>
  <c r="UPV57" i="10"/>
  <c r="UPW57" i="10"/>
  <c r="UPX57" i="10"/>
  <c r="UPY57" i="10"/>
  <c r="UPZ57" i="10"/>
  <c r="UQA57" i="10"/>
  <c r="UQB57" i="10"/>
  <c r="UQC57" i="10"/>
  <c r="UQD57" i="10"/>
  <c r="UQE57" i="10"/>
  <c r="UQF57" i="10"/>
  <c r="UQG57" i="10"/>
  <c r="UQH57" i="10"/>
  <c r="UQI57" i="10"/>
  <c r="UQJ57" i="10"/>
  <c r="UQK57" i="10"/>
  <c r="UQL57" i="10"/>
  <c r="UQM57" i="10"/>
  <c r="UQN57" i="10"/>
  <c r="UQO57" i="10"/>
  <c r="UQP57" i="10"/>
  <c r="UQQ57" i="10"/>
  <c r="UQR57" i="10"/>
  <c r="UQS57" i="10"/>
  <c r="UQT57" i="10"/>
  <c r="UQU57" i="10"/>
  <c r="UQV57" i="10"/>
  <c r="UQW57" i="10"/>
  <c r="UQX57" i="10"/>
  <c r="UQY57" i="10"/>
  <c r="UQZ57" i="10"/>
  <c r="URA57" i="10"/>
  <c r="URB57" i="10"/>
  <c r="URC57" i="10"/>
  <c r="URD57" i="10"/>
  <c r="URE57" i="10"/>
  <c r="URF57" i="10"/>
  <c r="URG57" i="10"/>
  <c r="URH57" i="10"/>
  <c r="URI57" i="10"/>
  <c r="URJ57" i="10"/>
  <c r="URK57" i="10"/>
  <c r="URL57" i="10"/>
  <c r="URM57" i="10"/>
  <c r="URN57" i="10"/>
  <c r="URO57" i="10"/>
  <c r="URP57" i="10"/>
  <c r="URQ57" i="10"/>
  <c r="URR57" i="10"/>
  <c r="URS57" i="10"/>
  <c r="URT57" i="10"/>
  <c r="URU57" i="10"/>
  <c r="URV57" i="10"/>
  <c r="URW57" i="10"/>
  <c r="URX57" i="10"/>
  <c r="URY57" i="10"/>
  <c r="URZ57" i="10"/>
  <c r="USA57" i="10"/>
  <c r="USB57" i="10"/>
  <c r="USC57" i="10"/>
  <c r="USD57" i="10"/>
  <c r="USE57" i="10"/>
  <c r="USF57" i="10"/>
  <c r="USG57" i="10"/>
  <c r="USH57" i="10"/>
  <c r="USI57" i="10"/>
  <c r="USJ57" i="10"/>
  <c r="USK57" i="10"/>
  <c r="USL57" i="10"/>
  <c r="USM57" i="10"/>
  <c r="USN57" i="10"/>
  <c r="USO57" i="10"/>
  <c r="USP57" i="10"/>
  <c r="USQ57" i="10"/>
  <c r="USR57" i="10"/>
  <c r="USS57" i="10"/>
  <c r="UST57" i="10"/>
  <c r="USU57" i="10"/>
  <c r="USV57" i="10"/>
  <c r="USW57" i="10"/>
  <c r="USX57" i="10"/>
  <c r="USY57" i="10"/>
  <c r="USZ57" i="10"/>
  <c r="UTA57" i="10"/>
  <c r="UTB57" i="10"/>
  <c r="UTC57" i="10"/>
  <c r="UTD57" i="10"/>
  <c r="UTE57" i="10"/>
  <c r="UTF57" i="10"/>
  <c r="UTG57" i="10"/>
  <c r="UTH57" i="10"/>
  <c r="UTI57" i="10"/>
  <c r="UTJ57" i="10"/>
  <c r="UTK57" i="10"/>
  <c r="UTL57" i="10"/>
  <c r="UTM57" i="10"/>
  <c r="UTN57" i="10"/>
  <c r="UTO57" i="10"/>
  <c r="UTP57" i="10"/>
  <c r="UTQ57" i="10"/>
  <c r="UTR57" i="10"/>
  <c r="UTS57" i="10"/>
  <c r="UTT57" i="10"/>
  <c r="UTU57" i="10"/>
  <c r="UTV57" i="10"/>
  <c r="UTW57" i="10"/>
  <c r="UTX57" i="10"/>
  <c r="UTY57" i="10"/>
  <c r="UTZ57" i="10"/>
  <c r="UUA57" i="10"/>
  <c r="UUB57" i="10"/>
  <c r="UUC57" i="10"/>
  <c r="UUD57" i="10"/>
  <c r="UUE57" i="10"/>
  <c r="UUF57" i="10"/>
  <c r="UUG57" i="10"/>
  <c r="UUH57" i="10"/>
  <c r="UUI57" i="10"/>
  <c r="UUJ57" i="10"/>
  <c r="UUK57" i="10"/>
  <c r="UUL57" i="10"/>
  <c r="UUM57" i="10"/>
  <c r="UUN57" i="10"/>
  <c r="UUO57" i="10"/>
  <c r="UUP57" i="10"/>
  <c r="UUQ57" i="10"/>
  <c r="UUR57" i="10"/>
  <c r="UUS57" i="10"/>
  <c r="UUT57" i="10"/>
  <c r="UUU57" i="10"/>
  <c r="UUV57" i="10"/>
  <c r="UUW57" i="10"/>
  <c r="UUX57" i="10"/>
  <c r="UUY57" i="10"/>
  <c r="UUZ57" i="10"/>
  <c r="UVA57" i="10"/>
  <c r="UVB57" i="10"/>
  <c r="UVC57" i="10"/>
  <c r="UVD57" i="10"/>
  <c r="UVE57" i="10"/>
  <c r="UVF57" i="10"/>
  <c r="UVG57" i="10"/>
  <c r="UVH57" i="10"/>
  <c r="UVI57" i="10"/>
  <c r="UVJ57" i="10"/>
  <c r="UVK57" i="10"/>
  <c r="UVL57" i="10"/>
  <c r="UVM57" i="10"/>
  <c r="UVN57" i="10"/>
  <c r="UVO57" i="10"/>
  <c r="UVP57" i="10"/>
  <c r="UVQ57" i="10"/>
  <c r="UVR57" i="10"/>
  <c r="UVS57" i="10"/>
  <c r="UVT57" i="10"/>
  <c r="UVU57" i="10"/>
  <c r="UVV57" i="10"/>
  <c r="UVW57" i="10"/>
  <c r="UVX57" i="10"/>
  <c r="UVY57" i="10"/>
  <c r="UVZ57" i="10"/>
  <c r="UWA57" i="10"/>
  <c r="UWB57" i="10"/>
  <c r="UWC57" i="10"/>
  <c r="UWD57" i="10"/>
  <c r="UWE57" i="10"/>
  <c r="UWF57" i="10"/>
  <c r="UWG57" i="10"/>
  <c r="UWH57" i="10"/>
  <c r="UWI57" i="10"/>
  <c r="UWJ57" i="10"/>
  <c r="UWK57" i="10"/>
  <c r="UWL57" i="10"/>
  <c r="UWM57" i="10"/>
  <c r="UWN57" i="10"/>
  <c r="UWO57" i="10"/>
  <c r="UWP57" i="10"/>
  <c r="UWQ57" i="10"/>
  <c r="UWR57" i="10"/>
  <c r="UWS57" i="10"/>
  <c r="UWT57" i="10"/>
  <c r="UWU57" i="10"/>
  <c r="UWV57" i="10"/>
  <c r="UWW57" i="10"/>
  <c r="UWX57" i="10"/>
  <c r="UWY57" i="10"/>
  <c r="UWZ57" i="10"/>
  <c r="UXA57" i="10"/>
  <c r="UXB57" i="10"/>
  <c r="UXC57" i="10"/>
  <c r="UXD57" i="10"/>
  <c r="UXE57" i="10"/>
  <c r="UXF57" i="10"/>
  <c r="UXG57" i="10"/>
  <c r="UXH57" i="10"/>
  <c r="UXI57" i="10"/>
  <c r="UXJ57" i="10"/>
  <c r="UXK57" i="10"/>
  <c r="UXL57" i="10"/>
  <c r="UXM57" i="10"/>
  <c r="UXN57" i="10"/>
  <c r="UXO57" i="10"/>
  <c r="UXP57" i="10"/>
  <c r="UXQ57" i="10"/>
  <c r="UXR57" i="10"/>
  <c r="UXS57" i="10"/>
  <c r="UXT57" i="10"/>
  <c r="UXU57" i="10"/>
  <c r="UXV57" i="10"/>
  <c r="UXW57" i="10"/>
  <c r="UXX57" i="10"/>
  <c r="UXY57" i="10"/>
  <c r="UXZ57" i="10"/>
  <c r="UYA57" i="10"/>
  <c r="UYB57" i="10"/>
  <c r="UYC57" i="10"/>
  <c r="UYD57" i="10"/>
  <c r="UYE57" i="10"/>
  <c r="UYF57" i="10"/>
  <c r="UYG57" i="10"/>
  <c r="UYH57" i="10"/>
  <c r="UYI57" i="10"/>
  <c r="UYJ57" i="10"/>
  <c r="UYK57" i="10"/>
  <c r="UYL57" i="10"/>
  <c r="UYM57" i="10"/>
  <c r="UYN57" i="10"/>
  <c r="UYO57" i="10"/>
  <c r="UYP57" i="10"/>
  <c r="UYQ57" i="10"/>
  <c r="UYR57" i="10"/>
  <c r="UYS57" i="10"/>
  <c r="UYT57" i="10"/>
  <c r="UYU57" i="10"/>
  <c r="UYV57" i="10"/>
  <c r="UYW57" i="10"/>
  <c r="UYX57" i="10"/>
  <c r="UYY57" i="10"/>
  <c r="UYZ57" i="10"/>
  <c r="UZA57" i="10"/>
  <c r="UZB57" i="10"/>
  <c r="UZC57" i="10"/>
  <c r="UZD57" i="10"/>
  <c r="UZE57" i="10"/>
  <c r="UZF57" i="10"/>
  <c r="UZG57" i="10"/>
  <c r="UZH57" i="10"/>
  <c r="UZI57" i="10"/>
  <c r="UZJ57" i="10"/>
  <c r="UZK57" i="10"/>
  <c r="UZL57" i="10"/>
  <c r="UZM57" i="10"/>
  <c r="UZN57" i="10"/>
  <c r="UZO57" i="10"/>
  <c r="UZP57" i="10"/>
  <c r="UZQ57" i="10"/>
  <c r="UZR57" i="10"/>
  <c r="UZS57" i="10"/>
  <c r="UZT57" i="10"/>
  <c r="UZU57" i="10"/>
  <c r="UZV57" i="10"/>
  <c r="UZW57" i="10"/>
  <c r="UZX57" i="10"/>
  <c r="UZY57" i="10"/>
  <c r="UZZ57" i="10"/>
  <c r="VAA57" i="10"/>
  <c r="VAB57" i="10"/>
  <c r="VAC57" i="10"/>
  <c r="VAD57" i="10"/>
  <c r="VAE57" i="10"/>
  <c r="VAF57" i="10"/>
  <c r="VAG57" i="10"/>
  <c r="VAH57" i="10"/>
  <c r="VAI57" i="10"/>
  <c r="VAJ57" i="10"/>
  <c r="VAK57" i="10"/>
  <c r="VAL57" i="10"/>
  <c r="VAM57" i="10"/>
  <c r="VAN57" i="10"/>
  <c r="VAO57" i="10"/>
  <c r="VAP57" i="10"/>
  <c r="VAQ57" i="10"/>
  <c r="VAR57" i="10"/>
  <c r="VAS57" i="10"/>
  <c r="VAT57" i="10"/>
  <c r="VAU57" i="10"/>
  <c r="VAV57" i="10"/>
  <c r="VAW57" i="10"/>
  <c r="VAX57" i="10"/>
  <c r="VAY57" i="10"/>
  <c r="VAZ57" i="10"/>
  <c r="VBA57" i="10"/>
  <c r="VBB57" i="10"/>
  <c r="VBC57" i="10"/>
  <c r="VBD57" i="10"/>
  <c r="VBE57" i="10"/>
  <c r="VBF57" i="10"/>
  <c r="VBG57" i="10"/>
  <c r="VBH57" i="10"/>
  <c r="VBI57" i="10"/>
  <c r="VBJ57" i="10"/>
  <c r="VBK57" i="10"/>
  <c r="VBL57" i="10"/>
  <c r="VBM57" i="10"/>
  <c r="VBN57" i="10"/>
  <c r="VBO57" i="10"/>
  <c r="VBP57" i="10"/>
  <c r="VBQ57" i="10"/>
  <c r="VBR57" i="10"/>
  <c r="VBS57" i="10"/>
  <c r="VBT57" i="10"/>
  <c r="VBU57" i="10"/>
  <c r="VBV57" i="10"/>
  <c r="VBW57" i="10"/>
  <c r="VBX57" i="10"/>
  <c r="VBY57" i="10"/>
  <c r="VBZ57" i="10"/>
  <c r="VCA57" i="10"/>
  <c r="VCB57" i="10"/>
  <c r="VCC57" i="10"/>
  <c r="VCD57" i="10"/>
  <c r="VCE57" i="10"/>
  <c r="VCF57" i="10"/>
  <c r="VCG57" i="10"/>
  <c r="VCH57" i="10"/>
  <c r="VCI57" i="10"/>
  <c r="VCJ57" i="10"/>
  <c r="VCK57" i="10"/>
  <c r="VCL57" i="10"/>
  <c r="VCM57" i="10"/>
  <c r="VCN57" i="10"/>
  <c r="VCO57" i="10"/>
  <c r="VCP57" i="10"/>
  <c r="VCQ57" i="10"/>
  <c r="VCR57" i="10"/>
  <c r="VCS57" i="10"/>
  <c r="VCT57" i="10"/>
  <c r="VCU57" i="10"/>
  <c r="VCV57" i="10"/>
  <c r="VCW57" i="10"/>
  <c r="VCX57" i="10"/>
  <c r="VCY57" i="10"/>
  <c r="VCZ57" i="10"/>
  <c r="VDA57" i="10"/>
  <c r="VDB57" i="10"/>
  <c r="VDC57" i="10"/>
  <c r="VDD57" i="10"/>
  <c r="VDE57" i="10"/>
  <c r="VDF57" i="10"/>
  <c r="VDG57" i="10"/>
  <c r="VDH57" i="10"/>
  <c r="VDI57" i="10"/>
  <c r="VDJ57" i="10"/>
  <c r="VDK57" i="10"/>
  <c r="VDL57" i="10"/>
  <c r="VDM57" i="10"/>
  <c r="VDN57" i="10"/>
  <c r="VDO57" i="10"/>
  <c r="VDP57" i="10"/>
  <c r="VDQ57" i="10"/>
  <c r="VDR57" i="10"/>
  <c r="VDS57" i="10"/>
  <c r="VDT57" i="10"/>
  <c r="VDU57" i="10"/>
  <c r="VDV57" i="10"/>
  <c r="VDW57" i="10"/>
  <c r="VDX57" i="10"/>
  <c r="VDY57" i="10"/>
  <c r="VDZ57" i="10"/>
  <c r="VEA57" i="10"/>
  <c r="VEB57" i="10"/>
  <c r="VEC57" i="10"/>
  <c r="VED57" i="10"/>
  <c r="VEE57" i="10"/>
  <c r="VEF57" i="10"/>
  <c r="VEG57" i="10"/>
  <c r="VEH57" i="10"/>
  <c r="VEI57" i="10"/>
  <c r="VEJ57" i="10"/>
  <c r="VEK57" i="10"/>
  <c r="VEL57" i="10"/>
  <c r="VEM57" i="10"/>
  <c r="VEN57" i="10"/>
  <c r="VEO57" i="10"/>
  <c r="VEP57" i="10"/>
  <c r="VEQ57" i="10"/>
  <c r="VER57" i="10"/>
  <c r="VES57" i="10"/>
  <c r="VET57" i="10"/>
  <c r="VEU57" i="10"/>
  <c r="VEV57" i="10"/>
  <c r="VEW57" i="10"/>
  <c r="VEX57" i="10"/>
  <c r="VEY57" i="10"/>
  <c r="VEZ57" i="10"/>
  <c r="VFA57" i="10"/>
  <c r="VFB57" i="10"/>
  <c r="VFC57" i="10"/>
  <c r="VFD57" i="10"/>
  <c r="VFE57" i="10"/>
  <c r="VFF57" i="10"/>
  <c r="VFG57" i="10"/>
  <c r="VFH57" i="10"/>
  <c r="VFI57" i="10"/>
  <c r="VFJ57" i="10"/>
  <c r="VFK57" i="10"/>
  <c r="VFL57" i="10"/>
  <c r="VFM57" i="10"/>
  <c r="VFN57" i="10"/>
  <c r="VFO57" i="10"/>
  <c r="VFP57" i="10"/>
  <c r="VFQ57" i="10"/>
  <c r="VFR57" i="10"/>
  <c r="VFS57" i="10"/>
  <c r="VFT57" i="10"/>
  <c r="VFU57" i="10"/>
  <c r="VFV57" i="10"/>
  <c r="VFW57" i="10"/>
  <c r="VFX57" i="10"/>
  <c r="VFY57" i="10"/>
  <c r="VFZ57" i="10"/>
  <c r="VGA57" i="10"/>
  <c r="VGB57" i="10"/>
  <c r="VGC57" i="10"/>
  <c r="VGD57" i="10"/>
  <c r="VGE57" i="10"/>
  <c r="VGF57" i="10"/>
  <c r="VGG57" i="10"/>
  <c r="VGH57" i="10"/>
  <c r="VGI57" i="10"/>
  <c r="VGJ57" i="10"/>
  <c r="VGK57" i="10"/>
  <c r="VGL57" i="10"/>
  <c r="VGM57" i="10"/>
  <c r="VGN57" i="10"/>
  <c r="VGO57" i="10"/>
  <c r="VGP57" i="10"/>
  <c r="VGQ57" i="10"/>
  <c r="VGR57" i="10"/>
  <c r="VGS57" i="10"/>
  <c r="VGT57" i="10"/>
  <c r="VGU57" i="10"/>
  <c r="VGV57" i="10"/>
  <c r="VGW57" i="10"/>
  <c r="VGX57" i="10"/>
  <c r="VGY57" i="10"/>
  <c r="VGZ57" i="10"/>
  <c r="VHA57" i="10"/>
  <c r="VHB57" i="10"/>
  <c r="VHC57" i="10"/>
  <c r="VHD57" i="10"/>
  <c r="VHE57" i="10"/>
  <c r="VHF57" i="10"/>
  <c r="VHG57" i="10"/>
  <c r="VHH57" i="10"/>
  <c r="VHI57" i="10"/>
  <c r="VHJ57" i="10"/>
  <c r="VHK57" i="10"/>
  <c r="VHL57" i="10"/>
  <c r="VHM57" i="10"/>
  <c r="VHN57" i="10"/>
  <c r="VHO57" i="10"/>
  <c r="VHP57" i="10"/>
  <c r="VHQ57" i="10"/>
  <c r="VHR57" i="10"/>
  <c r="VHS57" i="10"/>
  <c r="VHT57" i="10"/>
  <c r="VHU57" i="10"/>
  <c r="VHV57" i="10"/>
  <c r="VHW57" i="10"/>
  <c r="VHX57" i="10"/>
  <c r="VHY57" i="10"/>
  <c r="VHZ57" i="10"/>
  <c r="VIA57" i="10"/>
  <c r="VIB57" i="10"/>
  <c r="VIC57" i="10"/>
  <c r="VID57" i="10"/>
  <c r="VIE57" i="10"/>
  <c r="VIF57" i="10"/>
  <c r="VIG57" i="10"/>
  <c r="VIH57" i="10"/>
  <c r="VII57" i="10"/>
  <c r="VIJ57" i="10"/>
  <c r="VIK57" i="10"/>
  <c r="VIL57" i="10"/>
  <c r="VIM57" i="10"/>
  <c r="VIN57" i="10"/>
  <c r="VIO57" i="10"/>
  <c r="VIP57" i="10"/>
  <c r="VIQ57" i="10"/>
  <c r="VIR57" i="10"/>
  <c r="VIS57" i="10"/>
  <c r="VIT57" i="10"/>
  <c r="VIU57" i="10"/>
  <c r="VIV57" i="10"/>
  <c r="VIW57" i="10"/>
  <c r="VIX57" i="10"/>
  <c r="VIY57" i="10"/>
  <c r="VIZ57" i="10"/>
  <c r="VJA57" i="10"/>
  <c r="VJB57" i="10"/>
  <c r="VJC57" i="10"/>
  <c r="VJD57" i="10"/>
  <c r="VJE57" i="10"/>
  <c r="VJF57" i="10"/>
  <c r="VJG57" i="10"/>
  <c r="VJH57" i="10"/>
  <c r="VJI57" i="10"/>
  <c r="VJJ57" i="10"/>
  <c r="VJK57" i="10"/>
  <c r="VJL57" i="10"/>
  <c r="VJM57" i="10"/>
  <c r="VJN57" i="10"/>
  <c r="VJO57" i="10"/>
  <c r="VJP57" i="10"/>
  <c r="VJQ57" i="10"/>
  <c r="VJR57" i="10"/>
  <c r="VJS57" i="10"/>
  <c r="VJT57" i="10"/>
  <c r="VJU57" i="10"/>
  <c r="VJV57" i="10"/>
  <c r="VJW57" i="10"/>
  <c r="VJX57" i="10"/>
  <c r="VJY57" i="10"/>
  <c r="VJZ57" i="10"/>
  <c r="VKA57" i="10"/>
  <c r="VKB57" i="10"/>
  <c r="VKC57" i="10"/>
  <c r="VKD57" i="10"/>
  <c r="VKE57" i="10"/>
  <c r="VKF57" i="10"/>
  <c r="VKG57" i="10"/>
  <c r="VKH57" i="10"/>
  <c r="VKI57" i="10"/>
  <c r="VKJ57" i="10"/>
  <c r="VKK57" i="10"/>
  <c r="VKL57" i="10"/>
  <c r="VKM57" i="10"/>
  <c r="VKN57" i="10"/>
  <c r="VKO57" i="10"/>
  <c r="VKP57" i="10"/>
  <c r="VKQ57" i="10"/>
  <c r="VKR57" i="10"/>
  <c r="VKS57" i="10"/>
  <c r="VKT57" i="10"/>
  <c r="VKU57" i="10"/>
  <c r="VKV57" i="10"/>
  <c r="VKW57" i="10"/>
  <c r="VKX57" i="10"/>
  <c r="VKY57" i="10"/>
  <c r="VKZ57" i="10"/>
  <c r="VLA57" i="10"/>
  <c r="VLB57" i="10"/>
  <c r="VLC57" i="10"/>
  <c r="VLD57" i="10"/>
  <c r="VLE57" i="10"/>
  <c r="VLF57" i="10"/>
  <c r="VLG57" i="10"/>
  <c r="VLH57" i="10"/>
  <c r="VLI57" i="10"/>
  <c r="VLJ57" i="10"/>
  <c r="VLK57" i="10"/>
  <c r="VLL57" i="10"/>
  <c r="VLM57" i="10"/>
  <c r="VLN57" i="10"/>
  <c r="VLO57" i="10"/>
  <c r="VLP57" i="10"/>
  <c r="VLQ57" i="10"/>
  <c r="VLR57" i="10"/>
  <c r="VLS57" i="10"/>
  <c r="VLT57" i="10"/>
  <c r="VLU57" i="10"/>
  <c r="VLV57" i="10"/>
  <c r="VLW57" i="10"/>
  <c r="VLX57" i="10"/>
  <c r="VLY57" i="10"/>
  <c r="VLZ57" i="10"/>
  <c r="VMA57" i="10"/>
  <c r="VMB57" i="10"/>
  <c r="VMC57" i="10"/>
  <c r="VMD57" i="10"/>
  <c r="VME57" i="10"/>
  <c r="VMF57" i="10"/>
  <c r="VMG57" i="10"/>
  <c r="VMH57" i="10"/>
  <c r="VMI57" i="10"/>
  <c r="VMJ57" i="10"/>
  <c r="VMK57" i="10"/>
  <c r="VML57" i="10"/>
  <c r="VMM57" i="10"/>
  <c r="VMN57" i="10"/>
  <c r="VMO57" i="10"/>
  <c r="VMP57" i="10"/>
  <c r="VMQ57" i="10"/>
  <c r="VMR57" i="10"/>
  <c r="VMS57" i="10"/>
  <c r="VMT57" i="10"/>
  <c r="VMU57" i="10"/>
  <c r="VMV57" i="10"/>
  <c r="VMW57" i="10"/>
  <c r="VMX57" i="10"/>
  <c r="VMY57" i="10"/>
  <c r="VMZ57" i="10"/>
  <c r="VNA57" i="10"/>
  <c r="VNB57" i="10"/>
  <c r="VNC57" i="10"/>
  <c r="VND57" i="10"/>
  <c r="VNE57" i="10"/>
  <c r="VNF57" i="10"/>
  <c r="VNG57" i="10"/>
  <c r="VNH57" i="10"/>
  <c r="VNI57" i="10"/>
  <c r="VNJ57" i="10"/>
  <c r="VNK57" i="10"/>
  <c r="VNL57" i="10"/>
  <c r="VNM57" i="10"/>
  <c r="VNN57" i="10"/>
  <c r="VNO57" i="10"/>
  <c r="VNP57" i="10"/>
  <c r="VNQ57" i="10"/>
  <c r="VNR57" i="10"/>
  <c r="VNS57" i="10"/>
  <c r="VNT57" i="10"/>
  <c r="VNU57" i="10"/>
  <c r="VNV57" i="10"/>
  <c r="VNW57" i="10"/>
  <c r="VNX57" i="10"/>
  <c r="VNY57" i="10"/>
  <c r="VNZ57" i="10"/>
  <c r="VOA57" i="10"/>
  <c r="VOB57" i="10"/>
  <c r="VOC57" i="10"/>
  <c r="VOD57" i="10"/>
  <c r="VOE57" i="10"/>
  <c r="VOF57" i="10"/>
  <c r="VOG57" i="10"/>
  <c r="VOH57" i="10"/>
  <c r="VOI57" i="10"/>
  <c r="VOJ57" i="10"/>
  <c r="VOK57" i="10"/>
  <c r="VOL57" i="10"/>
  <c r="VOM57" i="10"/>
  <c r="VON57" i="10"/>
  <c r="VOO57" i="10"/>
  <c r="VOP57" i="10"/>
  <c r="VOQ57" i="10"/>
  <c r="VOR57" i="10"/>
  <c r="VOS57" i="10"/>
  <c r="VOT57" i="10"/>
  <c r="VOU57" i="10"/>
  <c r="VOV57" i="10"/>
  <c r="VOW57" i="10"/>
  <c r="VOX57" i="10"/>
  <c r="VOY57" i="10"/>
  <c r="VOZ57" i="10"/>
  <c r="VPA57" i="10"/>
  <c r="VPB57" i="10"/>
  <c r="VPC57" i="10"/>
  <c r="VPD57" i="10"/>
  <c r="VPE57" i="10"/>
  <c r="VPF57" i="10"/>
  <c r="VPG57" i="10"/>
  <c r="VPH57" i="10"/>
  <c r="VPI57" i="10"/>
  <c r="VPJ57" i="10"/>
  <c r="VPK57" i="10"/>
  <c r="VPL57" i="10"/>
  <c r="VPM57" i="10"/>
  <c r="VPN57" i="10"/>
  <c r="VPO57" i="10"/>
  <c r="VPP57" i="10"/>
  <c r="VPQ57" i="10"/>
  <c r="VPR57" i="10"/>
  <c r="VPS57" i="10"/>
  <c r="VPT57" i="10"/>
  <c r="VPU57" i="10"/>
  <c r="VPV57" i="10"/>
  <c r="VPW57" i="10"/>
  <c r="VPX57" i="10"/>
  <c r="VPY57" i="10"/>
  <c r="VPZ57" i="10"/>
  <c r="VQA57" i="10"/>
  <c r="VQB57" i="10"/>
  <c r="VQC57" i="10"/>
  <c r="VQD57" i="10"/>
  <c r="VQE57" i="10"/>
  <c r="VQF57" i="10"/>
  <c r="VQG57" i="10"/>
  <c r="VQH57" i="10"/>
  <c r="VQI57" i="10"/>
  <c r="VQJ57" i="10"/>
  <c r="VQK57" i="10"/>
  <c r="VQL57" i="10"/>
  <c r="VQM57" i="10"/>
  <c r="VQN57" i="10"/>
  <c r="VQO57" i="10"/>
  <c r="VQP57" i="10"/>
  <c r="VQQ57" i="10"/>
  <c r="VQR57" i="10"/>
  <c r="VQS57" i="10"/>
  <c r="VQT57" i="10"/>
  <c r="VQU57" i="10"/>
  <c r="VQV57" i="10"/>
  <c r="VQW57" i="10"/>
  <c r="VQX57" i="10"/>
  <c r="VQY57" i="10"/>
  <c r="VQZ57" i="10"/>
  <c r="VRA57" i="10"/>
  <c r="VRB57" i="10"/>
  <c r="VRC57" i="10"/>
  <c r="VRD57" i="10"/>
  <c r="VRE57" i="10"/>
  <c r="VRF57" i="10"/>
  <c r="VRG57" i="10"/>
  <c r="VRH57" i="10"/>
  <c r="VRI57" i="10"/>
  <c r="VRJ57" i="10"/>
  <c r="VRK57" i="10"/>
  <c r="VRL57" i="10"/>
  <c r="VRM57" i="10"/>
  <c r="VRN57" i="10"/>
  <c r="VRO57" i="10"/>
  <c r="VRP57" i="10"/>
  <c r="VRQ57" i="10"/>
  <c r="VRR57" i="10"/>
  <c r="VRS57" i="10"/>
  <c r="VRT57" i="10"/>
  <c r="VRU57" i="10"/>
  <c r="VRV57" i="10"/>
  <c r="VRW57" i="10"/>
  <c r="VRX57" i="10"/>
  <c r="VRY57" i="10"/>
  <c r="VRZ57" i="10"/>
  <c r="VSA57" i="10"/>
  <c r="VSB57" i="10"/>
  <c r="VSC57" i="10"/>
  <c r="VSD57" i="10"/>
  <c r="VSE57" i="10"/>
  <c r="VSF57" i="10"/>
  <c r="VSG57" i="10"/>
  <c r="VSH57" i="10"/>
  <c r="VSI57" i="10"/>
  <c r="VSJ57" i="10"/>
  <c r="VSK57" i="10"/>
  <c r="VSL57" i="10"/>
  <c r="VSM57" i="10"/>
  <c r="VSN57" i="10"/>
  <c r="VSO57" i="10"/>
  <c r="VSP57" i="10"/>
  <c r="VSQ57" i="10"/>
  <c r="VSR57" i="10"/>
  <c r="VSS57" i="10"/>
  <c r="VST57" i="10"/>
  <c r="VSU57" i="10"/>
  <c r="VSV57" i="10"/>
  <c r="VSW57" i="10"/>
  <c r="VSX57" i="10"/>
  <c r="VSY57" i="10"/>
  <c r="VSZ57" i="10"/>
  <c r="VTA57" i="10"/>
  <c r="VTB57" i="10"/>
  <c r="VTC57" i="10"/>
  <c r="VTD57" i="10"/>
  <c r="VTE57" i="10"/>
  <c r="VTF57" i="10"/>
  <c r="VTG57" i="10"/>
  <c r="VTH57" i="10"/>
  <c r="VTI57" i="10"/>
  <c r="VTJ57" i="10"/>
  <c r="VTK57" i="10"/>
  <c r="VTL57" i="10"/>
  <c r="VTM57" i="10"/>
  <c r="VTN57" i="10"/>
  <c r="VTO57" i="10"/>
  <c r="VTP57" i="10"/>
  <c r="VTQ57" i="10"/>
  <c r="VTR57" i="10"/>
  <c r="VTS57" i="10"/>
  <c r="VTT57" i="10"/>
  <c r="VTU57" i="10"/>
  <c r="VTV57" i="10"/>
  <c r="VTW57" i="10"/>
  <c r="VTX57" i="10"/>
  <c r="VTY57" i="10"/>
  <c r="VTZ57" i="10"/>
  <c r="VUA57" i="10"/>
  <c r="VUB57" i="10"/>
  <c r="VUC57" i="10"/>
  <c r="VUD57" i="10"/>
  <c r="VUE57" i="10"/>
  <c r="VUF57" i="10"/>
  <c r="VUG57" i="10"/>
  <c r="VUH57" i="10"/>
  <c r="VUI57" i="10"/>
  <c r="VUJ57" i="10"/>
  <c r="VUK57" i="10"/>
  <c r="VUL57" i="10"/>
  <c r="VUM57" i="10"/>
  <c r="VUN57" i="10"/>
  <c r="VUO57" i="10"/>
  <c r="VUP57" i="10"/>
  <c r="VUQ57" i="10"/>
  <c r="VUR57" i="10"/>
  <c r="VUS57" i="10"/>
  <c r="VUT57" i="10"/>
  <c r="VUU57" i="10"/>
  <c r="VUV57" i="10"/>
  <c r="VUW57" i="10"/>
  <c r="VUX57" i="10"/>
  <c r="VUY57" i="10"/>
  <c r="VUZ57" i="10"/>
  <c r="VVA57" i="10"/>
  <c r="VVB57" i="10"/>
  <c r="VVC57" i="10"/>
  <c r="VVD57" i="10"/>
  <c r="VVE57" i="10"/>
  <c r="VVF57" i="10"/>
  <c r="VVG57" i="10"/>
  <c r="VVH57" i="10"/>
  <c r="VVI57" i="10"/>
  <c r="VVJ57" i="10"/>
  <c r="VVK57" i="10"/>
  <c r="VVL57" i="10"/>
  <c r="VVM57" i="10"/>
  <c r="VVN57" i="10"/>
  <c r="VVO57" i="10"/>
  <c r="VVP57" i="10"/>
  <c r="VVQ57" i="10"/>
  <c r="VVR57" i="10"/>
  <c r="VVS57" i="10"/>
  <c r="VVT57" i="10"/>
  <c r="VVU57" i="10"/>
  <c r="VVV57" i="10"/>
  <c r="VVW57" i="10"/>
  <c r="VVX57" i="10"/>
  <c r="VVY57" i="10"/>
  <c r="VVZ57" i="10"/>
  <c r="VWA57" i="10"/>
  <c r="VWB57" i="10"/>
  <c r="VWC57" i="10"/>
  <c r="VWD57" i="10"/>
  <c r="VWE57" i="10"/>
  <c r="VWF57" i="10"/>
  <c r="VWG57" i="10"/>
  <c r="VWH57" i="10"/>
  <c r="VWI57" i="10"/>
  <c r="VWJ57" i="10"/>
  <c r="VWK57" i="10"/>
  <c r="VWL57" i="10"/>
  <c r="VWM57" i="10"/>
  <c r="VWN57" i="10"/>
  <c r="VWO57" i="10"/>
  <c r="VWP57" i="10"/>
  <c r="VWQ57" i="10"/>
  <c r="VWR57" i="10"/>
  <c r="VWS57" i="10"/>
  <c r="VWT57" i="10"/>
  <c r="VWU57" i="10"/>
  <c r="VWV57" i="10"/>
  <c r="VWW57" i="10"/>
  <c r="VWX57" i="10"/>
  <c r="VWY57" i="10"/>
  <c r="VWZ57" i="10"/>
  <c r="VXA57" i="10"/>
  <c r="VXB57" i="10"/>
  <c r="VXC57" i="10"/>
  <c r="VXD57" i="10"/>
  <c r="VXE57" i="10"/>
  <c r="VXF57" i="10"/>
  <c r="VXG57" i="10"/>
  <c r="VXH57" i="10"/>
  <c r="VXI57" i="10"/>
  <c r="VXJ57" i="10"/>
  <c r="VXK57" i="10"/>
  <c r="VXL57" i="10"/>
  <c r="VXM57" i="10"/>
  <c r="VXN57" i="10"/>
  <c r="VXO57" i="10"/>
  <c r="VXP57" i="10"/>
  <c r="VXQ57" i="10"/>
  <c r="VXR57" i="10"/>
  <c r="VXS57" i="10"/>
  <c r="VXT57" i="10"/>
  <c r="VXU57" i="10"/>
  <c r="VXV57" i="10"/>
  <c r="VXW57" i="10"/>
  <c r="VXX57" i="10"/>
  <c r="VXY57" i="10"/>
  <c r="VXZ57" i="10"/>
  <c r="VYA57" i="10"/>
  <c r="VYB57" i="10"/>
  <c r="VYC57" i="10"/>
  <c r="VYD57" i="10"/>
  <c r="VYE57" i="10"/>
  <c r="VYF57" i="10"/>
  <c r="VYG57" i="10"/>
  <c r="VYH57" i="10"/>
  <c r="VYI57" i="10"/>
  <c r="VYJ57" i="10"/>
  <c r="VYK57" i="10"/>
  <c r="VYL57" i="10"/>
  <c r="VYM57" i="10"/>
  <c r="VYN57" i="10"/>
  <c r="VYO57" i="10"/>
  <c r="VYP57" i="10"/>
  <c r="VYQ57" i="10"/>
  <c r="VYR57" i="10"/>
  <c r="VYS57" i="10"/>
  <c r="VYT57" i="10"/>
  <c r="VYU57" i="10"/>
  <c r="VYV57" i="10"/>
  <c r="VYW57" i="10"/>
  <c r="VYX57" i="10"/>
  <c r="VYY57" i="10"/>
  <c r="VYZ57" i="10"/>
  <c r="VZA57" i="10"/>
  <c r="VZB57" i="10"/>
  <c r="VZC57" i="10"/>
  <c r="VZD57" i="10"/>
  <c r="VZE57" i="10"/>
  <c r="VZF57" i="10"/>
  <c r="VZG57" i="10"/>
  <c r="VZH57" i="10"/>
  <c r="VZI57" i="10"/>
  <c r="VZJ57" i="10"/>
  <c r="VZK57" i="10"/>
  <c r="VZL57" i="10"/>
  <c r="VZM57" i="10"/>
  <c r="VZN57" i="10"/>
  <c r="VZO57" i="10"/>
  <c r="VZP57" i="10"/>
  <c r="VZQ57" i="10"/>
  <c r="VZR57" i="10"/>
  <c r="VZS57" i="10"/>
  <c r="VZT57" i="10"/>
  <c r="VZU57" i="10"/>
  <c r="VZV57" i="10"/>
  <c r="VZW57" i="10"/>
  <c r="VZX57" i="10"/>
  <c r="VZY57" i="10"/>
  <c r="VZZ57" i="10"/>
  <c r="WAA57" i="10"/>
  <c r="WAB57" i="10"/>
  <c r="WAC57" i="10"/>
  <c r="WAD57" i="10"/>
  <c r="WAE57" i="10"/>
  <c r="WAF57" i="10"/>
  <c r="WAG57" i="10"/>
  <c r="WAH57" i="10"/>
  <c r="WAI57" i="10"/>
  <c r="WAJ57" i="10"/>
  <c r="WAK57" i="10"/>
  <c r="WAL57" i="10"/>
  <c r="WAM57" i="10"/>
  <c r="WAN57" i="10"/>
  <c r="WAO57" i="10"/>
  <c r="WAP57" i="10"/>
  <c r="WAQ57" i="10"/>
  <c r="WAR57" i="10"/>
  <c r="WAS57" i="10"/>
  <c r="WAT57" i="10"/>
  <c r="WAU57" i="10"/>
  <c r="WAV57" i="10"/>
  <c r="WAW57" i="10"/>
  <c r="WAX57" i="10"/>
  <c r="WAY57" i="10"/>
  <c r="WAZ57" i="10"/>
  <c r="WBA57" i="10"/>
  <c r="WBB57" i="10"/>
  <c r="WBC57" i="10"/>
  <c r="WBD57" i="10"/>
  <c r="WBE57" i="10"/>
  <c r="WBF57" i="10"/>
  <c r="WBG57" i="10"/>
  <c r="WBH57" i="10"/>
  <c r="WBI57" i="10"/>
  <c r="WBJ57" i="10"/>
  <c r="WBK57" i="10"/>
  <c r="WBL57" i="10"/>
  <c r="WBM57" i="10"/>
  <c r="WBN57" i="10"/>
  <c r="WBO57" i="10"/>
  <c r="WBP57" i="10"/>
  <c r="WBQ57" i="10"/>
  <c r="WBR57" i="10"/>
  <c r="WBS57" i="10"/>
  <c r="WBT57" i="10"/>
  <c r="WBU57" i="10"/>
  <c r="WBV57" i="10"/>
  <c r="WBW57" i="10"/>
  <c r="WBX57" i="10"/>
  <c r="WBY57" i="10"/>
  <c r="WBZ57" i="10"/>
  <c r="WCA57" i="10"/>
  <c r="WCB57" i="10"/>
  <c r="WCC57" i="10"/>
  <c r="WCD57" i="10"/>
  <c r="WCE57" i="10"/>
  <c r="WCF57" i="10"/>
  <c r="WCG57" i="10"/>
  <c r="WCH57" i="10"/>
  <c r="WCI57" i="10"/>
  <c r="WCJ57" i="10"/>
  <c r="WCK57" i="10"/>
  <c r="WCL57" i="10"/>
  <c r="WCM57" i="10"/>
  <c r="WCN57" i="10"/>
  <c r="WCO57" i="10"/>
  <c r="WCP57" i="10"/>
  <c r="WCQ57" i="10"/>
  <c r="WCR57" i="10"/>
  <c r="WCS57" i="10"/>
  <c r="WCT57" i="10"/>
  <c r="WCU57" i="10"/>
  <c r="WCV57" i="10"/>
  <c r="WCW57" i="10"/>
  <c r="WCX57" i="10"/>
  <c r="WCY57" i="10"/>
  <c r="WCZ57" i="10"/>
  <c r="WDA57" i="10"/>
  <c r="WDB57" i="10"/>
  <c r="WDC57" i="10"/>
  <c r="WDD57" i="10"/>
  <c r="WDE57" i="10"/>
  <c r="WDF57" i="10"/>
  <c r="WDG57" i="10"/>
  <c r="WDH57" i="10"/>
  <c r="WDI57" i="10"/>
  <c r="WDJ57" i="10"/>
  <c r="WDK57" i="10"/>
  <c r="WDL57" i="10"/>
  <c r="WDM57" i="10"/>
  <c r="WDN57" i="10"/>
  <c r="WDO57" i="10"/>
  <c r="WDP57" i="10"/>
  <c r="WDQ57" i="10"/>
  <c r="WDR57" i="10"/>
  <c r="WDS57" i="10"/>
  <c r="WDT57" i="10"/>
  <c r="WDU57" i="10"/>
  <c r="WDV57" i="10"/>
  <c r="WDW57" i="10"/>
  <c r="WDX57" i="10"/>
  <c r="WDY57" i="10"/>
  <c r="WDZ57" i="10"/>
  <c r="WEA57" i="10"/>
  <c r="WEB57" i="10"/>
  <c r="WEC57" i="10"/>
  <c r="WED57" i="10"/>
  <c r="WEE57" i="10"/>
  <c r="WEF57" i="10"/>
  <c r="WEG57" i="10"/>
  <c r="WEH57" i="10"/>
  <c r="WEI57" i="10"/>
  <c r="WEJ57" i="10"/>
  <c r="WEK57" i="10"/>
  <c r="WEL57" i="10"/>
  <c r="WEM57" i="10"/>
  <c r="WEN57" i="10"/>
  <c r="WEO57" i="10"/>
  <c r="WEP57" i="10"/>
  <c r="WEQ57" i="10"/>
  <c r="WER57" i="10"/>
  <c r="WES57" i="10"/>
  <c r="WET57" i="10"/>
  <c r="WEU57" i="10"/>
  <c r="WEV57" i="10"/>
  <c r="WEW57" i="10"/>
  <c r="WEX57" i="10"/>
  <c r="WEY57" i="10"/>
  <c r="WEZ57" i="10"/>
  <c r="WFA57" i="10"/>
  <c r="WFB57" i="10"/>
  <c r="WFC57" i="10"/>
  <c r="WFD57" i="10"/>
  <c r="WFE57" i="10"/>
  <c r="WFF57" i="10"/>
  <c r="WFG57" i="10"/>
  <c r="WFH57" i="10"/>
  <c r="WFI57" i="10"/>
  <c r="WFJ57" i="10"/>
  <c r="WFK57" i="10"/>
  <c r="WFL57" i="10"/>
  <c r="WFM57" i="10"/>
  <c r="WFN57" i="10"/>
  <c r="WFO57" i="10"/>
  <c r="WFP57" i="10"/>
  <c r="WFQ57" i="10"/>
  <c r="WFR57" i="10"/>
  <c r="WFS57" i="10"/>
  <c r="WFT57" i="10"/>
  <c r="WFU57" i="10"/>
  <c r="WFV57" i="10"/>
  <c r="WFW57" i="10"/>
  <c r="WFX57" i="10"/>
  <c r="WFY57" i="10"/>
  <c r="WFZ57" i="10"/>
  <c r="WGA57" i="10"/>
  <c r="WGB57" i="10"/>
  <c r="WGC57" i="10"/>
  <c r="WGD57" i="10"/>
  <c r="WGE57" i="10"/>
  <c r="WGF57" i="10"/>
  <c r="WGG57" i="10"/>
  <c r="WGH57" i="10"/>
  <c r="WGI57" i="10"/>
  <c r="WGJ57" i="10"/>
  <c r="WGK57" i="10"/>
  <c r="WGL57" i="10"/>
  <c r="WGM57" i="10"/>
  <c r="WGN57" i="10"/>
  <c r="WGO57" i="10"/>
  <c r="WGP57" i="10"/>
  <c r="WGQ57" i="10"/>
  <c r="WGR57" i="10"/>
  <c r="WGS57" i="10"/>
  <c r="WGT57" i="10"/>
  <c r="WGU57" i="10"/>
  <c r="WGV57" i="10"/>
  <c r="WGW57" i="10"/>
  <c r="WGX57" i="10"/>
  <c r="WGY57" i="10"/>
  <c r="WGZ57" i="10"/>
  <c r="WHA57" i="10"/>
  <c r="WHB57" i="10"/>
  <c r="WHC57" i="10"/>
  <c r="WHD57" i="10"/>
  <c r="WHE57" i="10"/>
  <c r="WHF57" i="10"/>
  <c r="WHG57" i="10"/>
  <c r="WHH57" i="10"/>
  <c r="WHI57" i="10"/>
  <c r="WHJ57" i="10"/>
  <c r="WHK57" i="10"/>
  <c r="WHL57" i="10"/>
  <c r="WHM57" i="10"/>
  <c r="WHN57" i="10"/>
  <c r="WHO57" i="10"/>
  <c r="WHP57" i="10"/>
  <c r="WHQ57" i="10"/>
  <c r="WHR57" i="10"/>
  <c r="WHS57" i="10"/>
  <c r="WHT57" i="10"/>
  <c r="WHU57" i="10"/>
  <c r="WHV57" i="10"/>
  <c r="WHW57" i="10"/>
  <c r="WHX57" i="10"/>
  <c r="WHY57" i="10"/>
  <c r="WHZ57" i="10"/>
  <c r="WIA57" i="10"/>
  <c r="WIB57" i="10"/>
  <c r="WIC57" i="10"/>
  <c r="WID57" i="10"/>
  <c r="WIE57" i="10"/>
  <c r="WIF57" i="10"/>
  <c r="WIG57" i="10"/>
  <c r="WIH57" i="10"/>
  <c r="WII57" i="10"/>
  <c r="WIJ57" i="10"/>
  <c r="WIK57" i="10"/>
  <c r="WIL57" i="10"/>
  <c r="WIM57" i="10"/>
  <c r="WIN57" i="10"/>
  <c r="WIO57" i="10"/>
  <c r="WIP57" i="10"/>
  <c r="WIQ57" i="10"/>
  <c r="WIR57" i="10"/>
  <c r="WIS57" i="10"/>
  <c r="WIT57" i="10"/>
  <c r="WIU57" i="10"/>
  <c r="WIV57" i="10"/>
  <c r="WIW57" i="10"/>
  <c r="WIX57" i="10"/>
  <c r="WIY57" i="10"/>
  <c r="WIZ57" i="10"/>
  <c r="WJA57" i="10"/>
  <c r="WJB57" i="10"/>
  <c r="WJC57" i="10"/>
  <c r="WJD57" i="10"/>
  <c r="WJE57" i="10"/>
  <c r="WJF57" i="10"/>
  <c r="WJG57" i="10"/>
  <c r="WJH57" i="10"/>
  <c r="WJI57" i="10"/>
  <c r="WJJ57" i="10"/>
  <c r="WJK57" i="10"/>
  <c r="WJL57" i="10"/>
  <c r="WJM57" i="10"/>
  <c r="WJN57" i="10"/>
  <c r="WJO57" i="10"/>
  <c r="WJP57" i="10"/>
  <c r="WJQ57" i="10"/>
  <c r="WJR57" i="10"/>
  <c r="WJS57" i="10"/>
  <c r="WJT57" i="10"/>
  <c r="WJU57" i="10"/>
  <c r="WJV57" i="10"/>
  <c r="WJW57" i="10"/>
  <c r="WJX57" i="10"/>
  <c r="WJY57" i="10"/>
  <c r="WJZ57" i="10"/>
  <c r="WKA57" i="10"/>
  <c r="WKB57" i="10"/>
  <c r="WKC57" i="10"/>
  <c r="WKD57" i="10"/>
  <c r="WKE57" i="10"/>
  <c r="WKF57" i="10"/>
  <c r="WKG57" i="10"/>
  <c r="WKH57" i="10"/>
  <c r="WKI57" i="10"/>
  <c r="WKJ57" i="10"/>
  <c r="WKK57" i="10"/>
  <c r="WKL57" i="10"/>
  <c r="WKM57" i="10"/>
  <c r="WKN57" i="10"/>
  <c r="WKO57" i="10"/>
  <c r="WKP57" i="10"/>
  <c r="WKQ57" i="10"/>
  <c r="WKR57" i="10"/>
  <c r="WKS57" i="10"/>
  <c r="WKT57" i="10"/>
  <c r="WKU57" i="10"/>
  <c r="WKV57" i="10"/>
  <c r="WKW57" i="10"/>
  <c r="WKX57" i="10"/>
  <c r="WKY57" i="10"/>
  <c r="WKZ57" i="10"/>
  <c r="WLA57" i="10"/>
  <c r="WLB57" i="10"/>
  <c r="WLC57" i="10"/>
  <c r="WLD57" i="10"/>
  <c r="WLE57" i="10"/>
  <c r="WLF57" i="10"/>
  <c r="WLG57" i="10"/>
  <c r="WLH57" i="10"/>
  <c r="WLI57" i="10"/>
  <c r="WLJ57" i="10"/>
  <c r="WLK57" i="10"/>
  <c r="WLL57" i="10"/>
  <c r="WLM57" i="10"/>
  <c r="WLN57" i="10"/>
  <c r="WLO57" i="10"/>
  <c r="WLP57" i="10"/>
  <c r="WLQ57" i="10"/>
  <c r="WLR57" i="10"/>
  <c r="WLS57" i="10"/>
  <c r="WLT57" i="10"/>
  <c r="WLU57" i="10"/>
  <c r="WLV57" i="10"/>
  <c r="WLW57" i="10"/>
  <c r="WLX57" i="10"/>
  <c r="WLY57" i="10"/>
  <c r="WLZ57" i="10"/>
  <c r="WMA57" i="10"/>
  <c r="WMB57" i="10"/>
  <c r="WMC57" i="10"/>
  <c r="WMD57" i="10"/>
  <c r="WME57" i="10"/>
  <c r="WMF57" i="10"/>
  <c r="WMG57" i="10"/>
  <c r="WMH57" i="10"/>
  <c r="WMI57" i="10"/>
  <c r="WMJ57" i="10"/>
  <c r="WMK57" i="10"/>
  <c r="WML57" i="10"/>
  <c r="WMM57" i="10"/>
  <c r="WMN57" i="10"/>
  <c r="WMO57" i="10"/>
  <c r="WMP57" i="10"/>
  <c r="WMQ57" i="10"/>
  <c r="WMR57" i="10"/>
  <c r="WMS57" i="10"/>
  <c r="WMT57" i="10"/>
  <c r="WMU57" i="10"/>
  <c r="WMV57" i="10"/>
  <c r="WMW57" i="10"/>
  <c r="WMX57" i="10"/>
  <c r="WMY57" i="10"/>
  <c r="WMZ57" i="10"/>
  <c r="WNA57" i="10"/>
  <c r="WNB57" i="10"/>
  <c r="WNC57" i="10"/>
  <c r="WND57" i="10"/>
  <c r="WNE57" i="10"/>
  <c r="WNF57" i="10"/>
  <c r="WNG57" i="10"/>
  <c r="WNH57" i="10"/>
  <c r="WNI57" i="10"/>
  <c r="WNJ57" i="10"/>
  <c r="WNK57" i="10"/>
  <c r="WNL57" i="10"/>
  <c r="WNM57" i="10"/>
  <c r="WNN57" i="10"/>
  <c r="WNO57" i="10"/>
  <c r="WNP57" i="10"/>
  <c r="WNQ57" i="10"/>
  <c r="WNR57" i="10"/>
  <c r="WNS57" i="10"/>
  <c r="WNT57" i="10"/>
  <c r="WNU57" i="10"/>
  <c r="WNV57" i="10"/>
  <c r="WNW57" i="10"/>
  <c r="WNX57" i="10"/>
  <c r="WNY57" i="10"/>
  <c r="WNZ57" i="10"/>
  <c r="WOA57" i="10"/>
  <c r="WOB57" i="10"/>
  <c r="WOC57" i="10"/>
  <c r="WOD57" i="10"/>
  <c r="WOE57" i="10"/>
  <c r="WOF57" i="10"/>
  <c r="WOG57" i="10"/>
  <c r="WOH57" i="10"/>
  <c r="WOI57" i="10"/>
  <c r="WOJ57" i="10"/>
  <c r="WOK57" i="10"/>
  <c r="WOL57" i="10"/>
  <c r="WOM57" i="10"/>
  <c r="WON57" i="10"/>
  <c r="WOO57" i="10"/>
  <c r="WOP57" i="10"/>
  <c r="WOQ57" i="10"/>
  <c r="WOR57" i="10"/>
  <c r="WOS57" i="10"/>
  <c r="WOT57" i="10"/>
  <c r="WOU57" i="10"/>
  <c r="WOV57" i="10"/>
  <c r="WOW57" i="10"/>
  <c r="WOX57" i="10"/>
  <c r="WOY57" i="10"/>
  <c r="WOZ57" i="10"/>
  <c r="WPA57" i="10"/>
  <c r="WPB57" i="10"/>
  <c r="WPC57" i="10"/>
  <c r="WPD57" i="10"/>
  <c r="WPE57" i="10"/>
  <c r="WPF57" i="10"/>
  <c r="WPG57" i="10"/>
  <c r="WPH57" i="10"/>
  <c r="WPI57" i="10"/>
  <c r="WPJ57" i="10"/>
  <c r="WPK57" i="10"/>
  <c r="WPL57" i="10"/>
  <c r="WPM57" i="10"/>
  <c r="WPN57" i="10"/>
  <c r="WPO57" i="10"/>
  <c r="WPP57" i="10"/>
  <c r="WPQ57" i="10"/>
  <c r="WPR57" i="10"/>
  <c r="WPS57" i="10"/>
  <c r="WPT57" i="10"/>
  <c r="WPU57" i="10"/>
  <c r="WPV57" i="10"/>
  <c r="WPW57" i="10"/>
  <c r="WPX57" i="10"/>
  <c r="WPY57" i="10"/>
  <c r="WPZ57" i="10"/>
  <c r="WQA57" i="10"/>
  <c r="WQB57" i="10"/>
  <c r="WQC57" i="10"/>
  <c r="WQD57" i="10"/>
  <c r="WQE57" i="10"/>
  <c r="WQF57" i="10"/>
  <c r="WQG57" i="10"/>
  <c r="WQH57" i="10"/>
  <c r="WQI57" i="10"/>
  <c r="WQJ57" i="10"/>
  <c r="WQK57" i="10"/>
  <c r="WQL57" i="10"/>
  <c r="WQM57" i="10"/>
  <c r="WQN57" i="10"/>
  <c r="WQO57" i="10"/>
  <c r="WQP57" i="10"/>
  <c r="WQQ57" i="10"/>
  <c r="WQR57" i="10"/>
  <c r="WQS57" i="10"/>
  <c r="WQT57" i="10"/>
  <c r="WQU57" i="10"/>
  <c r="WQV57" i="10"/>
  <c r="WQW57" i="10"/>
  <c r="WQX57" i="10"/>
  <c r="WQY57" i="10"/>
  <c r="WQZ57" i="10"/>
  <c r="WRA57" i="10"/>
  <c r="WRB57" i="10"/>
  <c r="WRC57" i="10"/>
  <c r="WRD57" i="10"/>
  <c r="WRE57" i="10"/>
  <c r="WRF57" i="10"/>
  <c r="WRG57" i="10"/>
  <c r="WRH57" i="10"/>
  <c r="WRI57" i="10"/>
  <c r="WRJ57" i="10"/>
  <c r="WRK57" i="10"/>
  <c r="WRL57" i="10"/>
  <c r="WRM57" i="10"/>
  <c r="WRN57" i="10"/>
  <c r="WRO57" i="10"/>
  <c r="WRP57" i="10"/>
  <c r="WRQ57" i="10"/>
  <c r="WRR57" i="10"/>
  <c r="WRS57" i="10"/>
  <c r="WRT57" i="10"/>
  <c r="WRU57" i="10"/>
  <c r="WRV57" i="10"/>
  <c r="WRW57" i="10"/>
  <c r="WRX57" i="10"/>
  <c r="WRY57" i="10"/>
  <c r="WRZ57" i="10"/>
  <c r="WSA57" i="10"/>
  <c r="WSB57" i="10"/>
  <c r="WSC57" i="10"/>
  <c r="WSD57" i="10"/>
  <c r="WSE57" i="10"/>
  <c r="WSF57" i="10"/>
  <c r="WSG57" i="10"/>
  <c r="WSH57" i="10"/>
  <c r="WSI57" i="10"/>
  <c r="WSJ57" i="10"/>
  <c r="WSK57" i="10"/>
  <c r="WSL57" i="10"/>
  <c r="WSM57" i="10"/>
  <c r="WSN57" i="10"/>
  <c r="WSO57" i="10"/>
  <c r="WSP57" i="10"/>
  <c r="WSQ57" i="10"/>
  <c r="WSR57" i="10"/>
  <c r="WSS57" i="10"/>
  <c r="WST57" i="10"/>
  <c r="WSU57" i="10"/>
  <c r="WSV57" i="10"/>
  <c r="WSW57" i="10"/>
  <c r="WSX57" i="10"/>
  <c r="WSY57" i="10"/>
  <c r="WSZ57" i="10"/>
  <c r="WTA57" i="10"/>
  <c r="WTB57" i="10"/>
  <c r="WTC57" i="10"/>
  <c r="WTD57" i="10"/>
  <c r="WTE57" i="10"/>
  <c r="WTF57" i="10"/>
  <c r="WTG57" i="10"/>
  <c r="WTH57" i="10"/>
  <c r="WTI57" i="10"/>
  <c r="WTJ57" i="10"/>
  <c r="WTK57" i="10"/>
  <c r="WTL57" i="10"/>
  <c r="WTM57" i="10"/>
  <c r="WTN57" i="10"/>
  <c r="WTO57" i="10"/>
  <c r="WTP57" i="10"/>
  <c r="WTQ57" i="10"/>
  <c r="WTR57" i="10"/>
  <c r="WTS57" i="10"/>
  <c r="WTT57" i="10"/>
  <c r="WTU57" i="10"/>
  <c r="WTV57" i="10"/>
  <c r="WTW57" i="10"/>
  <c r="WTX57" i="10"/>
  <c r="WTY57" i="10"/>
  <c r="WTZ57" i="10"/>
  <c r="WUA57" i="10"/>
  <c r="WUB57" i="10"/>
  <c r="WUC57" i="10"/>
  <c r="WUD57" i="10"/>
  <c r="WUE57" i="10"/>
  <c r="WUF57" i="10"/>
  <c r="WUG57" i="10"/>
  <c r="WUH57" i="10"/>
  <c r="WUI57" i="10"/>
  <c r="WUJ57" i="10"/>
  <c r="WUK57" i="10"/>
  <c r="WUL57" i="10"/>
  <c r="WUM57" i="10"/>
  <c r="WUN57" i="10"/>
  <c r="WUO57" i="10"/>
  <c r="WUP57" i="10"/>
  <c r="WUQ57" i="10"/>
  <c r="WUR57" i="10"/>
  <c r="WUS57" i="10"/>
  <c r="WUT57" i="10"/>
  <c r="WUU57" i="10"/>
  <c r="WUV57" i="10"/>
  <c r="WUW57" i="10"/>
  <c r="WUX57" i="10"/>
  <c r="WUY57" i="10"/>
  <c r="WUZ57" i="10"/>
  <c r="WVA57" i="10"/>
  <c r="WVB57" i="10"/>
  <c r="WVC57" i="10"/>
  <c r="WVD57" i="10"/>
  <c r="WVE57" i="10"/>
  <c r="WVF57" i="10"/>
  <c r="WVG57" i="10"/>
  <c r="WVH57" i="10"/>
  <c r="WVI57" i="10"/>
  <c r="WVJ57" i="10"/>
  <c r="WVK57" i="10"/>
  <c r="WVL57" i="10"/>
  <c r="WVM57" i="10"/>
  <c r="WVN57" i="10"/>
  <c r="WVO57" i="10"/>
  <c r="WVP57" i="10"/>
  <c r="WVQ57" i="10"/>
  <c r="WVR57" i="10"/>
  <c r="WVS57" i="10"/>
  <c r="WVT57" i="10"/>
  <c r="WVU57" i="10"/>
  <c r="WVV57" i="10"/>
  <c r="WVW57" i="10"/>
  <c r="WVX57" i="10"/>
  <c r="WVY57" i="10"/>
  <c r="WVZ57" i="10"/>
  <c r="WWA57" i="10"/>
  <c r="WWB57" i="10"/>
  <c r="WWC57" i="10"/>
  <c r="WWD57" i="10"/>
  <c r="WWE57" i="10"/>
  <c r="WWF57" i="10"/>
  <c r="WWG57" i="10"/>
  <c r="WWH57" i="10"/>
  <c r="WWI57" i="10"/>
  <c r="WWJ57" i="10"/>
  <c r="WWK57" i="10"/>
  <c r="WWL57" i="10"/>
  <c r="WWM57" i="10"/>
  <c r="WWN57" i="10"/>
  <c r="WWO57" i="10"/>
  <c r="WWP57" i="10"/>
  <c r="WWQ57" i="10"/>
  <c r="WWR57" i="10"/>
  <c r="WWS57" i="10"/>
  <c r="WWT57" i="10"/>
  <c r="WWU57" i="10"/>
  <c r="WWV57" i="10"/>
  <c r="WWW57" i="10"/>
  <c r="WWX57" i="10"/>
  <c r="WWY57" i="10"/>
  <c r="WWZ57" i="10"/>
  <c r="WXA57" i="10"/>
  <c r="WXB57" i="10"/>
  <c r="WXC57" i="10"/>
  <c r="WXD57" i="10"/>
  <c r="WXE57" i="10"/>
  <c r="WXF57" i="10"/>
  <c r="WXG57" i="10"/>
  <c r="WXH57" i="10"/>
  <c r="WXI57" i="10"/>
  <c r="WXJ57" i="10"/>
  <c r="WXK57" i="10"/>
  <c r="WXL57" i="10"/>
  <c r="WXM57" i="10"/>
  <c r="WXN57" i="10"/>
  <c r="WXO57" i="10"/>
  <c r="WXP57" i="10"/>
  <c r="WXQ57" i="10"/>
  <c r="WXR57" i="10"/>
  <c r="WXS57" i="10"/>
  <c r="WXT57" i="10"/>
  <c r="WXU57" i="10"/>
  <c r="WXV57" i="10"/>
  <c r="WXW57" i="10"/>
  <c r="WXX57" i="10"/>
  <c r="WXY57" i="10"/>
  <c r="WXZ57" i="10"/>
  <c r="WYA57" i="10"/>
  <c r="WYB57" i="10"/>
  <c r="WYC57" i="10"/>
  <c r="WYD57" i="10"/>
  <c r="WYE57" i="10"/>
  <c r="WYF57" i="10"/>
  <c r="WYG57" i="10"/>
  <c r="WYH57" i="10"/>
  <c r="WYI57" i="10"/>
  <c r="WYJ57" i="10"/>
  <c r="WYK57" i="10"/>
  <c r="WYL57" i="10"/>
  <c r="WYM57" i="10"/>
  <c r="WYN57" i="10"/>
  <c r="WYO57" i="10"/>
  <c r="WYP57" i="10"/>
  <c r="WYQ57" i="10"/>
  <c r="WYR57" i="10"/>
  <c r="WYS57" i="10"/>
  <c r="WYT57" i="10"/>
  <c r="WYU57" i="10"/>
  <c r="WYV57" i="10"/>
  <c r="WYW57" i="10"/>
  <c r="WYX57" i="10"/>
  <c r="WYY57" i="10"/>
  <c r="WYZ57" i="10"/>
  <c r="WZA57" i="10"/>
  <c r="WZB57" i="10"/>
  <c r="WZC57" i="10"/>
  <c r="WZD57" i="10"/>
  <c r="WZE57" i="10"/>
  <c r="WZF57" i="10"/>
  <c r="WZG57" i="10"/>
  <c r="WZH57" i="10"/>
  <c r="WZI57" i="10"/>
  <c r="WZJ57" i="10"/>
  <c r="WZK57" i="10"/>
  <c r="WZL57" i="10"/>
  <c r="WZM57" i="10"/>
  <c r="WZN57" i="10"/>
  <c r="WZO57" i="10"/>
  <c r="WZP57" i="10"/>
  <c r="WZQ57" i="10"/>
  <c r="WZR57" i="10"/>
  <c r="WZS57" i="10"/>
  <c r="WZT57" i="10"/>
  <c r="WZU57" i="10"/>
  <c r="WZV57" i="10"/>
  <c r="WZW57" i="10"/>
  <c r="WZX57" i="10"/>
  <c r="WZY57" i="10"/>
  <c r="WZZ57" i="10"/>
  <c r="XAA57" i="10"/>
  <c r="XAB57" i="10"/>
  <c r="XAC57" i="10"/>
  <c r="XAD57" i="10"/>
  <c r="XAE57" i="10"/>
  <c r="XAF57" i="10"/>
  <c r="XAG57" i="10"/>
  <c r="XAH57" i="10"/>
  <c r="XAI57" i="10"/>
  <c r="XAJ57" i="10"/>
  <c r="XAK57" i="10"/>
  <c r="XAL57" i="10"/>
  <c r="XAM57" i="10"/>
  <c r="XAN57" i="10"/>
  <c r="XAO57" i="10"/>
  <c r="XAP57" i="10"/>
  <c r="XAQ57" i="10"/>
  <c r="XAR57" i="10"/>
  <c r="XAS57" i="10"/>
  <c r="XAT57" i="10"/>
  <c r="XAU57" i="10"/>
  <c r="XAV57" i="10"/>
  <c r="XAW57" i="10"/>
  <c r="XAX57" i="10"/>
  <c r="XAY57" i="10"/>
  <c r="XAZ57" i="10"/>
  <c r="XBA57" i="10"/>
  <c r="XBB57" i="10"/>
  <c r="XBC57" i="10"/>
  <c r="XBD57" i="10"/>
  <c r="XBE57" i="10"/>
  <c r="XBF57" i="10"/>
  <c r="XBG57" i="10"/>
  <c r="XBH57" i="10"/>
  <c r="XBI57" i="10"/>
  <c r="XBJ57" i="10"/>
  <c r="XBK57" i="10"/>
  <c r="XBL57" i="10"/>
  <c r="XBM57" i="10"/>
  <c r="XBN57" i="10"/>
  <c r="XBO57" i="10"/>
  <c r="XBP57" i="10"/>
  <c r="XBQ57" i="10"/>
  <c r="XBR57" i="10"/>
  <c r="XBS57" i="10"/>
  <c r="XBT57" i="10"/>
  <c r="XBU57" i="10"/>
  <c r="XBV57" i="10"/>
  <c r="XBW57" i="10"/>
  <c r="XBX57" i="10"/>
  <c r="XBY57" i="10"/>
  <c r="XBZ57" i="10"/>
  <c r="XCA57" i="10"/>
  <c r="XCB57" i="10"/>
  <c r="XCC57" i="10"/>
  <c r="XCD57" i="10"/>
  <c r="XCE57" i="10"/>
  <c r="XCF57" i="10"/>
  <c r="XCG57" i="10"/>
  <c r="XCH57" i="10"/>
  <c r="XCI57" i="10"/>
  <c r="XCJ57" i="10"/>
  <c r="XCK57" i="10"/>
  <c r="XCL57" i="10"/>
  <c r="XCM57" i="10"/>
  <c r="XCN57" i="10"/>
  <c r="XCO57" i="10"/>
  <c r="XCP57" i="10"/>
  <c r="XCQ57" i="10"/>
  <c r="XCR57" i="10"/>
  <c r="XCS57" i="10"/>
  <c r="XCT57" i="10"/>
  <c r="XCU57" i="10"/>
  <c r="XCV57" i="10"/>
  <c r="XCW57" i="10"/>
  <c r="XCX57" i="10"/>
  <c r="XCY57" i="10"/>
  <c r="XCZ57" i="10"/>
  <c r="XDA57" i="10"/>
  <c r="XDB57" i="10"/>
  <c r="XDC57" i="10"/>
  <c r="XDD57" i="10"/>
  <c r="XDE57" i="10"/>
  <c r="XDF57" i="10"/>
  <c r="XDG57" i="10"/>
  <c r="XDH57" i="10"/>
  <c r="XDI57" i="10"/>
  <c r="XDJ57" i="10"/>
  <c r="XDK57" i="10"/>
  <c r="XDL57" i="10"/>
  <c r="XDM57" i="10"/>
  <c r="XDN57" i="10"/>
  <c r="XDO57" i="10"/>
  <c r="XDP57" i="10"/>
  <c r="XDQ57" i="10"/>
  <c r="XDR57" i="10"/>
  <c r="XDS57" i="10"/>
  <c r="XDT57" i="10"/>
  <c r="XDU57" i="10"/>
  <c r="XDV57" i="10"/>
  <c r="XDW57" i="10"/>
  <c r="XDX57" i="10"/>
  <c r="XDY57" i="10"/>
  <c r="XDZ57" i="10"/>
  <c r="XEA57" i="10"/>
  <c r="XEB57" i="10"/>
  <c r="XEC57" i="10"/>
  <c r="XED57" i="10"/>
  <c r="XEE57" i="10"/>
  <c r="XEF57" i="10"/>
  <c r="XEG57" i="10"/>
  <c r="XEH57" i="10"/>
  <c r="XEI57" i="10"/>
  <c r="XEJ57" i="10"/>
  <c r="XEK57" i="10"/>
  <c r="XEL57" i="10"/>
  <c r="XEM57" i="10"/>
  <c r="XEN57" i="10"/>
  <c r="XEO57" i="10"/>
  <c r="XEP57" i="10"/>
  <c r="XEQ57" i="10"/>
  <c r="XER57" i="10"/>
  <c r="XES57" i="10"/>
  <c r="XET57" i="10"/>
  <c r="XEU57" i="10"/>
  <c r="XEV57" i="10"/>
  <c r="XEW57" i="10"/>
  <c r="XEX57" i="10"/>
  <c r="XEY57" i="10"/>
  <c r="XEZ57" i="10"/>
  <c r="XFA57" i="10"/>
  <c r="XFB57" i="10"/>
  <c r="XFC57" i="10"/>
  <c r="XFD57" i="10"/>
  <c r="E104" i="7" l="1"/>
  <c r="E107" i="7"/>
  <c r="X107" i="7" l="1"/>
  <c r="X19" i="7" s="1"/>
  <c r="P107" i="7"/>
  <c r="P19" i="7" s="1"/>
  <c r="W107" i="7"/>
  <c r="W19" i="7" s="1"/>
  <c r="O107" i="7"/>
  <c r="O19" i="7" s="1"/>
  <c r="U107" i="7"/>
  <c r="U19" i="7" s="1"/>
  <c r="S107" i="7"/>
  <c r="S19" i="7" s="1"/>
  <c r="V107" i="7"/>
  <c r="V19" i="7" s="1"/>
  <c r="N107" i="7"/>
  <c r="N19" i="7" s="1"/>
  <c r="M107" i="7"/>
  <c r="M19" i="7" s="1"/>
  <c r="T107" i="7"/>
  <c r="T19" i="7" s="1"/>
  <c r="AA107" i="7"/>
  <c r="AA19" i="7" s="1"/>
  <c r="Y107" i="7"/>
  <c r="Y19" i="7" s="1"/>
  <c r="Q107" i="7"/>
  <c r="Q19" i="7" s="1"/>
  <c r="I107" i="7"/>
  <c r="I19" i="7" s="1"/>
  <c r="AB107" i="7"/>
  <c r="AB19" i="7" s="1"/>
  <c r="L107" i="7"/>
  <c r="L19" i="7" s="1"/>
  <c r="K107" i="7"/>
  <c r="K19" i="7" s="1"/>
  <c r="J107" i="7"/>
  <c r="J19" i="7" s="1"/>
  <c r="Z107" i="7"/>
  <c r="Z19" i="7" s="1"/>
  <c r="R107" i="7"/>
  <c r="R19" i="7" s="1"/>
  <c r="E82" i="5"/>
  <c r="E101" i="7"/>
  <c r="E103" i="1"/>
  <c r="E85" i="5"/>
  <c r="E106" i="1"/>
  <c r="E88" i="5"/>
  <c r="E100" i="1"/>
  <c r="Q106" i="1" l="1"/>
  <c r="Q20" i="1" s="1"/>
  <c r="Y106" i="1"/>
  <c r="Y20" i="1" s="1"/>
  <c r="AG106" i="1"/>
  <c r="AG20" i="1" s="1"/>
  <c r="AO106" i="1"/>
  <c r="AO20" i="1" s="1"/>
  <c r="AB106" i="1"/>
  <c r="AB20" i="1" s="1"/>
  <c r="U106" i="1"/>
  <c r="U20" i="1" s="1"/>
  <c r="AS106" i="1"/>
  <c r="AS20" i="1" s="1"/>
  <c r="P106" i="1"/>
  <c r="P20" i="1" s="1"/>
  <c r="I106" i="1"/>
  <c r="I20" i="1" s="1"/>
  <c r="J106" i="1"/>
  <c r="J20" i="1" s="1"/>
  <c r="R106" i="1"/>
  <c r="R20" i="1" s="1"/>
  <c r="Z106" i="1"/>
  <c r="Z20" i="1" s="1"/>
  <c r="AH106" i="1"/>
  <c r="AH20" i="1" s="1"/>
  <c r="AP106" i="1"/>
  <c r="AP20" i="1" s="1"/>
  <c r="L106" i="1"/>
  <c r="L20" i="1" s="1"/>
  <c r="AJ106" i="1"/>
  <c r="AJ20" i="1" s="1"/>
  <c r="AC106" i="1"/>
  <c r="AC20" i="1" s="1"/>
  <c r="X106" i="1"/>
  <c r="X20" i="1" s="1"/>
  <c r="K106" i="1"/>
  <c r="K20" i="1" s="1"/>
  <c r="S106" i="1"/>
  <c r="S20" i="1" s="1"/>
  <c r="AA106" i="1"/>
  <c r="AA20" i="1" s="1"/>
  <c r="AI106" i="1"/>
  <c r="AI20" i="1" s="1"/>
  <c r="AQ106" i="1"/>
  <c r="AQ20" i="1" s="1"/>
  <c r="T106" i="1"/>
  <c r="T20" i="1" s="1"/>
  <c r="AR106" i="1"/>
  <c r="AR20" i="1" s="1"/>
  <c r="M106" i="1"/>
  <c r="M20" i="1" s="1"/>
  <c r="AK106" i="1"/>
  <c r="AK20" i="1" s="1"/>
  <c r="AN106" i="1"/>
  <c r="AN20" i="1" s="1"/>
  <c r="AV106" i="1"/>
  <c r="AV20" i="1" s="1"/>
  <c r="N106" i="1"/>
  <c r="N20" i="1" s="1"/>
  <c r="V106" i="1"/>
  <c r="V20" i="1" s="1"/>
  <c r="AD106" i="1"/>
  <c r="AD20" i="1" s="1"/>
  <c r="AL106" i="1"/>
  <c r="AL20" i="1" s="1"/>
  <c r="AT106" i="1"/>
  <c r="AT20" i="1" s="1"/>
  <c r="O106" i="1"/>
  <c r="O20" i="1" s="1"/>
  <c r="W106" i="1"/>
  <c r="W20" i="1" s="1"/>
  <c r="AE106" i="1"/>
  <c r="AE20" i="1" s="1"/>
  <c r="AM106" i="1"/>
  <c r="AM20" i="1" s="1"/>
  <c r="AU106" i="1"/>
  <c r="AU20" i="1" s="1"/>
  <c r="AF106" i="1"/>
  <c r="AF20" i="1" s="1"/>
  <c r="G1" i="2"/>
  <c r="G1" i="10"/>
  <c r="G1" i="1"/>
  <c r="E4" i="1"/>
  <c r="H3" i="1" l="1"/>
  <c r="I2" i="1" s="1"/>
  <c r="I96" i="2"/>
  <c r="I3" i="1" l="1"/>
  <c r="I12" i="1"/>
  <c r="I11" i="1"/>
  <c r="E43" i="2"/>
  <c r="H49" i="2" s="1"/>
  <c r="I47" i="2" s="1"/>
  <c r="J2" i="1" l="1"/>
  <c r="I10" i="1"/>
  <c r="E55" i="10"/>
  <c r="E56" i="10" s="1"/>
  <c r="E46" i="10"/>
  <c r="E47" i="10" s="1"/>
  <c r="E27" i="10"/>
  <c r="E24" i="10"/>
  <c r="O15" i="2"/>
  <c r="P14" i="2" s="1"/>
  <c r="P15" i="2"/>
  <c r="Q14" i="2" s="1"/>
  <c r="Q17" i="2" s="1"/>
  <c r="Q15" i="2"/>
  <c r="R14" i="2" s="1"/>
  <c r="R15" i="2"/>
  <c r="S14" i="2" s="1"/>
  <c r="S15" i="2"/>
  <c r="T14" i="2" s="1"/>
  <c r="T15" i="2"/>
  <c r="U14" i="2" s="1"/>
  <c r="U15" i="2"/>
  <c r="V14" i="2" s="1"/>
  <c r="V15" i="2"/>
  <c r="W14" i="2" s="1"/>
  <c r="W15" i="2"/>
  <c r="X14" i="2" s="1"/>
  <c r="X15" i="2"/>
  <c r="I15" i="2"/>
  <c r="J14" i="2" s="1"/>
  <c r="J15" i="2"/>
  <c r="K14" i="2" s="1"/>
  <c r="K15" i="2"/>
  <c r="L14" i="2" s="1"/>
  <c r="L15" i="2"/>
  <c r="M14" i="2" s="1"/>
  <c r="M15" i="2"/>
  <c r="N15" i="2"/>
  <c r="O14" i="2" s="1"/>
  <c r="J8" i="2"/>
  <c r="K7" i="2" s="1"/>
  <c r="K8" i="2"/>
  <c r="L7" i="2" s="1"/>
  <c r="L8" i="2"/>
  <c r="M7" i="2" s="1"/>
  <c r="M8" i="2"/>
  <c r="N7" i="2" s="1"/>
  <c r="N8" i="2"/>
  <c r="I8" i="2"/>
  <c r="J7" i="2" s="1"/>
  <c r="I14" i="2"/>
  <c r="I7" i="2"/>
  <c r="J17" i="2" l="1"/>
  <c r="R17" i="2"/>
  <c r="P17" i="2"/>
  <c r="X17" i="2"/>
  <c r="I17" i="2"/>
  <c r="W17" i="2"/>
  <c r="U17" i="2"/>
  <c r="T17" i="2"/>
  <c r="O17" i="2"/>
  <c r="V17" i="2"/>
  <c r="M17" i="2"/>
  <c r="L17" i="2"/>
  <c r="K17" i="2"/>
  <c r="S17" i="2"/>
  <c r="J3" i="1"/>
  <c r="J12" i="1"/>
  <c r="J11" i="1"/>
  <c r="N10" i="2"/>
  <c r="L10" i="2"/>
  <c r="K10" i="2"/>
  <c r="J10" i="2"/>
  <c r="N14" i="2"/>
  <c r="N17" i="2" s="1"/>
  <c r="I10" i="2"/>
  <c r="M10" i="2"/>
  <c r="J10" i="1" l="1"/>
  <c r="K2" i="1"/>
  <c r="E23" i="2"/>
  <c r="H22" i="2" s="1"/>
  <c r="I21" i="2" s="1"/>
  <c r="K3" i="1" l="1"/>
  <c r="K12" i="1"/>
  <c r="K11" i="1"/>
  <c r="I22" i="2"/>
  <c r="J21" i="2" s="1"/>
  <c r="I28" i="2"/>
  <c r="I27" i="2"/>
  <c r="K10" i="1" l="1"/>
  <c r="L2" i="1"/>
  <c r="I26" i="2"/>
  <c r="I29" i="2"/>
  <c r="J28" i="2"/>
  <c r="J27" i="2"/>
  <c r="J22" i="2"/>
  <c r="J29" i="2" s="1"/>
  <c r="L3" i="1" l="1"/>
  <c r="L12" i="1"/>
  <c r="L11" i="1"/>
  <c r="J33" i="2"/>
  <c r="I33" i="2"/>
  <c r="I34" i="2" s="1"/>
  <c r="J34" i="2" s="1"/>
  <c r="K21" i="2"/>
  <c r="K22" i="2" s="1"/>
  <c r="K29" i="2" s="1"/>
  <c r="J26" i="2"/>
  <c r="L10" i="1" l="1"/>
  <c r="M2" i="1"/>
  <c r="K26" i="2"/>
  <c r="K28" i="2"/>
  <c r="K27" i="2"/>
  <c r="L21" i="2"/>
  <c r="L28" i="2" s="1"/>
  <c r="M3" i="1" l="1"/>
  <c r="M12" i="1"/>
  <c r="M11" i="1"/>
  <c r="K33" i="2"/>
  <c r="K34" i="2" s="1"/>
  <c r="L22" i="2"/>
  <c r="L27" i="2"/>
  <c r="M10" i="1" l="1"/>
  <c r="N2" i="1"/>
  <c r="L26" i="2"/>
  <c r="L29" i="2"/>
  <c r="L33" i="2" s="1"/>
  <c r="M21" i="2"/>
  <c r="M22" i="2" s="1"/>
  <c r="N3" i="1" l="1"/>
  <c r="N12" i="1"/>
  <c r="N11" i="1"/>
  <c r="L34" i="2"/>
  <c r="N21" i="2"/>
  <c r="N27" i="2" s="1"/>
  <c r="M29" i="2"/>
  <c r="M28" i="2"/>
  <c r="M26" i="2"/>
  <c r="M27" i="2"/>
  <c r="N10" i="1" l="1"/>
  <c r="O2" i="1"/>
  <c r="N28" i="2"/>
  <c r="N22" i="2"/>
  <c r="N26" i="2" s="1"/>
  <c r="M33" i="2"/>
  <c r="M34" i="2" s="1"/>
  <c r="O21" i="2" l="1"/>
  <c r="O22" i="2" s="1"/>
  <c r="O26" i="2" s="1"/>
  <c r="N29" i="2"/>
  <c r="N33" i="2" s="1"/>
  <c r="O3" i="1"/>
  <c r="O12" i="1"/>
  <c r="O11" i="1"/>
  <c r="O27" i="2"/>
  <c r="O28" i="2" l="1"/>
  <c r="O29" i="2"/>
  <c r="P21" i="2"/>
  <c r="P22" i="2" s="1"/>
  <c r="P29" i="2" s="1"/>
  <c r="N34" i="2"/>
  <c r="O10" i="1"/>
  <c r="P2" i="1"/>
  <c r="O33" i="2" l="1"/>
  <c r="P27" i="2"/>
  <c r="P28" i="2"/>
  <c r="P33" i="2" s="1"/>
  <c r="Q21" i="2"/>
  <c r="Q22" i="2" s="1"/>
  <c r="Q29" i="2" s="1"/>
  <c r="O34" i="2"/>
  <c r="P26" i="2"/>
  <c r="P3" i="1"/>
  <c r="P12" i="1"/>
  <c r="P11" i="1"/>
  <c r="Q28" i="2" l="1"/>
  <c r="R21" i="2"/>
  <c r="R22" i="2" s="1"/>
  <c r="R29" i="2" s="1"/>
  <c r="Q27" i="2"/>
  <c r="P34" i="2"/>
  <c r="Q33" i="2"/>
  <c r="Q26" i="2"/>
  <c r="P10" i="1"/>
  <c r="Q2" i="1"/>
  <c r="R28" i="2" l="1"/>
  <c r="R33" i="2" s="1"/>
  <c r="Q34" i="2"/>
  <c r="R27" i="2"/>
  <c r="S21" i="2"/>
  <c r="S22" i="2" s="1"/>
  <c r="S29" i="2" s="1"/>
  <c r="R26" i="2"/>
  <c r="Q3" i="1"/>
  <c r="Q12" i="1"/>
  <c r="Q11" i="1"/>
  <c r="R34" i="2" l="1"/>
  <c r="S26" i="2"/>
  <c r="T21" i="2"/>
  <c r="T22" i="2" s="1"/>
  <c r="T29" i="2" s="1"/>
  <c r="S28" i="2"/>
  <c r="S33" i="2" s="1"/>
  <c r="S34" i="2" s="1"/>
  <c r="S27" i="2"/>
  <c r="T28" i="2"/>
  <c r="Q10" i="1"/>
  <c r="R2" i="1"/>
  <c r="U21" i="2" l="1"/>
  <c r="U22" i="2" s="1"/>
  <c r="U29" i="2" s="1"/>
  <c r="T27" i="2"/>
  <c r="T26" i="2"/>
  <c r="T34" i="2"/>
  <c r="U27" i="2"/>
  <c r="T33" i="2"/>
  <c r="R3" i="1"/>
  <c r="R12" i="1"/>
  <c r="R11" i="1"/>
  <c r="U26" i="2" l="1"/>
  <c r="V21" i="2"/>
  <c r="V28" i="2" s="1"/>
  <c r="U28" i="2"/>
  <c r="U33" i="2" s="1"/>
  <c r="U34" i="2" s="1"/>
  <c r="V27" i="2"/>
  <c r="V22" i="2"/>
  <c r="V26" i="2" s="1"/>
  <c r="R10" i="1"/>
  <c r="S2" i="1"/>
  <c r="V29" i="2" l="1"/>
  <c r="V33" i="2" s="1"/>
  <c r="W21" i="2"/>
  <c r="W28" i="2" s="1"/>
  <c r="S3" i="1"/>
  <c r="S12" i="1"/>
  <c r="S11" i="1"/>
  <c r="V34" i="2" l="1"/>
  <c r="W27" i="2"/>
  <c r="W22" i="2"/>
  <c r="S10" i="1"/>
  <c r="T2" i="1"/>
  <c r="W29" i="2" l="1"/>
  <c r="X21" i="2"/>
  <c r="W26" i="2"/>
  <c r="T3" i="1"/>
  <c r="T12" i="1"/>
  <c r="T11" i="1"/>
  <c r="X22" i="2" l="1"/>
  <c r="X27" i="2"/>
  <c r="X28" i="2"/>
  <c r="W33" i="2"/>
  <c r="W34" i="2" s="1"/>
  <c r="T10" i="1"/>
  <c r="U2" i="1"/>
  <c r="X29" i="2" l="1"/>
  <c r="X34" i="2" s="1"/>
  <c r="X26" i="2"/>
  <c r="Y21" i="2"/>
  <c r="U3" i="1"/>
  <c r="U12" i="1"/>
  <c r="U11" i="1"/>
  <c r="Y22" i="2" l="1"/>
  <c r="Y27" i="2"/>
  <c r="Y28" i="2"/>
  <c r="X33" i="2"/>
  <c r="U10" i="1"/>
  <c r="V2" i="1"/>
  <c r="Y29" i="2" l="1"/>
  <c r="Z21" i="2"/>
  <c r="Y26" i="2"/>
  <c r="V3" i="1"/>
  <c r="V12" i="1"/>
  <c r="V11" i="1"/>
  <c r="Z22" i="2" l="1"/>
  <c r="Z28" i="2"/>
  <c r="Z27" i="2"/>
  <c r="Y33" i="2"/>
  <c r="Y34" i="2" s="1"/>
  <c r="V10" i="1"/>
  <c r="W2" i="1"/>
  <c r="AA21" i="2" l="1"/>
  <c r="Z26" i="2"/>
  <c r="Z29" i="2"/>
  <c r="W3" i="1"/>
  <c r="W12" i="1"/>
  <c r="W11" i="1"/>
  <c r="Z34" i="2" l="1"/>
  <c r="Z33" i="2"/>
  <c r="AA22" i="2"/>
  <c r="AA28" i="2"/>
  <c r="AA27" i="2"/>
  <c r="W10" i="1"/>
  <c r="X2" i="1"/>
  <c r="AA29" i="2" l="1"/>
  <c r="AA33" i="2" s="1"/>
  <c r="AA26" i="2"/>
  <c r="AB21" i="2"/>
  <c r="X3" i="1"/>
  <c r="X12" i="1"/>
  <c r="X11" i="1"/>
  <c r="AB22" i="2" l="1"/>
  <c r="AB28" i="2"/>
  <c r="AB27" i="2"/>
  <c r="AA34" i="2"/>
  <c r="X10" i="1"/>
  <c r="Y2" i="1"/>
  <c r="AC21" i="2" l="1"/>
  <c r="AB26" i="2"/>
  <c r="AB29" i="2"/>
  <c r="Y3" i="1"/>
  <c r="Y12" i="1"/>
  <c r="Y11" i="1"/>
  <c r="AB33" i="2" l="1"/>
  <c r="AB34" i="2"/>
  <c r="AC22" i="2"/>
  <c r="AC28" i="2"/>
  <c r="AC27" i="2"/>
  <c r="Y10" i="1"/>
  <c r="Z2" i="1"/>
  <c r="AC26" i="2" l="1"/>
  <c r="AC29" i="2"/>
  <c r="AD21" i="2"/>
  <c r="Z3" i="1"/>
  <c r="Z12" i="1"/>
  <c r="Z11" i="1"/>
  <c r="AD28" i="2" l="1"/>
  <c r="AD22" i="2"/>
  <c r="AD27" i="2"/>
  <c r="AC34" i="2"/>
  <c r="AC33" i="2"/>
  <c r="Z10" i="1"/>
  <c r="AA2" i="1"/>
  <c r="AD29" i="2" l="1"/>
  <c r="AE21" i="2"/>
  <c r="AD26" i="2"/>
  <c r="AA3" i="1"/>
  <c r="AA12" i="1"/>
  <c r="AA11" i="1"/>
  <c r="AE22" i="2" l="1"/>
  <c r="AE28" i="2"/>
  <c r="AE27" i="2"/>
  <c r="AD34" i="2"/>
  <c r="AD33" i="2"/>
  <c r="AA10" i="1"/>
  <c r="AB2" i="1"/>
  <c r="AE29" i="2" l="1"/>
  <c r="AE26" i="2"/>
  <c r="AF21" i="2"/>
  <c r="AB3" i="1"/>
  <c r="AB12" i="1"/>
  <c r="AB11" i="1"/>
  <c r="AF22" i="2" l="1"/>
  <c r="AF28" i="2"/>
  <c r="AF27" i="2"/>
  <c r="AE34" i="2"/>
  <c r="AE33" i="2"/>
  <c r="AB10" i="1"/>
  <c r="AC2" i="1"/>
  <c r="AF29" i="2" l="1"/>
  <c r="AF34" i="2" s="1"/>
  <c r="AF26" i="2"/>
  <c r="AG21" i="2"/>
  <c r="AC3" i="1"/>
  <c r="AC12" i="1"/>
  <c r="AC11" i="1"/>
  <c r="AG22" i="2" l="1"/>
  <c r="AG28" i="2"/>
  <c r="AG27" i="2"/>
  <c r="AF33" i="2"/>
  <c r="AC10" i="1"/>
  <c r="AD2" i="1"/>
  <c r="AG29" i="2" l="1"/>
  <c r="AG34" i="2" s="1"/>
  <c r="AH21" i="2"/>
  <c r="AG26" i="2"/>
  <c r="AD3" i="1"/>
  <c r="AD12" i="1"/>
  <c r="AD11" i="1"/>
  <c r="AH22" i="2" l="1"/>
  <c r="AH28" i="2"/>
  <c r="AH27" i="2"/>
  <c r="AG33" i="2"/>
  <c r="AD10" i="1"/>
  <c r="AE2" i="1"/>
  <c r="AH29" i="2" l="1"/>
  <c r="AH34" i="2" s="1"/>
  <c r="AH26" i="2"/>
  <c r="AI21" i="2"/>
  <c r="AE3" i="1"/>
  <c r="AE12" i="1"/>
  <c r="AE11" i="1"/>
  <c r="AI22" i="2" l="1"/>
  <c r="AI28" i="2"/>
  <c r="AI27" i="2"/>
  <c r="AH33" i="2"/>
  <c r="AE10" i="1"/>
  <c r="AF2" i="1"/>
  <c r="G1" i="5"/>
  <c r="G1" i="3"/>
  <c r="H1" i="3" s="1"/>
  <c r="E4" i="3"/>
  <c r="H3" i="3" s="1"/>
  <c r="I2" i="3" s="1"/>
  <c r="I3" i="3" s="1"/>
  <c r="I11" i="3" l="1"/>
  <c r="I5" i="3"/>
  <c r="AJ21" i="2"/>
  <c r="AI29" i="2"/>
  <c r="AI26" i="2"/>
  <c r="E68" i="1"/>
  <c r="E69" i="7"/>
  <c r="AF3" i="1"/>
  <c r="AF12" i="1"/>
  <c r="AF11" i="1"/>
  <c r="J2" i="3"/>
  <c r="I12" i="3"/>
  <c r="E75" i="5"/>
  <c r="AI33" i="2" l="1"/>
  <c r="AI34" i="2"/>
  <c r="AJ28" i="2"/>
  <c r="AJ22" i="2"/>
  <c r="AJ27" i="2"/>
  <c r="AF10" i="1"/>
  <c r="AG2" i="1"/>
  <c r="J3" i="3"/>
  <c r="J5" i="3" s="1"/>
  <c r="I6" i="3" s="1"/>
  <c r="J12" i="3"/>
  <c r="E54" i="5"/>
  <c r="AJ29" i="2" l="1"/>
  <c r="AJ26" i="2"/>
  <c r="AK21" i="2"/>
  <c r="K2" i="3"/>
  <c r="K3" i="3" s="1"/>
  <c r="J11" i="3"/>
  <c r="J6" i="3" s="1"/>
  <c r="E51" i="5"/>
  <c r="AG3" i="1"/>
  <c r="AG12" i="1"/>
  <c r="AG11" i="1"/>
  <c r="K32" i="5"/>
  <c r="P32" i="5" s="1"/>
  <c r="U32" i="5" s="1"/>
  <c r="Z32" i="5" s="1"/>
  <c r="AE32" i="5" s="1"/>
  <c r="AJ32" i="5" s="1"/>
  <c r="AO32" i="5" s="1"/>
  <c r="AT32" i="5" s="1"/>
  <c r="L32" i="5"/>
  <c r="Q32" i="5" s="1"/>
  <c r="V32" i="5" s="1"/>
  <c r="AA32" i="5" s="1"/>
  <c r="AF32" i="5" s="1"/>
  <c r="AK32" i="5" s="1"/>
  <c r="AP32" i="5" s="1"/>
  <c r="AU32" i="5" s="1"/>
  <c r="M32" i="5"/>
  <c r="R32" i="5" s="1"/>
  <c r="W32" i="5" s="1"/>
  <c r="AB32" i="5" s="1"/>
  <c r="AG32" i="5" s="1"/>
  <c r="AL32" i="5" s="1"/>
  <c r="AQ32" i="5" s="1"/>
  <c r="AV32" i="5" s="1"/>
  <c r="N32" i="5"/>
  <c r="S32" i="5" s="1"/>
  <c r="X32" i="5" s="1"/>
  <c r="AC32" i="5" s="1"/>
  <c r="AH32" i="5" s="1"/>
  <c r="AM32" i="5" s="1"/>
  <c r="AR32" i="5" s="1"/>
  <c r="I33" i="5"/>
  <c r="K11" i="3" l="1"/>
  <c r="K5" i="3"/>
  <c r="K12" i="3"/>
  <c r="AK22" i="2"/>
  <c r="AK28" i="2"/>
  <c r="AK27" i="2"/>
  <c r="AJ34" i="2"/>
  <c r="AJ33" i="2"/>
  <c r="I51" i="5"/>
  <c r="AV51" i="5"/>
  <c r="AN51" i="5"/>
  <c r="AF51" i="5"/>
  <c r="X51" i="5"/>
  <c r="P51" i="5"/>
  <c r="AU51" i="5"/>
  <c r="AM51" i="5"/>
  <c r="AE51" i="5"/>
  <c r="W51" i="5"/>
  <c r="AT51" i="5"/>
  <c r="AL51" i="5"/>
  <c r="AD51" i="5"/>
  <c r="V51" i="5"/>
  <c r="N51" i="5"/>
  <c r="AS51" i="5"/>
  <c r="AK51" i="5"/>
  <c r="AC51" i="5"/>
  <c r="U51" i="5"/>
  <c r="M51" i="5"/>
  <c r="AR51" i="5"/>
  <c r="AJ51" i="5"/>
  <c r="T51" i="5"/>
  <c r="L51" i="5"/>
  <c r="AI51" i="5"/>
  <c r="AA51" i="5"/>
  <c r="S51" i="5"/>
  <c r="K51" i="5"/>
  <c r="AP51" i="5"/>
  <c r="AH51" i="5"/>
  <c r="Z51" i="5"/>
  <c r="J51" i="5"/>
  <c r="AG51" i="5"/>
  <c r="Q51" i="5"/>
  <c r="O51" i="5"/>
  <c r="AB51" i="5"/>
  <c r="AQ51" i="5"/>
  <c r="R51" i="5"/>
  <c r="AO51" i="5"/>
  <c r="Y51" i="5"/>
  <c r="AG10" i="1"/>
  <c r="AH2" i="1"/>
  <c r="L2" i="3"/>
  <c r="E14" i="2"/>
  <c r="E7" i="2"/>
  <c r="E85" i="2"/>
  <c r="E56" i="2"/>
  <c r="E33" i="2"/>
  <c r="E31" i="2"/>
  <c r="K36" i="2" s="1"/>
  <c r="E55" i="6" a="1"/>
  <c r="E55" i="6" s="1"/>
  <c r="E70" i="5"/>
  <c r="E68" i="5"/>
  <c r="E65" i="5"/>
  <c r="E62" i="5"/>
  <c r="E37" i="6" a="1"/>
  <c r="E37" i="6" s="1"/>
  <c r="E40" i="5" s="1"/>
  <c r="E47" i="5"/>
  <c r="E32" i="5"/>
  <c r="J32" i="5" s="1"/>
  <c r="O32" i="5" s="1"/>
  <c r="T32" i="5" s="1"/>
  <c r="Y32" i="5" s="1"/>
  <c r="AD32" i="5" s="1"/>
  <c r="AI32" i="5" s="1"/>
  <c r="AN32" i="5" s="1"/>
  <c r="AS32" i="5" s="1"/>
  <c r="E30" i="5"/>
  <c r="Q30" i="5" s="1"/>
  <c r="E23" i="5"/>
  <c r="E22" i="5"/>
  <c r="E23" i="6" a="1"/>
  <c r="E23" i="6" s="1"/>
  <c r="E98" i="5"/>
  <c r="E97" i="5"/>
  <c r="E101" i="5"/>
  <c r="E96" i="5"/>
  <c r="E11" i="6" a="1"/>
  <c r="E11" i="6" s="1"/>
  <c r="G150" i="6" s="1"/>
  <c r="G143" i="6" l="1"/>
  <c r="G136" i="6"/>
  <c r="G121" i="6"/>
  <c r="G128" i="6"/>
  <c r="G114" i="6"/>
  <c r="G98" i="6"/>
  <c r="E34" i="3"/>
  <c r="H98" i="6"/>
  <c r="I19" i="2"/>
  <c r="I48" i="2" s="1"/>
  <c r="G79" i="6"/>
  <c r="G160" i="6"/>
  <c r="E21" i="5"/>
  <c r="Z21" i="5" s="1"/>
  <c r="V31" i="4"/>
  <c r="N31" i="4"/>
  <c r="U31" i="4"/>
  <c r="M31" i="4"/>
  <c r="AB31" i="4"/>
  <c r="T31" i="4"/>
  <c r="L31" i="4"/>
  <c r="S31" i="4"/>
  <c r="X31" i="4"/>
  <c r="P31" i="4"/>
  <c r="I31" i="4"/>
  <c r="W31" i="4"/>
  <c r="O31" i="4"/>
  <c r="AA31" i="4"/>
  <c r="K31" i="4"/>
  <c r="Z31" i="4"/>
  <c r="Y31" i="4"/>
  <c r="R31" i="4"/>
  <c r="Q31" i="4"/>
  <c r="J31" i="4"/>
  <c r="G88" i="6"/>
  <c r="H1" i="7"/>
  <c r="H1" i="5"/>
  <c r="H1" i="1"/>
  <c r="H1" i="2"/>
  <c r="N1" i="10"/>
  <c r="E20" i="3"/>
  <c r="N20" i="3" s="1"/>
  <c r="E45" i="3"/>
  <c r="AK29" i="2"/>
  <c r="AL21" i="2"/>
  <c r="AK26" i="2"/>
  <c r="H51" i="5"/>
  <c r="E99" i="5"/>
  <c r="L12" i="3"/>
  <c r="AH3" i="1"/>
  <c r="AH12" i="1"/>
  <c r="AH11" i="1"/>
  <c r="Q36" i="2"/>
  <c r="Y36" i="2"/>
  <c r="AG36" i="2"/>
  <c r="J36" i="2"/>
  <c r="U36" i="2"/>
  <c r="R36" i="2"/>
  <c r="Z36" i="2"/>
  <c r="AH36" i="2"/>
  <c r="I36" i="2"/>
  <c r="S36" i="2"/>
  <c r="AA36" i="2"/>
  <c r="AI36" i="2"/>
  <c r="L36" i="2"/>
  <c r="AC36" i="2"/>
  <c r="AD36" i="2"/>
  <c r="O36" i="2"/>
  <c r="W36" i="2"/>
  <c r="P36" i="2"/>
  <c r="X36" i="2"/>
  <c r="T36" i="2"/>
  <c r="AB36" i="2"/>
  <c r="AJ36" i="2"/>
  <c r="M36" i="2"/>
  <c r="N36" i="2"/>
  <c r="V36" i="2"/>
  <c r="AE36" i="2"/>
  <c r="AF36" i="2"/>
  <c r="R19" i="2"/>
  <c r="X19" i="2"/>
  <c r="S19" i="2"/>
  <c r="T19" i="2"/>
  <c r="U19" i="2"/>
  <c r="V19" i="2"/>
  <c r="O19" i="2"/>
  <c r="W19" i="2"/>
  <c r="P19" i="2"/>
  <c r="Q19" i="2"/>
  <c r="L19" i="2"/>
  <c r="K19" i="2"/>
  <c r="N19" i="2"/>
  <c r="M19" i="2"/>
  <c r="J19" i="2"/>
  <c r="L3" i="3"/>
  <c r="L5" i="3" s="1"/>
  <c r="K6" i="3" s="1"/>
  <c r="F75" i="5"/>
  <c r="E14" i="3"/>
  <c r="K30" i="5"/>
  <c r="V30" i="5"/>
  <c r="AH30" i="5"/>
  <c r="AI30" i="5"/>
  <c r="AP30" i="5"/>
  <c r="AU30" i="5"/>
  <c r="L30" i="5"/>
  <c r="AJ30" i="5"/>
  <c r="J33" i="5"/>
  <c r="K33" i="5" s="1"/>
  <c r="AB30" i="5"/>
  <c r="AT30" i="5"/>
  <c r="Y30" i="5"/>
  <c r="AL30" i="5"/>
  <c r="AA30" i="5"/>
  <c r="AG30" i="5"/>
  <c r="AV30" i="5"/>
  <c r="AD30" i="5"/>
  <c r="AO30" i="5"/>
  <c r="AC30" i="5"/>
  <c r="AF30" i="5"/>
  <c r="M47" i="5"/>
  <c r="U47" i="5"/>
  <c r="AC47" i="5"/>
  <c r="AK47" i="5"/>
  <c r="AS47" i="5"/>
  <c r="AF47" i="5"/>
  <c r="N47" i="5"/>
  <c r="V47" i="5"/>
  <c r="AD47" i="5"/>
  <c r="AL47" i="5"/>
  <c r="AT47" i="5"/>
  <c r="O47" i="5"/>
  <c r="W47" i="5"/>
  <c r="AE47" i="5"/>
  <c r="AM47" i="5"/>
  <c r="AU47" i="5"/>
  <c r="P47" i="5"/>
  <c r="X47" i="5"/>
  <c r="AN47" i="5"/>
  <c r="AV47" i="5"/>
  <c r="Q47" i="5"/>
  <c r="Y47" i="5"/>
  <c r="AG47" i="5"/>
  <c r="AO47" i="5"/>
  <c r="I47" i="5"/>
  <c r="J47" i="5"/>
  <c r="R47" i="5"/>
  <c r="Z47" i="5"/>
  <c r="AH47" i="5"/>
  <c r="AP47" i="5"/>
  <c r="K47" i="5"/>
  <c r="S47" i="5"/>
  <c r="AA47" i="5"/>
  <c r="AI47" i="5"/>
  <c r="AQ47" i="5"/>
  <c r="L47" i="5"/>
  <c r="T47" i="5"/>
  <c r="AB47" i="5"/>
  <c r="AJ47" i="5"/>
  <c r="AR47" i="5"/>
  <c r="I30" i="5"/>
  <c r="I35" i="5" s="1"/>
  <c r="M30" i="5"/>
  <c r="AM30" i="5"/>
  <c r="W30" i="5"/>
  <c r="AN30" i="5"/>
  <c r="J30" i="5"/>
  <c r="N30" i="5"/>
  <c r="S30" i="5"/>
  <c r="AK30" i="5"/>
  <c r="AQ30" i="5"/>
  <c r="R30" i="5"/>
  <c r="O30" i="5"/>
  <c r="T30" i="5"/>
  <c r="AE30" i="5"/>
  <c r="AS30" i="5"/>
  <c r="Z30" i="5"/>
  <c r="P30" i="5"/>
  <c r="U30" i="5"/>
  <c r="X30" i="5"/>
  <c r="AR30" i="5"/>
  <c r="W21" i="5" l="1"/>
  <c r="I21" i="5"/>
  <c r="E55" i="5"/>
  <c r="E56" i="5" s="1"/>
  <c r="Z56" i="5" s="1"/>
  <c r="AM21" i="5"/>
  <c r="U21" i="5"/>
  <c r="X21" i="5"/>
  <c r="M21" i="5"/>
  <c r="AR21" i="5"/>
  <c r="AI21" i="5"/>
  <c r="K21" i="5"/>
  <c r="AO21" i="5"/>
  <c r="O21" i="5"/>
  <c r="AU21" i="5"/>
  <c r="AC21" i="5"/>
  <c r="AE21" i="5"/>
  <c r="AG21" i="5"/>
  <c r="AT21" i="5"/>
  <c r="Q21" i="5"/>
  <c r="T21" i="5"/>
  <c r="J21" i="5"/>
  <c r="V21" i="5"/>
  <c r="AA21" i="5"/>
  <c r="N21" i="5"/>
  <c r="AS21" i="5"/>
  <c r="S21" i="5"/>
  <c r="AP21" i="5"/>
  <c r="P21" i="5"/>
  <c r="AL21" i="5"/>
  <c r="AJ21" i="5"/>
  <c r="Y21" i="5"/>
  <c r="AH21" i="5"/>
  <c r="L21" i="5"/>
  <c r="AD21" i="5"/>
  <c r="AB21" i="5"/>
  <c r="AV21" i="5"/>
  <c r="R21" i="5"/>
  <c r="AN21" i="5"/>
  <c r="AK21" i="5"/>
  <c r="AQ21" i="5"/>
  <c r="AF21" i="5"/>
  <c r="AP20" i="3"/>
  <c r="K20" i="3"/>
  <c r="AT20" i="3"/>
  <c r="J20" i="3"/>
  <c r="O20" i="3"/>
  <c r="AL20" i="3"/>
  <c r="R20" i="3"/>
  <c r="P20" i="3"/>
  <c r="V20" i="3"/>
  <c r="Q20" i="3"/>
  <c r="X20" i="3"/>
  <c r="L20" i="3"/>
  <c r="AN20" i="3"/>
  <c r="M20" i="3"/>
  <c r="AV20" i="3"/>
  <c r="AO20" i="3"/>
  <c r="W20" i="3"/>
  <c r="I20" i="3"/>
  <c r="Z20" i="3"/>
  <c r="AM20" i="3"/>
  <c r="AG20" i="3"/>
  <c r="AI20" i="3"/>
  <c r="AU20" i="3"/>
  <c r="AR20" i="3"/>
  <c r="AK20" i="3"/>
  <c r="AH20" i="3"/>
  <c r="S20" i="3"/>
  <c r="AJ20" i="3"/>
  <c r="AC20" i="3"/>
  <c r="AQ20" i="3"/>
  <c r="AS20" i="3"/>
  <c r="U20" i="3"/>
  <c r="Y20" i="3"/>
  <c r="AF20" i="3"/>
  <c r="AD20" i="3"/>
  <c r="AA20" i="3"/>
  <c r="AB20" i="3"/>
  <c r="AE20" i="3"/>
  <c r="T20" i="3"/>
  <c r="AP45" i="3"/>
  <c r="AH45" i="3"/>
  <c r="Z45" i="3"/>
  <c r="R45" i="3"/>
  <c r="J45" i="3"/>
  <c r="Y45" i="3"/>
  <c r="I45" i="3"/>
  <c r="AN45" i="3"/>
  <c r="X45" i="3"/>
  <c r="AM45" i="3"/>
  <c r="W45" i="3"/>
  <c r="AT45" i="3"/>
  <c r="AD45" i="3"/>
  <c r="V45" i="3"/>
  <c r="S45" i="3"/>
  <c r="AO45" i="3"/>
  <c r="AG45" i="3"/>
  <c r="Q45" i="3"/>
  <c r="AV45" i="3"/>
  <c r="AF45" i="3"/>
  <c r="P45" i="3"/>
  <c r="AU45" i="3"/>
  <c r="AE45" i="3"/>
  <c r="O45" i="3"/>
  <c r="AL45" i="3"/>
  <c r="N45" i="3"/>
  <c r="AQ45" i="3"/>
  <c r="AA45" i="3"/>
  <c r="K45" i="3"/>
  <c r="AS45" i="3"/>
  <c r="AK45" i="3"/>
  <c r="AC45" i="3"/>
  <c r="U45" i="3"/>
  <c r="M45" i="3"/>
  <c r="AR45" i="3"/>
  <c r="AJ45" i="3"/>
  <c r="AB45" i="3"/>
  <c r="T45" i="3"/>
  <c r="L45" i="3"/>
  <c r="AI45" i="3"/>
  <c r="AL22" i="2"/>
  <c r="AL28" i="2"/>
  <c r="AL48" i="2" s="1"/>
  <c r="AL27" i="2"/>
  <c r="AK34" i="2"/>
  <c r="AK36" i="2" s="1"/>
  <c r="AK33" i="2"/>
  <c r="M2" i="3"/>
  <c r="L11" i="3"/>
  <c r="L6" i="3" s="1"/>
  <c r="AH10" i="1"/>
  <c r="AI2" i="1"/>
  <c r="U48" i="2"/>
  <c r="V48" i="2"/>
  <c r="AI48" i="2"/>
  <c r="AJ48" i="2"/>
  <c r="AE48" i="2"/>
  <c r="AF48" i="2"/>
  <c r="O48" i="2"/>
  <c r="P48" i="2"/>
  <c r="AC48" i="2"/>
  <c r="AD48" i="2"/>
  <c r="L48" i="2"/>
  <c r="K48" i="2"/>
  <c r="I49" i="2"/>
  <c r="J47" i="2" s="1"/>
  <c r="J48" i="2"/>
  <c r="Q48" i="2"/>
  <c r="R48" i="2"/>
  <c r="AG48" i="2"/>
  <c r="AH48" i="2"/>
  <c r="N48" i="2"/>
  <c r="M48" i="2"/>
  <c r="Y48" i="2"/>
  <c r="Z48" i="2"/>
  <c r="AK48" i="2"/>
  <c r="S48" i="2"/>
  <c r="T48" i="2"/>
  <c r="W48" i="2"/>
  <c r="X48" i="2"/>
  <c r="AA48" i="2"/>
  <c r="AB48" i="2"/>
  <c r="K35" i="5"/>
  <c r="I14" i="3"/>
  <c r="J14" i="3"/>
  <c r="K14" i="3"/>
  <c r="L14" i="3"/>
  <c r="J35" i="5"/>
  <c r="L33" i="5"/>
  <c r="L35" i="5" s="1"/>
  <c r="J56" i="5" l="1"/>
  <c r="I56" i="5"/>
  <c r="R56" i="5"/>
  <c r="O56" i="5"/>
  <c r="AT56" i="5"/>
  <c r="AL56" i="5"/>
  <c r="N56" i="5"/>
  <c r="AC56" i="5"/>
  <c r="AR56" i="5"/>
  <c r="AV56" i="5"/>
  <c r="AJ56" i="5"/>
  <c r="AF56" i="5"/>
  <c r="AB56" i="5"/>
  <c r="X56" i="5"/>
  <c r="AQ56" i="5"/>
  <c r="Y56" i="5"/>
  <c r="AD56" i="5"/>
  <c r="AI56" i="5"/>
  <c r="P56" i="5"/>
  <c r="V56" i="5"/>
  <c r="AA56" i="5"/>
  <c r="AG56" i="5"/>
  <c r="AU56" i="5"/>
  <c r="U56" i="5"/>
  <c r="S56" i="5"/>
  <c r="AO56" i="5"/>
  <c r="W56" i="5"/>
  <c r="M56" i="5"/>
  <c r="K56" i="5"/>
  <c r="AP56" i="5"/>
  <c r="Q56" i="5"/>
  <c r="AM56" i="5"/>
  <c r="AS56" i="5"/>
  <c r="T56" i="5"/>
  <c r="AH56" i="5"/>
  <c r="AN56" i="5"/>
  <c r="AE56" i="5"/>
  <c r="AK56" i="5"/>
  <c r="L56" i="5"/>
  <c r="M12" i="3"/>
  <c r="M14" i="3" s="1"/>
  <c r="M3" i="3"/>
  <c r="N2" i="3" s="1"/>
  <c r="N12" i="3" s="1"/>
  <c r="AL29" i="2"/>
  <c r="AL34" i="2" s="1"/>
  <c r="AL36" i="2" s="1"/>
  <c r="AL26" i="2"/>
  <c r="AM21" i="2"/>
  <c r="AI3" i="1"/>
  <c r="AI12" i="1"/>
  <c r="AI11" i="1"/>
  <c r="J49" i="2"/>
  <c r="K47" i="2" s="1"/>
  <c r="K49" i="2" s="1"/>
  <c r="L47" i="2" s="1"/>
  <c r="L34" i="3"/>
  <c r="K34" i="3"/>
  <c r="I34" i="3"/>
  <c r="J34" i="3"/>
  <c r="M33" i="5"/>
  <c r="M35" i="5" s="1"/>
  <c r="M34" i="3" l="1"/>
  <c r="M11" i="3"/>
  <c r="M5" i="3"/>
  <c r="N3" i="3"/>
  <c r="AM22" i="2"/>
  <c r="AM28" i="2"/>
  <c r="AM48" i="2" s="1"/>
  <c r="AM27" i="2"/>
  <c r="AL33" i="2"/>
  <c r="N14" i="3"/>
  <c r="AI10" i="1"/>
  <c r="AJ2" i="1"/>
  <c r="L49" i="2"/>
  <c r="M47" i="2" s="1"/>
  <c r="M49" i="2" s="1"/>
  <c r="N47" i="2" s="1"/>
  <c r="N49" i="2" s="1"/>
  <c r="O47" i="2" s="1"/>
  <c r="N33" i="5"/>
  <c r="N35" i="5" s="1"/>
  <c r="N34" i="3" l="1"/>
  <c r="N11" i="3"/>
  <c r="N5" i="3"/>
  <c r="M6" i="3" s="1"/>
  <c r="O2" i="3"/>
  <c r="O3" i="3" s="1"/>
  <c r="O5" i="3" s="1"/>
  <c r="AN21" i="2"/>
  <c r="AM26" i="2"/>
  <c r="AM29" i="2"/>
  <c r="AJ3" i="1"/>
  <c r="AJ12" i="1"/>
  <c r="AJ11" i="1"/>
  <c r="O49" i="2"/>
  <c r="P47" i="2" s="1"/>
  <c r="O33" i="5"/>
  <c r="O35" i="5" s="1"/>
  <c r="N6" i="3" l="1"/>
  <c r="O12" i="3"/>
  <c r="O14" i="3" s="1"/>
  <c r="AM33" i="2"/>
  <c r="AM34" i="2"/>
  <c r="AM36" i="2" s="1"/>
  <c r="AN22" i="2"/>
  <c r="AN28" i="2"/>
  <c r="AN48" i="2" s="1"/>
  <c r="AN27" i="2"/>
  <c r="P2" i="3"/>
  <c r="O11" i="3"/>
  <c r="AJ10" i="1"/>
  <c r="AK2" i="1"/>
  <c r="P49" i="2"/>
  <c r="Q47" i="2" s="1"/>
  <c r="P33" i="5"/>
  <c r="P35" i="5" s="1"/>
  <c r="O34" i="3" l="1"/>
  <c r="P3" i="3"/>
  <c r="Q2" i="3" s="1"/>
  <c r="P12" i="3"/>
  <c r="P14" i="3" s="1"/>
  <c r="AO21" i="2"/>
  <c r="AN29" i="2"/>
  <c r="AN26" i="2"/>
  <c r="AK3" i="1"/>
  <c r="AK12" i="1"/>
  <c r="AK11" i="1"/>
  <c r="Q49" i="2"/>
  <c r="R47" i="2" s="1"/>
  <c r="Q33" i="5"/>
  <c r="Q35" i="5" s="1"/>
  <c r="P34" i="3" l="1"/>
  <c r="P11" i="3"/>
  <c r="P5" i="3"/>
  <c r="O6" i="3" s="1"/>
  <c r="Q3" i="3"/>
  <c r="R2" i="3" s="1"/>
  <c r="Q12" i="3"/>
  <c r="Q14" i="3" s="1"/>
  <c r="AN33" i="2"/>
  <c r="AN34" i="2"/>
  <c r="AN36" i="2" s="1"/>
  <c r="AO22" i="2"/>
  <c r="AO28" i="2"/>
  <c r="AO48" i="2" s="1"/>
  <c r="AO27" i="2"/>
  <c r="AK10" i="1"/>
  <c r="AL2" i="1"/>
  <c r="R49" i="2"/>
  <c r="S47" i="2" s="1"/>
  <c r="R33" i="5"/>
  <c r="R35" i="5" s="1"/>
  <c r="Q34" i="3" l="1"/>
  <c r="P6" i="3"/>
  <c r="Q11" i="3"/>
  <c r="Q5" i="3"/>
  <c r="AO29" i="2"/>
  <c r="AP21" i="2"/>
  <c r="AO26" i="2"/>
  <c r="AL3" i="1"/>
  <c r="AL12" i="1"/>
  <c r="AL11" i="1"/>
  <c r="S49" i="2"/>
  <c r="T47" i="2" s="1"/>
  <c r="R3" i="3"/>
  <c r="R12" i="3"/>
  <c r="S33" i="5"/>
  <c r="S35" i="5" s="1"/>
  <c r="R11" i="3" l="1"/>
  <c r="R5" i="3"/>
  <c r="Q6" i="3" s="1"/>
  <c r="AP22" i="2"/>
  <c r="AP28" i="2"/>
  <c r="AP48" i="2" s="1"/>
  <c r="AP27" i="2"/>
  <c r="AO34" i="2"/>
  <c r="AO36" i="2" s="1"/>
  <c r="AO33" i="2"/>
  <c r="R14" i="3"/>
  <c r="AL10" i="1"/>
  <c r="AM2" i="1"/>
  <c r="T49" i="2"/>
  <c r="U47" i="2" s="1"/>
  <c r="S2" i="3"/>
  <c r="T33" i="5"/>
  <c r="T35" i="5" s="1"/>
  <c r="R34" i="3" l="1"/>
  <c r="R6" i="3"/>
  <c r="AP26" i="2"/>
  <c r="AQ21" i="2"/>
  <c r="AP29" i="2"/>
  <c r="AM3" i="1"/>
  <c r="AM12" i="1"/>
  <c r="AM11" i="1"/>
  <c r="U49" i="2"/>
  <c r="V47" i="2" s="1"/>
  <c r="S3" i="3"/>
  <c r="S12" i="3"/>
  <c r="U33" i="5"/>
  <c r="U35" i="5" s="1"/>
  <c r="S11" i="3" l="1"/>
  <c r="S5" i="3"/>
  <c r="AP34" i="2"/>
  <c r="AP36" i="2" s="1"/>
  <c r="AP33" i="2"/>
  <c r="AQ22" i="2"/>
  <c r="AQ28" i="2"/>
  <c r="AQ48" i="2" s="1"/>
  <c r="AQ27" i="2"/>
  <c r="S14" i="3"/>
  <c r="AM10" i="1"/>
  <c r="AN2" i="1"/>
  <c r="V49" i="2"/>
  <c r="W47" i="2" s="1"/>
  <c r="T2" i="3"/>
  <c r="V33" i="5"/>
  <c r="V35" i="5" s="1"/>
  <c r="S34" i="3" l="1"/>
  <c r="AQ29" i="2"/>
  <c r="AR21" i="2"/>
  <c r="AQ26" i="2"/>
  <c r="AN3" i="1"/>
  <c r="AN12" i="1"/>
  <c r="AN11" i="1"/>
  <c r="W49" i="2"/>
  <c r="X47" i="2" s="1"/>
  <c r="X49" i="2" s="1"/>
  <c r="Y47" i="2" s="1"/>
  <c r="Y49" i="2" s="1"/>
  <c r="Z47" i="2" s="1"/>
  <c r="Z49" i="2" s="1"/>
  <c r="AA47" i="2" s="1"/>
  <c r="AA49" i="2" s="1"/>
  <c r="AB47" i="2" s="1"/>
  <c r="AB49" i="2" s="1"/>
  <c r="AC47" i="2" s="1"/>
  <c r="AC49" i="2" s="1"/>
  <c r="AD47" i="2" s="1"/>
  <c r="AD49" i="2" s="1"/>
  <c r="AE47" i="2" s="1"/>
  <c r="AE49" i="2" s="1"/>
  <c r="AF47" i="2" s="1"/>
  <c r="AF49" i="2" s="1"/>
  <c r="AG47" i="2" s="1"/>
  <c r="AG49" i="2" s="1"/>
  <c r="AH47" i="2" s="1"/>
  <c r="AH49" i="2" s="1"/>
  <c r="AI47" i="2" s="1"/>
  <c r="AI49" i="2" s="1"/>
  <c r="AJ47" i="2" s="1"/>
  <c r="AJ49" i="2" s="1"/>
  <c r="AK47" i="2" s="1"/>
  <c r="AK49" i="2" s="1"/>
  <c r="AL47" i="2" s="1"/>
  <c r="AL49" i="2" s="1"/>
  <c r="AM47" i="2" s="1"/>
  <c r="AM49" i="2" s="1"/>
  <c r="AN47" i="2" s="1"/>
  <c r="AN49" i="2" s="1"/>
  <c r="AO47" i="2" s="1"/>
  <c r="AO49" i="2" s="1"/>
  <c r="AP47" i="2" s="1"/>
  <c r="AP49" i="2" s="1"/>
  <c r="AQ47" i="2" s="1"/>
  <c r="AQ49" i="2" s="1"/>
  <c r="AR47" i="2" s="1"/>
  <c r="T3" i="3"/>
  <c r="T12" i="3"/>
  <c r="W33" i="5"/>
  <c r="W35" i="5" s="1"/>
  <c r="T11" i="3" l="1"/>
  <c r="T5" i="3"/>
  <c r="S6" i="3" s="1"/>
  <c r="AR22" i="2"/>
  <c r="AR28" i="2"/>
  <c r="AR48" i="2" s="1"/>
  <c r="AR49" i="2" s="1"/>
  <c r="AS47" i="2" s="1"/>
  <c r="AR27" i="2"/>
  <c r="AQ34" i="2"/>
  <c r="AQ36" i="2" s="1"/>
  <c r="AQ33" i="2"/>
  <c r="T14" i="3"/>
  <c r="AN10" i="1"/>
  <c r="AO2" i="1"/>
  <c r="U2" i="3"/>
  <c r="X33" i="5"/>
  <c r="X35" i="5" s="1"/>
  <c r="T6" i="3" l="1"/>
  <c r="T34" i="3"/>
  <c r="AR29" i="2"/>
  <c r="AS21" i="2"/>
  <c r="AR26" i="2"/>
  <c r="AO3" i="1"/>
  <c r="AO12" i="1"/>
  <c r="AO11" i="1"/>
  <c r="U3" i="3"/>
  <c r="U12" i="3"/>
  <c r="Y33" i="5"/>
  <c r="Y35" i="5" s="1"/>
  <c r="U11" i="3" l="1"/>
  <c r="U5" i="3"/>
  <c r="AS22" i="2"/>
  <c r="AS28" i="2"/>
  <c r="AS48" i="2" s="1"/>
  <c r="AS49" i="2" s="1"/>
  <c r="AT47" i="2" s="1"/>
  <c r="AS27" i="2"/>
  <c r="AR34" i="2"/>
  <c r="AR36" i="2" s="1"/>
  <c r="AR33" i="2"/>
  <c r="U14" i="3"/>
  <c r="AO10" i="1"/>
  <c r="AP2" i="1"/>
  <c r="V2" i="3"/>
  <c r="Z33" i="5"/>
  <c r="Z35" i="5" s="1"/>
  <c r="U34" i="3" l="1"/>
  <c r="AS29" i="2"/>
  <c r="AS26" i="2"/>
  <c r="AT21" i="2"/>
  <c r="AP3" i="1"/>
  <c r="AP12" i="1"/>
  <c r="AP11" i="1"/>
  <c r="V3" i="3"/>
  <c r="V12" i="3"/>
  <c r="AA33" i="5"/>
  <c r="AA35" i="5" s="1"/>
  <c r="V11" i="3" l="1"/>
  <c r="V5" i="3"/>
  <c r="U6" i="3" s="1"/>
  <c r="AT22" i="2"/>
  <c r="AT28" i="2"/>
  <c r="AT48" i="2" s="1"/>
  <c r="AT49" i="2" s="1"/>
  <c r="AU47" i="2" s="1"/>
  <c r="AT27" i="2"/>
  <c r="AS34" i="2"/>
  <c r="AS36" i="2" s="1"/>
  <c r="AS33" i="2"/>
  <c r="V14" i="3"/>
  <c r="AP10" i="1"/>
  <c r="AQ2" i="1"/>
  <c r="W2" i="3"/>
  <c r="AB33" i="5"/>
  <c r="AB35" i="5" s="1"/>
  <c r="V34" i="3" l="1"/>
  <c r="V6" i="3"/>
  <c r="AT26" i="2"/>
  <c r="AU21" i="2"/>
  <c r="AT29" i="2"/>
  <c r="AQ3" i="1"/>
  <c r="AQ12" i="1"/>
  <c r="AQ11" i="1"/>
  <c r="W3" i="3"/>
  <c r="W12" i="3"/>
  <c r="AC33" i="5"/>
  <c r="AC35" i="5" s="1"/>
  <c r="W11" i="3" l="1"/>
  <c r="W5" i="3"/>
  <c r="AT34" i="2"/>
  <c r="AT36" i="2" s="1"/>
  <c r="AT33" i="2"/>
  <c r="AU22" i="2"/>
  <c r="AU28" i="2"/>
  <c r="AU48" i="2" s="1"/>
  <c r="AU49" i="2" s="1"/>
  <c r="AV47" i="2" s="1"/>
  <c r="AU27" i="2"/>
  <c r="W14" i="3"/>
  <c r="AQ10" i="1"/>
  <c r="AR2" i="1"/>
  <c r="X2" i="3"/>
  <c r="AD33" i="5"/>
  <c r="AD35" i="5" s="1"/>
  <c r="W34" i="3" l="1"/>
  <c r="AU29" i="2"/>
  <c r="AV21" i="2"/>
  <c r="AU26" i="2"/>
  <c r="AR3" i="1"/>
  <c r="AR12" i="1"/>
  <c r="AR11" i="1"/>
  <c r="X3" i="3"/>
  <c r="X12" i="3"/>
  <c r="AE33" i="5"/>
  <c r="AE35" i="5" s="1"/>
  <c r="X11" i="3" l="1"/>
  <c r="X5" i="3"/>
  <c r="W6" i="3" s="1"/>
  <c r="AV22" i="2"/>
  <c r="AV28" i="2"/>
  <c r="AV48" i="2" s="1"/>
  <c r="AV49" i="2" s="1"/>
  <c r="AV27" i="2"/>
  <c r="AU34" i="2"/>
  <c r="AU36" i="2" s="1"/>
  <c r="AU33" i="2"/>
  <c r="X14" i="3"/>
  <c r="AR10" i="1"/>
  <c r="AS2" i="1"/>
  <c r="Y2" i="3"/>
  <c r="AF33" i="5"/>
  <c r="AF35" i="5" s="1"/>
  <c r="X6" i="3" l="1"/>
  <c r="X34" i="3"/>
  <c r="AV29" i="2"/>
  <c r="AV26" i="2"/>
  <c r="AS3" i="1"/>
  <c r="AS12" i="1"/>
  <c r="AS11" i="1"/>
  <c r="Y3" i="3"/>
  <c r="Y12" i="3"/>
  <c r="AG33" i="5"/>
  <c r="AG35" i="5" s="1"/>
  <c r="Y11" i="3" l="1"/>
  <c r="Y5" i="3"/>
  <c r="AV34" i="2"/>
  <c r="AV36" i="2" s="1"/>
  <c r="AV33" i="2"/>
  <c r="Y14" i="3"/>
  <c r="AS10" i="1"/>
  <c r="AT2" i="1"/>
  <c r="AH33" i="5"/>
  <c r="AH35" i="5" s="1"/>
  <c r="Z2" i="3"/>
  <c r="Y34" i="3" l="1"/>
  <c r="AT3" i="1"/>
  <c r="AT12" i="1"/>
  <c r="AT11" i="1"/>
  <c r="AI33" i="5"/>
  <c r="AI35" i="5" s="1"/>
  <c r="Z3" i="3"/>
  <c r="Z12" i="3"/>
  <c r="Z11" i="3" l="1"/>
  <c r="Z5" i="3"/>
  <c r="Y6" i="3" s="1"/>
  <c r="Z14" i="3"/>
  <c r="AT10" i="1"/>
  <c r="AU2" i="1"/>
  <c r="AJ33" i="5"/>
  <c r="AJ35" i="5" s="1"/>
  <c r="AA2" i="3"/>
  <c r="Z34" i="3" l="1"/>
  <c r="Z6" i="3"/>
  <c r="AU3" i="1"/>
  <c r="AU12" i="1"/>
  <c r="AU11" i="1"/>
  <c r="AK33" i="5"/>
  <c r="AK35" i="5" s="1"/>
  <c r="AA3" i="3"/>
  <c r="AA12" i="3"/>
  <c r="AA11" i="3" l="1"/>
  <c r="AA5" i="3"/>
  <c r="AA14" i="3"/>
  <c r="AU10" i="1"/>
  <c r="AV2" i="1"/>
  <c r="AL33" i="5"/>
  <c r="AL35" i="5" s="1"/>
  <c r="AB2" i="3"/>
  <c r="AA34" i="3" l="1"/>
  <c r="AV3" i="1"/>
  <c r="AV10" i="1" s="1"/>
  <c r="AV12" i="1"/>
  <c r="AV11" i="1"/>
  <c r="AM33" i="5"/>
  <c r="AM35" i="5" s="1"/>
  <c r="AB3" i="3"/>
  <c r="AB12" i="3"/>
  <c r="AB11" i="3" l="1"/>
  <c r="AB5" i="3"/>
  <c r="AA6" i="3" s="1"/>
  <c r="AB14" i="3"/>
  <c r="AN33" i="5"/>
  <c r="AN35" i="5" s="1"/>
  <c r="AC2" i="3"/>
  <c r="AB34" i="3" l="1"/>
  <c r="AB6" i="3"/>
  <c r="AO33" i="5"/>
  <c r="AO35" i="5" s="1"/>
  <c r="AC3" i="3"/>
  <c r="AC12" i="3"/>
  <c r="AC14" i="3" s="1"/>
  <c r="AC11" i="3" l="1"/>
  <c r="AC5" i="3"/>
  <c r="AP33" i="5"/>
  <c r="AP35" i="5" s="1"/>
  <c r="AC34" i="3"/>
  <c r="AD2" i="3"/>
  <c r="AQ33" i="5" l="1"/>
  <c r="AQ35" i="5" s="1"/>
  <c r="AD3" i="3"/>
  <c r="AD12" i="3"/>
  <c r="AD14" i="3" s="1"/>
  <c r="AD11" i="3" l="1"/>
  <c r="AD5" i="3"/>
  <c r="AC6" i="3" s="1"/>
  <c r="AR33" i="5"/>
  <c r="AR35" i="5" s="1"/>
  <c r="AD34" i="3"/>
  <c r="AE2" i="3"/>
  <c r="AD6" i="3" l="1"/>
  <c r="AS33" i="5"/>
  <c r="AS35" i="5" s="1"/>
  <c r="AE3" i="3"/>
  <c r="AE12" i="3"/>
  <c r="AE14" i="3" s="1"/>
  <c r="AE11" i="3" l="1"/>
  <c r="AE5" i="3"/>
  <c r="AT33" i="5"/>
  <c r="AT35" i="5" s="1"/>
  <c r="AE34" i="3"/>
  <c r="AF2" i="3"/>
  <c r="AU33" i="5" l="1"/>
  <c r="AU35" i="5" s="1"/>
  <c r="AF3" i="3"/>
  <c r="AF12" i="3"/>
  <c r="AF14" i="3" s="1"/>
  <c r="AF11" i="3" l="1"/>
  <c r="AF5" i="3"/>
  <c r="AE6" i="3" s="1"/>
  <c r="AV33" i="5"/>
  <c r="AV35" i="5" s="1"/>
  <c r="AF34" i="3"/>
  <c r="AG2" i="3"/>
  <c r="F4" i="6"/>
  <c r="E4" i="6"/>
  <c r="H5" i="4" s="1"/>
  <c r="F5" i="6"/>
  <c r="J6" i="4" s="1"/>
  <c r="E4" i="5"/>
  <c r="F4" i="10" l="1"/>
  <c r="J5" i="4"/>
  <c r="E4" i="10"/>
  <c r="H3" i="10" s="1"/>
  <c r="I2" i="10" s="1"/>
  <c r="I3" i="10" s="1"/>
  <c r="I8" i="10" s="1"/>
  <c r="I31" i="10" s="1"/>
  <c r="AF6" i="3"/>
  <c r="F4" i="1"/>
  <c r="N4" i="1" s="1"/>
  <c r="F4" i="7"/>
  <c r="H3" i="5"/>
  <c r="F4" i="3"/>
  <c r="I4" i="3" s="1"/>
  <c r="F23" i="2"/>
  <c r="I23" i="2" s="1"/>
  <c r="AG3" i="3"/>
  <c r="AG12" i="3"/>
  <c r="AG14" i="3" s="1"/>
  <c r="F4" i="5"/>
  <c r="I2" i="5" l="1"/>
  <c r="I3" i="5" s="1"/>
  <c r="I5" i="5" s="1"/>
  <c r="H29" i="4"/>
  <c r="O7" i="6"/>
  <c r="U7" i="6"/>
  <c r="K7" i="6"/>
  <c r="M7" i="6"/>
  <c r="J7" i="6"/>
  <c r="I7" i="6"/>
  <c r="AB4" i="1"/>
  <c r="J2" i="10"/>
  <c r="J3" i="10" s="1"/>
  <c r="K2" i="10" s="1"/>
  <c r="K3" i="10" s="1"/>
  <c r="L2" i="10" s="1"/>
  <c r="L3" i="10" s="1"/>
  <c r="M2" i="10" s="1"/>
  <c r="M3" i="10" s="1"/>
  <c r="N2" i="10" s="1"/>
  <c r="N3" i="10" s="1"/>
  <c r="O2" i="10" s="1"/>
  <c r="O3" i="10" s="1"/>
  <c r="P2" i="10" s="1"/>
  <c r="P3" i="10" s="1"/>
  <c r="Q2" i="10" s="1"/>
  <c r="Q3" i="10" s="1"/>
  <c r="R2" i="10" s="1"/>
  <c r="R3" i="10" s="1"/>
  <c r="S2" i="10" s="1"/>
  <c r="S3" i="10" s="1"/>
  <c r="S8" i="10" s="1"/>
  <c r="S31" i="10" s="1"/>
  <c r="AU4" i="1"/>
  <c r="AF4" i="1"/>
  <c r="AT4" i="1"/>
  <c r="AJ4" i="1"/>
  <c r="AH4" i="1"/>
  <c r="AQ4" i="1"/>
  <c r="L4" i="1"/>
  <c r="AM4" i="1"/>
  <c r="J4" i="1"/>
  <c r="AV4" i="1"/>
  <c r="AD4" i="1"/>
  <c r="W4" i="1"/>
  <c r="AO4" i="1"/>
  <c r="Z4" i="1"/>
  <c r="AL4" i="1"/>
  <c r="O4" i="1"/>
  <c r="AR4" i="1"/>
  <c r="AI4" i="1"/>
  <c r="Y4" i="1"/>
  <c r="AP4" i="1"/>
  <c r="AG4" i="1"/>
  <c r="U4" i="1"/>
  <c r="AN4" i="1"/>
  <c r="AE4" i="1"/>
  <c r="M4" i="1"/>
  <c r="X4" i="1"/>
  <c r="V4" i="1"/>
  <c r="AS4" i="1"/>
  <c r="AK4" i="1"/>
  <c r="AC4" i="1"/>
  <c r="Q4" i="1"/>
  <c r="AA4" i="1"/>
  <c r="P4" i="1"/>
  <c r="T4" i="1"/>
  <c r="S4" i="1"/>
  <c r="R4" i="1"/>
  <c r="AG11" i="3"/>
  <c r="AG5" i="3"/>
  <c r="I4" i="1"/>
  <c r="K4" i="1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L4" i="3"/>
  <c r="AB4" i="3"/>
  <c r="X4" i="3"/>
  <c r="M4" i="3"/>
  <c r="I13" i="3"/>
  <c r="AF4" i="3"/>
  <c r="W4" i="3"/>
  <c r="V4" i="3"/>
  <c r="U4" i="3"/>
  <c r="N4" i="3"/>
  <c r="AE4" i="3"/>
  <c r="P4" i="3"/>
  <c r="I15" i="10"/>
  <c r="I12" i="10"/>
  <c r="I14" i="10"/>
  <c r="I13" i="10"/>
  <c r="I11" i="10"/>
  <c r="I10" i="10"/>
  <c r="T4" i="3"/>
  <c r="AD4" i="3"/>
  <c r="AC4" i="3"/>
  <c r="O4" i="3"/>
  <c r="AA4" i="3"/>
  <c r="S4" i="3"/>
  <c r="K4" i="3"/>
  <c r="Z4" i="3"/>
  <c r="R4" i="3"/>
  <c r="J4" i="3"/>
  <c r="Y4" i="3"/>
  <c r="Q4" i="3"/>
  <c r="J23" i="2"/>
  <c r="K23" i="2"/>
  <c r="L23" i="2"/>
  <c r="M23" i="2"/>
  <c r="N23" i="2"/>
  <c r="P23" i="2"/>
  <c r="O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I12" i="5"/>
  <c r="I11" i="5"/>
  <c r="AG34" i="3"/>
  <c r="AH2" i="3"/>
  <c r="AG4" i="3"/>
  <c r="I16" i="5"/>
  <c r="I142" i="6" l="1"/>
  <c r="I135" i="6"/>
  <c r="J142" i="6"/>
  <c r="J135" i="6"/>
  <c r="U142" i="6"/>
  <c r="U135" i="6"/>
  <c r="O142" i="6"/>
  <c r="O135" i="6"/>
  <c r="K142" i="6"/>
  <c r="K135" i="6"/>
  <c r="M142" i="6"/>
  <c r="M135" i="6"/>
  <c r="I29" i="4"/>
  <c r="J29" i="4" s="1"/>
  <c r="K29" i="4" s="1"/>
  <c r="L29" i="4" s="1"/>
  <c r="M29" i="4" s="1"/>
  <c r="N29" i="4" s="1"/>
  <c r="O29" i="4" s="1"/>
  <c r="P29" i="4" s="1"/>
  <c r="Q29" i="4" s="1"/>
  <c r="R29" i="4" s="1"/>
  <c r="S29" i="4" s="1"/>
  <c r="T29" i="4" s="1"/>
  <c r="U29" i="4" s="1"/>
  <c r="V29" i="4" s="1"/>
  <c r="W29" i="4" s="1"/>
  <c r="X29" i="4" s="1"/>
  <c r="Y29" i="4" s="1"/>
  <c r="Z29" i="4" s="1"/>
  <c r="AA29" i="4" s="1"/>
  <c r="AB29" i="4" s="1"/>
  <c r="J127" i="6"/>
  <c r="J120" i="6"/>
  <c r="M120" i="6"/>
  <c r="M127" i="6"/>
  <c r="I127" i="6"/>
  <c r="I120" i="6"/>
  <c r="K127" i="6"/>
  <c r="K120" i="6"/>
  <c r="U127" i="6"/>
  <c r="U120" i="6"/>
  <c r="O127" i="6"/>
  <c r="O120" i="6"/>
  <c r="U104" i="6"/>
  <c r="U113" i="6"/>
  <c r="J104" i="6"/>
  <c r="J113" i="6"/>
  <c r="M104" i="6"/>
  <c r="M113" i="6"/>
  <c r="K104" i="6"/>
  <c r="K113" i="6"/>
  <c r="O104" i="6"/>
  <c r="O113" i="6"/>
  <c r="I104" i="6"/>
  <c r="I113" i="6"/>
  <c r="I78" i="6"/>
  <c r="I87" i="6"/>
  <c r="M87" i="6"/>
  <c r="M78" i="6"/>
  <c r="K87" i="6"/>
  <c r="K78" i="6"/>
  <c r="O87" i="6"/>
  <c r="O78" i="6"/>
  <c r="J87" i="6"/>
  <c r="J78" i="6"/>
  <c r="U87" i="6"/>
  <c r="U78" i="6"/>
  <c r="I75" i="5"/>
  <c r="I143" i="6" s="1"/>
  <c r="N7" i="6"/>
  <c r="S7" i="6"/>
  <c r="L7" i="6"/>
  <c r="Y7" i="6"/>
  <c r="W7" i="6"/>
  <c r="T7" i="6"/>
  <c r="P7" i="6"/>
  <c r="K8" i="10"/>
  <c r="K31" i="10" s="1"/>
  <c r="L8" i="10"/>
  <c r="L31" i="10" s="1"/>
  <c r="O8" i="10"/>
  <c r="O31" i="10" s="1"/>
  <c r="J8" i="10"/>
  <c r="J12" i="10" s="1"/>
  <c r="AH7" i="6"/>
  <c r="Q7" i="6"/>
  <c r="AP7" i="6"/>
  <c r="V7" i="6"/>
  <c r="AS7" i="6"/>
  <c r="AJ7" i="6"/>
  <c r="AD7" i="6"/>
  <c r="AC7" i="6"/>
  <c r="AG7" i="6"/>
  <c r="AQ7" i="6"/>
  <c r="AL7" i="6"/>
  <c r="AO7" i="6"/>
  <c r="AT7" i="6"/>
  <c r="AE7" i="6"/>
  <c r="X7" i="6"/>
  <c r="AF7" i="6"/>
  <c r="R7" i="6"/>
  <c r="AI7" i="6"/>
  <c r="AU7" i="6"/>
  <c r="AN7" i="6"/>
  <c r="AR7" i="6"/>
  <c r="AM7" i="6"/>
  <c r="Z7" i="6"/>
  <c r="AK7" i="6"/>
  <c r="AB7" i="6"/>
  <c r="AA7" i="6"/>
  <c r="AV7" i="6"/>
  <c r="P8" i="10"/>
  <c r="P31" i="10" s="1"/>
  <c r="R8" i="10"/>
  <c r="R31" i="10" s="1"/>
  <c r="M8" i="10"/>
  <c r="Q8" i="10"/>
  <c r="Q31" i="10" s="1"/>
  <c r="N8" i="10"/>
  <c r="N31" i="10" s="1"/>
  <c r="M13" i="3"/>
  <c r="K13" i="3"/>
  <c r="R13" i="3"/>
  <c r="L13" i="3"/>
  <c r="AF13" i="3"/>
  <c r="T13" i="3"/>
  <c r="X13" i="3"/>
  <c r="O13" i="3"/>
  <c r="AE13" i="3"/>
  <c r="W13" i="3"/>
  <c r="P13" i="3"/>
  <c r="AG13" i="3"/>
  <c r="U13" i="3"/>
  <c r="Q13" i="3"/>
  <c r="Y13" i="3"/>
  <c r="AA13" i="3"/>
  <c r="AD13" i="3"/>
  <c r="Z13" i="3"/>
  <c r="AB13" i="3"/>
  <c r="J13" i="3"/>
  <c r="V13" i="3"/>
  <c r="N13" i="3"/>
  <c r="S13" i="3"/>
  <c r="AC13" i="3"/>
  <c r="I18" i="10"/>
  <c r="S12" i="10"/>
  <c r="S14" i="10"/>
  <c r="S10" i="10"/>
  <c r="S11" i="10"/>
  <c r="S13" i="10"/>
  <c r="S15" i="10"/>
  <c r="AH3" i="3"/>
  <c r="AH12" i="3"/>
  <c r="AH14" i="3" s="1"/>
  <c r="J2" i="5"/>
  <c r="J16" i="5" s="1"/>
  <c r="I4" i="5"/>
  <c r="I14" i="5"/>
  <c r="I40" i="5"/>
  <c r="I10" i="5"/>
  <c r="AI142" i="6" l="1"/>
  <c r="AI135" i="6"/>
  <c r="W142" i="6"/>
  <c r="W135" i="6"/>
  <c r="AK142" i="6"/>
  <c r="AK135" i="6"/>
  <c r="AC142" i="6"/>
  <c r="AC135" i="6"/>
  <c r="AD142" i="6"/>
  <c r="AD135" i="6"/>
  <c r="AV142" i="6"/>
  <c r="AV135" i="6"/>
  <c r="AU142" i="6"/>
  <c r="AU135" i="6"/>
  <c r="AL142" i="6"/>
  <c r="AL135" i="6"/>
  <c r="AP142" i="6"/>
  <c r="AP135" i="6"/>
  <c r="T142" i="6"/>
  <c r="T135" i="6"/>
  <c r="AA142" i="6"/>
  <c r="AA135" i="6"/>
  <c r="AQ142" i="6"/>
  <c r="AQ135" i="6"/>
  <c r="Q142" i="6"/>
  <c r="Q135" i="6"/>
  <c r="AB142" i="6"/>
  <c r="AB135" i="6"/>
  <c r="R142" i="6"/>
  <c r="R135" i="6"/>
  <c r="AH142" i="6"/>
  <c r="AH135" i="6"/>
  <c r="Z142" i="6"/>
  <c r="Z135" i="6"/>
  <c r="S142" i="6"/>
  <c r="S135" i="6"/>
  <c r="AM142" i="6"/>
  <c r="AM135" i="6"/>
  <c r="AE142" i="6"/>
  <c r="AE135" i="6"/>
  <c r="AJ142" i="6"/>
  <c r="AJ135" i="6"/>
  <c r="N142" i="6"/>
  <c r="N135" i="6"/>
  <c r="X142" i="6"/>
  <c r="X135" i="6"/>
  <c r="AR142" i="6"/>
  <c r="AR135" i="6"/>
  <c r="AT142" i="6"/>
  <c r="AT135" i="6"/>
  <c r="AS142" i="6"/>
  <c r="AS135" i="6"/>
  <c r="AG142" i="6"/>
  <c r="AG135" i="6"/>
  <c r="Y142" i="6"/>
  <c r="Y135" i="6"/>
  <c r="AF142" i="6"/>
  <c r="AF135" i="6"/>
  <c r="L142" i="6"/>
  <c r="L135" i="6"/>
  <c r="AN142" i="6"/>
  <c r="AN135" i="6"/>
  <c r="AO142" i="6"/>
  <c r="AO135" i="6"/>
  <c r="V142" i="6"/>
  <c r="V135" i="6"/>
  <c r="P142" i="6"/>
  <c r="P135" i="6"/>
  <c r="I113" i="5"/>
  <c r="I45" i="1" s="1"/>
  <c r="X127" i="6"/>
  <c r="X120" i="6"/>
  <c r="AK120" i="6"/>
  <c r="AK127" i="6"/>
  <c r="AF127" i="6"/>
  <c r="AF120" i="6"/>
  <c r="AC127" i="6"/>
  <c r="AC120" i="6"/>
  <c r="L127" i="6"/>
  <c r="L120" i="6"/>
  <c r="AD127" i="6"/>
  <c r="AD120" i="6"/>
  <c r="AM127" i="6"/>
  <c r="AM120" i="6"/>
  <c r="AJ120" i="6"/>
  <c r="AJ127" i="6"/>
  <c r="AN127" i="6"/>
  <c r="AN120" i="6"/>
  <c r="V127" i="6"/>
  <c r="V120" i="6"/>
  <c r="P127" i="6"/>
  <c r="P120" i="6"/>
  <c r="AV127" i="6"/>
  <c r="AV120" i="6"/>
  <c r="AU127" i="6"/>
  <c r="AU120" i="6"/>
  <c r="AL127" i="6"/>
  <c r="AL120" i="6"/>
  <c r="AP127" i="6"/>
  <c r="AP120" i="6"/>
  <c r="T127" i="6"/>
  <c r="T120" i="6"/>
  <c r="AE127" i="6"/>
  <c r="AE120" i="6"/>
  <c r="N127" i="6"/>
  <c r="N120" i="6"/>
  <c r="AO127" i="6"/>
  <c r="AO120" i="6"/>
  <c r="AA127" i="6"/>
  <c r="AA120" i="6"/>
  <c r="AI120" i="6"/>
  <c r="AI127" i="6"/>
  <c r="AQ120" i="6"/>
  <c r="AQ127" i="6"/>
  <c r="Q127" i="6"/>
  <c r="Q120" i="6"/>
  <c r="W127" i="6"/>
  <c r="W120" i="6"/>
  <c r="Z127" i="6"/>
  <c r="Z120" i="6"/>
  <c r="S120" i="6"/>
  <c r="S127" i="6"/>
  <c r="AR127" i="6"/>
  <c r="AR120" i="6"/>
  <c r="AT127" i="6"/>
  <c r="AT120" i="6"/>
  <c r="AS127" i="6"/>
  <c r="AS120" i="6"/>
  <c r="AB127" i="6"/>
  <c r="AB120" i="6"/>
  <c r="R127" i="6"/>
  <c r="R120" i="6"/>
  <c r="AG127" i="6"/>
  <c r="AG120" i="6"/>
  <c r="AH127" i="6"/>
  <c r="AH120" i="6"/>
  <c r="Y127" i="6"/>
  <c r="Y120" i="6"/>
  <c r="AU104" i="6"/>
  <c r="AU113" i="6"/>
  <c r="AN104" i="6"/>
  <c r="AN113" i="6"/>
  <c r="AO104" i="6"/>
  <c r="AO113" i="6"/>
  <c r="V104" i="6"/>
  <c r="V113" i="6"/>
  <c r="P104" i="6"/>
  <c r="P113" i="6"/>
  <c r="AV104" i="6"/>
  <c r="AV113" i="6"/>
  <c r="AP104" i="6"/>
  <c r="AP113" i="6"/>
  <c r="AG104" i="6"/>
  <c r="AG113" i="6"/>
  <c r="Z104" i="6"/>
  <c r="Z113" i="6"/>
  <c r="X104" i="6"/>
  <c r="X113" i="6"/>
  <c r="AD104" i="6"/>
  <c r="AD113" i="6"/>
  <c r="S104" i="6"/>
  <c r="S113" i="6"/>
  <c r="AL104" i="6"/>
  <c r="AL113" i="6"/>
  <c r="T104" i="6"/>
  <c r="T113" i="6"/>
  <c r="AI104" i="6"/>
  <c r="AI113" i="6"/>
  <c r="Q104" i="6"/>
  <c r="Q113" i="6"/>
  <c r="R104" i="6"/>
  <c r="R113" i="6"/>
  <c r="AH104" i="6"/>
  <c r="AH113" i="6"/>
  <c r="AF104" i="6"/>
  <c r="AF113" i="6"/>
  <c r="L104" i="6"/>
  <c r="L113" i="6"/>
  <c r="AM104" i="6"/>
  <c r="AM113" i="6"/>
  <c r="AE104" i="6"/>
  <c r="AE113" i="6"/>
  <c r="AJ104" i="6"/>
  <c r="AJ113" i="6"/>
  <c r="N104" i="6"/>
  <c r="N113" i="6"/>
  <c r="AA104" i="6"/>
  <c r="AA113" i="6"/>
  <c r="AQ104" i="6"/>
  <c r="AQ113" i="6"/>
  <c r="W104" i="6"/>
  <c r="W113" i="6"/>
  <c r="AB104" i="6"/>
  <c r="AB113" i="6"/>
  <c r="Y104" i="6"/>
  <c r="Y113" i="6"/>
  <c r="AK104" i="6"/>
  <c r="AK113" i="6"/>
  <c r="AC104" i="6"/>
  <c r="AC113" i="6"/>
  <c r="AR104" i="6"/>
  <c r="AR113" i="6"/>
  <c r="AT104" i="6"/>
  <c r="AT113" i="6"/>
  <c r="AS104" i="6"/>
  <c r="AS113" i="6"/>
  <c r="L10" i="10"/>
  <c r="L13" i="10"/>
  <c r="L11" i="10"/>
  <c r="K15" i="10"/>
  <c r="K13" i="10"/>
  <c r="AK87" i="6"/>
  <c r="AK78" i="6"/>
  <c r="AF87" i="6"/>
  <c r="AF78" i="6"/>
  <c r="AC87" i="6"/>
  <c r="AC78" i="6"/>
  <c r="L87" i="6"/>
  <c r="L78" i="6"/>
  <c r="Z87" i="6"/>
  <c r="Z78" i="6"/>
  <c r="X87" i="6"/>
  <c r="X78" i="6"/>
  <c r="AD87" i="6"/>
  <c r="AD78" i="6"/>
  <c r="S87" i="6"/>
  <c r="S78" i="6"/>
  <c r="AM87" i="6"/>
  <c r="AM78" i="6"/>
  <c r="AE87" i="6"/>
  <c r="AE78" i="6"/>
  <c r="AJ87" i="6"/>
  <c r="AJ78" i="6"/>
  <c r="N87" i="6"/>
  <c r="N78" i="6"/>
  <c r="AR87" i="6"/>
  <c r="AR78" i="6"/>
  <c r="AT87" i="6"/>
  <c r="AT78" i="6"/>
  <c r="AS87" i="6"/>
  <c r="AS78" i="6"/>
  <c r="O15" i="10"/>
  <c r="AN87" i="6"/>
  <c r="AN78" i="6"/>
  <c r="AO87" i="6"/>
  <c r="AO78" i="6"/>
  <c r="V87" i="6"/>
  <c r="V78" i="6"/>
  <c r="P87" i="6"/>
  <c r="P78" i="6"/>
  <c r="O14" i="10"/>
  <c r="J15" i="10"/>
  <c r="AV87" i="6"/>
  <c r="AV78" i="6"/>
  <c r="AU87" i="6"/>
  <c r="AU78" i="6"/>
  <c r="AL87" i="6"/>
  <c r="AL78" i="6"/>
  <c r="AP87" i="6"/>
  <c r="AP78" i="6"/>
  <c r="T87" i="6"/>
  <c r="T78" i="6"/>
  <c r="L15" i="10"/>
  <c r="J10" i="10"/>
  <c r="AA87" i="6"/>
  <c r="AA78" i="6"/>
  <c r="AI87" i="6"/>
  <c r="AI78" i="6"/>
  <c r="AQ87" i="6"/>
  <c r="AQ78" i="6"/>
  <c r="Q87" i="6"/>
  <c r="Q78" i="6"/>
  <c r="W87" i="6"/>
  <c r="W78" i="6"/>
  <c r="L12" i="10"/>
  <c r="AB87" i="6"/>
  <c r="AB78" i="6"/>
  <c r="R87" i="6"/>
  <c r="R78" i="6"/>
  <c r="AG87" i="6"/>
  <c r="AG78" i="6"/>
  <c r="AH87" i="6"/>
  <c r="AH78" i="6"/>
  <c r="Y87" i="6"/>
  <c r="Y78" i="6"/>
  <c r="O11" i="10"/>
  <c r="O13" i="10"/>
  <c r="O10" i="10"/>
  <c r="L14" i="10"/>
  <c r="O12" i="10"/>
  <c r="K14" i="10"/>
  <c r="K11" i="10"/>
  <c r="P10" i="10"/>
  <c r="R11" i="10"/>
  <c r="K12" i="10"/>
  <c r="R13" i="10"/>
  <c r="K10" i="10"/>
  <c r="P15" i="10"/>
  <c r="J14" i="10"/>
  <c r="J13" i="10"/>
  <c r="P14" i="10"/>
  <c r="J11" i="10"/>
  <c r="J31" i="10"/>
  <c r="R12" i="10"/>
  <c r="M10" i="10"/>
  <c r="M31" i="10"/>
  <c r="R10" i="10"/>
  <c r="M13" i="10"/>
  <c r="Q15" i="10"/>
  <c r="M14" i="10"/>
  <c r="P13" i="10"/>
  <c r="R14" i="10"/>
  <c r="Q12" i="10"/>
  <c r="M12" i="10"/>
  <c r="P12" i="10"/>
  <c r="P11" i="10"/>
  <c r="Q10" i="10"/>
  <c r="N12" i="10"/>
  <c r="N10" i="10"/>
  <c r="R15" i="10"/>
  <c r="Q14" i="10"/>
  <c r="Q13" i="10"/>
  <c r="Q11" i="10"/>
  <c r="M15" i="10"/>
  <c r="M11" i="10"/>
  <c r="N15" i="10"/>
  <c r="N13" i="10"/>
  <c r="N11" i="10"/>
  <c r="N14" i="10"/>
  <c r="AH11" i="3"/>
  <c r="AH5" i="3"/>
  <c r="AG6" i="3" s="1"/>
  <c r="J11" i="5"/>
  <c r="I41" i="5"/>
  <c r="I57" i="5" s="1"/>
  <c r="S18" i="10"/>
  <c r="I19" i="10"/>
  <c r="I23" i="5"/>
  <c r="I22" i="5"/>
  <c r="AH34" i="3"/>
  <c r="AH4" i="3"/>
  <c r="AI2" i="3"/>
  <c r="J12" i="5"/>
  <c r="J3" i="5"/>
  <c r="J5" i="5" s="1"/>
  <c r="I6" i="5" s="1"/>
  <c r="I58" i="1" l="1"/>
  <c r="O18" i="10"/>
  <c r="L18" i="10"/>
  <c r="J18" i="10"/>
  <c r="J19" i="10" s="1"/>
  <c r="J75" i="5"/>
  <c r="J143" i="6" s="1"/>
  <c r="I46" i="4" s="1"/>
  <c r="K18" i="10"/>
  <c r="P18" i="10"/>
  <c r="R18" i="10"/>
  <c r="Q18" i="10"/>
  <c r="M18" i="10"/>
  <c r="N18" i="10"/>
  <c r="AH6" i="3"/>
  <c r="I52" i="5"/>
  <c r="J41" i="5"/>
  <c r="J57" i="5" s="1"/>
  <c r="AH13" i="3"/>
  <c r="I48" i="5"/>
  <c r="J14" i="5"/>
  <c r="J40" i="5"/>
  <c r="AI3" i="3"/>
  <c r="AI12" i="3"/>
  <c r="AI14" i="3" s="1"/>
  <c r="K2" i="5"/>
  <c r="K16" i="5" s="1"/>
  <c r="J10" i="5"/>
  <c r="J6" i="5" s="1"/>
  <c r="J4" i="5"/>
  <c r="J113" i="5" l="1"/>
  <c r="J58" i="1" s="1"/>
  <c r="K19" i="10"/>
  <c r="L19" i="10"/>
  <c r="Q19" i="10"/>
  <c r="N19" i="10"/>
  <c r="S19" i="10"/>
  <c r="M19" i="10"/>
  <c r="H18" i="10"/>
  <c r="R19" i="10"/>
  <c r="P19" i="10"/>
  <c r="O19" i="10"/>
  <c r="AI11" i="3"/>
  <c r="AI5" i="3"/>
  <c r="J48" i="5"/>
  <c r="J52" i="5"/>
  <c r="K3" i="5"/>
  <c r="K12" i="5"/>
  <c r="J22" i="5"/>
  <c r="J23" i="5"/>
  <c r="K11" i="5"/>
  <c r="AI34" i="3"/>
  <c r="AJ2" i="3"/>
  <c r="AI4" i="3"/>
  <c r="J45" i="1" l="1"/>
  <c r="K10" i="5"/>
  <c r="K22" i="5" s="1"/>
  <c r="K5" i="5"/>
  <c r="K40" i="5"/>
  <c r="K41" i="5" s="1"/>
  <c r="K57" i="5" s="1"/>
  <c r="K75" i="5"/>
  <c r="K143" i="6" s="1"/>
  <c r="K4" i="5"/>
  <c r="K14" i="5"/>
  <c r="L2" i="5"/>
  <c r="L16" i="5" s="1"/>
  <c r="AI13" i="3"/>
  <c r="AJ3" i="3"/>
  <c r="AJ12" i="3"/>
  <c r="AJ14" i="3" s="1"/>
  <c r="K113" i="5" l="1"/>
  <c r="K58" i="1" s="1"/>
  <c r="L41" i="5"/>
  <c r="L57" i="5" s="1"/>
  <c r="K23" i="5"/>
  <c r="AJ11" i="3"/>
  <c r="AJ5" i="3"/>
  <c r="AI6" i="3" s="1"/>
  <c r="K48" i="5"/>
  <c r="K52" i="5"/>
  <c r="L12" i="5"/>
  <c r="L3" i="5"/>
  <c r="L11" i="5"/>
  <c r="AJ34" i="3"/>
  <c r="AJ4" i="3"/>
  <c r="AK2" i="3"/>
  <c r="K45" i="1" l="1"/>
  <c r="L52" i="5"/>
  <c r="L48" i="5"/>
  <c r="L75" i="5"/>
  <c r="L143" i="6" s="1"/>
  <c r="J46" i="4" s="1"/>
  <c r="AJ6" i="3"/>
  <c r="L4" i="5"/>
  <c r="L5" i="5"/>
  <c r="K6" i="5" s="1"/>
  <c r="L40" i="5"/>
  <c r="M2" i="5"/>
  <c r="M11" i="5" s="1"/>
  <c r="L14" i="5"/>
  <c r="L10" i="5"/>
  <c r="L22" i="5" s="1"/>
  <c r="AJ13" i="3"/>
  <c r="AK3" i="3"/>
  <c r="AK12" i="3"/>
  <c r="AK14" i="3" s="1"/>
  <c r="L113" i="5" l="1"/>
  <c r="L58" i="1" s="1"/>
  <c r="L6" i="5"/>
  <c r="AK11" i="3"/>
  <c r="AK5" i="3"/>
  <c r="M12" i="5"/>
  <c r="L23" i="5"/>
  <c r="M16" i="5"/>
  <c r="M3" i="5"/>
  <c r="M5" i="5" s="1"/>
  <c r="AK34" i="3"/>
  <c r="AK4" i="3"/>
  <c r="AK13" i="3" s="1"/>
  <c r="AL2" i="3"/>
  <c r="L45" i="1" l="1"/>
  <c r="M75" i="5"/>
  <c r="M143" i="6" s="1"/>
  <c r="M40" i="5"/>
  <c r="M41" i="5" s="1"/>
  <c r="M4" i="5"/>
  <c r="M14" i="5"/>
  <c r="M10" i="5"/>
  <c r="N2" i="5"/>
  <c r="AL3" i="3"/>
  <c r="AL12" i="3"/>
  <c r="AL14" i="3" s="1"/>
  <c r="M113" i="5" l="1"/>
  <c r="M58" i="1" s="1"/>
  <c r="M57" i="5"/>
  <c r="M52" i="5"/>
  <c r="AL11" i="3"/>
  <c r="AL5" i="3"/>
  <c r="AK6" i="3" s="1"/>
  <c r="M48" i="5"/>
  <c r="N16" i="5"/>
  <c r="N41" i="5" s="1"/>
  <c r="N57" i="5" s="1"/>
  <c r="N3" i="5"/>
  <c r="N5" i="5" s="1"/>
  <c r="M6" i="5" s="1"/>
  <c r="N12" i="5"/>
  <c r="N11" i="5"/>
  <c r="M23" i="5"/>
  <c r="M22" i="5"/>
  <c r="AL34" i="3"/>
  <c r="AL4" i="3"/>
  <c r="AL13" i="3" s="1"/>
  <c r="AM2" i="3"/>
  <c r="M45" i="1" l="1"/>
  <c r="AL6" i="3"/>
  <c r="N48" i="5"/>
  <c r="N52" i="5"/>
  <c r="N4" i="5"/>
  <c r="N10" i="5"/>
  <c r="N6" i="5" s="1"/>
  <c r="N14" i="5"/>
  <c r="O2" i="5"/>
  <c r="N75" i="5"/>
  <c r="N143" i="6" s="1"/>
  <c r="K46" i="4" s="1"/>
  <c r="N40" i="5"/>
  <c r="AM3" i="3"/>
  <c r="AM12" i="3"/>
  <c r="AM14" i="3" s="1"/>
  <c r="N113" i="5" l="1"/>
  <c r="N58" i="1" s="1"/>
  <c r="AM11" i="3"/>
  <c r="AM5" i="3"/>
  <c r="O16" i="5"/>
  <c r="O12" i="5"/>
  <c r="O11" i="5"/>
  <c r="O3" i="5"/>
  <c r="O5" i="5" s="1"/>
  <c r="N22" i="5"/>
  <c r="N23" i="5"/>
  <c r="AM34" i="3"/>
  <c r="AN2" i="3"/>
  <c r="AM4" i="3"/>
  <c r="AM13" i="3" s="1"/>
  <c r="N45" i="1" l="1"/>
  <c r="O4" i="5"/>
  <c r="O10" i="5"/>
  <c r="P2" i="5"/>
  <c r="O14" i="5"/>
  <c r="O75" i="5"/>
  <c r="O143" i="6" s="1"/>
  <c r="O40" i="5"/>
  <c r="O41" i="5" s="1"/>
  <c r="AN3" i="3"/>
  <c r="AN12" i="3"/>
  <c r="AN14" i="3" s="1"/>
  <c r="O113" i="5" l="1"/>
  <c r="O58" i="1" s="1"/>
  <c r="O45" i="1"/>
  <c r="AN11" i="3"/>
  <c r="AN5" i="3"/>
  <c r="AM6" i="3" s="1"/>
  <c r="O57" i="5"/>
  <c r="O52" i="5"/>
  <c r="O48" i="5"/>
  <c r="O23" i="5"/>
  <c r="O22" i="5"/>
  <c r="P16" i="5"/>
  <c r="P41" i="5" s="1"/>
  <c r="P48" i="5" s="1"/>
  <c r="P3" i="5"/>
  <c r="P5" i="5" s="1"/>
  <c r="O6" i="5" s="1"/>
  <c r="P11" i="5"/>
  <c r="P12" i="5"/>
  <c r="AN34" i="3"/>
  <c r="AN4" i="3"/>
  <c r="AN13" i="3" s="1"/>
  <c r="AO2" i="3"/>
  <c r="AN6" i="3" l="1"/>
  <c r="P4" i="5"/>
  <c r="P14" i="5"/>
  <c r="Q2" i="5"/>
  <c r="P10" i="5"/>
  <c r="P6" i="5" s="1"/>
  <c r="P52" i="5"/>
  <c r="P57" i="5"/>
  <c r="P75" i="5"/>
  <c r="P143" i="6" s="1"/>
  <c r="L46" i="4" s="1"/>
  <c r="P40" i="5"/>
  <c r="AO3" i="3"/>
  <c r="AO12" i="3"/>
  <c r="AO14" i="3" s="1"/>
  <c r="P113" i="5" l="1"/>
  <c r="P45" i="1" s="1"/>
  <c r="AO11" i="3"/>
  <c r="AO5" i="3"/>
  <c r="P23" i="5"/>
  <c r="P22" i="5"/>
  <c r="Q16" i="5"/>
  <c r="Q12" i="5"/>
  <c r="Q11" i="5"/>
  <c r="Q3" i="5"/>
  <c r="Q5" i="5" s="1"/>
  <c r="AO34" i="3"/>
  <c r="AO4" i="3"/>
  <c r="AO13" i="3" s="1"/>
  <c r="AP2" i="3"/>
  <c r="P58" i="1" l="1"/>
  <c r="Q4" i="5"/>
  <c r="Q14" i="5"/>
  <c r="R2" i="5"/>
  <c r="Q10" i="5"/>
  <c r="Q75" i="5"/>
  <c r="Q143" i="6" s="1"/>
  <c r="Q40" i="5"/>
  <c r="Q41" i="5" s="1"/>
  <c r="AP3" i="3"/>
  <c r="AP12" i="3"/>
  <c r="AP14" i="3" s="1"/>
  <c r="Q113" i="5" l="1"/>
  <c r="Q58" i="1" s="1"/>
  <c r="AP11" i="3"/>
  <c r="AP5" i="3"/>
  <c r="AO6" i="3" s="1"/>
  <c r="Q57" i="5"/>
  <c r="Q52" i="5"/>
  <c r="Q48" i="5"/>
  <c r="Q23" i="5"/>
  <c r="Q22" i="5"/>
  <c r="R16" i="5"/>
  <c r="R41" i="5" s="1"/>
  <c r="R3" i="5"/>
  <c r="R5" i="5" s="1"/>
  <c r="Q6" i="5" s="1"/>
  <c r="R12" i="5"/>
  <c r="R11" i="5"/>
  <c r="AP34" i="3"/>
  <c r="AQ2" i="3"/>
  <c r="AP4" i="3"/>
  <c r="AP13" i="3" s="1"/>
  <c r="Q45" i="1" l="1"/>
  <c r="AP6" i="3"/>
  <c r="R57" i="5"/>
  <c r="R52" i="5"/>
  <c r="R4" i="5"/>
  <c r="S2" i="5"/>
  <c r="R14" i="5"/>
  <c r="R10" i="5"/>
  <c r="R6" i="5" s="1"/>
  <c r="R75" i="5"/>
  <c r="R143" i="6" s="1"/>
  <c r="M46" i="4" s="1"/>
  <c r="R40" i="5"/>
  <c r="R48" i="5"/>
  <c r="AQ3" i="3"/>
  <c r="AQ12" i="3"/>
  <c r="AQ14" i="3" s="1"/>
  <c r="R113" i="5" l="1"/>
  <c r="R58" i="1" s="1"/>
  <c r="R45" i="1"/>
  <c r="AQ11" i="3"/>
  <c r="AQ5" i="3"/>
  <c r="R22" i="5"/>
  <c r="R23" i="5"/>
  <c r="S16" i="5"/>
  <c r="S12" i="5"/>
  <c r="S11" i="5"/>
  <c r="S3" i="5"/>
  <c r="S5" i="5" s="1"/>
  <c r="E44" i="5"/>
  <c r="I44" i="5" s="1"/>
  <c r="E102" i="5"/>
  <c r="AQ34" i="3"/>
  <c r="AQ4" i="3"/>
  <c r="AQ13" i="3" s="1"/>
  <c r="AR2" i="3"/>
  <c r="S4" i="5" l="1"/>
  <c r="S14" i="5"/>
  <c r="S10" i="5"/>
  <c r="T2" i="5"/>
  <c r="S75" i="5"/>
  <c r="S143" i="6" s="1"/>
  <c r="S40" i="5"/>
  <c r="S41" i="5" s="1"/>
  <c r="E103" i="5"/>
  <c r="E105" i="5" s="1"/>
  <c r="I45" i="5"/>
  <c r="I114" i="6" s="1"/>
  <c r="AV44" i="5"/>
  <c r="AN44" i="5"/>
  <c r="AF44" i="5"/>
  <c r="X44" i="5"/>
  <c r="P44" i="5"/>
  <c r="P45" i="5" s="1"/>
  <c r="P114" i="6" s="1"/>
  <c r="AM44" i="5"/>
  <c r="AE44" i="5"/>
  <c r="W44" i="5"/>
  <c r="O44" i="5"/>
  <c r="O45" i="5" s="1"/>
  <c r="O114" i="6" s="1"/>
  <c r="AT44" i="5"/>
  <c r="AL44" i="5"/>
  <c r="AD44" i="5"/>
  <c r="V44" i="5"/>
  <c r="N44" i="5"/>
  <c r="N45" i="5" s="1"/>
  <c r="N114" i="6" s="1"/>
  <c r="AS44" i="5"/>
  <c r="AC44" i="5"/>
  <c r="U44" i="5"/>
  <c r="AR44" i="5"/>
  <c r="AB44" i="5"/>
  <c r="L44" i="5"/>
  <c r="L45" i="5" s="1"/>
  <c r="L114" i="6" s="1"/>
  <c r="AI44" i="5"/>
  <c r="AA44" i="5"/>
  <c r="K44" i="5"/>
  <c r="K45" i="5" s="1"/>
  <c r="K114" i="6" s="1"/>
  <c r="AP44" i="5"/>
  <c r="Z44" i="5"/>
  <c r="J44" i="5"/>
  <c r="J45" i="5" s="1"/>
  <c r="J114" i="6" s="1"/>
  <c r="AG44" i="5"/>
  <c r="Q44" i="5"/>
  <c r="Q45" i="5" s="1"/>
  <c r="Q114" i="6" s="1"/>
  <c r="AU44" i="5"/>
  <c r="AK44" i="5"/>
  <c r="M44" i="5"/>
  <c r="M45" i="5" s="1"/>
  <c r="M114" i="6" s="1"/>
  <c r="AJ44" i="5"/>
  <c r="T44" i="5"/>
  <c r="AQ44" i="5"/>
  <c r="S44" i="5"/>
  <c r="AH44" i="5"/>
  <c r="R44" i="5"/>
  <c r="R45" i="5" s="1"/>
  <c r="R114" i="6" s="1"/>
  <c r="AO44" i="5"/>
  <c r="Y44" i="5"/>
  <c r="E20" i="5"/>
  <c r="AR3" i="3"/>
  <c r="AR12" i="3"/>
  <c r="AR14" i="3" s="1"/>
  <c r="E68" i="7" l="1"/>
  <c r="D118" i="5"/>
  <c r="S113" i="5"/>
  <c r="S58" i="1" s="1"/>
  <c r="K41" i="4"/>
  <c r="J41" i="4"/>
  <c r="M41" i="4"/>
  <c r="L41" i="4"/>
  <c r="I41" i="4"/>
  <c r="AR11" i="3"/>
  <c r="AR5" i="3"/>
  <c r="AQ6" i="3" s="1"/>
  <c r="S57" i="5"/>
  <c r="S48" i="5"/>
  <c r="S52" i="5"/>
  <c r="S45" i="5"/>
  <c r="S23" i="5"/>
  <c r="S22" i="5"/>
  <c r="T16" i="5"/>
  <c r="T41" i="5" s="1"/>
  <c r="T11" i="5"/>
  <c r="T3" i="5"/>
  <c r="T5" i="5" s="1"/>
  <c r="S6" i="5" s="1"/>
  <c r="T12" i="5"/>
  <c r="E70" i="7"/>
  <c r="H76" i="7"/>
  <c r="E17" i="10"/>
  <c r="F61" i="5"/>
  <c r="H61" i="5"/>
  <c r="I62" i="5" s="1"/>
  <c r="E67" i="1"/>
  <c r="H75" i="1" s="1"/>
  <c r="E44" i="2"/>
  <c r="Q20" i="5"/>
  <c r="Q25" i="5" s="1"/>
  <c r="Y20" i="5"/>
  <c r="AG20" i="5"/>
  <c r="AO20" i="5"/>
  <c r="I20" i="5"/>
  <c r="I25" i="5" s="1"/>
  <c r="S20" i="5"/>
  <c r="L20" i="5"/>
  <c r="AR20" i="5"/>
  <c r="AC20" i="5"/>
  <c r="V20" i="5"/>
  <c r="AT20" i="5"/>
  <c r="O20" i="5"/>
  <c r="AM20" i="5"/>
  <c r="P20" i="5"/>
  <c r="P25" i="5" s="1"/>
  <c r="AV20" i="5"/>
  <c r="J20" i="5"/>
  <c r="R20" i="5"/>
  <c r="Z20" i="5"/>
  <c r="AH20" i="5"/>
  <c r="AP20" i="5"/>
  <c r="AA20" i="5"/>
  <c r="AI20" i="5"/>
  <c r="T20" i="5"/>
  <c r="AJ20" i="5"/>
  <c r="M20" i="5"/>
  <c r="M25" i="5" s="1"/>
  <c r="AK20" i="5"/>
  <c r="N20" i="5"/>
  <c r="AL20" i="5"/>
  <c r="W20" i="5"/>
  <c r="AU20" i="5"/>
  <c r="X20" i="5"/>
  <c r="K20" i="5"/>
  <c r="AQ20" i="5"/>
  <c r="AB20" i="5"/>
  <c r="U20" i="5"/>
  <c r="AS20" i="5"/>
  <c r="AD20" i="5"/>
  <c r="AE20" i="5"/>
  <c r="AF20" i="5"/>
  <c r="AN20" i="5"/>
  <c r="AR34" i="3"/>
  <c r="AR4" i="3"/>
  <c r="AR13" i="3" s="1"/>
  <c r="AS2" i="3"/>
  <c r="I74" i="7" l="1"/>
  <c r="H23" i="7"/>
  <c r="I73" i="1"/>
  <c r="I61" i="5" s="1"/>
  <c r="H24" i="1"/>
  <c r="H138" i="5"/>
  <c r="H136" i="5"/>
  <c r="H128" i="5"/>
  <c r="H130" i="5"/>
  <c r="S45" i="1"/>
  <c r="S114" i="6"/>
  <c r="I27" i="5"/>
  <c r="I37" i="5" s="1"/>
  <c r="AR6" i="3"/>
  <c r="T52" i="5"/>
  <c r="T57" i="5"/>
  <c r="T45" i="5"/>
  <c r="T75" i="5"/>
  <c r="T143" i="6" s="1"/>
  <c r="N46" i="4" s="1"/>
  <c r="T40" i="5"/>
  <c r="T48" i="5"/>
  <c r="T4" i="5"/>
  <c r="T14" i="5"/>
  <c r="U2" i="5"/>
  <c r="T10" i="5"/>
  <c r="T6" i="5" s="1"/>
  <c r="O21" i="10"/>
  <c r="O30" i="10" s="1"/>
  <c r="I52" i="2"/>
  <c r="AO52" i="2"/>
  <c r="AG52" i="2"/>
  <c r="Y52" i="2"/>
  <c r="Q52" i="2"/>
  <c r="AN52" i="2"/>
  <c r="AF52" i="2"/>
  <c r="X52" i="2"/>
  <c r="P52" i="2"/>
  <c r="AM52" i="2"/>
  <c r="AE52" i="2"/>
  <c r="W52" i="2"/>
  <c r="O52" i="2"/>
  <c r="AT52" i="2"/>
  <c r="AL52" i="2"/>
  <c r="AD52" i="2"/>
  <c r="V52" i="2"/>
  <c r="N52" i="2"/>
  <c r="AS52" i="2"/>
  <c r="AK52" i="2"/>
  <c r="AC52" i="2"/>
  <c r="U52" i="2"/>
  <c r="M52" i="2"/>
  <c r="AR52" i="2"/>
  <c r="AJ52" i="2"/>
  <c r="AB52" i="2"/>
  <c r="T52" i="2"/>
  <c r="L52" i="2"/>
  <c r="AI52" i="2"/>
  <c r="AA52" i="2"/>
  <c r="S52" i="2"/>
  <c r="K52" i="2"/>
  <c r="AP52" i="2"/>
  <c r="AH52" i="2"/>
  <c r="Z52" i="2"/>
  <c r="R52" i="2"/>
  <c r="J52" i="2"/>
  <c r="AV52" i="2"/>
  <c r="AU52" i="2"/>
  <c r="AQ52" i="2"/>
  <c r="I21" i="10"/>
  <c r="I30" i="10" s="1"/>
  <c r="N21" i="10"/>
  <c r="N30" i="10" s="1"/>
  <c r="R21" i="10"/>
  <c r="R30" i="10" s="1"/>
  <c r="S21" i="10"/>
  <c r="S30" i="10" s="1"/>
  <c r="L21" i="10"/>
  <c r="L30" i="10" s="1"/>
  <c r="P21" i="10"/>
  <c r="P30" i="10" s="1"/>
  <c r="K21" i="10"/>
  <c r="K30" i="10" s="1"/>
  <c r="M21" i="10"/>
  <c r="M30" i="10" s="1"/>
  <c r="E69" i="1"/>
  <c r="I74" i="1" s="1"/>
  <c r="J21" i="10"/>
  <c r="J30" i="10" s="1"/>
  <c r="Q21" i="10"/>
  <c r="Q30" i="10" s="1"/>
  <c r="I63" i="5"/>
  <c r="M27" i="5"/>
  <c r="L25" i="5"/>
  <c r="S25" i="5"/>
  <c r="N25" i="5"/>
  <c r="K25" i="5"/>
  <c r="O25" i="5"/>
  <c r="J25" i="5"/>
  <c r="R25" i="5"/>
  <c r="Q27" i="5"/>
  <c r="Q49" i="5" s="1"/>
  <c r="Q121" i="6" s="1"/>
  <c r="P27" i="5"/>
  <c r="AS3" i="3"/>
  <c r="AS12" i="3"/>
  <c r="AS14" i="3" s="1"/>
  <c r="T114" i="6" l="1"/>
  <c r="N41" i="4" s="1"/>
  <c r="T113" i="5"/>
  <c r="T58" i="1" s="1"/>
  <c r="I49" i="5"/>
  <c r="I38" i="2"/>
  <c r="I39" i="2" s="1"/>
  <c r="I58" i="2" s="1"/>
  <c r="I82" i="5"/>
  <c r="AS36" i="3"/>
  <c r="T45" i="1"/>
  <c r="AS11" i="3"/>
  <c r="AS5" i="3"/>
  <c r="T22" i="5"/>
  <c r="T23" i="5"/>
  <c r="U16" i="5"/>
  <c r="U3" i="5"/>
  <c r="U5" i="5" s="1"/>
  <c r="U12" i="5"/>
  <c r="U11" i="5"/>
  <c r="AO74" i="1"/>
  <c r="AO46" i="1" s="1"/>
  <c r="H30" i="10"/>
  <c r="H16" i="4" s="1"/>
  <c r="I46" i="1"/>
  <c r="U74" i="1"/>
  <c r="AR74" i="1"/>
  <c r="AR46" i="1" s="1"/>
  <c r="W74" i="1"/>
  <c r="J74" i="1"/>
  <c r="J46" i="1" s="1"/>
  <c r="AM74" i="1"/>
  <c r="P74" i="1"/>
  <c r="P46" i="1" s="1"/>
  <c r="N74" i="1"/>
  <c r="N46" i="1" s="1"/>
  <c r="AH74" i="1"/>
  <c r="AH46" i="1" s="1"/>
  <c r="V74" i="1"/>
  <c r="V46" i="1" s="1"/>
  <c r="Z74" i="1"/>
  <c r="Z46" i="1" s="1"/>
  <c r="AQ74" i="1"/>
  <c r="M74" i="1"/>
  <c r="S74" i="1"/>
  <c r="AA74" i="1"/>
  <c r="Q74" i="1"/>
  <c r="AD74" i="1"/>
  <c r="AD46" i="1" s="1"/>
  <c r="I75" i="1"/>
  <c r="AU74" i="1"/>
  <c r="AF74" i="1"/>
  <c r="AF46" i="1" s="1"/>
  <c r="Y74" i="1"/>
  <c r="X74" i="1"/>
  <c r="X46" i="1" s="1"/>
  <c r="O74" i="1"/>
  <c r="AJ74" i="1"/>
  <c r="AJ46" i="1" s="1"/>
  <c r="AE74" i="1"/>
  <c r="AC74" i="1"/>
  <c r="AP74" i="1"/>
  <c r="AP46" i="1" s="1"/>
  <c r="AB74" i="1"/>
  <c r="AB46" i="1" s="1"/>
  <c r="R74" i="1"/>
  <c r="R46" i="1" s="1"/>
  <c r="T74" i="1"/>
  <c r="T46" i="1" s="1"/>
  <c r="AK74" i="1"/>
  <c r="AN74" i="1"/>
  <c r="AN46" i="1" s="1"/>
  <c r="AL74" i="1"/>
  <c r="AL46" i="1" s="1"/>
  <c r="AG74" i="1"/>
  <c r="AS74" i="1"/>
  <c r="K74" i="1"/>
  <c r="AI74" i="1"/>
  <c r="AV74" i="1"/>
  <c r="AV46" i="1" s="1"/>
  <c r="L74" i="1"/>
  <c r="L46" i="1" s="1"/>
  <c r="AT74" i="1"/>
  <c r="AT46" i="1" s="1"/>
  <c r="H21" i="10"/>
  <c r="I65" i="5"/>
  <c r="P37" i="5"/>
  <c r="P49" i="5"/>
  <c r="M37" i="5"/>
  <c r="M49" i="5"/>
  <c r="Q38" i="2"/>
  <c r="Q37" i="5"/>
  <c r="I42" i="1"/>
  <c r="P38" i="2"/>
  <c r="P39" i="2" s="1"/>
  <c r="M38" i="2"/>
  <c r="S27" i="5"/>
  <c r="S49" i="5" s="1"/>
  <c r="S121" i="6" s="1"/>
  <c r="L27" i="5"/>
  <c r="O27" i="5"/>
  <c r="K27" i="5"/>
  <c r="K49" i="5" s="1"/>
  <c r="K121" i="6" s="1"/>
  <c r="R27" i="5"/>
  <c r="J27" i="5"/>
  <c r="J49" i="5" s="1"/>
  <c r="J121" i="6" s="1"/>
  <c r="N27" i="5"/>
  <c r="Q59" i="5"/>
  <c r="AS34" i="3"/>
  <c r="AS24" i="3"/>
  <c r="AS4" i="3"/>
  <c r="AS13" i="3" s="1"/>
  <c r="AT2" i="3"/>
  <c r="M59" i="5" l="1"/>
  <c r="M70" i="5" s="1"/>
  <c r="M121" i="6"/>
  <c r="P59" i="5"/>
  <c r="P70" i="5" s="1"/>
  <c r="P121" i="6"/>
  <c r="I59" i="5"/>
  <c r="I121" i="6"/>
  <c r="I64" i="2"/>
  <c r="I74" i="2" s="1"/>
  <c r="U4" i="5"/>
  <c r="V2" i="5"/>
  <c r="U14" i="5"/>
  <c r="U10" i="5"/>
  <c r="U75" i="5"/>
  <c r="U143" i="6" s="1"/>
  <c r="U40" i="5"/>
  <c r="U41" i="5" s="1"/>
  <c r="T25" i="5"/>
  <c r="T27" i="5" s="1"/>
  <c r="T37" i="5" s="1"/>
  <c r="I45" i="7"/>
  <c r="Y45" i="7"/>
  <c r="J73" i="1"/>
  <c r="J61" i="5" s="1"/>
  <c r="J62" i="5" s="1"/>
  <c r="J63" i="5" s="1"/>
  <c r="I24" i="1"/>
  <c r="I75" i="7"/>
  <c r="I76" i="7" s="1"/>
  <c r="I23" i="7" s="1"/>
  <c r="K46" i="1"/>
  <c r="J45" i="7" s="1"/>
  <c r="J75" i="7"/>
  <c r="AS46" i="1"/>
  <c r="AA45" i="7" s="1"/>
  <c r="AA75" i="7"/>
  <c r="AU46" i="1"/>
  <c r="AB45" i="7" s="1"/>
  <c r="AB75" i="7"/>
  <c r="AI46" i="1"/>
  <c r="V45" i="7" s="1"/>
  <c r="V75" i="7"/>
  <c r="Y46" i="1"/>
  <c r="Q45" i="7" s="1"/>
  <c r="Q75" i="7"/>
  <c r="M46" i="1"/>
  <c r="K45" i="7" s="1"/>
  <c r="K75" i="7"/>
  <c r="AQ46" i="1"/>
  <c r="Z45" i="7" s="1"/>
  <c r="Z75" i="7"/>
  <c r="Q46" i="1"/>
  <c r="M45" i="7" s="1"/>
  <c r="M75" i="7"/>
  <c r="AK46" i="1"/>
  <c r="W45" i="7" s="1"/>
  <c r="W75" i="7"/>
  <c r="AA46" i="1"/>
  <c r="R45" i="7" s="1"/>
  <c r="R75" i="7"/>
  <c r="Y75" i="7"/>
  <c r="W46" i="1"/>
  <c r="P45" i="7" s="1"/>
  <c r="P75" i="7"/>
  <c r="AG46" i="1"/>
  <c r="U45" i="7" s="1"/>
  <c r="U75" i="7"/>
  <c r="AC46" i="1"/>
  <c r="S45" i="7" s="1"/>
  <c r="S75" i="7"/>
  <c r="U46" i="1"/>
  <c r="O45" i="7" s="1"/>
  <c r="O75" i="7"/>
  <c r="AE46" i="1"/>
  <c r="T45" i="7" s="1"/>
  <c r="T75" i="7"/>
  <c r="O46" i="1"/>
  <c r="L45" i="7" s="1"/>
  <c r="L75" i="7"/>
  <c r="S46" i="1"/>
  <c r="N45" i="7" s="1"/>
  <c r="N75" i="7"/>
  <c r="AM46" i="1"/>
  <c r="X45" i="7" s="1"/>
  <c r="X75" i="7"/>
  <c r="Q39" i="2"/>
  <c r="Q58" i="2" s="1"/>
  <c r="M39" i="2"/>
  <c r="M64" i="2" s="1"/>
  <c r="M74" i="2" s="1"/>
  <c r="J75" i="1"/>
  <c r="J24" i="1" s="1"/>
  <c r="R37" i="5"/>
  <c r="R49" i="5"/>
  <c r="K37" i="5"/>
  <c r="K59" i="5"/>
  <c r="O37" i="5"/>
  <c r="O49" i="5"/>
  <c r="N37" i="5"/>
  <c r="N49" i="5"/>
  <c r="L37" i="5"/>
  <c r="L82" i="5" s="1"/>
  <c r="L49" i="5"/>
  <c r="J37" i="5"/>
  <c r="J59" i="5"/>
  <c r="S38" i="2"/>
  <c r="S37" i="5"/>
  <c r="I100" i="1"/>
  <c r="I19" i="1" s="1"/>
  <c r="P42" i="1"/>
  <c r="P82" i="5"/>
  <c r="Q42" i="1"/>
  <c r="Q82" i="5"/>
  <c r="M109" i="5"/>
  <c r="M82" i="5"/>
  <c r="P65" i="5"/>
  <c r="P66" i="5" s="1"/>
  <c r="Q70" i="5"/>
  <c r="P109" i="5"/>
  <c r="P68" i="5"/>
  <c r="P69" i="5" s="1"/>
  <c r="M68" i="5"/>
  <c r="M69" i="5" s="1"/>
  <c r="J38" i="2"/>
  <c r="R38" i="2"/>
  <c r="M42" i="1"/>
  <c r="K38" i="2"/>
  <c r="S59" i="5"/>
  <c r="M65" i="5"/>
  <c r="M66" i="5" s="1"/>
  <c r="P64" i="2"/>
  <c r="P74" i="2" s="1"/>
  <c r="P58" i="2"/>
  <c r="N38" i="2"/>
  <c r="O38" i="2"/>
  <c r="L38" i="2"/>
  <c r="Q109" i="5"/>
  <c r="Q68" i="5"/>
  <c r="Q69" i="5" s="1"/>
  <c r="Q65" i="5"/>
  <c r="Q66" i="5" s="1"/>
  <c r="I109" i="5"/>
  <c r="I68" i="5"/>
  <c r="I69" i="5" s="1"/>
  <c r="I66" i="5"/>
  <c r="AT3" i="3"/>
  <c r="AT12" i="3"/>
  <c r="AT14" i="3" s="1"/>
  <c r="U113" i="5" l="1"/>
  <c r="I42" i="4"/>
  <c r="I70" i="5"/>
  <c r="I72" i="5" s="1"/>
  <c r="I136" i="6" s="1"/>
  <c r="I128" i="6"/>
  <c r="L59" i="5"/>
  <c r="L70" i="5" s="1"/>
  <c r="L121" i="6"/>
  <c r="J42" i="4" s="1"/>
  <c r="R59" i="5"/>
  <c r="R70" i="5" s="1"/>
  <c r="R121" i="6"/>
  <c r="M42" i="4" s="1"/>
  <c r="N59" i="5"/>
  <c r="N70" i="5" s="1"/>
  <c r="N121" i="6"/>
  <c r="K42" i="4" s="1"/>
  <c r="O59" i="5"/>
  <c r="O70" i="5" s="1"/>
  <c r="O121" i="6"/>
  <c r="L42" i="4" s="1"/>
  <c r="J82" i="5"/>
  <c r="Q64" i="2"/>
  <c r="Q74" i="2" s="1"/>
  <c r="AT36" i="3"/>
  <c r="U45" i="1"/>
  <c r="U58" i="1"/>
  <c r="AT11" i="3"/>
  <c r="AT5" i="3"/>
  <c r="AS6" i="3" s="1"/>
  <c r="T49" i="5"/>
  <c r="T38" i="2"/>
  <c r="T39" i="2" s="1"/>
  <c r="T58" i="2" s="1"/>
  <c r="U45" i="5"/>
  <c r="U57" i="5"/>
  <c r="U48" i="5"/>
  <c r="U52" i="5"/>
  <c r="U23" i="5"/>
  <c r="U22" i="5"/>
  <c r="V16" i="5"/>
  <c r="V41" i="5" s="1"/>
  <c r="V48" i="5" s="1"/>
  <c r="V12" i="5"/>
  <c r="V3" i="5"/>
  <c r="V5" i="5" s="1"/>
  <c r="U6" i="5" s="1"/>
  <c r="V11" i="5"/>
  <c r="J74" i="7"/>
  <c r="J76" i="7" s="1"/>
  <c r="J23" i="7" s="1"/>
  <c r="L39" i="2"/>
  <c r="L58" i="2" s="1"/>
  <c r="O39" i="2"/>
  <c r="O58" i="2" s="1"/>
  <c r="K39" i="2"/>
  <c r="K64" i="2" s="1"/>
  <c r="K74" i="2" s="1"/>
  <c r="N39" i="2"/>
  <c r="N64" i="2" s="1"/>
  <c r="N74" i="2" s="1"/>
  <c r="R39" i="2"/>
  <c r="R64" i="2" s="1"/>
  <c r="R74" i="2" s="1"/>
  <c r="J39" i="2"/>
  <c r="J64" i="2" s="1"/>
  <c r="K73" i="1"/>
  <c r="K75" i="1" s="1"/>
  <c r="M58" i="2"/>
  <c r="S39" i="2"/>
  <c r="S58" i="2" s="1"/>
  <c r="M100" i="1"/>
  <c r="M19" i="1" s="1"/>
  <c r="L100" i="1"/>
  <c r="P100" i="1"/>
  <c r="P19" i="1" s="1"/>
  <c r="Q100" i="1"/>
  <c r="Q19" i="1" s="1"/>
  <c r="R65" i="5"/>
  <c r="R66" i="5" s="1"/>
  <c r="R82" i="5"/>
  <c r="J68" i="5"/>
  <c r="J69" i="5" s="1"/>
  <c r="K42" i="1"/>
  <c r="K82" i="5"/>
  <c r="S65" i="5"/>
  <c r="S66" i="5" s="1"/>
  <c r="S82" i="5"/>
  <c r="O42" i="1"/>
  <c r="L41" i="7" s="1"/>
  <c r="O82" i="5"/>
  <c r="N42" i="1"/>
  <c r="K41" i="7" s="1"/>
  <c r="N82" i="5"/>
  <c r="T109" i="5"/>
  <c r="T82" i="5"/>
  <c r="K68" i="5"/>
  <c r="K69" i="5" s="1"/>
  <c r="N65" i="5"/>
  <c r="N66" i="5" s="1"/>
  <c r="N68" i="5"/>
  <c r="N69" i="5" s="1"/>
  <c r="T42" i="1"/>
  <c r="N109" i="5"/>
  <c r="J65" i="5"/>
  <c r="J66" i="5" s="1"/>
  <c r="T68" i="5"/>
  <c r="T69" i="5" s="1"/>
  <c r="T65" i="5"/>
  <c r="T66" i="5" s="1"/>
  <c r="S70" i="5"/>
  <c r="K70" i="5"/>
  <c r="J70" i="5"/>
  <c r="S68" i="5"/>
  <c r="S69" i="5" s="1"/>
  <c r="J42" i="1"/>
  <c r="I41" i="7" s="1"/>
  <c r="K65" i="5"/>
  <c r="K66" i="5" s="1"/>
  <c r="K109" i="5"/>
  <c r="O68" i="5"/>
  <c r="O69" i="5" s="1"/>
  <c r="S109" i="5"/>
  <c r="O65" i="5"/>
  <c r="O66" i="5" s="1"/>
  <c r="O109" i="5"/>
  <c r="J109" i="5"/>
  <c r="S42" i="1"/>
  <c r="L109" i="5"/>
  <c r="L42" i="1"/>
  <c r="R109" i="5"/>
  <c r="R42" i="1"/>
  <c r="M41" i="7" s="1"/>
  <c r="L65" i="5"/>
  <c r="L66" i="5" s="1"/>
  <c r="R68" i="5"/>
  <c r="R69" i="5" s="1"/>
  <c r="L68" i="5"/>
  <c r="L69" i="5" s="1"/>
  <c r="AT34" i="3"/>
  <c r="AT24" i="3"/>
  <c r="AT4" i="3"/>
  <c r="AT13" i="3" s="1"/>
  <c r="AU2" i="3"/>
  <c r="J128" i="6" l="1"/>
  <c r="I44" i="4" s="1"/>
  <c r="T59" i="5"/>
  <c r="T70" i="5" s="1"/>
  <c r="T121" i="6"/>
  <c r="N42" i="4" s="1"/>
  <c r="U114" i="6"/>
  <c r="J74" i="2"/>
  <c r="AT6" i="3"/>
  <c r="J72" i="5"/>
  <c r="I77" i="5"/>
  <c r="I150" i="6" s="1"/>
  <c r="I85" i="5"/>
  <c r="I90" i="5" s="1"/>
  <c r="I91" i="5" s="1"/>
  <c r="I114" i="5" s="1"/>
  <c r="J41" i="7"/>
  <c r="U25" i="5"/>
  <c r="U27" i="5" s="1"/>
  <c r="U38" i="2" s="1"/>
  <c r="V75" i="5"/>
  <c r="V143" i="6" s="1"/>
  <c r="O46" i="4" s="1"/>
  <c r="V40" i="5"/>
  <c r="V57" i="5"/>
  <c r="V45" i="5"/>
  <c r="V52" i="5"/>
  <c r="V4" i="5"/>
  <c r="W2" i="5"/>
  <c r="V10" i="5"/>
  <c r="V6" i="5" s="1"/>
  <c r="V14" i="5"/>
  <c r="N41" i="7"/>
  <c r="K74" i="7"/>
  <c r="K76" i="7" s="1"/>
  <c r="K23" i="7" s="1"/>
  <c r="S64" i="2"/>
  <c r="S74" i="2" s="1"/>
  <c r="L64" i="2"/>
  <c r="L74" i="2" s="1"/>
  <c r="R58" i="2"/>
  <c r="T64" i="2"/>
  <c r="T74" i="2" s="1"/>
  <c r="L73" i="1"/>
  <c r="L75" i="1" s="1"/>
  <c r="M73" i="1" s="1"/>
  <c r="K24" i="1"/>
  <c r="K58" i="2"/>
  <c r="K61" i="5"/>
  <c r="K62" i="5" s="1"/>
  <c r="K63" i="5" s="1"/>
  <c r="K128" i="6" s="1"/>
  <c r="J58" i="2"/>
  <c r="O64" i="2"/>
  <c r="O74" i="2" s="1"/>
  <c r="N58" i="2"/>
  <c r="I110" i="5"/>
  <c r="I111" i="5" s="1"/>
  <c r="K100" i="1"/>
  <c r="K19" i="1" s="1"/>
  <c r="N100" i="1"/>
  <c r="N19" i="1" s="1"/>
  <c r="O100" i="1"/>
  <c r="O19" i="1" s="1"/>
  <c r="R100" i="1"/>
  <c r="R19" i="1" s="1"/>
  <c r="S100" i="1"/>
  <c r="S19" i="1" s="1"/>
  <c r="J100" i="1"/>
  <c r="J19" i="1" s="1"/>
  <c r="T100" i="1"/>
  <c r="T19" i="1" s="1"/>
  <c r="L19" i="1"/>
  <c r="I43" i="1"/>
  <c r="AU3" i="3"/>
  <c r="AU12" i="3"/>
  <c r="AU14" i="3" s="1"/>
  <c r="J77" i="5" l="1"/>
  <c r="J150" i="6" s="1"/>
  <c r="J136" i="6"/>
  <c r="V113" i="5"/>
  <c r="V45" i="1" s="1"/>
  <c r="V114" i="6"/>
  <c r="O41" i="4" s="1"/>
  <c r="AU36" i="3"/>
  <c r="U49" i="5"/>
  <c r="J85" i="5"/>
  <c r="J90" i="5" s="1"/>
  <c r="J108" i="1" s="1"/>
  <c r="I115" i="5"/>
  <c r="I128" i="5" s="1"/>
  <c r="I44" i="1"/>
  <c r="K72" i="5"/>
  <c r="K136" i="6" s="1"/>
  <c r="AU11" i="3"/>
  <c r="AU5" i="3"/>
  <c r="U37" i="5"/>
  <c r="U68" i="5" s="1"/>
  <c r="U69" i="5" s="1"/>
  <c r="I103" i="1"/>
  <c r="I30" i="1" s="1"/>
  <c r="V22" i="5"/>
  <c r="V23" i="5"/>
  <c r="W16" i="5"/>
  <c r="W3" i="5"/>
  <c r="W5" i="5" s="1"/>
  <c r="W12" i="5"/>
  <c r="W11" i="5"/>
  <c r="L74" i="7"/>
  <c r="L76" i="7" s="1"/>
  <c r="L23" i="7" s="1"/>
  <c r="L61" i="5"/>
  <c r="L62" i="5" s="1"/>
  <c r="L63" i="5" s="1"/>
  <c r="L128" i="6" s="1"/>
  <c r="J44" i="4" s="1"/>
  <c r="U39" i="2"/>
  <c r="U58" i="2" s="1"/>
  <c r="L24" i="1"/>
  <c r="M75" i="1"/>
  <c r="M24" i="1" s="1"/>
  <c r="M61" i="5"/>
  <c r="M62" i="5" s="1"/>
  <c r="M63" i="5" s="1"/>
  <c r="M128" i="6" s="1"/>
  <c r="J110" i="5"/>
  <c r="I108" i="1"/>
  <c r="J43" i="1"/>
  <c r="I42" i="7" s="1"/>
  <c r="AU34" i="3"/>
  <c r="AU24" i="3"/>
  <c r="AU4" i="3"/>
  <c r="AU13" i="3" s="1"/>
  <c r="AV2" i="3"/>
  <c r="I79" i="6" l="1"/>
  <c r="I136" i="5"/>
  <c r="V58" i="1"/>
  <c r="U59" i="5"/>
  <c r="U70" i="5" s="1"/>
  <c r="U121" i="6"/>
  <c r="K43" i="1"/>
  <c r="I57" i="1"/>
  <c r="I47" i="3"/>
  <c r="I112" i="2"/>
  <c r="K110" i="5"/>
  <c r="K111" i="5" s="1"/>
  <c r="K44" i="1" s="1"/>
  <c r="J111" i="5"/>
  <c r="J44" i="1" s="1"/>
  <c r="J57" i="1" s="1"/>
  <c r="K85" i="5"/>
  <c r="K77" i="5"/>
  <c r="K150" i="6" s="1"/>
  <c r="L72" i="5"/>
  <c r="M72" i="5"/>
  <c r="M136" i="6" s="1"/>
  <c r="U82" i="5"/>
  <c r="U42" i="1"/>
  <c r="U65" i="5"/>
  <c r="U66" i="5" s="1"/>
  <c r="U109" i="5"/>
  <c r="W4" i="5"/>
  <c r="W14" i="5"/>
  <c r="W10" i="5"/>
  <c r="X2" i="5"/>
  <c r="W75" i="5"/>
  <c r="W143" i="6" s="1"/>
  <c r="W40" i="5"/>
  <c r="W41" i="5" s="1"/>
  <c r="V25" i="5"/>
  <c r="V27" i="5" s="1"/>
  <c r="V49" i="5" s="1"/>
  <c r="M74" i="7"/>
  <c r="M76" i="7" s="1"/>
  <c r="M23" i="7" s="1"/>
  <c r="I43" i="7"/>
  <c r="U64" i="2"/>
  <c r="N73" i="1"/>
  <c r="N61" i="5" s="1"/>
  <c r="N62" i="5" s="1"/>
  <c r="N63" i="5" s="1"/>
  <c r="N128" i="6" s="1"/>
  <c r="K44" i="4" s="1"/>
  <c r="J103" i="1"/>
  <c r="J30" i="1" s="1"/>
  <c r="AV3" i="3"/>
  <c r="AV12" i="3"/>
  <c r="AV14" i="3" s="1"/>
  <c r="L43" i="1" l="1"/>
  <c r="J42" i="7" s="1"/>
  <c r="J43" i="7" s="1"/>
  <c r="J57" i="7" s="1"/>
  <c r="L136" i="6"/>
  <c r="W113" i="5"/>
  <c r="W45" i="1" s="1"/>
  <c r="V59" i="5"/>
  <c r="V70" i="5" s="1"/>
  <c r="V121" i="6"/>
  <c r="O42" i="4" s="1"/>
  <c r="I57" i="3"/>
  <c r="I59" i="3" s="1"/>
  <c r="I54" i="7"/>
  <c r="U74" i="2"/>
  <c r="K57" i="1"/>
  <c r="AV36" i="3"/>
  <c r="U100" i="1"/>
  <c r="U19" i="1" s="1"/>
  <c r="K90" i="5"/>
  <c r="K91" i="5" s="1"/>
  <c r="K114" i="5" s="1"/>
  <c r="K115" i="5" s="1"/>
  <c r="I57" i="7"/>
  <c r="W58" i="1"/>
  <c r="K103" i="1"/>
  <c r="K30" i="1" s="1"/>
  <c r="L110" i="5"/>
  <c r="L111" i="5" s="1"/>
  <c r="L44" i="1" s="1"/>
  <c r="L57" i="1" s="1"/>
  <c r="L85" i="5"/>
  <c r="L77" i="5"/>
  <c r="L150" i="6" s="1"/>
  <c r="M110" i="5"/>
  <c r="M77" i="5"/>
  <c r="M150" i="6" s="1"/>
  <c r="M43" i="1"/>
  <c r="M85" i="5"/>
  <c r="N72" i="5"/>
  <c r="N136" i="6" s="1"/>
  <c r="AV11" i="3"/>
  <c r="AV5" i="3"/>
  <c r="AU6" i="3" s="1"/>
  <c r="V38" i="2"/>
  <c r="V39" i="2" s="1"/>
  <c r="V64" i="2" s="1"/>
  <c r="V74" i="2" s="1"/>
  <c r="V37" i="5"/>
  <c r="V42" i="1" s="1"/>
  <c r="O41" i="7" s="1"/>
  <c r="W23" i="5"/>
  <c r="W22" i="5"/>
  <c r="W45" i="5"/>
  <c r="W57" i="5"/>
  <c r="W52" i="5"/>
  <c r="W48" i="5"/>
  <c r="X16" i="5"/>
  <c r="X41" i="5" s="1"/>
  <c r="X48" i="5" s="1"/>
  <c r="X11" i="5"/>
  <c r="X12" i="5"/>
  <c r="X3" i="5"/>
  <c r="X5" i="5" s="1"/>
  <c r="W6" i="5" s="1"/>
  <c r="N74" i="7"/>
  <c r="N76" i="7" s="1"/>
  <c r="N23" i="7" s="1"/>
  <c r="N75" i="1"/>
  <c r="N24" i="1" s="1"/>
  <c r="I109" i="1"/>
  <c r="I59" i="1" s="1"/>
  <c r="I60" i="1" s="1"/>
  <c r="I22" i="3"/>
  <c r="AV4" i="3"/>
  <c r="AV13" i="3" s="1"/>
  <c r="J91" i="5"/>
  <c r="J114" i="5" s="1"/>
  <c r="J115" i="5" s="1"/>
  <c r="AV34" i="3"/>
  <c r="AV24" i="3"/>
  <c r="K79" i="6" l="1"/>
  <c r="K136" i="5"/>
  <c r="J79" i="6"/>
  <c r="J136" i="5"/>
  <c r="W114" i="6"/>
  <c r="J54" i="7"/>
  <c r="K108" i="1"/>
  <c r="J47" i="3"/>
  <c r="J112" i="2"/>
  <c r="K47" i="3"/>
  <c r="K57" i="3" s="1"/>
  <c r="K59" i="3" s="1"/>
  <c r="K112" i="2"/>
  <c r="AV6" i="3"/>
  <c r="L90" i="5"/>
  <c r="L108" i="1" s="1"/>
  <c r="M90" i="5"/>
  <c r="M108" i="1" s="1"/>
  <c r="M111" i="5"/>
  <c r="M44" i="1" s="1"/>
  <c r="L103" i="1"/>
  <c r="L30" i="1" s="1"/>
  <c r="N43" i="1"/>
  <c r="K42" i="7" s="1"/>
  <c r="N77" i="5"/>
  <c r="N150" i="6" s="1"/>
  <c r="W25" i="5"/>
  <c r="W27" i="5" s="1"/>
  <c r="W38" i="2" s="1"/>
  <c r="N110" i="5"/>
  <c r="M103" i="1"/>
  <c r="M30" i="1" s="1"/>
  <c r="N85" i="5"/>
  <c r="V65" i="5"/>
  <c r="V66" i="5" s="1"/>
  <c r="V109" i="5"/>
  <c r="V68" i="5"/>
  <c r="V69" i="5" s="1"/>
  <c r="V82" i="5"/>
  <c r="X4" i="5"/>
  <c r="X14" i="5"/>
  <c r="X10" i="5"/>
  <c r="X6" i="5" s="1"/>
  <c r="Y2" i="5"/>
  <c r="X52" i="5"/>
  <c r="X57" i="5"/>
  <c r="X45" i="5"/>
  <c r="X75" i="5"/>
  <c r="X143" i="6" s="1"/>
  <c r="P46" i="4" s="1"/>
  <c r="X40" i="5"/>
  <c r="O74" i="7"/>
  <c r="O76" i="7" s="1"/>
  <c r="O23" i="7" s="1"/>
  <c r="O73" i="1"/>
  <c r="V58" i="2"/>
  <c r="I24" i="3"/>
  <c r="I51" i="2"/>
  <c r="I68" i="2" s="1"/>
  <c r="K109" i="1"/>
  <c r="K59" i="1" s="1"/>
  <c r="K60" i="1" s="1"/>
  <c r="J109" i="1"/>
  <c r="J59" i="1" s="1"/>
  <c r="J60" i="1" s="1"/>
  <c r="I64" i="3"/>
  <c r="X114" i="6" l="1"/>
  <c r="P41" i="4" s="1"/>
  <c r="I143" i="5"/>
  <c r="X113" i="5"/>
  <c r="J57" i="3"/>
  <c r="J59" i="3" s="1"/>
  <c r="M57" i="1"/>
  <c r="L91" i="5"/>
  <c r="L114" i="5" s="1"/>
  <c r="L115" i="5" s="1"/>
  <c r="L136" i="5" s="1"/>
  <c r="H77" i="3"/>
  <c r="W37" i="5"/>
  <c r="W109" i="5" s="1"/>
  <c r="V100" i="1"/>
  <c r="V19" i="1" s="1"/>
  <c r="N90" i="5"/>
  <c r="N91" i="5" s="1"/>
  <c r="M91" i="5"/>
  <c r="M109" i="1" s="1"/>
  <c r="M59" i="1" s="1"/>
  <c r="X58" i="1"/>
  <c r="X45" i="1"/>
  <c r="W49" i="5"/>
  <c r="N111" i="5"/>
  <c r="N44" i="1" s="1"/>
  <c r="N57" i="1" s="1"/>
  <c r="K43" i="7"/>
  <c r="K57" i="7" s="1"/>
  <c r="N103" i="1"/>
  <c r="N30" i="1" s="1"/>
  <c r="X22" i="5"/>
  <c r="X23" i="5"/>
  <c r="Y16" i="5"/>
  <c r="Y3" i="5"/>
  <c r="Y5" i="5" s="1"/>
  <c r="Y12" i="5"/>
  <c r="Y11" i="5"/>
  <c r="P74" i="7"/>
  <c r="P76" i="7" s="1"/>
  <c r="P23" i="7" s="1"/>
  <c r="O75" i="1"/>
  <c r="O61" i="5"/>
  <c r="O62" i="5" s="1"/>
  <c r="O63" i="5" s="1"/>
  <c r="O128" i="6" s="1"/>
  <c r="I75" i="3"/>
  <c r="W39" i="2"/>
  <c r="W58" i="2" s="1"/>
  <c r="J22" i="3"/>
  <c r="J128" i="5"/>
  <c r="J51" i="2"/>
  <c r="J68" i="2" s="1"/>
  <c r="K22" i="3"/>
  <c r="K128" i="5"/>
  <c r="K51" i="2"/>
  <c r="K68" i="2" s="1"/>
  <c r="H113" i="7" l="1"/>
  <c r="H17" i="7" s="1"/>
  <c r="H18" i="1"/>
  <c r="J143" i="5"/>
  <c r="K143" i="5"/>
  <c r="W59" i="5"/>
  <c r="W70" i="5" s="1"/>
  <c r="W121" i="6"/>
  <c r="K54" i="7"/>
  <c r="M60" i="1"/>
  <c r="L128" i="5"/>
  <c r="L79" i="6"/>
  <c r="L109" i="1"/>
  <c r="L59" i="1" s="1"/>
  <c r="L60" i="1" s="1"/>
  <c r="L22" i="3"/>
  <c r="L24" i="3" s="1"/>
  <c r="L51" i="2"/>
  <c r="L68" i="2" s="1"/>
  <c r="L47" i="3"/>
  <c r="L112" i="2"/>
  <c r="W65" i="5"/>
  <c r="W66" i="5" s="1"/>
  <c r="W68" i="5"/>
  <c r="W69" i="5" s="1"/>
  <c r="W82" i="5"/>
  <c r="W100" i="1" s="1"/>
  <c r="W19" i="1" s="1"/>
  <c r="W42" i="1"/>
  <c r="M114" i="5"/>
  <c r="M115" i="5" s="1"/>
  <c r="N108" i="1"/>
  <c r="N109" i="1"/>
  <c r="N59" i="1" s="1"/>
  <c r="N60" i="1" s="1"/>
  <c r="N114" i="5"/>
  <c r="N115" i="5" s="1"/>
  <c r="N136" i="5" s="1"/>
  <c r="O72" i="5"/>
  <c r="Y4" i="5"/>
  <c r="Y10" i="5"/>
  <c r="Y14" i="5"/>
  <c r="Z2" i="5"/>
  <c r="Y75" i="5"/>
  <c r="Y143" i="6" s="1"/>
  <c r="Y40" i="5"/>
  <c r="Y41" i="5" s="1"/>
  <c r="X25" i="5"/>
  <c r="X27" i="5" s="1"/>
  <c r="X38" i="2" s="1"/>
  <c r="Q74" i="7"/>
  <c r="Q76" i="7" s="1"/>
  <c r="Q23" i="7" s="1"/>
  <c r="P73" i="1"/>
  <c r="O24" i="1"/>
  <c r="W64" i="2"/>
  <c r="W74" i="2" s="1"/>
  <c r="J24" i="3"/>
  <c r="J64" i="3"/>
  <c r="K64" i="3"/>
  <c r="K24" i="3"/>
  <c r="I66" i="3"/>
  <c r="M79" i="6" l="1"/>
  <c r="M136" i="5"/>
  <c r="L143" i="5"/>
  <c r="O110" i="5"/>
  <c r="O111" i="5" s="1"/>
  <c r="O44" i="1" s="1"/>
  <c r="O136" i="6"/>
  <c r="Y113" i="5"/>
  <c r="Y45" i="1" s="1"/>
  <c r="L57" i="3"/>
  <c r="L59" i="3" s="1"/>
  <c r="L64" i="3"/>
  <c r="L75" i="3" s="1"/>
  <c r="N112" i="2"/>
  <c r="N79" i="6"/>
  <c r="M47" i="3"/>
  <c r="M57" i="3" s="1"/>
  <c r="M59" i="3" s="1"/>
  <c r="M112" i="2"/>
  <c r="M51" i="2"/>
  <c r="M68" i="2" s="1"/>
  <c r="M128" i="5"/>
  <c r="N22" i="3"/>
  <c r="N24" i="3" s="1"/>
  <c r="N47" i="3"/>
  <c r="N57" i="3" s="1"/>
  <c r="N59" i="3" s="1"/>
  <c r="M22" i="3"/>
  <c r="M64" i="3" s="1"/>
  <c r="N128" i="5"/>
  <c r="N51" i="2"/>
  <c r="N68" i="2" s="1"/>
  <c r="O85" i="5"/>
  <c r="O77" i="5"/>
  <c r="O150" i="6" s="1"/>
  <c r="O43" i="1"/>
  <c r="X49" i="5"/>
  <c r="Y57" i="5"/>
  <c r="Y52" i="5"/>
  <c r="Y45" i="5"/>
  <c r="Y48" i="5"/>
  <c r="X37" i="5"/>
  <c r="X109" i="5" s="1"/>
  <c r="Z16" i="5"/>
  <c r="Z41" i="5" s="1"/>
  <c r="Z48" i="5" s="1"/>
  <c r="Z3" i="5"/>
  <c r="Z5" i="5" s="1"/>
  <c r="Y6" i="5" s="1"/>
  <c r="Z12" i="5"/>
  <c r="Z11" i="5"/>
  <c r="Y23" i="5"/>
  <c r="Y22" i="5"/>
  <c r="R74" i="7"/>
  <c r="R76" i="7" s="1"/>
  <c r="R23" i="7" s="1"/>
  <c r="P61" i="5"/>
  <c r="P62" i="5" s="1"/>
  <c r="P63" i="5" s="1"/>
  <c r="P128" i="6" s="1"/>
  <c r="L44" i="4" s="1"/>
  <c r="P75" i="1"/>
  <c r="X39" i="2"/>
  <c r="X64" i="2" s="1"/>
  <c r="X74" i="2" s="1"/>
  <c r="K75" i="3"/>
  <c r="Y58" i="1" l="1"/>
  <c r="M143" i="5"/>
  <c r="N143" i="5"/>
  <c r="X59" i="5"/>
  <c r="X70" i="5" s="1"/>
  <c r="X121" i="6"/>
  <c r="P42" i="4" s="1"/>
  <c r="Y114" i="6"/>
  <c r="M24" i="3"/>
  <c r="N64" i="3"/>
  <c r="O90" i="5"/>
  <c r="O108" i="1" s="1"/>
  <c r="O57" i="1"/>
  <c r="O103" i="1"/>
  <c r="O30" i="1" s="1"/>
  <c r="Y25" i="5"/>
  <c r="Y27" i="5" s="1"/>
  <c r="Y38" i="2" s="1"/>
  <c r="P72" i="5"/>
  <c r="X65" i="5"/>
  <c r="X66" i="5" s="1"/>
  <c r="X82" i="5"/>
  <c r="X68" i="5"/>
  <c r="X69" i="5" s="1"/>
  <c r="Z75" i="5"/>
  <c r="Z143" i="6" s="1"/>
  <c r="Q46" i="4" s="1"/>
  <c r="Z40" i="5"/>
  <c r="Z45" i="5"/>
  <c r="Z57" i="5"/>
  <c r="Z52" i="5"/>
  <c r="X42" i="1"/>
  <c r="P41" i="7" s="1"/>
  <c r="Z4" i="5"/>
  <c r="AA2" i="5"/>
  <c r="Z10" i="5"/>
  <c r="Z6" i="5" s="1"/>
  <c r="Z14" i="5"/>
  <c r="S74" i="7"/>
  <c r="S76" i="7" s="1"/>
  <c r="S23" i="7" s="1"/>
  <c r="Q73" i="1"/>
  <c r="P24" i="1"/>
  <c r="X58" i="2"/>
  <c r="K66" i="3"/>
  <c r="L66" i="3"/>
  <c r="J66" i="3"/>
  <c r="J75" i="3"/>
  <c r="P43" i="1" l="1"/>
  <c r="L42" i="7" s="1"/>
  <c r="L43" i="7" s="1"/>
  <c r="L57" i="7" s="1"/>
  <c r="P136" i="6"/>
  <c r="Z113" i="5"/>
  <c r="Z45" i="1" s="1"/>
  <c r="Z114" i="6"/>
  <c r="Q41" i="4" s="1"/>
  <c r="M75" i="3"/>
  <c r="O91" i="5"/>
  <c r="O109" i="1" s="1"/>
  <c r="O59" i="1" s="1"/>
  <c r="O60" i="1" s="1"/>
  <c r="X100" i="1"/>
  <c r="X19" i="1" s="1"/>
  <c r="Y49" i="5"/>
  <c r="N75" i="3"/>
  <c r="N66" i="3"/>
  <c r="Y37" i="5"/>
  <c r="Y68" i="5" s="1"/>
  <c r="Y69" i="5" s="1"/>
  <c r="P85" i="5"/>
  <c r="P77" i="5"/>
  <c r="P150" i="6" s="1"/>
  <c r="P110" i="5"/>
  <c r="AA16" i="5"/>
  <c r="AA12" i="5"/>
  <c r="AA11" i="5"/>
  <c r="AA3" i="5"/>
  <c r="AA5" i="5" s="1"/>
  <c r="Z22" i="5"/>
  <c r="Z23" i="5"/>
  <c r="T74" i="7"/>
  <c r="T76" i="7" s="1"/>
  <c r="T23" i="7" s="1"/>
  <c r="Q75" i="1"/>
  <c r="Q61" i="5"/>
  <c r="Q62" i="5" s="1"/>
  <c r="Q63" i="5" s="1"/>
  <c r="Q128" i="6" s="1"/>
  <c r="Y39" i="2"/>
  <c r="Y64" i="2" s="1"/>
  <c r="Y74" i="2" s="1"/>
  <c r="Z58" i="1" l="1"/>
  <c r="Y59" i="5"/>
  <c r="Y70" i="5" s="1"/>
  <c r="Y121" i="6"/>
  <c r="M66" i="3"/>
  <c r="O114" i="5"/>
  <c r="O115" i="5" s="1"/>
  <c r="P90" i="5"/>
  <c r="P108" i="1" s="1"/>
  <c r="Y42" i="1"/>
  <c r="Y82" i="5"/>
  <c r="Y109" i="5"/>
  <c r="Y65" i="5"/>
  <c r="Y66" i="5" s="1"/>
  <c r="P111" i="5"/>
  <c r="P44" i="1" s="1"/>
  <c r="L54" i="7" s="1"/>
  <c r="P103" i="1"/>
  <c r="P30" i="1" s="1"/>
  <c r="Q72" i="5"/>
  <c r="Z25" i="5"/>
  <c r="Z27" i="5" s="1"/>
  <c r="Z38" i="2" s="1"/>
  <c r="AA75" i="5"/>
  <c r="AA143" i="6" s="1"/>
  <c r="AA40" i="5"/>
  <c r="AA41" i="5" s="1"/>
  <c r="AA4" i="5"/>
  <c r="AA14" i="5"/>
  <c r="AA10" i="5"/>
  <c r="AB2" i="5"/>
  <c r="U74" i="7"/>
  <c r="U76" i="7" s="1"/>
  <c r="U23" i="7" s="1"/>
  <c r="Y58" i="2"/>
  <c r="R73" i="1"/>
  <c r="Q24" i="1"/>
  <c r="O79" i="6" l="1"/>
  <c r="O136" i="5"/>
  <c r="Q43" i="1"/>
  <c r="Q136" i="6"/>
  <c r="AA113" i="5"/>
  <c r="P91" i="5"/>
  <c r="P109" i="1" s="1"/>
  <c r="P59" i="1" s="1"/>
  <c r="O51" i="2"/>
  <c r="O68" i="2" s="1"/>
  <c r="O128" i="5"/>
  <c r="P57" i="1"/>
  <c r="O47" i="3"/>
  <c r="O112" i="2"/>
  <c r="O22" i="3"/>
  <c r="O24" i="3" s="1"/>
  <c r="Y100" i="1"/>
  <c r="Y19" i="1" s="1"/>
  <c r="AA58" i="1"/>
  <c r="AA45" i="1"/>
  <c r="Z49" i="5"/>
  <c r="Z37" i="5"/>
  <c r="Z65" i="5" s="1"/>
  <c r="Z66" i="5" s="1"/>
  <c r="Q85" i="5"/>
  <c r="Q77" i="5"/>
  <c r="Q150" i="6" s="1"/>
  <c r="Q110" i="5"/>
  <c r="AB16" i="5"/>
  <c r="AB41" i="5" s="1"/>
  <c r="AB48" i="5" s="1"/>
  <c r="AB11" i="5"/>
  <c r="AB3" i="5"/>
  <c r="AB5" i="5" s="1"/>
  <c r="AA6" i="5" s="1"/>
  <c r="AB12" i="5"/>
  <c r="AA23" i="5"/>
  <c r="AA22" i="5"/>
  <c r="AA45" i="5"/>
  <c r="AA52" i="5"/>
  <c r="AA48" i="5"/>
  <c r="AA57" i="5"/>
  <c r="V74" i="7"/>
  <c r="V76" i="7" s="1"/>
  <c r="V23" i="7" s="1"/>
  <c r="R75" i="1"/>
  <c r="R61" i="5"/>
  <c r="R62" i="5" s="1"/>
  <c r="R63" i="5" s="1"/>
  <c r="R128" i="6" s="1"/>
  <c r="M44" i="4" s="1"/>
  <c r="Z39" i="2"/>
  <c r="Z58" i="2" s="1"/>
  <c r="O143" i="5" l="1"/>
  <c r="Z59" i="5"/>
  <c r="Z70" i="5" s="1"/>
  <c r="Z121" i="6"/>
  <c r="Q42" i="4" s="1"/>
  <c r="AA114" i="6"/>
  <c r="P114" i="5"/>
  <c r="P115" i="5" s="1"/>
  <c r="O57" i="3"/>
  <c r="O59" i="3" s="1"/>
  <c r="P60" i="1"/>
  <c r="O64" i="3"/>
  <c r="O75" i="3" s="1"/>
  <c r="Q90" i="5"/>
  <c r="Q108" i="1" s="1"/>
  <c r="Z82" i="5"/>
  <c r="Z68" i="5"/>
  <c r="Z69" i="5" s="1"/>
  <c r="Z109" i="5"/>
  <c r="Z42" i="1"/>
  <c r="Q41" i="7" s="1"/>
  <c r="Q111" i="5"/>
  <c r="Q44" i="1" s="1"/>
  <c r="Q103" i="1"/>
  <c r="Q30" i="1" s="1"/>
  <c r="AA25" i="5"/>
  <c r="AA27" i="5" s="1"/>
  <c r="AA49" i="5" s="1"/>
  <c r="R72" i="5"/>
  <c r="AB4" i="5"/>
  <c r="AB14" i="5"/>
  <c r="AC2" i="5"/>
  <c r="AB10" i="5"/>
  <c r="AB6" i="5" s="1"/>
  <c r="AB75" i="5"/>
  <c r="AB143" i="6" s="1"/>
  <c r="R46" i="4" s="1"/>
  <c r="AB40" i="5"/>
  <c r="AB57" i="5"/>
  <c r="AB52" i="5"/>
  <c r="AB45" i="5"/>
  <c r="Z64" i="2"/>
  <c r="Z74" i="2" s="1"/>
  <c r="W74" i="7"/>
  <c r="W76" i="7" s="1"/>
  <c r="W23" i="7" s="1"/>
  <c r="S73" i="1"/>
  <c r="R24" i="1"/>
  <c r="P128" i="5" l="1"/>
  <c r="P143" i="5" s="1"/>
  <c r="P136" i="5"/>
  <c r="R110" i="5"/>
  <c r="R111" i="5" s="1"/>
  <c r="R44" i="1" s="1"/>
  <c r="R136" i="6"/>
  <c r="AB113" i="5"/>
  <c r="AB45" i="1" s="1"/>
  <c r="AA59" i="5"/>
  <c r="AA70" i="5" s="1"/>
  <c r="AA121" i="6"/>
  <c r="AB114" i="6"/>
  <c r="R41" i="4" s="1"/>
  <c r="Q91" i="5"/>
  <c r="Q109" i="1" s="1"/>
  <c r="Q59" i="1" s="1"/>
  <c r="P112" i="2"/>
  <c r="P79" i="6"/>
  <c r="Q57" i="1"/>
  <c r="O66" i="3"/>
  <c r="P22" i="3"/>
  <c r="P64" i="3" s="1"/>
  <c r="P47" i="3"/>
  <c r="P57" i="3" s="1"/>
  <c r="P59" i="3" s="1"/>
  <c r="Z100" i="1"/>
  <c r="Z19" i="1" s="1"/>
  <c r="P51" i="2"/>
  <c r="P68" i="2" s="1"/>
  <c r="AA37" i="5"/>
  <c r="AA109" i="5" s="1"/>
  <c r="AA38" i="2"/>
  <c r="AA39" i="2" s="1"/>
  <c r="AA58" i="2" s="1"/>
  <c r="R43" i="1"/>
  <c r="M42" i="7" s="1"/>
  <c r="R77" i="5"/>
  <c r="R150" i="6" s="1"/>
  <c r="R85" i="5"/>
  <c r="AB22" i="5"/>
  <c r="AB23" i="5"/>
  <c r="AC16" i="5"/>
  <c r="AC12" i="5"/>
  <c r="AC11" i="5"/>
  <c r="AC3" i="5"/>
  <c r="AC5" i="5" s="1"/>
  <c r="X74" i="7"/>
  <c r="X76" i="7" s="1"/>
  <c r="X23" i="7" s="1"/>
  <c r="S75" i="1"/>
  <c r="S61" i="5"/>
  <c r="S62" i="5" s="1"/>
  <c r="S63" i="5" s="1"/>
  <c r="S128" i="6" s="1"/>
  <c r="AB58" i="1" l="1"/>
  <c r="Q114" i="5"/>
  <c r="Q115" i="5" s="1"/>
  <c r="Q60" i="1"/>
  <c r="P24" i="3"/>
  <c r="P75" i="3" s="1"/>
  <c r="R90" i="5"/>
  <c r="R108" i="1" s="1"/>
  <c r="AA82" i="5"/>
  <c r="AA42" i="1"/>
  <c r="AA68" i="5"/>
  <c r="AA69" i="5" s="1"/>
  <c r="R57" i="1"/>
  <c r="AA65" i="5"/>
  <c r="AA66" i="5" s="1"/>
  <c r="R103" i="1"/>
  <c r="R30" i="1" s="1"/>
  <c r="M43" i="7"/>
  <c r="M57" i="7" s="1"/>
  <c r="S72" i="5"/>
  <c r="AC4" i="5"/>
  <c r="AC10" i="5"/>
  <c r="AC14" i="5"/>
  <c r="AD2" i="5"/>
  <c r="AC75" i="5"/>
  <c r="AC143" i="6" s="1"/>
  <c r="AC40" i="5"/>
  <c r="AC41" i="5" s="1"/>
  <c r="AB25" i="5"/>
  <c r="AB27" i="5" s="1"/>
  <c r="AB38" i="2" s="1"/>
  <c r="AA64" i="2"/>
  <c r="AA74" i="2" s="1"/>
  <c r="Y74" i="7"/>
  <c r="Y76" i="7" s="1"/>
  <c r="Y23" i="7" s="1"/>
  <c r="T73" i="1"/>
  <c r="S24" i="1"/>
  <c r="Q79" i="6" l="1"/>
  <c r="Q136" i="5"/>
  <c r="S110" i="5"/>
  <c r="S111" i="5" s="1"/>
  <c r="S44" i="1" s="1"/>
  <c r="S136" i="6"/>
  <c r="AC113" i="5"/>
  <c r="AC45" i="1" s="1"/>
  <c r="M54" i="7"/>
  <c r="Q47" i="3"/>
  <c r="Q57" i="3" s="1"/>
  <c r="Q59" i="3" s="1"/>
  <c r="Q112" i="2"/>
  <c r="R91" i="5"/>
  <c r="R109" i="1" s="1"/>
  <c r="R59" i="1" s="1"/>
  <c r="R60" i="1" s="1"/>
  <c r="P66" i="3"/>
  <c r="AA100" i="1"/>
  <c r="AA19" i="1" s="1"/>
  <c r="Q22" i="3"/>
  <c r="Q128" i="5"/>
  <c r="Q51" i="2"/>
  <c r="Q68" i="2" s="1"/>
  <c r="S43" i="1"/>
  <c r="S85" i="5"/>
  <c r="S77" i="5"/>
  <c r="S150" i="6" s="1"/>
  <c r="AB49" i="5"/>
  <c r="AB37" i="5"/>
  <c r="AB42" i="1" s="1"/>
  <c r="AD16" i="5"/>
  <c r="AD41" i="5" s="1"/>
  <c r="AD12" i="5"/>
  <c r="AD11" i="5"/>
  <c r="AD3" i="5"/>
  <c r="AD5" i="5" s="1"/>
  <c r="AC6" i="5" s="1"/>
  <c r="AC23" i="5"/>
  <c r="AC22" i="5"/>
  <c r="AC45" i="5"/>
  <c r="AC57" i="5"/>
  <c r="AC52" i="5"/>
  <c r="AC48" i="5"/>
  <c r="Z74" i="7"/>
  <c r="Z76" i="7" s="1"/>
  <c r="Z23" i="7" s="1"/>
  <c r="T75" i="1"/>
  <c r="T61" i="5"/>
  <c r="T62" i="5" s="1"/>
  <c r="T63" i="5" s="1"/>
  <c r="T128" i="6" s="1"/>
  <c r="N44" i="4" s="1"/>
  <c r="AB39" i="2"/>
  <c r="AB64" i="2" s="1"/>
  <c r="AB74" i="2" s="1"/>
  <c r="Q143" i="5" l="1"/>
  <c r="AC58" i="1"/>
  <c r="AB59" i="5"/>
  <c r="AB70" i="5" s="1"/>
  <c r="AB121" i="6"/>
  <c r="R42" i="4" s="1"/>
  <c r="AC114" i="6"/>
  <c r="R114" i="5"/>
  <c r="R115" i="5" s="1"/>
  <c r="S90" i="5"/>
  <c r="S108" i="1" s="1"/>
  <c r="S57" i="1"/>
  <c r="Q64" i="3"/>
  <c r="Q24" i="3"/>
  <c r="S103" i="1"/>
  <c r="S30" i="1" s="1"/>
  <c r="T72" i="5"/>
  <c r="AB109" i="5"/>
  <c r="AB65" i="5"/>
  <c r="AB66" i="5" s="1"/>
  <c r="AB68" i="5"/>
  <c r="AB69" i="5" s="1"/>
  <c r="AB82" i="5"/>
  <c r="AC25" i="5"/>
  <c r="AC27" i="5" s="1"/>
  <c r="AC37" i="5" s="1"/>
  <c r="AC68" i="5" s="1"/>
  <c r="AC69" i="5" s="1"/>
  <c r="AD4" i="5"/>
  <c r="AE2" i="5"/>
  <c r="AD10" i="5"/>
  <c r="AD6" i="5" s="1"/>
  <c r="AD14" i="5"/>
  <c r="AD57" i="5"/>
  <c r="AD45" i="5"/>
  <c r="AD52" i="5"/>
  <c r="AD75" i="5"/>
  <c r="AD143" i="6" s="1"/>
  <c r="S46" i="4" s="1"/>
  <c r="AD40" i="5"/>
  <c r="AD48" i="5"/>
  <c r="R41" i="7"/>
  <c r="AA74" i="7"/>
  <c r="AA76" i="7" s="1"/>
  <c r="AA23" i="7" s="1"/>
  <c r="U73" i="1"/>
  <c r="T24" i="1"/>
  <c r="AB58" i="2"/>
  <c r="R47" i="3" l="1"/>
  <c r="R57" i="3" s="1"/>
  <c r="R59" i="3" s="1"/>
  <c r="R136" i="5"/>
  <c r="T43" i="1"/>
  <c r="N42" i="7" s="1"/>
  <c r="N43" i="7" s="1"/>
  <c r="N57" i="7" s="1"/>
  <c r="T136" i="6"/>
  <c r="AD113" i="5"/>
  <c r="AD58" i="1" s="1"/>
  <c r="AD114" i="6"/>
  <c r="S41" i="4" s="1"/>
  <c r="R22" i="3"/>
  <c r="R64" i="3" s="1"/>
  <c r="R51" i="2"/>
  <c r="R68" i="2" s="1"/>
  <c r="R128" i="5"/>
  <c r="R112" i="2"/>
  <c r="R79" i="6"/>
  <c r="S91" i="5"/>
  <c r="S109" i="1" s="1"/>
  <c r="S59" i="1" s="1"/>
  <c r="S60" i="1" s="1"/>
  <c r="AB100" i="1"/>
  <c r="AB19" i="1" s="1"/>
  <c r="AD45" i="1"/>
  <c r="Q75" i="3"/>
  <c r="T110" i="5"/>
  <c r="T77" i="5"/>
  <c r="T150" i="6" s="1"/>
  <c r="T85" i="5"/>
  <c r="AC38" i="2"/>
  <c r="AC39" i="2" s="1"/>
  <c r="AC58" i="2" s="1"/>
  <c r="AC49" i="5"/>
  <c r="AE16" i="5"/>
  <c r="AE3" i="5"/>
  <c r="AE5" i="5" s="1"/>
  <c r="AE12" i="5"/>
  <c r="AE11" i="5"/>
  <c r="AD22" i="5"/>
  <c r="AD23" i="5"/>
  <c r="AB74" i="7"/>
  <c r="AB76" i="7" s="1"/>
  <c r="U75" i="1"/>
  <c r="U61" i="5"/>
  <c r="U62" i="5" s="1"/>
  <c r="U63" i="5" s="1"/>
  <c r="U128" i="6" s="1"/>
  <c r="AC42" i="1"/>
  <c r="AC82" i="5"/>
  <c r="AC109" i="5"/>
  <c r="AC65" i="5"/>
  <c r="AC66" i="5" s="1"/>
  <c r="R143" i="5" l="1"/>
  <c r="AC59" i="5"/>
  <c r="AC70" i="5" s="1"/>
  <c r="AC121" i="6"/>
  <c r="R24" i="3"/>
  <c r="S114" i="5"/>
  <c r="S115" i="5" s="1"/>
  <c r="Q66" i="3"/>
  <c r="T90" i="5"/>
  <c r="T108" i="1" s="1"/>
  <c r="R75" i="3"/>
  <c r="T111" i="5"/>
  <c r="T44" i="1" s="1"/>
  <c r="N54" i="7" s="1"/>
  <c r="T103" i="1"/>
  <c r="T30" i="1" s="1"/>
  <c r="U72" i="5"/>
  <c r="AD25" i="5"/>
  <c r="AD27" i="5" s="1"/>
  <c r="AD38" i="2" s="1"/>
  <c r="AE75" i="5"/>
  <c r="AE143" i="6" s="1"/>
  <c r="AE40" i="5"/>
  <c r="AE41" i="5" s="1"/>
  <c r="AE4" i="5"/>
  <c r="AF2" i="5"/>
  <c r="AE10" i="5"/>
  <c r="AE14" i="5"/>
  <c r="AB23" i="7"/>
  <c r="V73" i="1"/>
  <c r="U24" i="1"/>
  <c r="AC64" i="2"/>
  <c r="AC74" i="2" s="1"/>
  <c r="AC100" i="1"/>
  <c r="AC19" i="1" s="1"/>
  <c r="S22" i="3" l="1"/>
  <c r="S24" i="3" s="1"/>
  <c r="S136" i="5"/>
  <c r="U43" i="1"/>
  <c r="U136" i="6"/>
  <c r="AE113" i="5"/>
  <c r="AE45" i="1" s="1"/>
  <c r="S51" i="2"/>
  <c r="S68" i="2" s="1"/>
  <c r="S128" i="5"/>
  <c r="S79" i="6"/>
  <c r="S112" i="2"/>
  <c r="S47" i="3"/>
  <c r="S57" i="3" s="1"/>
  <c r="S59" i="3" s="1"/>
  <c r="T57" i="1"/>
  <c r="T91" i="5"/>
  <c r="T114" i="5" s="1"/>
  <c r="R66" i="3"/>
  <c r="AE58" i="1"/>
  <c r="U85" i="5"/>
  <c r="U77" i="5"/>
  <c r="U150" i="6" s="1"/>
  <c r="U110" i="5"/>
  <c r="AD49" i="5"/>
  <c r="AD37" i="5"/>
  <c r="AD65" i="5" s="1"/>
  <c r="AD66" i="5" s="1"/>
  <c r="AE23" i="5"/>
  <c r="AE22" i="5"/>
  <c r="AE52" i="5"/>
  <c r="AE57" i="5"/>
  <c r="AE45" i="5"/>
  <c r="AE48" i="5"/>
  <c r="AF16" i="5"/>
  <c r="AF41" i="5" s="1"/>
  <c r="AF48" i="5" s="1"/>
  <c r="AF12" i="5"/>
  <c r="AF11" i="5"/>
  <c r="AF3" i="5"/>
  <c r="AF5" i="5" s="1"/>
  <c r="AE6" i="5" s="1"/>
  <c r="V75" i="1"/>
  <c r="V61" i="5"/>
  <c r="V62" i="5" s="1"/>
  <c r="V63" i="5" s="1"/>
  <c r="V128" i="6" s="1"/>
  <c r="O44" i="4" s="1"/>
  <c r="AD39" i="2"/>
  <c r="AD58" i="2" s="1"/>
  <c r="S64" i="3" l="1"/>
  <c r="S75" i="3" s="1"/>
  <c r="S143" i="5"/>
  <c r="AE114" i="6"/>
  <c r="AD59" i="5"/>
  <c r="AD70" i="5" s="1"/>
  <c r="AD121" i="6"/>
  <c r="S42" i="4" s="1"/>
  <c r="T109" i="1"/>
  <c r="T59" i="1" s="1"/>
  <c r="T60" i="1" s="1"/>
  <c r="U90" i="5"/>
  <c r="U91" i="5" s="1"/>
  <c r="T115" i="5"/>
  <c r="U111" i="5"/>
  <c r="U44" i="1" s="1"/>
  <c r="U103" i="1"/>
  <c r="U30" i="1" s="1"/>
  <c r="AD109" i="5"/>
  <c r="AD68" i="5"/>
  <c r="AD69" i="5" s="1"/>
  <c r="AD82" i="5"/>
  <c r="V72" i="5"/>
  <c r="V136" i="6" s="1"/>
  <c r="AD42" i="1"/>
  <c r="S41" i="7" s="1"/>
  <c r="AE25" i="5"/>
  <c r="AE27" i="5" s="1"/>
  <c r="AE49" i="5" s="1"/>
  <c r="AF75" i="5"/>
  <c r="AF143" i="6" s="1"/>
  <c r="T46" i="4" s="1"/>
  <c r="AF40" i="5"/>
  <c r="AF57" i="5"/>
  <c r="AF52" i="5"/>
  <c r="AF45" i="5"/>
  <c r="AF4" i="5"/>
  <c r="AG2" i="5"/>
  <c r="AF14" i="5"/>
  <c r="AF10" i="5"/>
  <c r="AF6" i="5" s="1"/>
  <c r="AD64" i="2"/>
  <c r="AD74" i="2" s="1"/>
  <c r="W73" i="1"/>
  <c r="V24" i="1"/>
  <c r="T79" i="6" l="1"/>
  <c r="T136" i="5"/>
  <c r="AF113" i="5"/>
  <c r="AE59" i="5"/>
  <c r="AE70" i="5" s="1"/>
  <c r="AE121" i="6"/>
  <c r="AF114" i="6"/>
  <c r="T41" i="4" s="1"/>
  <c r="U108" i="1"/>
  <c r="U57" i="1"/>
  <c r="T47" i="3"/>
  <c r="T57" i="3" s="1"/>
  <c r="T59" i="3" s="1"/>
  <c r="T112" i="2"/>
  <c r="AD100" i="1"/>
  <c r="AD19" i="1" s="1"/>
  <c r="AF58" i="1"/>
  <c r="AF45" i="1"/>
  <c r="T51" i="2"/>
  <c r="T68" i="2" s="1"/>
  <c r="T22" i="3"/>
  <c r="T128" i="5"/>
  <c r="S66" i="3"/>
  <c r="U109" i="1"/>
  <c r="U59" i="1" s="1"/>
  <c r="U114" i="5"/>
  <c r="U115" i="5" s="1"/>
  <c r="V85" i="5"/>
  <c r="V77" i="5"/>
  <c r="V150" i="6" s="1"/>
  <c r="V110" i="5"/>
  <c r="V43" i="1"/>
  <c r="O42" i="7" s="1"/>
  <c r="AE37" i="5"/>
  <c r="AE68" i="5" s="1"/>
  <c r="AE69" i="5" s="1"/>
  <c r="AE38" i="2"/>
  <c r="AE39" i="2" s="1"/>
  <c r="AE64" i="2" s="1"/>
  <c r="AE74" i="2" s="1"/>
  <c r="AG16" i="5"/>
  <c r="AG12" i="5"/>
  <c r="AG11" i="5"/>
  <c r="AG3" i="5"/>
  <c r="AG5" i="5" s="1"/>
  <c r="AF22" i="5"/>
  <c r="AF23" i="5"/>
  <c r="W75" i="1"/>
  <c r="W61" i="5"/>
  <c r="W62" i="5" s="1"/>
  <c r="W63" i="5" s="1"/>
  <c r="W128" i="6" s="1"/>
  <c r="U79" i="6" l="1"/>
  <c r="U136" i="5"/>
  <c r="T143" i="5"/>
  <c r="U60" i="1"/>
  <c r="U47" i="3"/>
  <c r="U57" i="3" s="1"/>
  <c r="U59" i="3" s="1"/>
  <c r="U112" i="2"/>
  <c r="V90" i="5"/>
  <c r="V91" i="5" s="1"/>
  <c r="T64" i="3"/>
  <c r="T24" i="3"/>
  <c r="U22" i="3"/>
  <c r="U51" i="2"/>
  <c r="U68" i="2" s="1"/>
  <c r="U128" i="5"/>
  <c r="V111" i="5"/>
  <c r="V44" i="1" s="1"/>
  <c r="V103" i="1"/>
  <c r="V30" i="1" s="1"/>
  <c r="AE82" i="5"/>
  <c r="AE42" i="1"/>
  <c r="AE109" i="5"/>
  <c r="AE65" i="5"/>
  <c r="AE66" i="5" s="1"/>
  <c r="O43" i="7"/>
  <c r="O57" i="7" s="1"/>
  <c r="W72" i="5"/>
  <c r="W136" i="6" s="1"/>
  <c r="AF25" i="5"/>
  <c r="AF27" i="5" s="1"/>
  <c r="AF38" i="2" s="1"/>
  <c r="AG75" i="5"/>
  <c r="AG143" i="6" s="1"/>
  <c r="AG40" i="5"/>
  <c r="AG41" i="5" s="1"/>
  <c r="AG4" i="5"/>
  <c r="AG14" i="5"/>
  <c r="AH2" i="5"/>
  <c r="AG10" i="5"/>
  <c r="W24" i="1"/>
  <c r="X73" i="1"/>
  <c r="AE58" i="2"/>
  <c r="U143" i="5" l="1"/>
  <c r="AG113" i="5"/>
  <c r="AG58" i="1" s="1"/>
  <c r="O54" i="7"/>
  <c r="V57" i="1"/>
  <c r="V108" i="1"/>
  <c r="AE100" i="1"/>
  <c r="AE19" i="1" s="1"/>
  <c r="AG45" i="1"/>
  <c r="U64" i="3"/>
  <c r="U24" i="3"/>
  <c r="V109" i="1"/>
  <c r="V59" i="1" s="1"/>
  <c r="V114" i="5"/>
  <c r="V115" i="5" s="1"/>
  <c r="V136" i="5" s="1"/>
  <c r="AF37" i="5"/>
  <c r="AF109" i="5" s="1"/>
  <c r="W85" i="5"/>
  <c r="W77" i="5"/>
  <c r="W150" i="6" s="1"/>
  <c r="W110" i="5"/>
  <c r="AF49" i="5"/>
  <c r="W43" i="1"/>
  <c r="AH16" i="5"/>
  <c r="AH41" i="5" s="1"/>
  <c r="AH48" i="5" s="1"/>
  <c r="AH11" i="5"/>
  <c r="AH3" i="5"/>
  <c r="AH5" i="5" s="1"/>
  <c r="AG6" i="5" s="1"/>
  <c r="AH12" i="5"/>
  <c r="AG45" i="5"/>
  <c r="AG52" i="5"/>
  <c r="AG57" i="5"/>
  <c r="AG48" i="5"/>
  <c r="AG22" i="5"/>
  <c r="AG23" i="5"/>
  <c r="X75" i="1"/>
  <c r="X61" i="5"/>
  <c r="X62" i="5" s="1"/>
  <c r="X63" i="5" s="1"/>
  <c r="X128" i="6" s="1"/>
  <c r="P44" i="4" s="1"/>
  <c r="AF39" i="2"/>
  <c r="AF64" i="2" s="1"/>
  <c r="AF74" i="2" s="1"/>
  <c r="AF59" i="5" l="1"/>
  <c r="AF70" i="5" s="1"/>
  <c r="AF121" i="6"/>
  <c r="T42" i="4" s="1"/>
  <c r="AG114" i="6"/>
  <c r="V60" i="1"/>
  <c r="V112" i="2"/>
  <c r="V79" i="6"/>
  <c r="V51" i="2"/>
  <c r="V68" i="2" s="1"/>
  <c r="V47" i="3"/>
  <c r="V57" i="3" s="1"/>
  <c r="V59" i="3" s="1"/>
  <c r="W90" i="5"/>
  <c r="W108" i="1" s="1"/>
  <c r="T75" i="3"/>
  <c r="T66" i="3"/>
  <c r="V22" i="3"/>
  <c r="V128" i="5"/>
  <c r="U75" i="3"/>
  <c r="AF42" i="1"/>
  <c r="T41" i="7" s="1"/>
  <c r="W111" i="5"/>
  <c r="W44" i="1" s="1"/>
  <c r="AF65" i="5"/>
  <c r="AF66" i="5" s="1"/>
  <c r="AF68" i="5"/>
  <c r="AF69" i="5" s="1"/>
  <c r="AF82" i="5"/>
  <c r="W103" i="1"/>
  <c r="W30" i="1" s="1"/>
  <c r="X72" i="5"/>
  <c r="X136" i="6" s="1"/>
  <c r="AH4" i="5"/>
  <c r="AI2" i="5"/>
  <c r="AH14" i="5"/>
  <c r="AH10" i="5"/>
  <c r="AH6" i="5" s="1"/>
  <c r="AH75" i="5"/>
  <c r="AH143" i="6" s="1"/>
  <c r="U46" i="4" s="1"/>
  <c r="AH40" i="5"/>
  <c r="AG25" i="5"/>
  <c r="AG27" i="5" s="1"/>
  <c r="AG38" i="2" s="1"/>
  <c r="AH45" i="5"/>
  <c r="AH57" i="5"/>
  <c r="AH52" i="5"/>
  <c r="X24" i="1"/>
  <c r="Y73" i="1"/>
  <c r="AF58" i="2"/>
  <c r="V143" i="5" l="1"/>
  <c r="AH113" i="5"/>
  <c r="AH45" i="1" s="1"/>
  <c r="AH114" i="6"/>
  <c r="U41" i="4" s="1"/>
  <c r="W57" i="1"/>
  <c r="W91" i="5"/>
  <c r="W109" i="1" s="1"/>
  <c r="W59" i="1" s="1"/>
  <c r="AF100" i="1"/>
  <c r="AF19" i="1" s="1"/>
  <c r="U66" i="3"/>
  <c r="V64" i="3"/>
  <c r="V24" i="3"/>
  <c r="X85" i="5"/>
  <c r="X77" i="5"/>
  <c r="X150" i="6" s="1"/>
  <c r="X43" i="1"/>
  <c r="P42" i="7" s="1"/>
  <c r="X110" i="5"/>
  <c r="AG49" i="5"/>
  <c r="AG37" i="5"/>
  <c r="AG65" i="5" s="1"/>
  <c r="AG66" i="5" s="1"/>
  <c r="AH22" i="5"/>
  <c r="AH23" i="5"/>
  <c r="AI16" i="5"/>
  <c r="AI3" i="5"/>
  <c r="AI5" i="5" s="1"/>
  <c r="AI12" i="5"/>
  <c r="AI11" i="5"/>
  <c r="Y75" i="1"/>
  <c r="Y61" i="5"/>
  <c r="Y62" i="5" s="1"/>
  <c r="Y63" i="5" s="1"/>
  <c r="Y128" i="6" s="1"/>
  <c r="AG39" i="2"/>
  <c r="AG64" i="2" s="1"/>
  <c r="AG74" i="2" s="1"/>
  <c r="AH58" i="1" l="1"/>
  <c r="AG59" i="5"/>
  <c r="AG70" i="5" s="1"/>
  <c r="AG121" i="6"/>
  <c r="W60" i="1"/>
  <c r="W114" i="5"/>
  <c r="W115" i="5" s="1"/>
  <c r="X90" i="5"/>
  <c r="X108" i="1" s="1"/>
  <c r="V75" i="3"/>
  <c r="X103" i="1"/>
  <c r="X30" i="1" s="1"/>
  <c r="X111" i="5"/>
  <c r="X44" i="1" s="1"/>
  <c r="AG109" i="5"/>
  <c r="P43" i="7"/>
  <c r="P57" i="7" s="1"/>
  <c r="AG42" i="1"/>
  <c r="AG82" i="5"/>
  <c r="AG68" i="5"/>
  <c r="AG69" i="5" s="1"/>
  <c r="Y72" i="5"/>
  <c r="AI4" i="5"/>
  <c r="AJ2" i="5"/>
  <c r="AI10" i="5"/>
  <c r="AI14" i="5"/>
  <c r="AI75" i="5"/>
  <c r="AI143" i="6" s="1"/>
  <c r="AI40" i="5"/>
  <c r="AI41" i="5" s="1"/>
  <c r="AH25" i="5"/>
  <c r="AH27" i="5" s="1"/>
  <c r="AH37" i="5" s="1"/>
  <c r="AH82" i="5" s="1"/>
  <c r="AG58" i="2"/>
  <c r="Y24" i="1"/>
  <c r="Z73" i="1"/>
  <c r="W79" i="6" l="1"/>
  <c r="W136" i="5"/>
  <c r="Y43" i="1"/>
  <c r="Y136" i="6"/>
  <c r="AI113" i="5"/>
  <c r="AI58" i="1" s="1"/>
  <c r="W51" i="2"/>
  <c r="W68" i="2" s="1"/>
  <c r="W22" i="3"/>
  <c r="W64" i="3" s="1"/>
  <c r="P54" i="7"/>
  <c r="X57" i="1"/>
  <c r="W128" i="5"/>
  <c r="W112" i="2"/>
  <c r="W47" i="3"/>
  <c r="W57" i="3" s="1"/>
  <c r="W59" i="3" s="1"/>
  <c r="X91" i="5"/>
  <c r="X109" i="1" s="1"/>
  <c r="X59" i="1" s="1"/>
  <c r="AG100" i="1"/>
  <c r="AG19" i="1" s="1"/>
  <c r="V66" i="3"/>
  <c r="Y85" i="5"/>
  <c r="Y77" i="5"/>
  <c r="Y150" i="6" s="1"/>
  <c r="Y110" i="5"/>
  <c r="AH38" i="2"/>
  <c r="AH39" i="2" s="1"/>
  <c r="AH64" i="2" s="1"/>
  <c r="AH74" i="2" s="1"/>
  <c r="AI45" i="5"/>
  <c r="AI52" i="5"/>
  <c r="AI57" i="5"/>
  <c r="AI48" i="5"/>
  <c r="AH49" i="5"/>
  <c r="AJ16" i="5"/>
  <c r="AJ41" i="5" s="1"/>
  <c r="AJ48" i="5" s="1"/>
  <c r="AJ11" i="5"/>
  <c r="AJ3" i="5"/>
  <c r="AJ5" i="5" s="1"/>
  <c r="AI6" i="5" s="1"/>
  <c r="AJ12" i="5"/>
  <c r="AI22" i="5"/>
  <c r="AI23" i="5"/>
  <c r="Z75" i="1"/>
  <c r="Z61" i="5"/>
  <c r="Z62" i="5" s="1"/>
  <c r="Z63" i="5" s="1"/>
  <c r="Z128" i="6" s="1"/>
  <c r="Q44" i="4" s="1"/>
  <c r="AH68" i="5"/>
  <c r="AH69" i="5" s="1"/>
  <c r="AH65" i="5"/>
  <c r="AH66" i="5" s="1"/>
  <c r="AH109" i="5"/>
  <c r="AH42" i="1"/>
  <c r="AH100" i="1"/>
  <c r="AH19" i="1" s="1"/>
  <c r="AI45" i="1" l="1"/>
  <c r="W143" i="5"/>
  <c r="W24" i="3"/>
  <c r="AH59" i="5"/>
  <c r="AH70" i="5" s="1"/>
  <c r="AH121" i="6"/>
  <c r="U42" i="4" s="1"/>
  <c r="AI114" i="6"/>
  <c r="X60" i="1"/>
  <c r="X114" i="5"/>
  <c r="X115" i="5" s="1"/>
  <c r="Y90" i="5"/>
  <c r="Y91" i="5" s="1"/>
  <c r="W75" i="3"/>
  <c r="Y103" i="1"/>
  <c r="Y30" i="1" s="1"/>
  <c r="Y111" i="5"/>
  <c r="Y44" i="1" s="1"/>
  <c r="Z72" i="5"/>
  <c r="AJ4" i="5"/>
  <c r="AJ10" i="5"/>
  <c r="AJ6" i="5" s="1"/>
  <c r="AJ14" i="5"/>
  <c r="AK2" i="5"/>
  <c r="AI25" i="5"/>
  <c r="AI27" i="5" s="1"/>
  <c r="AI38" i="2" s="1"/>
  <c r="AJ45" i="5"/>
  <c r="AJ57" i="5"/>
  <c r="AJ52" i="5"/>
  <c r="AJ75" i="5"/>
  <c r="AJ143" i="6" s="1"/>
  <c r="V46" i="4" s="1"/>
  <c r="AJ40" i="5"/>
  <c r="U41" i="7"/>
  <c r="AH58" i="2"/>
  <c r="Z24" i="1"/>
  <c r="AA73" i="1"/>
  <c r="X79" i="6" l="1"/>
  <c r="X136" i="5"/>
  <c r="Z110" i="5"/>
  <c r="Z111" i="5" s="1"/>
  <c r="Z44" i="1" s="1"/>
  <c r="Z57" i="1" s="1"/>
  <c r="Z136" i="6"/>
  <c r="AJ113" i="5"/>
  <c r="AJ114" i="6"/>
  <c r="V41" i="4" s="1"/>
  <c r="Y57" i="1"/>
  <c r="Y108" i="1"/>
  <c r="X47" i="3"/>
  <c r="X57" i="3" s="1"/>
  <c r="X59" i="3" s="1"/>
  <c r="X112" i="2"/>
  <c r="X22" i="3"/>
  <c r="X64" i="3" s="1"/>
  <c r="X51" i="2"/>
  <c r="X68" i="2" s="1"/>
  <c r="X128" i="5"/>
  <c r="Z43" i="1"/>
  <c r="Q42" i="7" s="1"/>
  <c r="AJ45" i="1"/>
  <c r="AJ58" i="1"/>
  <c r="W66" i="3"/>
  <c r="Y109" i="1"/>
  <c r="Y59" i="1" s="1"/>
  <c r="Y114" i="5"/>
  <c r="Y115" i="5" s="1"/>
  <c r="Y136" i="5" s="1"/>
  <c r="Z85" i="5"/>
  <c r="Z77" i="5"/>
  <c r="Z150" i="6" s="1"/>
  <c r="AI37" i="5"/>
  <c r="AI68" i="5" s="1"/>
  <c r="AI69" i="5" s="1"/>
  <c r="AI49" i="5"/>
  <c r="AK16" i="5"/>
  <c r="AK12" i="5"/>
  <c r="AK3" i="5"/>
  <c r="AK5" i="5" s="1"/>
  <c r="AK11" i="5"/>
  <c r="AJ22" i="5"/>
  <c r="AJ23" i="5"/>
  <c r="AA61" i="5"/>
  <c r="AA62" i="5" s="1"/>
  <c r="AA63" i="5" s="1"/>
  <c r="AA128" i="6" s="1"/>
  <c r="AA75" i="1"/>
  <c r="AI39" i="2"/>
  <c r="AI58" i="2" s="1"/>
  <c r="X143" i="5" l="1"/>
  <c r="Y60" i="1"/>
  <c r="AI59" i="5"/>
  <c r="AI70" i="5" s="1"/>
  <c r="AI121" i="6"/>
  <c r="Y112" i="2"/>
  <c r="Y79" i="6"/>
  <c r="X24" i="3"/>
  <c r="X75" i="3" s="1"/>
  <c r="Y128" i="5"/>
  <c r="Y47" i="3"/>
  <c r="Y57" i="3" s="1"/>
  <c r="Y59" i="3" s="1"/>
  <c r="Z90" i="5"/>
  <c r="Z108" i="1" s="1"/>
  <c r="Q43" i="7"/>
  <c r="Q57" i="7" s="1"/>
  <c r="Z103" i="1"/>
  <c r="Z30" i="1" s="1"/>
  <c r="Y22" i="3"/>
  <c r="Y51" i="2"/>
  <c r="Y68" i="2" s="1"/>
  <c r="AI42" i="1"/>
  <c r="AI109" i="5"/>
  <c r="AI82" i="5"/>
  <c r="AI100" i="1" s="1"/>
  <c r="AI19" i="1" s="1"/>
  <c r="AI65" i="5"/>
  <c r="AI66" i="5" s="1"/>
  <c r="AA72" i="5"/>
  <c r="AJ25" i="5"/>
  <c r="AJ27" i="5" s="1"/>
  <c r="AJ38" i="2" s="1"/>
  <c r="AK75" i="5"/>
  <c r="AK143" i="6" s="1"/>
  <c r="AK40" i="5"/>
  <c r="AK41" i="5" s="1"/>
  <c r="AK4" i="5"/>
  <c r="AL2" i="5"/>
  <c r="AK10" i="5"/>
  <c r="AK14" i="5"/>
  <c r="AI64" i="2"/>
  <c r="AI74" i="2" s="1"/>
  <c r="AB73" i="1"/>
  <c r="AA24" i="1"/>
  <c r="Y143" i="5" l="1"/>
  <c r="AA43" i="1"/>
  <c r="AA136" i="6"/>
  <c r="AK113" i="5"/>
  <c r="AK45" i="1" s="1"/>
  <c r="Q54" i="7"/>
  <c r="Z91" i="5"/>
  <c r="Z109" i="1" s="1"/>
  <c r="Z59" i="1" s="1"/>
  <c r="Z60" i="1" s="1"/>
  <c r="X66" i="3"/>
  <c r="AA110" i="5"/>
  <c r="AA111" i="5" s="1"/>
  <c r="AA44" i="1" s="1"/>
  <c r="Y64" i="3"/>
  <c r="Y24" i="3"/>
  <c r="AJ37" i="5"/>
  <c r="AJ68" i="5" s="1"/>
  <c r="AJ69" i="5" s="1"/>
  <c r="AJ49" i="5"/>
  <c r="AA85" i="5"/>
  <c r="AA77" i="5"/>
  <c r="AA150" i="6" s="1"/>
  <c r="AL16" i="5"/>
  <c r="AL41" i="5" s="1"/>
  <c r="AL48" i="5" s="1"/>
  <c r="AL11" i="5"/>
  <c r="AL3" i="5"/>
  <c r="AL5" i="5" s="1"/>
  <c r="AK6" i="5" s="1"/>
  <c r="AL12" i="5"/>
  <c r="AK22" i="5"/>
  <c r="AK23" i="5"/>
  <c r="AK45" i="5"/>
  <c r="AK52" i="5"/>
  <c r="AK57" i="5"/>
  <c r="AK48" i="5"/>
  <c r="AB61" i="5"/>
  <c r="AB62" i="5" s="1"/>
  <c r="AB63" i="5" s="1"/>
  <c r="AB128" i="6" s="1"/>
  <c r="R44" i="4" s="1"/>
  <c r="AB75" i="1"/>
  <c r="AJ39" i="2"/>
  <c r="AJ58" i="2" s="1"/>
  <c r="AK58" i="1" l="1"/>
  <c r="AJ59" i="5"/>
  <c r="AJ70" i="5" s="1"/>
  <c r="AJ121" i="6"/>
  <c r="V42" i="4" s="1"/>
  <c r="AK114" i="6"/>
  <c r="AA57" i="1"/>
  <c r="Z114" i="5"/>
  <c r="Z115" i="5" s="1"/>
  <c r="AA90" i="5"/>
  <c r="AA108" i="1" s="1"/>
  <c r="Y75" i="3"/>
  <c r="AJ109" i="5"/>
  <c r="AJ82" i="5"/>
  <c r="AJ100" i="1" s="1"/>
  <c r="AJ19" i="1" s="1"/>
  <c r="AJ42" i="1"/>
  <c r="V41" i="7" s="1"/>
  <c r="AJ65" i="5"/>
  <c r="AJ66" i="5" s="1"/>
  <c r="AA103" i="1"/>
  <c r="AA30" i="1" s="1"/>
  <c r="AB72" i="5"/>
  <c r="AK25" i="5"/>
  <c r="AK27" i="5" s="1"/>
  <c r="AK38" i="2" s="1"/>
  <c r="AL4" i="5"/>
  <c r="AL14" i="5"/>
  <c r="AM2" i="5"/>
  <c r="AL10" i="5"/>
  <c r="AL6" i="5" s="1"/>
  <c r="AL75" i="5"/>
  <c r="AL143" i="6" s="1"/>
  <c r="W46" i="4" s="1"/>
  <c r="AL40" i="5"/>
  <c r="AL57" i="5"/>
  <c r="AL52" i="5"/>
  <c r="AL45" i="5"/>
  <c r="AJ64" i="2"/>
  <c r="AJ74" i="2" s="1"/>
  <c r="AC73" i="1"/>
  <c r="AB24" i="1"/>
  <c r="Z79" i="6" l="1"/>
  <c r="Z136" i="5"/>
  <c r="AB110" i="5"/>
  <c r="AB111" i="5" s="1"/>
  <c r="AB44" i="1" s="1"/>
  <c r="AB136" i="6"/>
  <c r="AL113" i="5"/>
  <c r="AL45" i="1" s="1"/>
  <c r="AL114" i="6"/>
  <c r="W41" i="4" s="1"/>
  <c r="Z22" i="3"/>
  <c r="Z64" i="3" s="1"/>
  <c r="Z128" i="5"/>
  <c r="Z47" i="3"/>
  <c r="Z57" i="3" s="1"/>
  <c r="Z59" i="3" s="1"/>
  <c r="Z112" i="2"/>
  <c r="AA91" i="5"/>
  <c r="AA114" i="5" s="1"/>
  <c r="AA115" i="5" s="1"/>
  <c r="Z51" i="2"/>
  <c r="Z68" i="2" s="1"/>
  <c r="Y66" i="3"/>
  <c r="AL58" i="1"/>
  <c r="AB43" i="1"/>
  <c r="R42" i="7" s="1"/>
  <c r="AK37" i="5"/>
  <c r="AK109" i="5" s="1"/>
  <c r="AB85" i="5"/>
  <c r="AB77" i="5"/>
  <c r="AB150" i="6" s="1"/>
  <c r="AK49" i="5"/>
  <c r="AL22" i="5"/>
  <c r="AL23" i="5"/>
  <c r="AM16" i="5"/>
  <c r="AM11" i="5"/>
  <c r="AM3" i="5"/>
  <c r="AM5" i="5" s="1"/>
  <c r="AM12" i="5"/>
  <c r="AC75" i="1"/>
  <c r="AC61" i="5"/>
  <c r="AC62" i="5" s="1"/>
  <c r="AC63" i="5" s="1"/>
  <c r="AC128" i="6" s="1"/>
  <c r="AK39" i="2"/>
  <c r="AK64" i="2" s="1"/>
  <c r="AK74" i="2" s="1"/>
  <c r="AA79" i="6" l="1"/>
  <c r="AA136" i="5"/>
  <c r="Z143" i="5"/>
  <c r="AK59" i="5"/>
  <c r="AK70" i="5" s="1"/>
  <c r="AK121" i="6"/>
  <c r="Z24" i="3"/>
  <c r="AB57" i="1"/>
  <c r="AA109" i="1"/>
  <c r="AA59" i="1" s="1"/>
  <c r="AA60" i="1" s="1"/>
  <c r="AA47" i="3"/>
  <c r="AA57" i="3" s="1"/>
  <c r="AA59" i="3" s="1"/>
  <c r="AA112" i="2"/>
  <c r="AB90" i="5"/>
  <c r="AB91" i="5" s="1"/>
  <c r="R43" i="7"/>
  <c r="R57" i="7" s="1"/>
  <c r="AA51" i="2"/>
  <c r="AA68" i="2" s="1"/>
  <c r="AA128" i="5"/>
  <c r="AA22" i="3"/>
  <c r="Z75" i="3"/>
  <c r="AK68" i="5"/>
  <c r="AK69" i="5" s="1"/>
  <c r="AB103" i="1"/>
  <c r="AB30" i="1" s="1"/>
  <c r="AK82" i="5"/>
  <c r="AK100" i="1" s="1"/>
  <c r="AK19" i="1" s="1"/>
  <c r="AK65" i="5"/>
  <c r="AK66" i="5" s="1"/>
  <c r="AK42" i="1"/>
  <c r="AC72" i="5"/>
  <c r="AM75" i="5"/>
  <c r="AM143" i="6" s="1"/>
  <c r="AM40" i="5"/>
  <c r="AM41" i="5" s="1"/>
  <c r="AM4" i="5"/>
  <c r="AN2" i="5"/>
  <c r="AM14" i="5"/>
  <c r="AM10" i="5"/>
  <c r="AL25" i="5"/>
  <c r="AL27" i="5" s="1"/>
  <c r="AL38" i="2" s="1"/>
  <c r="AK58" i="2"/>
  <c r="AD73" i="1"/>
  <c r="AC24" i="1"/>
  <c r="AA143" i="5" l="1"/>
  <c r="AC43" i="1"/>
  <c r="AC136" i="6"/>
  <c r="AM113" i="5"/>
  <c r="AM45" i="1" s="1"/>
  <c r="R54" i="7"/>
  <c r="AB108" i="1"/>
  <c r="AM58" i="1"/>
  <c r="Z66" i="3"/>
  <c r="AA24" i="3"/>
  <c r="AA64" i="3"/>
  <c r="AB109" i="1"/>
  <c r="AB59" i="1" s="1"/>
  <c r="AB60" i="1" s="1"/>
  <c r="AB114" i="5"/>
  <c r="AB115" i="5" s="1"/>
  <c r="AC85" i="5"/>
  <c r="AC77" i="5"/>
  <c r="AC150" i="6" s="1"/>
  <c r="AC110" i="5"/>
  <c r="AL37" i="5"/>
  <c r="AL68" i="5" s="1"/>
  <c r="AL69" i="5" s="1"/>
  <c r="AL49" i="5"/>
  <c r="AN16" i="5"/>
  <c r="AN41" i="5" s="1"/>
  <c r="AN48" i="5" s="1"/>
  <c r="AN3" i="5"/>
  <c r="AN5" i="5" s="1"/>
  <c r="AM6" i="5" s="1"/>
  <c r="AN11" i="5"/>
  <c r="AN12" i="5"/>
  <c r="AM45" i="5"/>
  <c r="AM57" i="5"/>
  <c r="AM52" i="5"/>
  <c r="AM48" i="5"/>
  <c r="AM23" i="5"/>
  <c r="AM22" i="5"/>
  <c r="AD75" i="1"/>
  <c r="AD61" i="5"/>
  <c r="AD62" i="5" s="1"/>
  <c r="AD63" i="5" s="1"/>
  <c r="AD128" i="6" s="1"/>
  <c r="S44" i="4" s="1"/>
  <c r="AL39" i="2"/>
  <c r="AL64" i="2" s="1"/>
  <c r="AL74" i="2" s="1"/>
  <c r="AB79" i="6" l="1"/>
  <c r="AB136" i="5"/>
  <c r="AL59" i="5"/>
  <c r="AL70" i="5" s="1"/>
  <c r="AL121" i="6"/>
  <c r="W42" i="4" s="1"/>
  <c r="AM114" i="6"/>
  <c r="AB47" i="3"/>
  <c r="AB57" i="3" s="1"/>
  <c r="AB59" i="3" s="1"/>
  <c r="AB112" i="2"/>
  <c r="AC90" i="5"/>
  <c r="AC91" i="5" s="1"/>
  <c r="AB22" i="3"/>
  <c r="AB51" i="2"/>
  <c r="AB68" i="2" s="1"/>
  <c r="AB128" i="5"/>
  <c r="AA75" i="3"/>
  <c r="AC111" i="5"/>
  <c r="AC44" i="1" s="1"/>
  <c r="AC103" i="1"/>
  <c r="AC30" i="1" s="1"/>
  <c r="AD72" i="5"/>
  <c r="AL42" i="1"/>
  <c r="W41" i="7" s="1"/>
  <c r="AL82" i="5"/>
  <c r="AL100" i="1" s="1"/>
  <c r="AL19" i="1" s="1"/>
  <c r="AM25" i="5"/>
  <c r="AM27" i="5" s="1"/>
  <c r="AM37" i="5" s="1"/>
  <c r="AL109" i="5"/>
  <c r="AL65" i="5"/>
  <c r="AL66" i="5" s="1"/>
  <c r="AN45" i="5"/>
  <c r="AN52" i="5"/>
  <c r="AN57" i="5"/>
  <c r="AN75" i="5"/>
  <c r="AN143" i="6" s="1"/>
  <c r="X46" i="4" s="1"/>
  <c r="AN40" i="5"/>
  <c r="AN4" i="5"/>
  <c r="AN14" i="5"/>
  <c r="AN10" i="5"/>
  <c r="AN6" i="5" s="1"/>
  <c r="AO2" i="5"/>
  <c r="AE73" i="1"/>
  <c r="AD24" i="1"/>
  <c r="AL58" i="2"/>
  <c r="AB143" i="5" l="1"/>
  <c r="AD43" i="1"/>
  <c r="S42" i="7" s="1"/>
  <c r="AD136" i="6"/>
  <c r="AN113" i="5"/>
  <c r="AN45" i="1" s="1"/>
  <c r="AN114" i="6"/>
  <c r="X41" i="4" s="1"/>
  <c r="AC57" i="1"/>
  <c r="AC108" i="1"/>
  <c r="AA66" i="3"/>
  <c r="AB24" i="3"/>
  <c r="AB64" i="3"/>
  <c r="AC109" i="1"/>
  <c r="AC59" i="1" s="1"/>
  <c r="AC114" i="5"/>
  <c r="AD110" i="5"/>
  <c r="AD77" i="5"/>
  <c r="AD150" i="6" s="1"/>
  <c r="AD85" i="5"/>
  <c r="AM38" i="2"/>
  <c r="AM39" i="2" s="1"/>
  <c r="AM64" i="2" s="1"/>
  <c r="AM74" i="2" s="1"/>
  <c r="AM49" i="5"/>
  <c r="AN22" i="5"/>
  <c r="AN23" i="5"/>
  <c r="AO16" i="5"/>
  <c r="AO12" i="5"/>
  <c r="AO11" i="5"/>
  <c r="AO3" i="5"/>
  <c r="AO5" i="5" s="1"/>
  <c r="AE75" i="1"/>
  <c r="AE61" i="5"/>
  <c r="AE62" i="5" s="1"/>
  <c r="AE63" i="5" s="1"/>
  <c r="AE128" i="6" s="1"/>
  <c r="AM42" i="1"/>
  <c r="AM82" i="5"/>
  <c r="AM68" i="5"/>
  <c r="AM69" i="5" s="1"/>
  <c r="AM109" i="5"/>
  <c r="AM65" i="5"/>
  <c r="AM66" i="5" s="1"/>
  <c r="AN58" i="1" l="1"/>
  <c r="AM59" i="5"/>
  <c r="AM70" i="5" s="1"/>
  <c r="AM121" i="6"/>
  <c r="AC60" i="1"/>
  <c r="AD90" i="5"/>
  <c r="AD91" i="5" s="1"/>
  <c r="AC115" i="5"/>
  <c r="AC136" i="5" s="1"/>
  <c r="AB75" i="3"/>
  <c r="AD103" i="1"/>
  <c r="AD30" i="1" s="1"/>
  <c r="AD111" i="5"/>
  <c r="AD44" i="1" s="1"/>
  <c r="AE72" i="5"/>
  <c r="AO4" i="5"/>
  <c r="AO10" i="5"/>
  <c r="AO14" i="5"/>
  <c r="AP2" i="5"/>
  <c r="AO75" i="5"/>
  <c r="AO143" i="6" s="1"/>
  <c r="AO40" i="5"/>
  <c r="AO41" i="5" s="1"/>
  <c r="AN25" i="5"/>
  <c r="AN27" i="5" s="1"/>
  <c r="AN49" i="5" s="1"/>
  <c r="S43" i="7"/>
  <c r="S57" i="7" s="1"/>
  <c r="AE24" i="1"/>
  <c r="AF73" i="1"/>
  <c r="AM58" i="2"/>
  <c r="AM100" i="1"/>
  <c r="AM19" i="1" s="1"/>
  <c r="AE43" i="1" l="1"/>
  <c r="AE136" i="6"/>
  <c r="AO113" i="5"/>
  <c r="AO58" i="1" s="1"/>
  <c r="AN59" i="5"/>
  <c r="AN70" i="5" s="1"/>
  <c r="AN121" i="6"/>
  <c r="X42" i="4" s="1"/>
  <c r="S54" i="7"/>
  <c r="AC112" i="2"/>
  <c r="AC79" i="6"/>
  <c r="AD57" i="1"/>
  <c r="AD108" i="1"/>
  <c r="AC22" i="3"/>
  <c r="AC24" i="3" s="1"/>
  <c r="AC47" i="3"/>
  <c r="AC57" i="3" s="1"/>
  <c r="AC59" i="3" s="1"/>
  <c r="AC51" i="2"/>
  <c r="AC68" i="2" s="1"/>
  <c r="AO45" i="1"/>
  <c r="AC128" i="5"/>
  <c r="AE110" i="5"/>
  <c r="AE111" i="5" s="1"/>
  <c r="AE44" i="1" s="1"/>
  <c r="AB66" i="3"/>
  <c r="AD109" i="1"/>
  <c r="AD59" i="1" s="1"/>
  <c r="AD114" i="5"/>
  <c r="AE85" i="5"/>
  <c r="AE77" i="5"/>
  <c r="AE150" i="6" s="1"/>
  <c r="AN38" i="2"/>
  <c r="AN39" i="2" s="1"/>
  <c r="AN64" i="2" s="1"/>
  <c r="AN74" i="2" s="1"/>
  <c r="AO45" i="5"/>
  <c r="AO52" i="5"/>
  <c r="AO48" i="5"/>
  <c r="AO57" i="5"/>
  <c r="AN37" i="5"/>
  <c r="AN82" i="5" s="1"/>
  <c r="AP16" i="5"/>
  <c r="AP41" i="5" s="1"/>
  <c r="AP11" i="5"/>
  <c r="AP3" i="5"/>
  <c r="AP5" i="5" s="1"/>
  <c r="AO6" i="5" s="1"/>
  <c r="AP12" i="5"/>
  <c r="AO23" i="5"/>
  <c r="AO22" i="5"/>
  <c r="AF75" i="1"/>
  <c r="AF61" i="5"/>
  <c r="AF62" i="5" s="1"/>
  <c r="AF63" i="5" s="1"/>
  <c r="AF128" i="6" s="1"/>
  <c r="T44" i="4" s="1"/>
  <c r="AC143" i="5" l="1"/>
  <c r="AO114" i="6"/>
  <c r="AD60" i="1"/>
  <c r="AE57" i="1"/>
  <c r="AC64" i="3"/>
  <c r="AC75" i="3" s="1"/>
  <c r="AE90" i="5"/>
  <c r="AE108" i="1" s="1"/>
  <c r="AD115" i="5"/>
  <c r="AD136" i="5" s="1"/>
  <c r="AE103" i="1"/>
  <c r="AE30" i="1" s="1"/>
  <c r="AF72" i="5"/>
  <c r="AO25" i="5"/>
  <c r="AO27" i="5" s="1"/>
  <c r="AO38" i="2" s="1"/>
  <c r="AN42" i="1"/>
  <c r="X41" i="7" s="1"/>
  <c r="AN68" i="5"/>
  <c r="AN69" i="5" s="1"/>
  <c r="AP4" i="5"/>
  <c r="AP10" i="5"/>
  <c r="AP6" i="5" s="1"/>
  <c r="AP14" i="5"/>
  <c r="AQ2" i="5"/>
  <c r="AN109" i="5"/>
  <c r="AP52" i="5"/>
  <c r="AP45" i="5"/>
  <c r="AP57" i="5"/>
  <c r="AN65" i="5"/>
  <c r="AN66" i="5" s="1"/>
  <c r="AP48" i="5"/>
  <c r="AP75" i="5"/>
  <c r="AP143" i="6" s="1"/>
  <c r="Y46" i="4" s="1"/>
  <c r="AP40" i="5"/>
  <c r="AF24" i="1"/>
  <c r="AG73" i="1"/>
  <c r="AN58" i="2"/>
  <c r="AN100" i="1"/>
  <c r="AN19" i="1" s="1"/>
  <c r="AF43" i="1" l="1"/>
  <c r="T42" i="7" s="1"/>
  <c r="AF136" i="6"/>
  <c r="AP113" i="5"/>
  <c r="AP114" i="6"/>
  <c r="Y41" i="4"/>
  <c r="AD112" i="2"/>
  <c r="AD79" i="6"/>
  <c r="AC66" i="3"/>
  <c r="AD22" i="3"/>
  <c r="AD47" i="3"/>
  <c r="AD57" i="3" s="1"/>
  <c r="AD59" i="3" s="1"/>
  <c r="AE91" i="5"/>
  <c r="AE109" i="1" s="1"/>
  <c r="AE59" i="1" s="1"/>
  <c r="AE60" i="1" s="1"/>
  <c r="AD128" i="5"/>
  <c r="AP58" i="1"/>
  <c r="AP45" i="1"/>
  <c r="AD51" i="2"/>
  <c r="AD68" i="2" s="1"/>
  <c r="AO49" i="5"/>
  <c r="AO37" i="5"/>
  <c r="AO65" i="5" s="1"/>
  <c r="AF110" i="5"/>
  <c r="AF85" i="5"/>
  <c r="AF77" i="5"/>
  <c r="AF150" i="6" s="1"/>
  <c r="AQ16" i="5"/>
  <c r="AQ3" i="5"/>
  <c r="AQ5" i="5" s="1"/>
  <c r="AQ12" i="5"/>
  <c r="AQ11" i="5"/>
  <c r="AP23" i="5"/>
  <c r="AP22" i="5"/>
  <c r="AG75" i="1"/>
  <c r="AG61" i="5"/>
  <c r="AG62" i="5" s="1"/>
  <c r="AG63" i="5" s="1"/>
  <c r="AG128" i="6" s="1"/>
  <c r="AO39" i="2"/>
  <c r="AO58" i="2" s="1"/>
  <c r="AD143" i="5" l="1"/>
  <c r="AO59" i="5"/>
  <c r="AO70" i="5" s="1"/>
  <c r="AO121" i="6"/>
  <c r="AD24" i="3"/>
  <c r="AD64" i="3"/>
  <c r="AE114" i="5"/>
  <c r="AE115" i="5" s="1"/>
  <c r="AF90" i="5"/>
  <c r="AF108" i="1" s="1"/>
  <c r="AO42" i="1"/>
  <c r="AO82" i="5"/>
  <c r="AO100" i="1" s="1"/>
  <c r="AO19" i="1" s="1"/>
  <c r="AO68" i="5"/>
  <c r="AO69" i="5" s="1"/>
  <c r="AO109" i="5"/>
  <c r="AF103" i="1"/>
  <c r="AF30" i="1" s="1"/>
  <c r="AF111" i="5"/>
  <c r="AF44" i="1" s="1"/>
  <c r="AP25" i="5"/>
  <c r="AP27" i="5" s="1"/>
  <c r="AP38" i="2" s="1"/>
  <c r="AG72" i="5"/>
  <c r="AQ75" i="5"/>
  <c r="AQ143" i="6" s="1"/>
  <c r="AQ40" i="5"/>
  <c r="AQ41" i="5" s="1"/>
  <c r="AQ4" i="5"/>
  <c r="AQ10" i="5"/>
  <c r="AQ14" i="5"/>
  <c r="AR2" i="5"/>
  <c r="T43" i="7"/>
  <c r="T57" i="7" s="1"/>
  <c r="AH73" i="1"/>
  <c r="AG24" i="1"/>
  <c r="AO64" i="2"/>
  <c r="AO74" i="2" s="1"/>
  <c r="AO66" i="5"/>
  <c r="AE79" i="6" l="1"/>
  <c r="AE136" i="5"/>
  <c r="AG110" i="5"/>
  <c r="AG111" i="5" s="1"/>
  <c r="AG44" i="1" s="1"/>
  <c r="AG136" i="6"/>
  <c r="AQ113" i="5"/>
  <c r="AE22" i="3"/>
  <c r="AE24" i="3" s="1"/>
  <c r="T54" i="7"/>
  <c r="AF57" i="1"/>
  <c r="AE47" i="3"/>
  <c r="AE57" i="3" s="1"/>
  <c r="AE59" i="3" s="1"/>
  <c r="AE112" i="2"/>
  <c r="AE128" i="5"/>
  <c r="AE51" i="2"/>
  <c r="AE68" i="2" s="1"/>
  <c r="AF91" i="5"/>
  <c r="AF109" i="1" s="1"/>
  <c r="AF59" i="1" s="1"/>
  <c r="AQ58" i="1"/>
  <c r="AQ45" i="1"/>
  <c r="AP49" i="5"/>
  <c r="AP37" i="5"/>
  <c r="AP42" i="1" s="1"/>
  <c r="AG43" i="1"/>
  <c r="AG85" i="5"/>
  <c r="AG90" i="5" s="1"/>
  <c r="AG77" i="5"/>
  <c r="AG150" i="6" s="1"/>
  <c r="AR16" i="5"/>
  <c r="AR41" i="5" s="1"/>
  <c r="AR48" i="5" s="1"/>
  <c r="AR11" i="5"/>
  <c r="AR3" i="5"/>
  <c r="AR5" i="5" s="1"/>
  <c r="AQ6" i="5" s="1"/>
  <c r="AR12" i="5"/>
  <c r="AQ23" i="5"/>
  <c r="AQ22" i="5"/>
  <c r="AQ45" i="5"/>
  <c r="AQ52" i="5"/>
  <c r="AQ48" i="5"/>
  <c r="AQ57" i="5"/>
  <c r="AH61" i="5"/>
  <c r="AH62" i="5" s="1"/>
  <c r="AH63" i="5" s="1"/>
  <c r="AH128" i="6" s="1"/>
  <c r="U44" i="4" s="1"/>
  <c r="AH75" i="1"/>
  <c r="AP39" i="2"/>
  <c r="AP58" i="2" s="1"/>
  <c r="AE143" i="5" l="1"/>
  <c r="AP59" i="5"/>
  <c r="AP70" i="5" s="1"/>
  <c r="AP121" i="6"/>
  <c r="Y42" i="4" s="1"/>
  <c r="AQ114" i="6"/>
  <c r="AE64" i="3"/>
  <c r="AE75" i="3" s="1"/>
  <c r="AF60" i="1"/>
  <c r="AF114" i="5"/>
  <c r="AF115" i="5" s="1"/>
  <c r="AF136" i="5" s="1"/>
  <c r="AD66" i="3"/>
  <c r="AD75" i="3"/>
  <c r="AG57" i="1"/>
  <c r="AP68" i="5"/>
  <c r="AP69" i="5" s="1"/>
  <c r="AP82" i="5"/>
  <c r="AP100" i="1" s="1"/>
  <c r="AP19" i="1" s="1"/>
  <c r="AP65" i="5"/>
  <c r="AP66" i="5" s="1"/>
  <c r="AP109" i="5"/>
  <c r="AG103" i="1"/>
  <c r="AG30" i="1" s="1"/>
  <c r="AH72" i="5"/>
  <c r="AQ25" i="5"/>
  <c r="AQ27" i="5" s="1"/>
  <c r="AQ38" i="2" s="1"/>
  <c r="AR4" i="5"/>
  <c r="AS2" i="5"/>
  <c r="AR10" i="5"/>
  <c r="AR6" i="5" s="1"/>
  <c r="AR14" i="5"/>
  <c r="AR75" i="5"/>
  <c r="AR143" i="6" s="1"/>
  <c r="Z46" i="4" s="1"/>
  <c r="AR40" i="5"/>
  <c r="AR45" i="5"/>
  <c r="AR57" i="5"/>
  <c r="AR52" i="5"/>
  <c r="AP64" i="2"/>
  <c r="AP74" i="2" s="1"/>
  <c r="Y41" i="7"/>
  <c r="AG108" i="1"/>
  <c r="AG91" i="5"/>
  <c r="AI73" i="1"/>
  <c r="AH24" i="1"/>
  <c r="AH43" i="1" l="1"/>
  <c r="U42" i="7" s="1"/>
  <c r="AH136" i="6"/>
  <c r="AR113" i="5"/>
  <c r="AR114" i="6"/>
  <c r="Z41" i="4" s="1"/>
  <c r="AF112" i="2"/>
  <c r="AF79" i="6"/>
  <c r="AF51" i="2"/>
  <c r="AF68" i="2" s="1"/>
  <c r="AF47" i="3"/>
  <c r="AF57" i="3" s="1"/>
  <c r="AF59" i="3" s="1"/>
  <c r="AF22" i="3"/>
  <c r="AF64" i="3" s="1"/>
  <c r="AF128" i="5"/>
  <c r="AR58" i="1"/>
  <c r="AR45" i="1"/>
  <c r="AE66" i="3"/>
  <c r="AG109" i="1"/>
  <c r="AG59" i="1" s="1"/>
  <c r="AG60" i="1" s="1"/>
  <c r="AG114" i="5"/>
  <c r="AG115" i="5" s="1"/>
  <c r="AH110" i="5"/>
  <c r="AH111" i="5" s="1"/>
  <c r="AH44" i="1" s="1"/>
  <c r="AQ37" i="5"/>
  <c r="AQ68" i="5" s="1"/>
  <c r="AQ69" i="5" s="1"/>
  <c r="AH85" i="5"/>
  <c r="AH90" i="5" s="1"/>
  <c r="AH77" i="5"/>
  <c r="AH150" i="6" s="1"/>
  <c r="AQ49" i="5"/>
  <c r="AS16" i="5"/>
  <c r="AS3" i="5"/>
  <c r="AS5" i="5" s="1"/>
  <c r="AS12" i="5"/>
  <c r="AS11" i="5"/>
  <c r="AR22" i="5"/>
  <c r="AR23" i="5"/>
  <c r="H56" i="5" s="1"/>
  <c r="AI75" i="1"/>
  <c r="AI61" i="5"/>
  <c r="AI62" i="5" s="1"/>
  <c r="AI63" i="5" s="1"/>
  <c r="AI128" i="6" s="1"/>
  <c r="AQ39" i="2"/>
  <c r="AQ58" i="2" s="1"/>
  <c r="AG79" i="6" l="1"/>
  <c r="AG136" i="5"/>
  <c r="AF143" i="5"/>
  <c r="AQ59" i="5"/>
  <c r="AQ70" i="5" s="1"/>
  <c r="AQ121" i="6"/>
  <c r="AH57" i="1"/>
  <c r="AG47" i="3"/>
  <c r="AG57" i="3" s="1"/>
  <c r="AG59" i="3" s="1"/>
  <c r="AG112" i="2"/>
  <c r="AF24" i="3"/>
  <c r="AG22" i="3"/>
  <c r="AG51" i="2"/>
  <c r="AG68" i="2" s="1"/>
  <c r="AG128" i="5"/>
  <c r="AQ109" i="5"/>
  <c r="AQ42" i="1"/>
  <c r="AH103" i="1"/>
  <c r="AH30" i="1" s="1"/>
  <c r="AQ65" i="5"/>
  <c r="AQ66" i="5" s="1"/>
  <c r="AQ82" i="5"/>
  <c r="AQ100" i="1" s="1"/>
  <c r="AQ19" i="1" s="1"/>
  <c r="AI72" i="5"/>
  <c r="AR25" i="5"/>
  <c r="AR27" i="5" s="1"/>
  <c r="AR38" i="2" s="1"/>
  <c r="AR39" i="2" s="1"/>
  <c r="AS75" i="5"/>
  <c r="AS143" i="6" s="1"/>
  <c r="AS40" i="5"/>
  <c r="AS41" i="5" s="1"/>
  <c r="AS4" i="5"/>
  <c r="AS10" i="5"/>
  <c r="AS14" i="5"/>
  <c r="AT2" i="5"/>
  <c r="U43" i="7"/>
  <c r="U57" i="7" s="1"/>
  <c r="AJ73" i="1"/>
  <c r="AI24" i="1"/>
  <c r="AQ64" i="2"/>
  <c r="AQ74" i="2" s="1"/>
  <c r="AH91" i="5"/>
  <c r="AH108" i="1"/>
  <c r="AG143" i="5" l="1"/>
  <c r="AI110" i="5"/>
  <c r="AI111" i="5" s="1"/>
  <c r="AI44" i="1" s="1"/>
  <c r="AI136" i="6"/>
  <c r="AS113" i="5"/>
  <c r="AS45" i="1" s="1"/>
  <c r="U54" i="7"/>
  <c r="AF66" i="3"/>
  <c r="AS58" i="1"/>
  <c r="AG64" i="3"/>
  <c r="AG24" i="3"/>
  <c r="AH109" i="1"/>
  <c r="AH59" i="1" s="1"/>
  <c r="AH60" i="1" s="1"/>
  <c r="AH114" i="5"/>
  <c r="AH115" i="5" s="1"/>
  <c r="AR49" i="5"/>
  <c r="AR37" i="5"/>
  <c r="AR82" i="5" s="1"/>
  <c r="AI43" i="1"/>
  <c r="AI85" i="5"/>
  <c r="AI90" i="5" s="1"/>
  <c r="AI77" i="5"/>
  <c r="AI150" i="6" s="1"/>
  <c r="AT16" i="5"/>
  <c r="AT41" i="5" s="1"/>
  <c r="AT48" i="5" s="1"/>
  <c r="AT11" i="5"/>
  <c r="AT3" i="5"/>
  <c r="AT5" i="5" s="1"/>
  <c r="AS6" i="5" s="1"/>
  <c r="AT12" i="5"/>
  <c r="AS22" i="5"/>
  <c r="AS23" i="5"/>
  <c r="AS45" i="5"/>
  <c r="AS52" i="5"/>
  <c r="AS57" i="5"/>
  <c r="AS48" i="5"/>
  <c r="AJ75" i="1"/>
  <c r="AJ61" i="5"/>
  <c r="AJ62" i="5" s="1"/>
  <c r="AJ63" i="5" s="1"/>
  <c r="AJ128" i="6" s="1"/>
  <c r="V44" i="4" s="1"/>
  <c r="AR58" i="2"/>
  <c r="AR64" i="2"/>
  <c r="AR74" i="2" s="1"/>
  <c r="AH79" i="6" l="1"/>
  <c r="AH136" i="5"/>
  <c r="AR59" i="5"/>
  <c r="AR70" i="5" s="1"/>
  <c r="AR121" i="6"/>
  <c r="Z42" i="4" s="1"/>
  <c r="AS114" i="6"/>
  <c r="AH47" i="3"/>
  <c r="AH57" i="3" s="1"/>
  <c r="AH59" i="3" s="1"/>
  <c r="AH112" i="2"/>
  <c r="AF75" i="3"/>
  <c r="AI57" i="1"/>
  <c r="AR42" i="1"/>
  <c r="Z41" i="7" s="1"/>
  <c r="AR68" i="5"/>
  <c r="AR69" i="5" s="1"/>
  <c r="AR65" i="5"/>
  <c r="AR66" i="5" s="1"/>
  <c r="AH128" i="5"/>
  <c r="AH51" i="2"/>
  <c r="AH68" i="2" s="1"/>
  <c r="AH22" i="3"/>
  <c r="AG75" i="3"/>
  <c r="AR109" i="5"/>
  <c r="AI103" i="1"/>
  <c r="AI30" i="1" s="1"/>
  <c r="AJ72" i="5"/>
  <c r="AT4" i="5"/>
  <c r="AT14" i="5"/>
  <c r="AU2" i="5"/>
  <c r="AT10" i="5"/>
  <c r="AT6" i="5" s="1"/>
  <c r="AT75" i="5"/>
  <c r="AT143" i="6" s="1"/>
  <c r="AA46" i="4" s="1"/>
  <c r="AT40" i="5"/>
  <c r="AS25" i="5"/>
  <c r="AS27" i="5" s="1"/>
  <c r="AS37" i="5" s="1"/>
  <c r="AT52" i="5"/>
  <c r="AT57" i="5"/>
  <c r="AT45" i="5"/>
  <c r="AK73" i="1"/>
  <c r="AJ24" i="1"/>
  <c r="AI108" i="1"/>
  <c r="AI91" i="5"/>
  <c r="AR100" i="1"/>
  <c r="AR19" i="1" s="1"/>
  <c r="AH143" i="5" l="1"/>
  <c r="AJ110" i="5"/>
  <c r="AJ111" i="5" s="1"/>
  <c r="AJ44" i="1" s="1"/>
  <c r="AJ136" i="6"/>
  <c r="AT113" i="5"/>
  <c r="AT45" i="1" s="1"/>
  <c r="AT114" i="6"/>
  <c r="AA41" i="4" s="1"/>
  <c r="AT58" i="1"/>
  <c r="AJ43" i="1"/>
  <c r="V42" i="7" s="1"/>
  <c r="AG66" i="3"/>
  <c r="AH64" i="3"/>
  <c r="AH24" i="3"/>
  <c r="AI109" i="1"/>
  <c r="AI59" i="1" s="1"/>
  <c r="AI60" i="1" s="1"/>
  <c r="AI114" i="5"/>
  <c r="AI115" i="5" s="1"/>
  <c r="AJ85" i="5"/>
  <c r="AJ90" i="5" s="1"/>
  <c r="AJ77" i="5"/>
  <c r="AJ150" i="6" s="1"/>
  <c r="AS38" i="2"/>
  <c r="AS39" i="2" s="1"/>
  <c r="AS64" i="2" s="1"/>
  <c r="AS74" i="2" s="1"/>
  <c r="AS49" i="5"/>
  <c r="AT23" i="5"/>
  <c r="AT22" i="5"/>
  <c r="AU16" i="5"/>
  <c r="AU12" i="5"/>
  <c r="AU3" i="5"/>
  <c r="AU5" i="5" s="1"/>
  <c r="AU11" i="5"/>
  <c r="AK61" i="5"/>
  <c r="AK62" i="5" s="1"/>
  <c r="AK63" i="5" s="1"/>
  <c r="AK128" i="6" s="1"/>
  <c r="AK75" i="1"/>
  <c r="AS42" i="1"/>
  <c r="AS82" i="5"/>
  <c r="AS68" i="5"/>
  <c r="AS69" i="5" s="1"/>
  <c r="AS65" i="5"/>
  <c r="AS66" i="5" s="1"/>
  <c r="AS109" i="5"/>
  <c r="AI79" i="6" l="1"/>
  <c r="AI136" i="5"/>
  <c r="AS59" i="5"/>
  <c r="AS70" i="5" s="1"/>
  <c r="AS121" i="6"/>
  <c r="AJ57" i="1"/>
  <c r="AI47" i="3"/>
  <c r="AI57" i="3" s="1"/>
  <c r="AI59" i="3" s="1"/>
  <c r="AI112" i="2"/>
  <c r="AI51" i="2"/>
  <c r="AI68" i="2" s="1"/>
  <c r="AI22" i="3"/>
  <c r="AI128" i="5"/>
  <c r="AH75" i="3"/>
  <c r="AJ103" i="1"/>
  <c r="AJ30" i="1" s="1"/>
  <c r="AK72" i="5"/>
  <c r="AT25" i="5"/>
  <c r="AT27" i="5" s="1"/>
  <c r="AT38" i="2" s="1"/>
  <c r="AU75" i="5"/>
  <c r="AU143" i="6" s="1"/>
  <c r="AU40" i="5"/>
  <c r="AU41" i="5" s="1"/>
  <c r="AU4" i="5"/>
  <c r="AU10" i="5"/>
  <c r="AV2" i="5"/>
  <c r="AU14" i="5"/>
  <c r="V43" i="7"/>
  <c r="V57" i="7" s="1"/>
  <c r="AK24" i="1"/>
  <c r="AL73" i="1"/>
  <c r="AJ91" i="5"/>
  <c r="AJ108" i="1"/>
  <c r="AS58" i="2"/>
  <c r="AS100" i="1"/>
  <c r="AS19" i="1" s="1"/>
  <c r="AI143" i="5" l="1"/>
  <c r="AK43" i="1"/>
  <c r="AK136" i="6"/>
  <c r="AU113" i="5"/>
  <c r="AU45" i="1" s="1"/>
  <c r="V54" i="7"/>
  <c r="AT49" i="5"/>
  <c r="AH66" i="3"/>
  <c r="AK110" i="5"/>
  <c r="AK111" i="5" s="1"/>
  <c r="AK44" i="1" s="1"/>
  <c r="AT37" i="5"/>
  <c r="AT42" i="1" s="1"/>
  <c r="AA41" i="7" s="1"/>
  <c r="AI24" i="3"/>
  <c r="AI64" i="3"/>
  <c r="AJ109" i="1"/>
  <c r="AJ59" i="1" s="1"/>
  <c r="AJ60" i="1" s="1"/>
  <c r="AJ114" i="5"/>
  <c r="AJ115" i="5" s="1"/>
  <c r="AK85" i="5"/>
  <c r="AK90" i="5" s="1"/>
  <c r="AK77" i="5"/>
  <c r="AK150" i="6" s="1"/>
  <c r="AV16" i="5"/>
  <c r="AV41" i="5" s="1"/>
  <c r="AV48" i="5" s="1"/>
  <c r="AV12" i="5"/>
  <c r="H44" i="4" s="1"/>
  <c r="AV11" i="5"/>
  <c r="AV3" i="5"/>
  <c r="AV5" i="5" s="1"/>
  <c r="AU6" i="5" s="1"/>
  <c r="AU23" i="5"/>
  <c r="AU22" i="5"/>
  <c r="AU45" i="5"/>
  <c r="AU52" i="5"/>
  <c r="AU57" i="5"/>
  <c r="AU48" i="5"/>
  <c r="AL75" i="1"/>
  <c r="AL61" i="5"/>
  <c r="AL62" i="5" s="1"/>
  <c r="AL63" i="5" s="1"/>
  <c r="AL128" i="6" s="1"/>
  <c r="W44" i="4" s="1"/>
  <c r="AT39" i="2"/>
  <c r="AT58" i="2" s="1"/>
  <c r="AU58" i="1" l="1"/>
  <c r="AJ79" i="6"/>
  <c r="AJ136" i="5"/>
  <c r="AT59" i="5"/>
  <c r="AT70" i="5" s="1"/>
  <c r="AT121" i="6"/>
  <c r="AA42" i="4" s="1"/>
  <c r="AU114" i="6"/>
  <c r="I58" i="7"/>
  <c r="I44" i="7"/>
  <c r="M58" i="7"/>
  <c r="N58" i="7"/>
  <c r="S58" i="7"/>
  <c r="Z58" i="7"/>
  <c r="P58" i="7"/>
  <c r="V58" i="7"/>
  <c r="K44" i="7"/>
  <c r="Z44" i="7"/>
  <c r="O44" i="7"/>
  <c r="Q58" i="7"/>
  <c r="L44" i="7"/>
  <c r="U44" i="7"/>
  <c r="O58" i="7"/>
  <c r="V44" i="7"/>
  <c r="P44" i="7"/>
  <c r="Y58" i="7"/>
  <c r="AA44" i="7"/>
  <c r="J44" i="7"/>
  <c r="Y44" i="7"/>
  <c r="W58" i="7"/>
  <c r="S44" i="7"/>
  <c r="R58" i="7"/>
  <c r="T44" i="7"/>
  <c r="U58" i="7"/>
  <c r="X58" i="7"/>
  <c r="L58" i="7"/>
  <c r="Q44" i="7"/>
  <c r="R44" i="7"/>
  <c r="T58" i="7"/>
  <c r="AA58" i="7"/>
  <c r="J58" i="7"/>
  <c r="X44" i="7"/>
  <c r="K58" i="7"/>
  <c r="N44" i="7"/>
  <c r="M44" i="7"/>
  <c r="W44" i="7"/>
  <c r="M47" i="4"/>
  <c r="M51" i="4" s="1"/>
  <c r="I36" i="4"/>
  <c r="N37" i="4"/>
  <c r="N38" i="4" s="1"/>
  <c r="N50" i="4" s="1"/>
  <c r="W43" i="4"/>
  <c r="Y43" i="4"/>
  <c r="R37" i="4"/>
  <c r="R38" i="4" s="1"/>
  <c r="R50" i="4" s="1"/>
  <c r="V37" i="4"/>
  <c r="V38" i="4" s="1"/>
  <c r="V50" i="4" s="1"/>
  <c r="U43" i="4"/>
  <c r="N43" i="4"/>
  <c r="S37" i="4"/>
  <c r="S38" i="4" s="1"/>
  <c r="S50" i="4" s="1"/>
  <c r="K36" i="4"/>
  <c r="W37" i="4"/>
  <c r="W38" i="4" s="1"/>
  <c r="W50" i="4" s="1"/>
  <c r="U47" i="4"/>
  <c r="U51" i="4" s="1"/>
  <c r="S45" i="4"/>
  <c r="P47" i="4"/>
  <c r="P51" i="4" s="1"/>
  <c r="R32" i="4"/>
  <c r="R33" i="4" s="1"/>
  <c r="S47" i="4"/>
  <c r="S51" i="4" s="1"/>
  <c r="M36" i="4"/>
  <c r="O43" i="4"/>
  <c r="P45" i="4"/>
  <c r="V47" i="4"/>
  <c r="V51" i="4" s="1"/>
  <c r="R43" i="4"/>
  <c r="O45" i="4"/>
  <c r="M45" i="4"/>
  <c r="O32" i="4"/>
  <c r="O33" i="4" s="1"/>
  <c r="W36" i="4"/>
  <c r="N36" i="4"/>
  <c r="X32" i="4"/>
  <c r="X33" i="4" s="1"/>
  <c r="S32" i="4"/>
  <c r="S33" i="4" s="1"/>
  <c r="S43" i="4"/>
  <c r="N45" i="4"/>
  <c r="M43" i="4"/>
  <c r="R45" i="4"/>
  <c r="Z43" i="4"/>
  <c r="AA37" i="4"/>
  <c r="AA38" i="4" s="1"/>
  <c r="AA50" i="4" s="1"/>
  <c r="J36" i="4"/>
  <c r="L32" i="4"/>
  <c r="L33" i="4" s="1"/>
  <c r="O47" i="4"/>
  <c r="O51" i="4" s="1"/>
  <c r="L43" i="4"/>
  <c r="X43" i="4"/>
  <c r="Q36" i="4"/>
  <c r="S36" i="4"/>
  <c r="N32" i="4"/>
  <c r="N33" i="4" s="1"/>
  <c r="L36" i="4"/>
  <c r="T45" i="4"/>
  <c r="L37" i="4"/>
  <c r="L38" i="4" s="1"/>
  <c r="L50" i="4" s="1"/>
  <c r="O36" i="4"/>
  <c r="Y36" i="4"/>
  <c r="T32" i="4"/>
  <c r="T33" i="4" s="1"/>
  <c r="V36" i="4"/>
  <c r="P37" i="4"/>
  <c r="P38" i="4" s="1"/>
  <c r="P50" i="4" s="1"/>
  <c r="Q32" i="4"/>
  <c r="Q33" i="4" s="1"/>
  <c r="Z36" i="4"/>
  <c r="Q45" i="4"/>
  <c r="P32" i="4"/>
  <c r="P33" i="4" s="1"/>
  <c r="P43" i="4"/>
  <c r="X37" i="4"/>
  <c r="X38" i="4" s="1"/>
  <c r="X50" i="4" s="1"/>
  <c r="L45" i="4"/>
  <c r="T37" i="4"/>
  <c r="T38" i="4" s="1"/>
  <c r="T50" i="4" s="1"/>
  <c r="AA32" i="4"/>
  <c r="AA33" i="4" s="1"/>
  <c r="M32" i="4"/>
  <c r="M33" i="4" s="1"/>
  <c r="U32" i="4"/>
  <c r="U33" i="4" s="1"/>
  <c r="V32" i="4"/>
  <c r="V33" i="4" s="1"/>
  <c r="Y32" i="4"/>
  <c r="Y33" i="4" s="1"/>
  <c r="Y37" i="4"/>
  <c r="Y38" i="4" s="1"/>
  <c r="Y50" i="4" s="1"/>
  <c r="L47" i="4"/>
  <c r="L51" i="4" s="1"/>
  <c r="W32" i="4"/>
  <c r="W33" i="4" s="1"/>
  <c r="Z37" i="4"/>
  <c r="Z38" i="4" s="1"/>
  <c r="Z50" i="4" s="1"/>
  <c r="Q43" i="4"/>
  <c r="T36" i="4"/>
  <c r="R47" i="4"/>
  <c r="R51" i="4" s="1"/>
  <c r="O37" i="4"/>
  <c r="O38" i="4" s="1"/>
  <c r="O50" i="4" s="1"/>
  <c r="Q47" i="4"/>
  <c r="Q51" i="4" s="1"/>
  <c r="V45" i="4"/>
  <c r="T43" i="4"/>
  <c r="R36" i="4"/>
  <c r="U37" i="4"/>
  <c r="U38" i="4" s="1"/>
  <c r="U50" i="4" s="1"/>
  <c r="Z32" i="4"/>
  <c r="Z33" i="4" s="1"/>
  <c r="M37" i="4"/>
  <c r="M38" i="4" s="1"/>
  <c r="M50" i="4" s="1"/>
  <c r="AB36" i="4"/>
  <c r="Q37" i="4"/>
  <c r="Q38" i="4" s="1"/>
  <c r="Q50" i="4" s="1"/>
  <c r="X36" i="4"/>
  <c r="U36" i="4"/>
  <c r="V43" i="4"/>
  <c r="P36" i="4"/>
  <c r="T47" i="4"/>
  <c r="T51" i="4" s="1"/>
  <c r="U45" i="4"/>
  <c r="AA36" i="4"/>
  <c r="N47" i="4"/>
  <c r="N51" i="4" s="1"/>
  <c r="J32" i="4"/>
  <c r="J33" i="4" s="1"/>
  <c r="I32" i="4"/>
  <c r="I33" i="4" s="1"/>
  <c r="I43" i="4"/>
  <c r="J43" i="4"/>
  <c r="J37" i="4"/>
  <c r="J38" i="4" s="1"/>
  <c r="J50" i="4" s="1"/>
  <c r="I37" i="4"/>
  <c r="I47" i="4"/>
  <c r="I45" i="4"/>
  <c r="J45" i="4"/>
  <c r="AK57" i="1"/>
  <c r="AJ47" i="3"/>
  <c r="AJ57" i="3" s="1"/>
  <c r="AJ59" i="3" s="1"/>
  <c r="AJ112" i="2"/>
  <c r="AT82" i="5"/>
  <c r="AT100" i="1" s="1"/>
  <c r="AT19" i="1" s="1"/>
  <c r="AT109" i="5"/>
  <c r="AT65" i="5"/>
  <c r="AT66" i="5" s="1"/>
  <c r="AT68" i="5"/>
  <c r="AT69" i="5" s="1"/>
  <c r="AJ51" i="2"/>
  <c r="AJ68" i="2" s="1"/>
  <c r="AJ22" i="3"/>
  <c r="AJ128" i="5"/>
  <c r="AI75" i="3"/>
  <c r="AK103" i="1"/>
  <c r="AK30" i="1" s="1"/>
  <c r="AL72" i="5"/>
  <c r="AU25" i="5"/>
  <c r="AU27" i="5" s="1"/>
  <c r="AU37" i="5" s="1"/>
  <c r="AV85" i="5"/>
  <c r="AV82" i="5"/>
  <c r="AV4" i="5"/>
  <c r="AV10" i="5"/>
  <c r="AV6" i="5" s="1"/>
  <c r="AV14" i="5"/>
  <c r="AV75" i="5"/>
  <c r="AV143" i="6" s="1"/>
  <c r="AV40" i="5"/>
  <c r="AV52" i="5"/>
  <c r="H52" i="5" s="1"/>
  <c r="AV45" i="5"/>
  <c r="AV57" i="5"/>
  <c r="H57" i="5" s="1"/>
  <c r="AT64" i="2"/>
  <c r="AT74" i="2" s="1"/>
  <c r="AM73" i="1"/>
  <c r="AL24" i="1"/>
  <c r="AK91" i="5"/>
  <c r="AK108" i="1"/>
  <c r="AA43" i="4" l="1"/>
  <c r="AJ143" i="5"/>
  <c r="H143" i="6"/>
  <c r="AB46" i="4"/>
  <c r="G46" i="4" s="1"/>
  <c r="I38" i="4"/>
  <c r="I50" i="4" s="1"/>
  <c r="W45" i="4"/>
  <c r="AL136" i="6"/>
  <c r="AV113" i="5"/>
  <c r="AV45" i="1" s="1"/>
  <c r="H45" i="5"/>
  <c r="AV114" i="6"/>
  <c r="H114" i="6" s="1"/>
  <c r="AB58" i="7"/>
  <c r="AB44" i="7"/>
  <c r="I51" i="4"/>
  <c r="AV103" i="1"/>
  <c r="AU38" i="2"/>
  <c r="AU39" i="2" s="1"/>
  <c r="AU58" i="2" s="1"/>
  <c r="AI66" i="3"/>
  <c r="AJ24" i="3"/>
  <c r="AJ64" i="3"/>
  <c r="AK109" i="1"/>
  <c r="AK59" i="1" s="1"/>
  <c r="AK60" i="1" s="1"/>
  <c r="AK114" i="5"/>
  <c r="AK115" i="5" s="1"/>
  <c r="H75" i="5"/>
  <c r="AL110" i="5"/>
  <c r="AL77" i="5"/>
  <c r="AU49" i="5"/>
  <c r="AL85" i="5"/>
  <c r="AL90" i="5" s="1"/>
  <c r="AL43" i="1"/>
  <c r="H44" i="5"/>
  <c r="AV22" i="5"/>
  <c r="AV23" i="5"/>
  <c r="AV90" i="5"/>
  <c r="AV108" i="1" s="1"/>
  <c r="AV100" i="1"/>
  <c r="AV19" i="1" s="1"/>
  <c r="AM75" i="1"/>
  <c r="AM61" i="5"/>
  <c r="AM62" i="5" s="1"/>
  <c r="AU42" i="1"/>
  <c r="AU82" i="5"/>
  <c r="I101" i="7" s="1" a="1"/>
  <c r="I101" i="7" s="1"/>
  <c r="I18" i="7" s="1"/>
  <c r="AU68" i="5"/>
  <c r="AU69" i="5" s="1"/>
  <c r="AU65" i="5"/>
  <c r="AU66" i="5" s="1"/>
  <c r="AU109" i="5"/>
  <c r="AK79" i="6" l="1"/>
  <c r="AK136" i="5"/>
  <c r="AV58" i="1"/>
  <c r="W47" i="4"/>
  <c r="W51" i="4" s="1"/>
  <c r="AL150" i="6"/>
  <c r="AB41" i="4"/>
  <c r="G41" i="4" s="1"/>
  <c r="AU59" i="5"/>
  <c r="AU70" i="5" s="1"/>
  <c r="AU121" i="6"/>
  <c r="AK47" i="3"/>
  <c r="AK57" i="3" s="1"/>
  <c r="AK59" i="3" s="1"/>
  <c r="AK112" i="2"/>
  <c r="V101" i="7" a="1"/>
  <c r="V101" i="7" s="1"/>
  <c r="V18" i="7" s="1"/>
  <c r="U101" i="7" a="1"/>
  <c r="U101" i="7" s="1"/>
  <c r="U18" i="7" s="1"/>
  <c r="W101" i="7" a="1"/>
  <c r="W101" i="7" s="1"/>
  <c r="W18" i="7" s="1"/>
  <c r="R101" i="7" a="1"/>
  <c r="R101" i="7" s="1"/>
  <c r="R18" i="7" s="1"/>
  <c r="K101" i="7" a="1"/>
  <c r="K101" i="7" s="1"/>
  <c r="K18" i="7" s="1"/>
  <c r="M101" i="7" a="1"/>
  <c r="M101" i="7" s="1"/>
  <c r="M18" i="7" s="1"/>
  <c r="AB101" i="7" a="1"/>
  <c r="AB101" i="7" s="1"/>
  <c r="AB18" i="7" s="1"/>
  <c r="AA101" i="7" a="1"/>
  <c r="AA101" i="7" s="1"/>
  <c r="AA18" i="7" s="1"/>
  <c r="Z101" i="7" a="1"/>
  <c r="Z101" i="7" s="1"/>
  <c r="Z18" i="7" s="1"/>
  <c r="T101" i="7" a="1"/>
  <c r="T101" i="7" s="1"/>
  <c r="T18" i="7" s="1"/>
  <c r="X101" i="7" a="1"/>
  <c r="X101" i="7" s="1"/>
  <c r="X18" i="7" s="1"/>
  <c r="S101" i="7" a="1"/>
  <c r="S101" i="7" s="1"/>
  <c r="S18" i="7" s="1"/>
  <c r="P101" i="7" a="1"/>
  <c r="P101" i="7" s="1"/>
  <c r="P18" i="7" s="1"/>
  <c r="O101" i="7" a="1"/>
  <c r="O101" i="7" s="1"/>
  <c r="O18" i="7" s="1"/>
  <c r="N101" i="7" a="1"/>
  <c r="N101" i="7" s="1"/>
  <c r="N18" i="7" s="1"/>
  <c r="Q101" i="7" a="1"/>
  <c r="Q101" i="7" s="1"/>
  <c r="Q18" i="7" s="1"/>
  <c r="J101" i="7" a="1"/>
  <c r="J101" i="7" s="1"/>
  <c r="J18" i="7" s="1"/>
  <c r="L101" i="7" a="1"/>
  <c r="L101" i="7" s="1"/>
  <c r="L18" i="7" s="1"/>
  <c r="Y101" i="7" a="1"/>
  <c r="Y101" i="7" s="1"/>
  <c r="Y18" i="7" s="1"/>
  <c r="H113" i="5"/>
  <c r="AK22" i="3"/>
  <c r="AK51" i="2"/>
  <c r="AK68" i="2" s="1"/>
  <c r="AK128" i="5"/>
  <c r="AJ75" i="3"/>
  <c r="AL111" i="5"/>
  <c r="AL44" i="1" s="1"/>
  <c r="AL103" i="1"/>
  <c r="AL30" i="1" s="1"/>
  <c r="W42" i="7"/>
  <c r="AV25" i="5"/>
  <c r="AU64" i="2"/>
  <c r="AU74" i="2" s="1"/>
  <c r="AL91" i="5"/>
  <c r="AL108" i="1"/>
  <c r="AM63" i="5"/>
  <c r="AM128" i="6" s="1"/>
  <c r="AN73" i="1"/>
  <c r="AM24" i="1"/>
  <c r="AU100" i="1"/>
  <c r="AU19" i="1" s="1"/>
  <c r="AK143" i="5" l="1"/>
  <c r="AV27" i="5"/>
  <c r="AV38" i="2" s="1"/>
  <c r="AV39" i="2" s="1"/>
  <c r="AV64" i="2" s="1"/>
  <c r="K32" i="4"/>
  <c r="K33" i="4" s="1"/>
  <c r="AB32" i="4"/>
  <c r="AB33" i="4" s="1"/>
  <c r="AL57" i="1"/>
  <c r="AJ66" i="3"/>
  <c r="AK64" i="3"/>
  <c r="AK24" i="3"/>
  <c r="AL109" i="1"/>
  <c r="AL59" i="1" s="1"/>
  <c r="AL114" i="5"/>
  <c r="W43" i="7"/>
  <c r="W57" i="7" s="1"/>
  <c r="AM72" i="5"/>
  <c r="AM136" i="6" s="1"/>
  <c r="AN61" i="5"/>
  <c r="AN62" i="5" s="1"/>
  <c r="AN75" i="1"/>
  <c r="AV37" i="5" l="1"/>
  <c r="AV68" i="5" s="1"/>
  <c r="H68" i="5" s="1"/>
  <c r="AV49" i="5"/>
  <c r="W54" i="7"/>
  <c r="AL60" i="1"/>
  <c r="K37" i="4"/>
  <c r="G33" i="4"/>
  <c r="AV74" i="2"/>
  <c r="H64" i="2"/>
  <c r="AL115" i="5"/>
  <c r="AK75" i="3"/>
  <c r="AM110" i="5"/>
  <c r="AM77" i="5"/>
  <c r="AM150" i="6" s="1"/>
  <c r="AM43" i="1"/>
  <c r="AM85" i="5"/>
  <c r="AO73" i="1"/>
  <c r="AN24" i="1"/>
  <c r="AN63" i="5"/>
  <c r="AN128" i="6" s="1"/>
  <c r="X44" i="4" s="1"/>
  <c r="AV58" i="2"/>
  <c r="AL79" i="6" l="1"/>
  <c r="AL136" i="5"/>
  <c r="K38" i="4"/>
  <c r="K50" i="4" s="1"/>
  <c r="H49" i="5"/>
  <c r="AV121" i="6"/>
  <c r="AV109" i="5"/>
  <c r="H109" i="5" s="1"/>
  <c r="AV59" i="5"/>
  <c r="AV70" i="5" s="1"/>
  <c r="AV42" i="1"/>
  <c r="AB41" i="7" s="1"/>
  <c r="H37" i="5"/>
  <c r="AB37" i="4"/>
  <c r="AB38" i="4" s="1"/>
  <c r="AB50" i="4" s="1"/>
  <c r="H58" i="2"/>
  <c r="AV65" i="5"/>
  <c r="H65" i="5" s="1"/>
  <c r="K43" i="4"/>
  <c r="AL51" i="2"/>
  <c r="AL68" i="2" s="1"/>
  <c r="AL112" i="2"/>
  <c r="AL128" i="5"/>
  <c r="AL47" i="3"/>
  <c r="AL57" i="3" s="1"/>
  <c r="AL59" i="3" s="1"/>
  <c r="AV69" i="5"/>
  <c r="H69" i="5" s="1"/>
  <c r="AK66" i="3"/>
  <c r="AM90" i="5"/>
  <c r="AM108" i="1" s="1"/>
  <c r="AL22" i="3"/>
  <c r="AL64" i="3" s="1"/>
  <c r="AM111" i="5"/>
  <c r="AM44" i="1" s="1"/>
  <c r="AN72" i="5"/>
  <c r="AM103" i="1"/>
  <c r="AM30" i="1" s="1"/>
  <c r="AO75" i="1"/>
  <c r="AO61" i="5"/>
  <c r="AO62" i="5" s="1"/>
  <c r="AB43" i="4" l="1"/>
  <c r="G43" i="4" s="1"/>
  <c r="AL143" i="5"/>
  <c r="G37" i="4"/>
  <c r="X45" i="4"/>
  <c r="AN136" i="6"/>
  <c r="H121" i="6"/>
  <c r="AB42" i="4"/>
  <c r="G42" i="4" s="1"/>
  <c r="H59" i="5"/>
  <c r="G38" i="4"/>
  <c r="AV66" i="5"/>
  <c r="H66" i="5" s="1"/>
  <c r="AM57" i="1"/>
  <c r="AM91" i="5"/>
  <c r="AM109" i="1" s="1"/>
  <c r="AM59" i="1" s="1"/>
  <c r="AL24" i="3"/>
  <c r="AN85" i="5"/>
  <c r="AN77" i="5"/>
  <c r="AN110" i="5"/>
  <c r="AN43" i="1"/>
  <c r="X42" i="7" s="1"/>
  <c r="AO63" i="5"/>
  <c r="AO128" i="6" s="1"/>
  <c r="AP73" i="1"/>
  <c r="AO24" i="1"/>
  <c r="X47" i="4" l="1"/>
  <c r="X51" i="4" s="1"/>
  <c r="AN150" i="6"/>
  <c r="AM60" i="1"/>
  <c r="AM114" i="5"/>
  <c r="AM115" i="5" s="1"/>
  <c r="AL75" i="3"/>
  <c r="AN90" i="5"/>
  <c r="AN91" i="5" s="1"/>
  <c r="AN111" i="5"/>
  <c r="AN44" i="1" s="1"/>
  <c r="AN103" i="1"/>
  <c r="AN30" i="1" s="1"/>
  <c r="AO72" i="5"/>
  <c r="AO136" i="6" s="1"/>
  <c r="X43" i="7"/>
  <c r="X57" i="7" s="1"/>
  <c r="AP61" i="5"/>
  <c r="AP62" i="5" s="1"/>
  <c r="AP75" i="1"/>
  <c r="AM79" i="6" l="1"/>
  <c r="AM136" i="5"/>
  <c r="X54" i="7"/>
  <c r="AO43" i="1"/>
  <c r="AN57" i="1"/>
  <c r="AM47" i="3"/>
  <c r="AM57" i="3" s="1"/>
  <c r="AM59" i="3" s="1"/>
  <c r="AM112" i="2"/>
  <c r="AN108" i="1"/>
  <c r="AM51" i="2"/>
  <c r="AM68" i="2" s="1"/>
  <c r="AM22" i="3"/>
  <c r="AM24" i="3" s="1"/>
  <c r="AM128" i="5"/>
  <c r="AL66" i="3"/>
  <c r="AN109" i="1"/>
  <c r="AN59" i="1" s="1"/>
  <c r="AN114" i="5"/>
  <c r="AO110" i="5"/>
  <c r="AO85" i="5"/>
  <c r="AO77" i="5"/>
  <c r="AO150" i="6" s="1"/>
  <c r="AP24" i="1"/>
  <c r="AQ73" i="1"/>
  <c r="AP63" i="5"/>
  <c r="AP128" i="6" s="1"/>
  <c r="Y44" i="4" s="1"/>
  <c r="AM143" i="5" l="1"/>
  <c r="AN60" i="1"/>
  <c r="AM64" i="3"/>
  <c r="AM75" i="3" s="1"/>
  <c r="AO90" i="5"/>
  <c r="AO91" i="5" s="1"/>
  <c r="AN115" i="5"/>
  <c r="AO103" i="1"/>
  <c r="AO30" i="1" s="1"/>
  <c r="AO111" i="5"/>
  <c r="AO44" i="1" s="1"/>
  <c r="AP72" i="5"/>
  <c r="AP136" i="6" s="1"/>
  <c r="AQ75" i="1"/>
  <c r="AQ61" i="5"/>
  <c r="AQ62" i="5" s="1"/>
  <c r="AN79" i="6" l="1"/>
  <c r="AN136" i="5"/>
  <c r="AM66" i="3"/>
  <c r="AP110" i="5"/>
  <c r="AP111" i="5" s="1"/>
  <c r="AP44" i="1" s="1"/>
  <c r="Y45" i="4"/>
  <c r="AO57" i="1"/>
  <c r="AN47" i="3"/>
  <c r="AN57" i="3" s="1"/>
  <c r="AN59" i="3" s="1"/>
  <c r="AN112" i="2"/>
  <c r="AO108" i="1"/>
  <c r="AN22" i="3"/>
  <c r="AN51" i="2"/>
  <c r="AN68" i="2" s="1"/>
  <c r="AN128" i="5"/>
  <c r="AO109" i="1"/>
  <c r="AO59" i="1" s="1"/>
  <c r="AO114" i="5"/>
  <c r="AO115" i="5" s="1"/>
  <c r="AP43" i="1"/>
  <c r="Y42" i="7" s="1"/>
  <c r="AP85" i="5"/>
  <c r="AP77" i="5"/>
  <c r="AQ63" i="5"/>
  <c r="AQ128" i="6" s="1"/>
  <c r="AR73" i="1"/>
  <c r="AQ24" i="1"/>
  <c r="AO79" i="6" l="1"/>
  <c r="AO136" i="5"/>
  <c r="AN143" i="5"/>
  <c r="Y47" i="4"/>
  <c r="Y51" i="4" s="1"/>
  <c r="AP150" i="6"/>
  <c r="AO60" i="1"/>
  <c r="AO47" i="3"/>
  <c r="AO57" i="3" s="1"/>
  <c r="AO59" i="3" s="1"/>
  <c r="AO112" i="2"/>
  <c r="AP90" i="5"/>
  <c r="AP108" i="1" s="1"/>
  <c r="AN24" i="3"/>
  <c r="AN64" i="3"/>
  <c r="AP103" i="1"/>
  <c r="AP30" i="1" s="1"/>
  <c r="AP57" i="1"/>
  <c r="AO51" i="2"/>
  <c r="AO68" i="2" s="1"/>
  <c r="AO128" i="5"/>
  <c r="AO22" i="3"/>
  <c r="AQ72" i="5"/>
  <c r="AQ136" i="6" s="1"/>
  <c r="Y43" i="7"/>
  <c r="Y54" i="7" s="1"/>
  <c r="AR61" i="5"/>
  <c r="AR62" i="5" s="1"/>
  <c r="AR63" i="5" s="1"/>
  <c r="AR128" i="6" s="1"/>
  <c r="Z44" i="4" s="1"/>
  <c r="AR75" i="1"/>
  <c r="AO143" i="5" l="1"/>
  <c r="AQ43" i="1"/>
  <c r="Y57" i="7"/>
  <c r="AP91" i="5"/>
  <c r="AP109" i="1" s="1"/>
  <c r="AP59" i="1" s="1"/>
  <c r="AP60" i="1" s="1"/>
  <c r="AN75" i="3"/>
  <c r="AO64" i="3"/>
  <c r="AO24" i="3"/>
  <c r="AQ110" i="5"/>
  <c r="AQ85" i="5"/>
  <c r="AQ90" i="5" s="1"/>
  <c r="AQ77" i="5"/>
  <c r="AQ150" i="6" s="1"/>
  <c r="AR72" i="5"/>
  <c r="AS73" i="1"/>
  <c r="AR24" i="1"/>
  <c r="AR43" i="1" l="1"/>
  <c r="Z42" i="7" s="1"/>
  <c r="AR136" i="6"/>
  <c r="Z45" i="4"/>
  <c r="AP114" i="5"/>
  <c r="AP115" i="5" s="1"/>
  <c r="AN66" i="3"/>
  <c r="AQ111" i="5"/>
  <c r="AQ44" i="1" s="1"/>
  <c r="AR110" i="5"/>
  <c r="AQ103" i="1"/>
  <c r="AQ30" i="1" s="1"/>
  <c r="AR85" i="5"/>
  <c r="AR90" i="5" s="1"/>
  <c r="AR77" i="5"/>
  <c r="AQ108" i="1"/>
  <c r="AQ91" i="5"/>
  <c r="AS75" i="1"/>
  <c r="AS61" i="5"/>
  <c r="AS62" i="5" s="1"/>
  <c r="AS63" i="5" s="1"/>
  <c r="AS128" i="6" s="1"/>
  <c r="AP79" i="6" l="1"/>
  <c r="AP136" i="5"/>
  <c r="Z47" i="4"/>
  <c r="Z51" i="4" s="1"/>
  <c r="AR150" i="6"/>
  <c r="AP22" i="3"/>
  <c r="AP24" i="3" s="1"/>
  <c r="AQ57" i="1"/>
  <c r="AP47" i="3"/>
  <c r="AP57" i="3" s="1"/>
  <c r="AP59" i="3" s="1"/>
  <c r="AP112" i="2"/>
  <c r="AP128" i="5"/>
  <c r="AP51" i="2"/>
  <c r="AP68" i="2" s="1"/>
  <c r="AR111" i="5"/>
  <c r="AR44" i="1" s="1"/>
  <c r="AR57" i="1" s="1"/>
  <c r="AO75" i="3"/>
  <c r="AO66" i="3"/>
  <c r="AQ109" i="1"/>
  <c r="AQ59" i="1" s="1"/>
  <c r="AQ114" i="5"/>
  <c r="AQ115" i="5" s="1"/>
  <c r="AR103" i="1"/>
  <c r="AR30" i="1" s="1"/>
  <c r="AS72" i="5"/>
  <c r="AS136" i="6" s="1"/>
  <c r="Z43" i="7"/>
  <c r="Z57" i="7" s="1"/>
  <c r="AS24" i="1"/>
  <c r="AT73" i="1"/>
  <c r="AR108" i="1"/>
  <c r="AR91" i="5"/>
  <c r="AQ79" i="6" l="1"/>
  <c r="AQ136" i="5"/>
  <c r="AP143" i="5"/>
  <c r="AQ60" i="1"/>
  <c r="Z54" i="7"/>
  <c r="AP64" i="3"/>
  <c r="AS43" i="1"/>
  <c r="AQ47" i="3"/>
  <c r="AQ57" i="3" s="1"/>
  <c r="AQ59" i="3" s="1"/>
  <c r="AQ112" i="2"/>
  <c r="AQ22" i="3"/>
  <c r="AQ51" i="2"/>
  <c r="AQ68" i="2" s="1"/>
  <c r="AQ128" i="5"/>
  <c r="AR109" i="1"/>
  <c r="AR59" i="1" s="1"/>
  <c r="AR60" i="1" s="1"/>
  <c r="AR114" i="5"/>
  <c r="AR115" i="5" s="1"/>
  <c r="AS110" i="5"/>
  <c r="AS85" i="5"/>
  <c r="AS90" i="5" s="1"/>
  <c r="AS77" i="5"/>
  <c r="AS150" i="6" s="1"/>
  <c r="AT75" i="1"/>
  <c r="AT61" i="5"/>
  <c r="AT62" i="5" s="1"/>
  <c r="AT63" i="5" s="1"/>
  <c r="AT128" i="6" s="1"/>
  <c r="AA44" i="4" s="1"/>
  <c r="AR79" i="6" l="1"/>
  <c r="AR136" i="5"/>
  <c r="AQ143" i="5"/>
  <c r="AR47" i="3"/>
  <c r="AR57" i="3" s="1"/>
  <c r="AR112" i="2"/>
  <c r="AS111" i="5"/>
  <c r="AS44" i="1" s="1"/>
  <c r="AP66" i="3"/>
  <c r="AP75" i="3"/>
  <c r="AR22" i="3"/>
  <c r="AR51" i="2"/>
  <c r="AR68" i="2" s="1"/>
  <c r="AR128" i="5"/>
  <c r="AQ24" i="3"/>
  <c r="AQ64" i="3"/>
  <c r="AS103" i="1"/>
  <c r="AS30" i="1" s="1"/>
  <c r="AT72" i="5"/>
  <c r="AT136" i="6" s="1"/>
  <c r="AT24" i="1"/>
  <c r="AU73" i="1"/>
  <c r="AS108" i="1"/>
  <c r="AS91" i="5"/>
  <c r="AR143" i="5" l="1"/>
  <c r="E57" i="3"/>
  <c r="J98" i="6" s="1"/>
  <c r="E58" i="3"/>
  <c r="I98" i="6" s="1"/>
  <c r="AR59" i="3"/>
  <c r="E59" i="3" s="1"/>
  <c r="D12" i="4" s="1"/>
  <c r="AT110" i="5"/>
  <c r="AT111" i="5" s="1"/>
  <c r="AT44" i="1" s="1"/>
  <c r="AA45" i="4"/>
  <c r="AS57" i="1"/>
  <c r="AQ75" i="3"/>
  <c r="AR24" i="3"/>
  <c r="F27" i="3" s="1"/>
  <c r="E18" i="3" s="1"/>
  <c r="H88" i="6" s="1"/>
  <c r="G94" i="6" s="1"/>
  <c r="AR64" i="3"/>
  <c r="AS109" i="1"/>
  <c r="AS59" i="1" s="1"/>
  <c r="AS114" i="5"/>
  <c r="AS115" i="5" s="1"/>
  <c r="AT43" i="1"/>
  <c r="AT85" i="5"/>
  <c r="AT90" i="5" s="1"/>
  <c r="AT77" i="5"/>
  <c r="AU75" i="1"/>
  <c r="AU61" i="5"/>
  <c r="AU62" i="5" s="1"/>
  <c r="AU63" i="5" s="1"/>
  <c r="AU128" i="6" s="1"/>
  <c r="AS79" i="6" l="1"/>
  <c r="AS136" i="5"/>
  <c r="AA47" i="4"/>
  <c r="AA51" i="4" s="1"/>
  <c r="AT150" i="6"/>
  <c r="AS60" i="1"/>
  <c r="AS47" i="3"/>
  <c r="AS112" i="2"/>
  <c r="AT103" i="1"/>
  <c r="AT30" i="1" s="1"/>
  <c r="AT57" i="1"/>
  <c r="AA42" i="7"/>
  <c r="AS51" i="2"/>
  <c r="AS68" i="2" s="1"/>
  <c r="AS22" i="3"/>
  <c r="AS64" i="3" s="1"/>
  <c r="AS128" i="5"/>
  <c r="AR75" i="3"/>
  <c r="AQ66" i="3"/>
  <c r="AU72" i="5"/>
  <c r="AU136" i="6" s="1"/>
  <c r="AT108" i="1"/>
  <c r="AT91" i="5"/>
  <c r="AU24" i="1"/>
  <c r="AV73" i="1"/>
  <c r="AS143" i="5" l="1"/>
  <c r="AU43" i="1"/>
  <c r="AA43" i="7"/>
  <c r="AA54" i="7" s="1"/>
  <c r="H28" i="3"/>
  <c r="I26" i="3" s="1"/>
  <c r="I30" i="3" s="1"/>
  <c r="AR66" i="3"/>
  <c r="AS75" i="3"/>
  <c r="AS66" i="3"/>
  <c r="AT109" i="1"/>
  <c r="AT59" i="1" s="1"/>
  <c r="AT60" i="1" s="1"/>
  <c r="AT114" i="5"/>
  <c r="AT115" i="5" s="1"/>
  <c r="AU85" i="5"/>
  <c r="AU77" i="5"/>
  <c r="AU150" i="6" s="1"/>
  <c r="AU110" i="5"/>
  <c r="AV75" i="1"/>
  <c r="F75" i="1" s="1"/>
  <c r="D7" i="4" s="1"/>
  <c r="AV61" i="5"/>
  <c r="AV62" i="5" s="1"/>
  <c r="AT79" i="6" l="1"/>
  <c r="AT136" i="5"/>
  <c r="AV24" i="1"/>
  <c r="AA57" i="7"/>
  <c r="AT47" i="3"/>
  <c r="AT112" i="2"/>
  <c r="AU90" i="5"/>
  <c r="AU108" i="1" s="1"/>
  <c r="H108" i="1" s="1"/>
  <c r="O104" i="7" a="1"/>
  <c r="O104" i="7" s="1"/>
  <c r="W104" i="7" a="1"/>
  <c r="W104" i="7" s="1"/>
  <c r="X104" i="7" a="1"/>
  <c r="X104" i="7" s="1"/>
  <c r="P104" i="7" a="1"/>
  <c r="P104" i="7" s="1"/>
  <c r="I104" i="7" a="1"/>
  <c r="I104" i="7" s="1"/>
  <c r="J104" i="7" a="1"/>
  <c r="J104" i="7" s="1"/>
  <c r="N104" i="7" a="1"/>
  <c r="N104" i="7" s="1"/>
  <c r="AA104" i="7" a="1"/>
  <c r="AA104" i="7" s="1"/>
  <c r="Z104" i="7" a="1"/>
  <c r="Z104" i="7" s="1"/>
  <c r="V104" i="7" a="1"/>
  <c r="V104" i="7" s="1"/>
  <c r="L104" i="7" a="1"/>
  <c r="L104" i="7" s="1"/>
  <c r="U104" i="7" a="1"/>
  <c r="U104" i="7" s="1"/>
  <c r="S104" i="7" a="1"/>
  <c r="S104" i="7" s="1"/>
  <c r="Y104" i="7" a="1"/>
  <c r="Y104" i="7" s="1"/>
  <c r="K104" i="7" a="1"/>
  <c r="K104" i="7" s="1"/>
  <c r="R104" i="7" a="1"/>
  <c r="R104" i="7" s="1"/>
  <c r="M104" i="7" a="1"/>
  <c r="M104" i="7" s="1"/>
  <c r="Q104" i="7" a="1"/>
  <c r="Q104" i="7" s="1"/>
  <c r="T104" i="7" a="1"/>
  <c r="T104" i="7" s="1"/>
  <c r="AB104" i="7" a="1"/>
  <c r="AB104" i="7" s="1"/>
  <c r="AT51" i="2"/>
  <c r="AT68" i="2" s="1"/>
  <c r="AT22" i="3"/>
  <c r="AT64" i="3" s="1"/>
  <c r="AT128" i="5"/>
  <c r="AU103" i="1"/>
  <c r="AU30" i="1" s="1"/>
  <c r="I31" i="3"/>
  <c r="D122" i="5"/>
  <c r="AU111" i="5"/>
  <c r="AU44" i="1" s="1"/>
  <c r="AV63" i="5"/>
  <c r="H62" i="5"/>
  <c r="AT143" i="5" l="1"/>
  <c r="AV72" i="5"/>
  <c r="AV128" i="6"/>
  <c r="K45" i="4"/>
  <c r="AU57" i="1"/>
  <c r="AV91" i="5"/>
  <c r="AV109" i="1" s="1"/>
  <c r="AV59" i="1" s="1"/>
  <c r="AU91" i="5"/>
  <c r="AU109" i="1" s="1"/>
  <c r="AU59" i="1" s="1"/>
  <c r="T29" i="7"/>
  <c r="T109" i="7"/>
  <c r="K29" i="7"/>
  <c r="K109" i="7"/>
  <c r="N29" i="7"/>
  <c r="N109" i="7"/>
  <c r="Y109" i="7"/>
  <c r="Y29" i="7"/>
  <c r="J109" i="7"/>
  <c r="J29" i="7"/>
  <c r="S29" i="7"/>
  <c r="S109" i="7"/>
  <c r="I109" i="7"/>
  <c r="I29" i="7"/>
  <c r="U109" i="7"/>
  <c r="U29" i="7"/>
  <c r="P109" i="7"/>
  <c r="P29" i="7"/>
  <c r="X29" i="7"/>
  <c r="X109" i="7"/>
  <c r="Q29" i="7"/>
  <c r="Q109" i="7"/>
  <c r="V29" i="7"/>
  <c r="V109" i="7"/>
  <c r="W29" i="7"/>
  <c r="W109" i="7"/>
  <c r="M29" i="7"/>
  <c r="M109" i="7"/>
  <c r="Z29" i="7"/>
  <c r="Z109" i="7"/>
  <c r="O29" i="7"/>
  <c r="O109" i="7"/>
  <c r="L29" i="7"/>
  <c r="L109" i="7"/>
  <c r="R29" i="7"/>
  <c r="R109" i="7"/>
  <c r="AA29" i="7"/>
  <c r="AA109" i="7"/>
  <c r="I32" i="3"/>
  <c r="I88" i="6" s="1"/>
  <c r="I27" i="3"/>
  <c r="I28" i="3" s="1"/>
  <c r="AT75" i="3"/>
  <c r="AT66" i="3"/>
  <c r="H63" i="5"/>
  <c r="AV77" i="5" l="1"/>
  <c r="AV150" i="6" s="1"/>
  <c r="H150" i="6" s="1"/>
  <c r="AV136" i="6"/>
  <c r="H136" i="6" s="1"/>
  <c r="AB45" i="4"/>
  <c r="G45" i="4" s="1"/>
  <c r="H128" i="6"/>
  <c r="AB44" i="4"/>
  <c r="G44" i="4" s="1"/>
  <c r="AU60" i="1"/>
  <c r="AV114" i="5"/>
  <c r="AU114" i="5"/>
  <c r="AU115" i="5" s="1"/>
  <c r="AU136" i="5" s="1"/>
  <c r="K47" i="4"/>
  <c r="K51" i="4" s="1"/>
  <c r="J47" i="4"/>
  <c r="U110" i="7"/>
  <c r="Q110" i="7"/>
  <c r="M110" i="7"/>
  <c r="X110" i="7"/>
  <c r="K110" i="7"/>
  <c r="AA110" i="7"/>
  <c r="AA59" i="7" s="1"/>
  <c r="AA60" i="7" s="1"/>
  <c r="I36" i="3"/>
  <c r="N110" i="7"/>
  <c r="Y110" i="7"/>
  <c r="Z110" i="7"/>
  <c r="O110" i="7"/>
  <c r="V110" i="7"/>
  <c r="I110" i="7"/>
  <c r="I52" i="4" s="1"/>
  <c r="I55" i="4" s="1"/>
  <c r="S110" i="7"/>
  <c r="W110" i="7"/>
  <c r="T110" i="7"/>
  <c r="R110" i="7"/>
  <c r="L110" i="7"/>
  <c r="P110" i="7"/>
  <c r="J110" i="7"/>
  <c r="AV110" i="5"/>
  <c r="AV43" i="1"/>
  <c r="H72" i="5"/>
  <c r="H77" i="5" l="1"/>
  <c r="AB47" i="4"/>
  <c r="AB51" i="4" s="1"/>
  <c r="H114" i="5"/>
  <c r="AU112" i="2"/>
  <c r="AU79" i="6"/>
  <c r="R59" i="7"/>
  <c r="R60" i="7" s="1"/>
  <c r="R52" i="4"/>
  <c r="R55" i="4" s="1"/>
  <c r="U59" i="7"/>
  <c r="U60" i="7" s="1"/>
  <c r="U52" i="4"/>
  <c r="U55" i="4" s="1"/>
  <c r="J51" i="4"/>
  <c r="K59" i="7"/>
  <c r="K60" i="7" s="1"/>
  <c r="K52" i="4"/>
  <c r="K55" i="4" s="1"/>
  <c r="V59" i="7"/>
  <c r="V60" i="7" s="1"/>
  <c r="V52" i="4"/>
  <c r="V55" i="4" s="1"/>
  <c r="X59" i="7"/>
  <c r="X60" i="7" s="1"/>
  <c r="X52" i="4"/>
  <c r="X55" i="4" s="1"/>
  <c r="Y59" i="7"/>
  <c r="Y60" i="7" s="1"/>
  <c r="Y52" i="4"/>
  <c r="Y55" i="4" s="1"/>
  <c r="T59" i="7"/>
  <c r="T60" i="7" s="1"/>
  <c r="T52" i="4"/>
  <c r="T55" i="4" s="1"/>
  <c r="N59" i="7"/>
  <c r="N60" i="7" s="1"/>
  <c r="N52" i="4"/>
  <c r="N55" i="4" s="1"/>
  <c r="O59" i="7"/>
  <c r="O60" i="7" s="1"/>
  <c r="O52" i="4"/>
  <c r="O55" i="4" s="1"/>
  <c r="M59" i="7"/>
  <c r="M60" i="7" s="1"/>
  <c r="M52" i="4"/>
  <c r="M55" i="4" s="1"/>
  <c r="W59" i="7"/>
  <c r="W60" i="7" s="1"/>
  <c r="W52" i="4"/>
  <c r="W55" i="4" s="1"/>
  <c r="S59" i="7"/>
  <c r="S60" i="7" s="1"/>
  <c r="S52" i="4"/>
  <c r="S55" i="4" s="1"/>
  <c r="J59" i="7"/>
  <c r="J60" i="7" s="1"/>
  <c r="J52" i="4"/>
  <c r="P59" i="7"/>
  <c r="P60" i="7" s="1"/>
  <c r="P52" i="4"/>
  <c r="P55" i="4" s="1"/>
  <c r="L59" i="7"/>
  <c r="L60" i="7" s="1"/>
  <c r="L52" i="4"/>
  <c r="L55" i="4" s="1"/>
  <c r="Z59" i="7"/>
  <c r="Z60" i="7" s="1"/>
  <c r="Z52" i="4"/>
  <c r="Z55" i="4" s="1"/>
  <c r="Q59" i="7"/>
  <c r="Q60" i="7" s="1"/>
  <c r="Q52" i="4"/>
  <c r="Q55" i="4" s="1"/>
  <c r="AU22" i="3"/>
  <c r="AU64" i="3" s="1"/>
  <c r="AU66" i="3" s="1"/>
  <c r="AU47" i="3"/>
  <c r="I59" i="7"/>
  <c r="I60" i="7" s="1"/>
  <c r="AU51" i="2"/>
  <c r="AU68" i="2" s="1"/>
  <c r="AU128" i="5"/>
  <c r="AV111" i="5"/>
  <c r="AV44" i="1" s="1"/>
  <c r="AB42" i="7"/>
  <c r="H110" i="5"/>
  <c r="G47" i="4" l="1"/>
  <c r="AU143" i="5"/>
  <c r="J55" i="4"/>
  <c r="AV57" i="1"/>
  <c r="AV60" i="1" s="1"/>
  <c r="AU75" i="3"/>
  <c r="H111" i="5"/>
  <c r="AV115" i="5"/>
  <c r="AV136" i="5" s="1"/>
  <c r="AB43" i="7"/>
  <c r="AB57" i="7" s="1"/>
  <c r="AB54" i="7" l="1"/>
  <c r="E54" i="7" s="1"/>
  <c r="AV112" i="2"/>
  <c r="AV79" i="6"/>
  <c r="AV128" i="5"/>
  <c r="AV47" i="3"/>
  <c r="H47" i="3" s="1"/>
  <c r="AV22" i="3"/>
  <c r="AV64" i="3" s="1"/>
  <c r="AV75" i="3" s="1"/>
  <c r="H115" i="5"/>
  <c r="H79" i="6" s="1"/>
  <c r="AV51" i="2"/>
  <c r="AV68" i="2" s="1"/>
  <c r="AB29" i="7"/>
  <c r="AB109" i="7"/>
  <c r="AV143" i="5" l="1"/>
  <c r="H68" i="2"/>
  <c r="D9" i="4"/>
  <c r="AV66" i="3"/>
  <c r="AB110" i="7"/>
  <c r="H109" i="7"/>
  <c r="AB52" i="4" l="1"/>
  <c r="AB55" i="4" s="1"/>
  <c r="AA52" i="4"/>
  <c r="AA55" i="4" s="1"/>
  <c r="AB59" i="7"/>
  <c r="AB60" i="7" s="1"/>
  <c r="H110" i="7"/>
  <c r="I57" i="10" l="1"/>
  <c r="I61" i="10" l="1"/>
  <c r="I32" i="10" s="1"/>
  <c r="J26" i="3" l="1"/>
  <c r="J30" i="3" s="1"/>
  <c r="J31" i="3" l="1"/>
  <c r="J32" i="3" s="1"/>
  <c r="J88" i="6" s="1"/>
  <c r="J27" i="3" l="1"/>
  <c r="J36" i="3" l="1"/>
  <c r="J28" i="3"/>
  <c r="K26" i="3" s="1"/>
  <c r="K30" i="3" s="1"/>
  <c r="K31" i="3" l="1"/>
  <c r="K32" i="3" s="1"/>
  <c r="K88" i="6" s="1"/>
  <c r="K27" i="3" l="1"/>
  <c r="K36" i="3" l="1"/>
  <c r="K28" i="3"/>
  <c r="L26" i="3" s="1"/>
  <c r="L30" i="3" s="1"/>
  <c r="L31" i="3" l="1"/>
  <c r="L32" i="3" s="1"/>
  <c r="L88" i="6" s="1"/>
  <c r="L27" i="3" l="1"/>
  <c r="L36" i="3" l="1"/>
  <c r="L28" i="3"/>
  <c r="M26" i="3" s="1"/>
  <c r="M30" i="3" s="1"/>
  <c r="M31" i="3" l="1"/>
  <c r="M32" i="3" s="1"/>
  <c r="M88" i="6" s="1"/>
  <c r="M27" i="3" l="1"/>
  <c r="M36" i="3" l="1"/>
  <c r="M28" i="3"/>
  <c r="N26" i="3" s="1"/>
  <c r="N30" i="3" s="1"/>
  <c r="N31" i="3" l="1"/>
  <c r="N32" i="3" s="1"/>
  <c r="N88" i="6" s="1"/>
  <c r="N27" i="3" l="1"/>
  <c r="N36" i="3" l="1"/>
  <c r="N28" i="3"/>
  <c r="O26" i="3" s="1"/>
  <c r="O30" i="3" s="1"/>
  <c r="O31" i="3" l="1"/>
  <c r="O32" i="3" s="1"/>
  <c r="O88" i="6" s="1"/>
  <c r="O27" i="3" l="1"/>
  <c r="O36" i="3" l="1"/>
  <c r="O28" i="3"/>
  <c r="P26" i="3" s="1"/>
  <c r="P30" i="3" s="1"/>
  <c r="P31" i="3" l="1"/>
  <c r="P32" i="3" s="1"/>
  <c r="P88" i="6" s="1"/>
  <c r="P27" i="3" l="1"/>
  <c r="P36" i="3" l="1"/>
  <c r="P28" i="3"/>
  <c r="Q26" i="3" s="1"/>
  <c r="Q30" i="3" s="1"/>
  <c r="Q31" i="3" l="1"/>
  <c r="Q27" i="3" l="1"/>
  <c r="Q32" i="3"/>
  <c r="Q88" i="6" s="1"/>
  <c r="Q36" i="3" l="1"/>
  <c r="Q28" i="3"/>
  <c r="R26" i="3" s="1"/>
  <c r="R30" i="3" s="1"/>
  <c r="R31" i="3" l="1"/>
  <c r="R27" i="3" l="1"/>
  <c r="R32" i="3"/>
  <c r="R88" i="6" s="1"/>
  <c r="R36" i="3" l="1"/>
  <c r="R28" i="3"/>
  <c r="S26" i="3" s="1"/>
  <c r="S30" i="3" s="1"/>
  <c r="S31" i="3" l="1"/>
  <c r="S32" i="3" s="1"/>
  <c r="S88" i="6" s="1"/>
  <c r="S27" i="3" l="1"/>
  <c r="S36" i="3" l="1"/>
  <c r="S28" i="3"/>
  <c r="T26" i="3" s="1"/>
  <c r="T30" i="3" s="1"/>
  <c r="T31" i="3" l="1"/>
  <c r="T27" i="3" l="1"/>
  <c r="T32" i="3"/>
  <c r="T88" i="6" s="1"/>
  <c r="T36" i="3" l="1"/>
  <c r="T28" i="3"/>
  <c r="U26" i="3" s="1"/>
  <c r="U30" i="3" s="1"/>
  <c r="U31" i="3" l="1"/>
  <c r="U32" i="3" s="1"/>
  <c r="U88" i="6" s="1"/>
  <c r="U27" i="3" l="1"/>
  <c r="U36" i="3" l="1"/>
  <c r="U28" i="3"/>
  <c r="V26" i="3" s="1"/>
  <c r="V30" i="3" s="1"/>
  <c r="V31" i="3" l="1"/>
  <c r="V32" i="3" s="1"/>
  <c r="V88" i="6" s="1"/>
  <c r="V27" i="3" l="1"/>
  <c r="V36" i="3" l="1"/>
  <c r="V28" i="3"/>
  <c r="W26" i="3" s="1"/>
  <c r="W30" i="3" s="1"/>
  <c r="W31" i="3" l="1"/>
  <c r="W32" i="3" s="1"/>
  <c r="W88" i="6" s="1"/>
  <c r="W27" i="3" l="1"/>
  <c r="W36" i="3" l="1"/>
  <c r="W28" i="3"/>
  <c r="X26" i="3" s="1"/>
  <c r="X30" i="3" s="1"/>
  <c r="X31" i="3" l="1"/>
  <c r="X32" i="3" s="1"/>
  <c r="X88" i="6" s="1"/>
  <c r="X27" i="3" l="1"/>
  <c r="X36" i="3" l="1"/>
  <c r="X28" i="3"/>
  <c r="Y26" i="3" s="1"/>
  <c r="Y30" i="3" s="1"/>
  <c r="Y31" i="3" l="1"/>
  <c r="Y32" i="3" s="1"/>
  <c r="Y88" i="6" s="1"/>
  <c r="Y27" i="3" l="1"/>
  <c r="Y36" i="3" l="1"/>
  <c r="Y28" i="3"/>
  <c r="Z26" i="3" s="1"/>
  <c r="Z30" i="3" s="1"/>
  <c r="Z31" i="3" l="1"/>
  <c r="Z32" i="3" s="1"/>
  <c r="Z88" i="6" s="1"/>
  <c r="Z27" i="3" l="1"/>
  <c r="Z36" i="3" l="1"/>
  <c r="Z28" i="3"/>
  <c r="AA26" i="3" s="1"/>
  <c r="AA30" i="3" s="1"/>
  <c r="AA31" i="3" l="1"/>
  <c r="AA32" i="3" s="1"/>
  <c r="AA88" i="6" s="1"/>
  <c r="AA27" i="3" l="1"/>
  <c r="AA36" i="3" l="1"/>
  <c r="AA28" i="3"/>
  <c r="AB26" i="3" s="1"/>
  <c r="AB30" i="3" s="1"/>
  <c r="AB31" i="3" l="1"/>
  <c r="AB32" i="3" s="1"/>
  <c r="AB88" i="6" s="1"/>
  <c r="AB27" i="3" l="1"/>
  <c r="AB36" i="3" l="1"/>
  <c r="AB28" i="3"/>
  <c r="AC26" i="3" s="1"/>
  <c r="AC30" i="3" s="1"/>
  <c r="AC31" i="3" l="1"/>
  <c r="AC32" i="3" s="1"/>
  <c r="AC88" i="6" s="1"/>
  <c r="AC27" i="3" l="1"/>
  <c r="AC36" i="3" l="1"/>
  <c r="AC28" i="3"/>
  <c r="AD26" i="3" s="1"/>
  <c r="AD30" i="3" s="1"/>
  <c r="AD31" i="3" l="1"/>
  <c r="AD27" i="3" l="1"/>
  <c r="AD32" i="3"/>
  <c r="AD88" i="6" s="1"/>
  <c r="AD36" i="3" l="1"/>
  <c r="AD28" i="3"/>
  <c r="AE26" i="3" s="1"/>
  <c r="AE30" i="3" s="1"/>
  <c r="AE31" i="3" l="1"/>
  <c r="AE32" i="3" s="1"/>
  <c r="AE88" i="6" s="1"/>
  <c r="AE27" i="3" l="1"/>
  <c r="AE36" i="3" l="1"/>
  <c r="AE28" i="3"/>
  <c r="AF26" i="3" s="1"/>
  <c r="AF30" i="3" s="1"/>
  <c r="AF31" i="3" l="1"/>
  <c r="AF32" i="3" s="1"/>
  <c r="AF88" i="6" s="1"/>
  <c r="AF27" i="3" l="1"/>
  <c r="AF36" i="3" l="1"/>
  <c r="AF28" i="3"/>
  <c r="AG26" i="3" s="1"/>
  <c r="AG30" i="3" s="1"/>
  <c r="AG31" i="3" l="1"/>
  <c r="AG32" i="3" s="1"/>
  <c r="AG88" i="6" s="1"/>
  <c r="AG27" i="3" l="1"/>
  <c r="AG36" i="3" l="1"/>
  <c r="AG28" i="3"/>
  <c r="AH26" i="3" s="1"/>
  <c r="AH30" i="3" s="1"/>
  <c r="AH31" i="3" l="1"/>
  <c r="AH32" i="3" s="1"/>
  <c r="AH88" i="6" s="1"/>
  <c r="AH27" i="3" l="1"/>
  <c r="AH36" i="3" l="1"/>
  <c r="AH28" i="3"/>
  <c r="AI26" i="3" s="1"/>
  <c r="AI30" i="3" s="1"/>
  <c r="AI31" i="3" l="1"/>
  <c r="AI32" i="3" s="1"/>
  <c r="AI88" i="6" s="1"/>
  <c r="AI27" i="3" l="1"/>
  <c r="AI36" i="3" l="1"/>
  <c r="AI28" i="3"/>
  <c r="AJ26" i="3" s="1"/>
  <c r="AJ30" i="3" s="1"/>
  <c r="AJ31" i="3" l="1"/>
  <c r="AJ32" i="3" s="1"/>
  <c r="AJ88" i="6" s="1"/>
  <c r="AJ27" i="3" l="1"/>
  <c r="AJ36" i="3" l="1"/>
  <c r="AJ28" i="3"/>
  <c r="AK26" i="3" s="1"/>
  <c r="AK30" i="3" s="1"/>
  <c r="AK31" i="3" l="1"/>
  <c r="AK32" i="3" s="1"/>
  <c r="AK88" i="6" s="1"/>
  <c r="AK27" i="3" l="1"/>
  <c r="AK36" i="3" l="1"/>
  <c r="AK28" i="3"/>
  <c r="AL26" i="3" s="1"/>
  <c r="AL30" i="3" s="1"/>
  <c r="AL31" i="3" l="1"/>
  <c r="AL32" i="3" s="1"/>
  <c r="AL88" i="6" s="1"/>
  <c r="AL27" i="3" l="1"/>
  <c r="AL36" i="3" l="1"/>
  <c r="AL28" i="3"/>
  <c r="AM26" i="3" s="1"/>
  <c r="AM30" i="3" s="1"/>
  <c r="AM31" i="3" l="1"/>
  <c r="AM32" i="3" s="1"/>
  <c r="AM88" i="6" s="1"/>
  <c r="AM27" i="3" l="1"/>
  <c r="AM36" i="3" l="1"/>
  <c r="AM28" i="3"/>
  <c r="AN26" i="3" s="1"/>
  <c r="AN30" i="3" s="1"/>
  <c r="AN31" i="3" l="1"/>
  <c r="AN32" i="3" s="1"/>
  <c r="AN88" i="6" s="1"/>
  <c r="AN27" i="3" l="1"/>
  <c r="AN36" i="3" l="1"/>
  <c r="AN28" i="3"/>
  <c r="AO26" i="3" s="1"/>
  <c r="AO30" i="3" s="1"/>
  <c r="AO31" i="3" l="1"/>
  <c r="AO32" i="3" s="1"/>
  <c r="AO88" i="6" s="1"/>
  <c r="AO27" i="3" l="1"/>
  <c r="AO36" i="3" l="1"/>
  <c r="AO28" i="3"/>
  <c r="AP26" i="3" s="1"/>
  <c r="AP30" i="3" s="1"/>
  <c r="AP31" i="3" l="1"/>
  <c r="AP32" i="3" s="1"/>
  <c r="AP88" i="6" s="1"/>
  <c r="AP27" i="3" l="1"/>
  <c r="AP36" i="3" l="1"/>
  <c r="AP28" i="3"/>
  <c r="AQ26" i="3" s="1"/>
  <c r="AQ30" i="3" s="1"/>
  <c r="AQ31" i="3" l="1"/>
  <c r="AQ32" i="3" s="1"/>
  <c r="AQ88" i="6" s="1"/>
  <c r="AQ27" i="3" l="1"/>
  <c r="AQ36" i="3" l="1"/>
  <c r="AQ28" i="3"/>
  <c r="AR26" i="3" s="1"/>
  <c r="AR30" i="3" l="1"/>
  <c r="AR31" i="3" l="1"/>
  <c r="AR27" i="3" l="1"/>
  <c r="AR32" i="3"/>
  <c r="AR88" i="6" s="1"/>
  <c r="AR36" i="3" l="1"/>
  <c r="E36" i="3" s="1"/>
  <c r="AR28" i="3"/>
  <c r="AS26" i="3" s="1"/>
  <c r="AS30" i="3" s="1"/>
  <c r="AS31" i="3" l="1"/>
  <c r="AS32" i="3" s="1"/>
  <c r="AS88" i="6" s="1"/>
  <c r="AS27" i="3" l="1"/>
  <c r="AS28" i="3" l="1"/>
  <c r="AT26" i="3" s="1"/>
  <c r="AT30" i="3" s="1"/>
  <c r="AT31" i="3" l="1"/>
  <c r="AT32" i="3" s="1"/>
  <c r="AT88" i="6" s="1"/>
  <c r="AT27" i="3" l="1"/>
  <c r="AT28" i="3" l="1"/>
  <c r="AU26" i="3" s="1"/>
  <c r="AU30" i="3" s="1"/>
  <c r="AU31" i="3" l="1"/>
  <c r="AU27" i="3" l="1"/>
  <c r="AU32" i="3"/>
  <c r="AU88" i="6" s="1"/>
  <c r="AU28" i="3" l="1"/>
  <c r="AV26" i="3" s="1"/>
  <c r="AV30" i="3" s="1"/>
  <c r="AV31" i="3" l="1"/>
  <c r="AV32" i="3" s="1"/>
  <c r="AV88" i="6" s="1"/>
  <c r="AV27" i="3" l="1"/>
  <c r="AV28" i="3" l="1"/>
  <c r="I73" i="3" l="1"/>
  <c r="I74" i="3" l="1"/>
  <c r="I76" i="3"/>
  <c r="I77" i="3" l="1"/>
  <c r="J73" i="3" l="1"/>
  <c r="J74" i="3" s="1"/>
  <c r="I79" i="3"/>
  <c r="I71" i="2" s="1"/>
  <c r="I18" i="1"/>
  <c r="I146" i="5" l="1"/>
  <c r="I115" i="2"/>
  <c r="J76" i="3"/>
  <c r="J77" i="3" s="1"/>
  <c r="I63" i="1"/>
  <c r="K73" i="3" l="1"/>
  <c r="K76" i="3" s="1"/>
  <c r="J18" i="1"/>
  <c r="J79" i="3"/>
  <c r="J115" i="2" l="1"/>
  <c r="J71" i="2"/>
  <c r="K74" i="3"/>
  <c r="K77" i="3" s="1"/>
  <c r="J63" i="1"/>
  <c r="J146" i="5"/>
  <c r="L73" i="3" l="1"/>
  <c r="L76" i="3" s="1"/>
  <c r="K79" i="3"/>
  <c r="K18" i="1"/>
  <c r="K115" i="2" l="1"/>
  <c r="K71" i="2"/>
  <c r="K63" i="1"/>
  <c r="K146" i="5"/>
  <c r="L74" i="3"/>
  <c r="L77" i="3" s="1"/>
  <c r="M73" i="3" l="1"/>
  <c r="M76" i="3" s="1"/>
  <c r="L18" i="1"/>
  <c r="L79" i="3"/>
  <c r="L115" i="2" l="1"/>
  <c r="L71" i="2"/>
  <c r="M74" i="3"/>
  <c r="M77" i="3" s="1"/>
  <c r="L63" i="1"/>
  <c r="L146" i="5"/>
  <c r="M79" i="3" l="1"/>
  <c r="M18" i="1"/>
  <c r="N73" i="3"/>
  <c r="N76" i="3" s="1"/>
  <c r="M115" i="2" l="1"/>
  <c r="M71" i="2"/>
  <c r="M63" i="1"/>
  <c r="M146" i="5"/>
  <c r="N74" i="3"/>
  <c r="N77" i="3" s="1"/>
  <c r="O73" i="3" l="1"/>
  <c r="O76" i="3" s="1"/>
  <c r="N18" i="1"/>
  <c r="N79" i="3"/>
  <c r="N115" i="2" l="1"/>
  <c r="N71" i="2"/>
  <c r="O74" i="3"/>
  <c r="O77" i="3" s="1"/>
  <c r="N63" i="1"/>
  <c r="N146" i="5"/>
  <c r="O18" i="1" l="1"/>
  <c r="P73" i="3"/>
  <c r="P74" i="3" s="1"/>
  <c r="O79" i="3"/>
  <c r="O115" i="2" l="1"/>
  <c r="O71" i="2"/>
  <c r="P76" i="3"/>
  <c r="P77" i="3" s="1"/>
  <c r="O63" i="1"/>
  <c r="O146" i="5"/>
  <c r="P18" i="1" l="1"/>
  <c r="Q73" i="3"/>
  <c r="Q76" i="3" s="1"/>
  <c r="P79" i="3"/>
  <c r="P115" i="2" l="1"/>
  <c r="P71" i="2"/>
  <c r="P63" i="1"/>
  <c r="P146" i="5"/>
  <c r="Q74" i="3"/>
  <c r="Q77" i="3" s="1"/>
  <c r="Q79" i="3" l="1"/>
  <c r="Q18" i="1"/>
  <c r="R73" i="3"/>
  <c r="R76" i="3" s="1"/>
  <c r="Q115" i="2" l="1"/>
  <c r="Q71" i="2"/>
  <c r="Q63" i="1"/>
  <c r="Q146" i="5"/>
  <c r="R74" i="3"/>
  <c r="R77" i="3" s="1"/>
  <c r="R79" i="3" l="1"/>
  <c r="S73" i="3"/>
  <c r="S76" i="3" s="1"/>
  <c r="R18" i="1"/>
  <c r="R115" i="2" l="1"/>
  <c r="R71" i="2"/>
  <c r="R63" i="1"/>
  <c r="R146" i="5"/>
  <c r="S74" i="3"/>
  <c r="S77" i="3" s="1"/>
  <c r="H31" i="10" s="1"/>
  <c r="H17" i="4" s="1"/>
  <c r="S79" i="3" l="1"/>
  <c r="S18" i="1"/>
  <c r="T73" i="3"/>
  <c r="T74" i="3" s="1"/>
  <c r="S115" i="2" l="1"/>
  <c r="S71" i="2"/>
  <c r="T76" i="3"/>
  <c r="T77" i="3" s="1"/>
  <c r="S63" i="1"/>
  <c r="S146" i="5"/>
  <c r="T79" i="3" l="1"/>
  <c r="T18" i="1"/>
  <c r="U73" i="3"/>
  <c r="U76" i="3" s="1"/>
  <c r="T115" i="2" l="1"/>
  <c r="T71" i="2"/>
  <c r="T63" i="1"/>
  <c r="T146" i="5"/>
  <c r="U74" i="3"/>
  <c r="U77" i="3" s="1"/>
  <c r="V73" i="3" l="1"/>
  <c r="V76" i="3" s="1"/>
  <c r="U79" i="3"/>
  <c r="U18" i="1"/>
  <c r="U115" i="2" l="1"/>
  <c r="U71" i="2"/>
  <c r="V74" i="3"/>
  <c r="V77" i="3" s="1"/>
  <c r="U63" i="1"/>
  <c r="U146" i="5"/>
  <c r="V18" i="1" l="1"/>
  <c r="W73" i="3"/>
  <c r="W74" i="3" s="1"/>
  <c r="V79" i="3"/>
  <c r="V115" i="2" l="1"/>
  <c r="V71" i="2"/>
  <c r="V63" i="1"/>
  <c r="V146" i="5"/>
  <c r="W76" i="3"/>
  <c r="W77" i="3" s="1"/>
  <c r="W79" i="3" l="1"/>
  <c r="X73" i="3"/>
  <c r="X76" i="3" s="1"/>
  <c r="W18" i="1"/>
  <c r="W115" i="2" l="1"/>
  <c r="W71" i="2"/>
  <c r="W63" i="1"/>
  <c r="W146" i="5"/>
  <c r="X74" i="3"/>
  <c r="X77" i="3" s="1"/>
  <c r="X79" i="3" l="1"/>
  <c r="Y73" i="3"/>
  <c r="Y74" i="3" s="1"/>
  <c r="X18" i="1"/>
  <c r="X115" i="2" l="1"/>
  <c r="X71" i="2"/>
  <c r="Y76" i="3"/>
  <c r="Y77" i="3" s="1"/>
  <c r="X63" i="1"/>
  <c r="X146" i="5"/>
  <c r="Y79" i="3" l="1"/>
  <c r="Y18" i="1"/>
  <c r="Z73" i="3"/>
  <c r="Z76" i="3" s="1"/>
  <c r="Y115" i="2" l="1"/>
  <c r="Y71" i="2"/>
  <c r="Y63" i="1"/>
  <c r="Y146" i="5"/>
  <c r="Z74" i="3"/>
  <c r="Z77" i="3" s="1"/>
  <c r="Z79" i="3" l="1"/>
  <c r="Z18" i="1"/>
  <c r="AA73" i="3"/>
  <c r="AA74" i="3" s="1"/>
  <c r="Z115" i="2" l="1"/>
  <c r="Z71" i="2"/>
  <c r="AA76" i="3"/>
  <c r="AA77" i="3" s="1"/>
  <c r="Z63" i="1"/>
  <c r="Z146" i="5"/>
  <c r="AA18" i="1" l="1"/>
  <c r="AB73" i="3"/>
  <c r="AB74" i="3" s="1"/>
  <c r="AA79" i="3"/>
  <c r="AA115" i="2" l="1"/>
  <c r="AA71" i="2"/>
  <c r="AB76" i="3"/>
  <c r="AB77" i="3" s="1"/>
  <c r="AA63" i="1"/>
  <c r="AA146" i="5"/>
  <c r="AB18" i="1" l="1"/>
  <c r="AB79" i="3"/>
  <c r="AC73" i="3"/>
  <c r="AC74" i="3" s="1"/>
  <c r="AB115" i="2" l="1"/>
  <c r="AB71" i="2"/>
  <c r="AB63" i="1"/>
  <c r="AB146" i="5"/>
  <c r="AC76" i="3"/>
  <c r="AC77" i="3" s="1"/>
  <c r="AD73" i="3" l="1"/>
  <c r="AD76" i="3" s="1"/>
  <c r="AC79" i="3"/>
  <c r="AC18" i="1"/>
  <c r="AC115" i="2" l="1"/>
  <c r="AC71" i="2"/>
  <c r="AD74" i="3"/>
  <c r="AD77" i="3" s="1"/>
  <c r="AC63" i="1"/>
  <c r="AC146" i="5"/>
  <c r="AD18" i="1" l="1"/>
  <c r="AE73" i="3"/>
  <c r="AE76" i="3" s="1"/>
  <c r="AD79" i="3"/>
  <c r="AD115" i="2" l="1"/>
  <c r="AD71" i="2"/>
  <c r="AD63" i="1"/>
  <c r="AD146" i="5"/>
  <c r="AE74" i="3"/>
  <c r="AE77" i="3" s="1"/>
  <c r="AF73" i="3" l="1"/>
  <c r="AF76" i="3" s="1"/>
  <c r="AE18" i="1"/>
  <c r="AE79" i="3"/>
  <c r="AE115" i="2" l="1"/>
  <c r="AE71" i="2"/>
  <c r="AF74" i="3"/>
  <c r="AF77" i="3" s="1"/>
  <c r="AE63" i="1"/>
  <c r="AE146" i="5"/>
  <c r="AF79" i="3" l="1"/>
  <c r="AF71" i="2" s="1"/>
  <c r="AG73" i="3"/>
  <c r="AG74" i="3" s="1"/>
  <c r="AF18" i="1"/>
  <c r="AF63" i="1" l="1"/>
  <c r="AF115" i="2"/>
  <c r="AG76" i="3"/>
  <c r="AG77" i="3" s="1"/>
  <c r="AF146" i="5"/>
  <c r="AG18" i="1" l="1"/>
  <c r="AG79" i="3"/>
  <c r="AH73" i="3"/>
  <c r="AH74" i="3" s="1"/>
  <c r="AG115" i="2" l="1"/>
  <c r="AG71" i="2"/>
  <c r="AG63" i="1"/>
  <c r="AG146" i="5"/>
  <c r="AH76" i="3"/>
  <c r="AH77" i="3" s="1"/>
  <c r="AH18" i="1" l="1"/>
  <c r="AI73" i="3"/>
  <c r="AI76" i="3" s="1"/>
  <c r="AH79" i="3"/>
  <c r="AH115" i="2" l="1"/>
  <c r="AH71" i="2"/>
  <c r="AI74" i="3"/>
  <c r="AI77" i="3" s="1"/>
  <c r="AH63" i="1"/>
  <c r="AH146" i="5"/>
  <c r="AI79" i="3" l="1"/>
  <c r="AI18" i="1"/>
  <c r="AJ73" i="3"/>
  <c r="AJ74" i="3" s="1"/>
  <c r="AI115" i="2" l="1"/>
  <c r="AI71" i="2"/>
  <c r="AI63" i="1"/>
  <c r="AI146" i="5"/>
  <c r="AJ76" i="3"/>
  <c r="AJ77" i="3" s="1"/>
  <c r="AJ18" i="1" l="1"/>
  <c r="AK73" i="3"/>
  <c r="AK76" i="3" s="1"/>
  <c r="AJ79" i="3"/>
  <c r="AJ115" i="2" l="1"/>
  <c r="AJ71" i="2"/>
  <c r="AJ63" i="1"/>
  <c r="AJ146" i="5"/>
  <c r="AK74" i="3"/>
  <c r="AK77" i="3" s="1"/>
  <c r="AL73" i="3" l="1"/>
  <c r="AL76" i="3" s="1"/>
  <c r="AK18" i="1"/>
  <c r="AK79" i="3"/>
  <c r="AK115" i="2" l="1"/>
  <c r="AK71" i="2"/>
  <c r="AL74" i="3"/>
  <c r="AL77" i="3" s="1"/>
  <c r="AL79" i="3" s="1"/>
  <c r="AK63" i="1"/>
  <c r="AK146" i="5"/>
  <c r="AL115" i="2" l="1"/>
  <c r="AL71" i="2"/>
  <c r="AL18" i="1"/>
  <c r="AL63" i="1"/>
  <c r="AL146" i="5"/>
  <c r="AM73" i="3"/>
  <c r="AM76" i="3" s="1"/>
  <c r="AM74" i="3" l="1"/>
  <c r="AM77" i="3" s="1"/>
  <c r="AM79" i="3" l="1"/>
  <c r="AN73" i="3"/>
  <c r="AN74" i="3" s="1"/>
  <c r="AM18" i="1"/>
  <c r="AM115" i="2" l="1"/>
  <c r="AM71" i="2"/>
  <c r="AM63" i="1"/>
  <c r="AM146" i="5"/>
  <c r="AN76" i="3"/>
  <c r="AN77" i="3" s="1"/>
  <c r="AO73" i="3" l="1"/>
  <c r="AO74" i="3" s="1"/>
  <c r="AN18" i="1"/>
  <c r="AN79" i="3"/>
  <c r="AN115" i="2" l="1"/>
  <c r="AN71" i="2"/>
  <c r="AO76" i="3"/>
  <c r="AO77" i="3" s="1"/>
  <c r="AN63" i="1"/>
  <c r="AN146" i="5"/>
  <c r="AO18" i="1" l="1"/>
  <c r="AO79" i="3"/>
  <c r="AP73" i="3"/>
  <c r="AP74" i="3" s="1"/>
  <c r="AO115" i="2" l="1"/>
  <c r="AO71" i="2"/>
  <c r="AO63" i="1"/>
  <c r="AO146" i="5"/>
  <c r="AP76" i="3"/>
  <c r="AP77" i="3" s="1"/>
  <c r="AP79" i="3" l="1"/>
  <c r="AQ73" i="3"/>
  <c r="AQ76" i="3" s="1"/>
  <c r="AP18" i="1"/>
  <c r="AP115" i="2" l="1"/>
  <c r="AP71" i="2"/>
  <c r="AQ74" i="3"/>
  <c r="AQ77" i="3" s="1"/>
  <c r="AR73" i="3" s="1"/>
  <c r="AP63" i="1"/>
  <c r="AP146" i="5"/>
  <c r="AQ79" i="3" l="1"/>
  <c r="AQ71" i="2" s="1"/>
  <c r="AQ18" i="1"/>
  <c r="AR74" i="3"/>
  <c r="AR76" i="3"/>
  <c r="AQ63" i="1" l="1"/>
  <c r="AQ115" i="2"/>
  <c r="AQ146" i="5"/>
  <c r="AR77" i="3"/>
  <c r="AR79" i="3" l="1"/>
  <c r="AS73" i="3"/>
  <c r="AS76" i="3" s="1"/>
  <c r="AR18" i="1"/>
  <c r="AR115" i="2" l="1"/>
  <c r="AR71" i="2"/>
  <c r="AR63" i="1"/>
  <c r="AR146" i="5"/>
  <c r="AS74" i="3"/>
  <c r="AS77" i="3" s="1"/>
  <c r="AT73" i="3" l="1"/>
  <c r="AT76" i="3" s="1"/>
  <c r="AS18" i="1"/>
  <c r="AS79" i="3"/>
  <c r="AS115" i="2" l="1"/>
  <c r="AS71" i="2"/>
  <c r="AS63" i="1"/>
  <c r="AS146" i="5"/>
  <c r="AT74" i="3"/>
  <c r="AT77" i="3" s="1"/>
  <c r="AT79" i="3" l="1"/>
  <c r="AU73" i="3"/>
  <c r="AU74" i="3" s="1"/>
  <c r="AT18" i="1"/>
  <c r="AT115" i="2" l="1"/>
  <c r="AT71" i="2"/>
  <c r="AT63" i="1"/>
  <c r="AT146" i="5"/>
  <c r="AU76" i="3"/>
  <c r="AU77" i="3" s="1"/>
  <c r="AU18" i="1" l="1"/>
  <c r="AU79" i="3"/>
  <c r="AV73" i="3"/>
  <c r="AV76" i="3" s="1"/>
  <c r="AU115" i="2" l="1"/>
  <c r="AU71" i="2"/>
  <c r="AU63" i="1"/>
  <c r="AU146" i="5"/>
  <c r="AV74" i="3"/>
  <c r="AV77" i="3" s="1"/>
  <c r="I113" i="7" s="1" a="1"/>
  <c r="I113" i="7" s="1"/>
  <c r="AV79" i="3" l="1"/>
  <c r="Q113" i="7" a="1"/>
  <c r="Q113" i="7" s="1"/>
  <c r="Q17" i="7" s="1"/>
  <c r="Y113" i="7" a="1"/>
  <c r="Y113" i="7" s="1"/>
  <c r="Y17" i="7" s="1"/>
  <c r="V113" i="7" a="1"/>
  <c r="V113" i="7" s="1"/>
  <c r="R113" i="7" a="1"/>
  <c r="R113" i="7" s="1"/>
  <c r="Z113" i="7" a="1"/>
  <c r="Z113" i="7" s="1"/>
  <c r="K113" i="7" a="1"/>
  <c r="K113" i="7" s="1"/>
  <c r="S113" i="7" a="1"/>
  <c r="S113" i="7" s="1"/>
  <c r="S17" i="7" s="1"/>
  <c r="AA113" i="7" a="1"/>
  <c r="AA113" i="7" s="1"/>
  <c r="AA17" i="7" s="1"/>
  <c r="AB113" i="7" a="1"/>
  <c r="AB113" i="7" s="1"/>
  <c r="AB17" i="7" s="1"/>
  <c r="W113" i="7" a="1"/>
  <c r="W113" i="7" s="1"/>
  <c r="I17" i="7"/>
  <c r="T113" i="7" a="1"/>
  <c r="T113" i="7" s="1"/>
  <c r="J113" i="7" a="1"/>
  <c r="J113" i="7" s="1"/>
  <c r="U113" i="7" a="1"/>
  <c r="U113" i="7" s="1"/>
  <c r="U17" i="7" s="1"/>
  <c r="O113" i="7" a="1"/>
  <c r="O113" i="7" s="1"/>
  <c r="O17" i="7" s="1"/>
  <c r="X113" i="7" a="1"/>
  <c r="X113" i="7" s="1"/>
  <c r="X17" i="7" s="1"/>
  <c r="L113" i="7" a="1"/>
  <c r="L113" i="7" s="1"/>
  <c r="L17" i="7" s="1"/>
  <c r="P113" i="7" a="1"/>
  <c r="P113" i="7" s="1"/>
  <c r="N113" i="7" a="1"/>
  <c r="N113" i="7" s="1"/>
  <c r="M113" i="7" a="1"/>
  <c r="M113" i="7" s="1"/>
  <c r="AV18" i="1"/>
  <c r="AV115" i="2" l="1"/>
  <c r="AV71" i="2"/>
  <c r="H71" i="2" s="1"/>
  <c r="Q114" i="7"/>
  <c r="Q63" i="7" s="1"/>
  <c r="Z114" i="7"/>
  <c r="R114" i="7"/>
  <c r="T114" i="7"/>
  <c r="AV63" i="1"/>
  <c r="AV146" i="5"/>
  <c r="O114" i="7"/>
  <c r="J114" i="7"/>
  <c r="AA114" i="7"/>
  <c r="AA63" i="7" s="1"/>
  <c r="W114" i="7"/>
  <c r="K114" i="7"/>
  <c r="P17" i="7"/>
  <c r="V114" i="7"/>
  <c r="Y114" i="7"/>
  <c r="S114" i="7"/>
  <c r="R17" i="7"/>
  <c r="V17" i="7"/>
  <c r="AB114" i="7"/>
  <c r="I114" i="7"/>
  <c r="I58" i="4" s="1"/>
  <c r="K17" i="7"/>
  <c r="L114" i="7"/>
  <c r="W17" i="7"/>
  <c r="X114" i="7"/>
  <c r="J17" i="7"/>
  <c r="T17" i="7"/>
  <c r="P114" i="7"/>
  <c r="Z17" i="7"/>
  <c r="U114" i="7"/>
  <c r="N17" i="7"/>
  <c r="N114" i="7"/>
  <c r="M114" i="7"/>
  <c r="M17" i="7"/>
  <c r="Q58" i="4" l="1"/>
  <c r="X63" i="7"/>
  <c r="X58" i="4"/>
  <c r="N63" i="7"/>
  <c r="N58" i="4"/>
  <c r="V63" i="7"/>
  <c r="V58" i="4"/>
  <c r="U63" i="7"/>
  <c r="U58" i="4"/>
  <c r="S63" i="7"/>
  <c r="S58" i="4"/>
  <c r="Y63" i="7"/>
  <c r="Y58" i="4"/>
  <c r="T63" i="7"/>
  <c r="T58" i="4"/>
  <c r="K63" i="7"/>
  <c r="K58" i="4"/>
  <c r="P63" i="7"/>
  <c r="P58" i="4"/>
  <c r="M63" i="7"/>
  <c r="M58" i="4"/>
  <c r="O63" i="7"/>
  <c r="O58" i="4"/>
  <c r="L63" i="7"/>
  <c r="L58" i="4"/>
  <c r="R63" i="7"/>
  <c r="R58" i="4"/>
  <c r="AB63" i="7"/>
  <c r="AA58" i="4"/>
  <c r="AB58" i="4"/>
  <c r="W63" i="7"/>
  <c r="W58" i="4"/>
  <c r="Z63" i="7"/>
  <c r="Z58" i="4"/>
  <c r="J63" i="7"/>
  <c r="J58" i="4"/>
  <c r="I63" i="7"/>
  <c r="I87" i="2" l="1"/>
  <c r="E86" i="1" l="1"/>
  <c r="E87" i="7"/>
  <c r="H93" i="1"/>
  <c r="H31" i="1" s="1"/>
  <c r="H50" i="10"/>
  <c r="I48" i="10" s="1"/>
  <c r="E41" i="3"/>
  <c r="H51" i="3" s="1"/>
  <c r="I49" i="3" s="1"/>
  <c r="I53" i="3" s="1"/>
  <c r="I106" i="6" s="1"/>
  <c r="I144" i="5" l="1"/>
  <c r="I48" i="1"/>
  <c r="I69" i="2"/>
  <c r="I95" i="1"/>
  <c r="I113" i="2"/>
  <c r="I62" i="1"/>
  <c r="I54" i="3"/>
  <c r="I105" i="6" s="1"/>
  <c r="I107" i="6" s="1"/>
  <c r="I53" i="2"/>
  <c r="I55" i="2" s="1"/>
  <c r="H94" i="7"/>
  <c r="I91" i="1"/>
  <c r="I49" i="10"/>
  <c r="I24" i="10" s="1"/>
  <c r="I52" i="10"/>
  <c r="I92" i="7" l="1"/>
  <c r="H30" i="7"/>
  <c r="I57" i="2"/>
  <c r="I84" i="2"/>
  <c r="I89" i="2" s="1"/>
  <c r="I63" i="2"/>
  <c r="I145" i="5"/>
  <c r="I147" i="5" s="1"/>
  <c r="I70" i="2"/>
  <c r="I72" i="2" s="1"/>
  <c r="I61" i="1"/>
  <c r="I114" i="2"/>
  <c r="I116" i="2" s="1"/>
  <c r="I92" i="1"/>
  <c r="I93" i="1" s="1"/>
  <c r="I50" i="3"/>
  <c r="I51" i="3" s="1"/>
  <c r="I50" i="10"/>
  <c r="I33" i="10"/>
  <c r="I27" i="10"/>
  <c r="J48" i="10" l="1"/>
  <c r="J52" i="10" s="1"/>
  <c r="I37" i="10"/>
  <c r="I58" i="10"/>
  <c r="I59" i="10" s="1"/>
  <c r="J57" i="10" s="1"/>
  <c r="J61" i="10" s="1"/>
  <c r="I34" i="10"/>
  <c r="I42" i="10"/>
  <c r="I41" i="10"/>
  <c r="I64" i="1"/>
  <c r="I73" i="2"/>
  <c r="I75" i="2" s="1"/>
  <c r="I65" i="2"/>
  <c r="I129" i="5" s="1"/>
  <c r="I130" i="5" s="1"/>
  <c r="I88" i="2"/>
  <c r="I90" i="2" s="1"/>
  <c r="I92" i="2"/>
  <c r="I31" i="1"/>
  <c r="J91" i="1"/>
  <c r="J49" i="3"/>
  <c r="I96" i="1"/>
  <c r="I59" i="2"/>
  <c r="J49" i="10" l="1"/>
  <c r="J24" i="10" s="1"/>
  <c r="I50" i="1"/>
  <c r="J87" i="2"/>
  <c r="J27" i="10"/>
  <c r="I38" i="10"/>
  <c r="J33" i="10"/>
  <c r="I93" i="2"/>
  <c r="I98" i="2" s="1"/>
  <c r="J53" i="3"/>
  <c r="J106" i="6" s="1"/>
  <c r="J50" i="10" l="1"/>
  <c r="K48" i="10" s="1"/>
  <c r="K52" i="10" s="1"/>
  <c r="I39" i="10"/>
  <c r="J69" i="2"/>
  <c r="J48" i="1"/>
  <c r="I47" i="7" s="1"/>
  <c r="J53" i="2"/>
  <c r="J55" i="2" s="1"/>
  <c r="J95" i="1"/>
  <c r="I96" i="7" s="1"/>
  <c r="J62" i="1"/>
  <c r="I62" i="7" s="1"/>
  <c r="J144" i="5"/>
  <c r="J54" i="3"/>
  <c r="J105" i="6" s="1"/>
  <c r="J107" i="6" s="1"/>
  <c r="J113" i="2"/>
  <c r="J37" i="10"/>
  <c r="J58" i="10"/>
  <c r="J59" i="10" s="1"/>
  <c r="K57" i="10" s="1"/>
  <c r="I97" i="2"/>
  <c r="I102" i="2"/>
  <c r="J32" i="10"/>
  <c r="K49" i="10" l="1"/>
  <c r="K24" i="10" s="1"/>
  <c r="K50" i="10"/>
  <c r="L48" i="10" s="1"/>
  <c r="L52" i="10" s="1"/>
  <c r="L33" i="10" s="1"/>
  <c r="I99" i="2"/>
  <c r="I103" i="2" s="1"/>
  <c r="I104" i="2" s="1"/>
  <c r="I137" i="5" s="1"/>
  <c r="I138" i="5" s="1"/>
  <c r="K27" i="10"/>
  <c r="K61" i="10"/>
  <c r="K33" i="10"/>
  <c r="J63" i="2"/>
  <c r="J84" i="2"/>
  <c r="J57" i="2"/>
  <c r="J41" i="10"/>
  <c r="J42" i="10"/>
  <c r="J34" i="10"/>
  <c r="J61" i="1"/>
  <c r="J145" i="5"/>
  <c r="J147" i="5" s="1"/>
  <c r="J70" i="2"/>
  <c r="J72" i="2" s="1"/>
  <c r="J92" i="1"/>
  <c r="J50" i="3"/>
  <c r="J51" i="3" s="1"/>
  <c r="J114" i="2"/>
  <c r="J116" i="2" s="1"/>
  <c r="J88" i="2" l="1"/>
  <c r="J89" i="2"/>
  <c r="L49" i="10"/>
  <c r="L24" i="10" s="1"/>
  <c r="L27" i="10" s="1"/>
  <c r="J38" i="10"/>
  <c r="K32" i="10"/>
  <c r="J59" i="2"/>
  <c r="J92" i="2"/>
  <c r="J96" i="2"/>
  <c r="J64" i="1"/>
  <c r="I61" i="7"/>
  <c r="I64" i="7" s="1"/>
  <c r="K49" i="3"/>
  <c r="J73" i="2"/>
  <c r="J75" i="2" s="1"/>
  <c r="J65" i="2"/>
  <c r="J129" i="5" s="1"/>
  <c r="J130" i="5" s="1"/>
  <c r="K37" i="10"/>
  <c r="K58" i="10"/>
  <c r="K59" i="10" s="1"/>
  <c r="L57" i="10" s="1"/>
  <c r="J96" i="1"/>
  <c r="I93" i="7"/>
  <c r="J93" i="1"/>
  <c r="I49" i="7" l="1"/>
  <c r="J50" i="1"/>
  <c r="J90" i="2"/>
  <c r="K87" i="2" s="1"/>
  <c r="L50" i="10"/>
  <c r="M48" i="10" s="1"/>
  <c r="M52" i="10" s="1"/>
  <c r="K53" i="3"/>
  <c r="K106" i="6" s="1"/>
  <c r="J31" i="1"/>
  <c r="K91" i="1"/>
  <c r="I97" i="7"/>
  <c r="I56" i="4" s="1"/>
  <c r="I57" i="4" s="1"/>
  <c r="I59" i="4" s="1"/>
  <c r="I94" i="7"/>
  <c r="J93" i="2"/>
  <c r="J98" i="2" s="1"/>
  <c r="K34" i="10"/>
  <c r="K42" i="10"/>
  <c r="K41" i="10"/>
  <c r="L61" i="10"/>
  <c r="L58" i="10"/>
  <c r="L59" i="10" s="1"/>
  <c r="M57" i="10" s="1"/>
  <c r="L37" i="10"/>
  <c r="J39" i="10"/>
  <c r="M49" i="10" l="1"/>
  <c r="M24" i="10" s="1"/>
  <c r="M27" i="10" s="1"/>
  <c r="I66" i="7"/>
  <c r="M61" i="10"/>
  <c r="M32" i="10" s="1"/>
  <c r="I117" i="2"/>
  <c r="I118" i="2" s="1"/>
  <c r="I30" i="7"/>
  <c r="J92" i="7"/>
  <c r="L32" i="10"/>
  <c r="J97" i="2"/>
  <c r="J102" i="2"/>
  <c r="M33" i="10"/>
  <c r="K38" i="10"/>
  <c r="K113" i="2"/>
  <c r="K95" i="1"/>
  <c r="K54" i="3"/>
  <c r="K105" i="6" s="1"/>
  <c r="K107" i="6" s="1"/>
  <c r="K53" i="2"/>
  <c r="K55" i="2" s="1"/>
  <c r="K62" i="1"/>
  <c r="K48" i="1"/>
  <c r="K69" i="2"/>
  <c r="K144" i="5"/>
  <c r="M50" i="10" l="1"/>
  <c r="N48" i="10" s="1"/>
  <c r="N52" i="10" s="1"/>
  <c r="N33" i="10" s="1"/>
  <c r="K61" i="1"/>
  <c r="K50" i="3"/>
  <c r="K51" i="3" s="1"/>
  <c r="K114" i="2"/>
  <c r="K116" i="2" s="1"/>
  <c r="K145" i="5"/>
  <c r="K147" i="5" s="1"/>
  <c r="K70" i="2"/>
  <c r="K72" i="2" s="1"/>
  <c r="K92" i="1"/>
  <c r="J99" i="2"/>
  <c r="J103" i="2" s="1"/>
  <c r="J104" i="2" s="1"/>
  <c r="J137" i="5" s="1"/>
  <c r="J138" i="5" s="1"/>
  <c r="K39" i="10"/>
  <c r="L34" i="10"/>
  <c r="L41" i="10"/>
  <c r="L42" i="10"/>
  <c r="M37" i="10"/>
  <c r="M58" i="10"/>
  <c r="M59" i="10" s="1"/>
  <c r="N57" i="10" s="1"/>
  <c r="K63" i="2"/>
  <c r="K57" i="2"/>
  <c r="K84" i="2"/>
  <c r="K89" i="2" s="1"/>
  <c r="M34" i="10"/>
  <c r="M42" i="10"/>
  <c r="M38" i="10" s="1"/>
  <c r="M41" i="10"/>
  <c r="N49" i="10" l="1"/>
  <c r="N24" i="10" s="1"/>
  <c r="N27" i="10" s="1"/>
  <c r="N61" i="10"/>
  <c r="K88" i="2"/>
  <c r="K90" i="2" s="1"/>
  <c r="K92" i="2"/>
  <c r="M39" i="10"/>
  <c r="K96" i="1"/>
  <c r="K93" i="1"/>
  <c r="K96" i="2"/>
  <c r="K59" i="2"/>
  <c r="L49" i="3"/>
  <c r="K73" i="2"/>
  <c r="K75" i="2" s="1"/>
  <c r="K65" i="2"/>
  <c r="K129" i="5" s="1"/>
  <c r="K130" i="5" s="1"/>
  <c r="K64" i="1"/>
  <c r="L38" i="10"/>
  <c r="K50" i="1" l="1"/>
  <c r="N50" i="10"/>
  <c r="O48" i="10" s="1"/>
  <c r="O52" i="10" s="1"/>
  <c r="O33" i="10" s="1"/>
  <c r="L87" i="2"/>
  <c r="L39" i="10"/>
  <c r="K93" i="2"/>
  <c r="K98" i="2" s="1"/>
  <c r="N37" i="10"/>
  <c r="N58" i="10"/>
  <c r="N59" i="10" s="1"/>
  <c r="O57" i="10" s="1"/>
  <c r="N32" i="10"/>
  <c r="L53" i="3"/>
  <c r="L106" i="6" s="1"/>
  <c r="K31" i="1"/>
  <c r="L91" i="1"/>
  <c r="O49" i="10" l="1"/>
  <c r="O24" i="10" s="1"/>
  <c r="O27" i="10" s="1"/>
  <c r="O37" i="10" s="1"/>
  <c r="L113" i="2"/>
  <c r="L62" i="1"/>
  <c r="J62" i="7" s="1"/>
  <c r="L69" i="2"/>
  <c r="L144" i="5"/>
  <c r="L95" i="1"/>
  <c r="J96" i="7" s="1"/>
  <c r="L53" i="2"/>
  <c r="L55" i="2" s="1"/>
  <c r="L54" i="3"/>
  <c r="L105" i="6" s="1"/>
  <c r="L107" i="6" s="1"/>
  <c r="L48" i="1"/>
  <c r="J47" i="7" s="1"/>
  <c r="O61" i="10"/>
  <c r="K97" i="2"/>
  <c r="K102" i="2"/>
  <c r="N34" i="10"/>
  <c r="N41" i="10"/>
  <c r="N42" i="10"/>
  <c r="J117" i="2"/>
  <c r="J118" i="2" s="1"/>
  <c r="O58" i="10" l="1"/>
  <c r="O59" i="10" s="1"/>
  <c r="P57" i="10" s="1"/>
  <c r="P61" i="10" s="1"/>
  <c r="P32" i="10" s="1"/>
  <c r="O50" i="10"/>
  <c r="P48" i="10" s="1"/>
  <c r="P52" i="10" s="1"/>
  <c r="P33" i="10" s="1"/>
  <c r="N38" i="10"/>
  <c r="N39" i="10" s="1"/>
  <c r="O32" i="10"/>
  <c r="K99" i="2"/>
  <c r="K103" i="2" s="1"/>
  <c r="K104" i="2" s="1"/>
  <c r="K137" i="5" s="1"/>
  <c r="K138" i="5" s="1"/>
  <c r="L92" i="1"/>
  <c r="L114" i="2"/>
  <c r="L116" i="2" s="1"/>
  <c r="L70" i="2"/>
  <c r="L72" i="2" s="1"/>
  <c r="L61" i="1"/>
  <c r="L50" i="3"/>
  <c r="L51" i="3" s="1"/>
  <c r="L145" i="5"/>
  <c r="L147" i="5" s="1"/>
  <c r="L84" i="2"/>
  <c r="L89" i="2" s="1"/>
  <c r="L63" i="2"/>
  <c r="L57" i="2"/>
  <c r="P49" i="10" l="1"/>
  <c r="P24" i="10" s="1"/>
  <c r="P27" i="10" s="1"/>
  <c r="L64" i="1"/>
  <c r="J61" i="7"/>
  <c r="J64" i="7" s="1"/>
  <c r="L59" i="2"/>
  <c r="L96" i="1"/>
  <c r="J93" i="7"/>
  <c r="L93" i="1"/>
  <c r="L73" i="2"/>
  <c r="L75" i="2" s="1"/>
  <c r="L65" i="2"/>
  <c r="L129" i="5" s="1"/>
  <c r="L130" i="5" s="1"/>
  <c r="L96" i="2"/>
  <c r="L88" i="2"/>
  <c r="L90" i="2" s="1"/>
  <c r="L92" i="2"/>
  <c r="M49" i="3"/>
  <c r="O42" i="10"/>
  <c r="O38" i="10" s="1"/>
  <c r="O39" i="10" s="1"/>
  <c r="O34" i="10"/>
  <c r="O41" i="10"/>
  <c r="P34" i="10"/>
  <c r="P42" i="10"/>
  <c r="P41" i="10"/>
  <c r="J49" i="7" l="1"/>
  <c r="L50" i="1"/>
  <c r="P50" i="10"/>
  <c r="Q48" i="10" s="1"/>
  <c r="Q49" i="10" s="1"/>
  <c r="Q24" i="10" s="1"/>
  <c r="Q27" i="10" s="1"/>
  <c r="P38" i="10"/>
  <c r="P37" i="10"/>
  <c r="P58" i="10"/>
  <c r="P59" i="10" s="1"/>
  <c r="Q57" i="10" s="1"/>
  <c r="Q61" i="10" s="1"/>
  <c r="Q32" i="10" s="1"/>
  <c r="M87" i="2"/>
  <c r="J97" i="7"/>
  <c r="J56" i="4" s="1"/>
  <c r="J57" i="4" s="1"/>
  <c r="J59" i="4" s="1"/>
  <c r="J94" i="7"/>
  <c r="M53" i="3"/>
  <c r="M106" i="6" s="1"/>
  <c r="L93" i="2"/>
  <c r="L98" i="2" s="1"/>
  <c r="L31" i="1"/>
  <c r="M91" i="1"/>
  <c r="P39" i="10" l="1"/>
  <c r="Q52" i="10"/>
  <c r="Q33" i="10" s="1"/>
  <c r="Q42" i="10" s="1"/>
  <c r="Q38" i="10" s="1"/>
  <c r="Q50" i="10"/>
  <c r="R48" i="10" s="1"/>
  <c r="R52" i="10" s="1"/>
  <c r="R33" i="10" s="1"/>
  <c r="J66" i="7"/>
  <c r="Q37" i="10"/>
  <c r="Q58" i="10"/>
  <c r="Q59" i="10" s="1"/>
  <c r="R57" i="10" s="1"/>
  <c r="M69" i="2"/>
  <c r="M62" i="1"/>
  <c r="M95" i="1"/>
  <c r="M144" i="5"/>
  <c r="M53" i="2"/>
  <c r="M55" i="2" s="1"/>
  <c r="M48" i="1"/>
  <c r="M113" i="2"/>
  <c r="M54" i="3"/>
  <c r="M105" i="6" s="1"/>
  <c r="M107" i="6" s="1"/>
  <c r="L102" i="2"/>
  <c r="L97" i="2"/>
  <c r="K117" i="2"/>
  <c r="K118" i="2" s="1"/>
  <c r="J30" i="7"/>
  <c r="K92" i="7"/>
  <c r="Q34" i="10" l="1"/>
  <c r="Q41" i="10"/>
  <c r="R49" i="10"/>
  <c r="R24" i="10" s="1"/>
  <c r="R27" i="10" s="1"/>
  <c r="R37" i="10" s="1"/>
  <c r="Q39" i="10"/>
  <c r="R61" i="10"/>
  <c r="R32" i="10" s="1"/>
  <c r="L99" i="2"/>
  <c r="L103" i="2" s="1"/>
  <c r="L104" i="2" s="1"/>
  <c r="L137" i="5" s="1"/>
  <c r="L138" i="5" s="1"/>
  <c r="M61" i="1"/>
  <c r="M50" i="3"/>
  <c r="M51" i="3" s="1"/>
  <c r="M114" i="2"/>
  <c r="M116" i="2" s="1"/>
  <c r="M70" i="2"/>
  <c r="M72" i="2" s="1"/>
  <c r="M145" i="5"/>
  <c r="M147" i="5" s="1"/>
  <c r="M92" i="1"/>
  <c r="M57" i="2"/>
  <c r="M63" i="2"/>
  <c r="M84" i="2"/>
  <c r="M89" i="2" s="1"/>
  <c r="R58" i="10" l="1"/>
  <c r="R59" i="10" s="1"/>
  <c r="S57" i="10" s="1"/>
  <c r="S61" i="10" s="1"/>
  <c r="S32" i="10" s="1"/>
  <c r="H32" i="10" s="1"/>
  <c r="H18" i="4" s="1"/>
  <c r="R50" i="10"/>
  <c r="S48" i="10" s="1"/>
  <c r="S49" i="10" s="1"/>
  <c r="S24" i="10" s="1"/>
  <c r="R41" i="10"/>
  <c r="R34" i="10"/>
  <c r="R42" i="10"/>
  <c r="R38" i="10" s="1"/>
  <c r="R39" i="10" s="1"/>
  <c r="M96" i="2"/>
  <c r="M96" i="1"/>
  <c r="M93" i="1"/>
  <c r="M88" i="2"/>
  <c r="M90" i="2" s="1"/>
  <c r="M92" i="2"/>
  <c r="M65" i="2"/>
  <c r="M129" i="5" s="1"/>
  <c r="M130" i="5" s="1"/>
  <c r="M73" i="2"/>
  <c r="M75" i="2" s="1"/>
  <c r="N49" i="3"/>
  <c r="M59" i="2"/>
  <c r="M64" i="1"/>
  <c r="M50" i="1" l="1"/>
  <c r="H61" i="10"/>
  <c r="S52" i="10"/>
  <c r="S50" i="10"/>
  <c r="S27" i="10"/>
  <c r="H24" i="10"/>
  <c r="N87" i="2"/>
  <c r="N91" i="1"/>
  <c r="M31" i="1"/>
  <c r="N53" i="3"/>
  <c r="N106" i="6" s="1"/>
  <c r="M93" i="2"/>
  <c r="M98" i="2" s="1"/>
  <c r="S33" i="10" l="1"/>
  <c r="H52" i="10"/>
  <c r="S37" i="10"/>
  <c r="H37" i="10" s="1"/>
  <c r="J16" i="4" s="1"/>
  <c r="H27" i="10"/>
  <c r="S58" i="10"/>
  <c r="L117" i="2"/>
  <c r="L118" i="2" s="1"/>
  <c r="N69" i="2"/>
  <c r="N144" i="5"/>
  <c r="N95" i="1"/>
  <c r="K96" i="7" s="1"/>
  <c r="N53" i="2"/>
  <c r="N55" i="2" s="1"/>
  <c r="N48" i="1"/>
  <c r="K47" i="7" s="1"/>
  <c r="N54" i="3"/>
  <c r="N105" i="6" s="1"/>
  <c r="N107" i="6" s="1"/>
  <c r="N62" i="1"/>
  <c r="K62" i="7" s="1"/>
  <c r="N113" i="2"/>
  <c r="M97" i="2"/>
  <c r="M102" i="2"/>
  <c r="H33" i="10" l="1"/>
  <c r="H19" i="4" s="1"/>
  <c r="S42" i="10"/>
  <c r="S34" i="10"/>
  <c r="H34" i="10" s="1"/>
  <c r="H20" i="4" s="1"/>
  <c r="H53" i="4" s="1"/>
  <c r="S41" i="10"/>
  <c r="H41" i="10" s="1"/>
  <c r="S59" i="10"/>
  <c r="T57" i="10"/>
  <c r="N57" i="2"/>
  <c r="N59" i="2" s="1"/>
  <c r="N84" i="2"/>
  <c r="N89" i="2" s="1"/>
  <c r="N63" i="2"/>
  <c r="N92" i="1"/>
  <c r="N61" i="1"/>
  <c r="N145" i="5"/>
  <c r="N147" i="5" s="1"/>
  <c r="N50" i="3"/>
  <c r="N51" i="3" s="1"/>
  <c r="O49" i="3" s="1"/>
  <c r="N70" i="2"/>
  <c r="N72" i="2" s="1"/>
  <c r="N114" i="2"/>
  <c r="N116" i="2" s="1"/>
  <c r="M99" i="2"/>
  <c r="M103" i="2" s="1"/>
  <c r="M104" i="2" s="1"/>
  <c r="M137" i="5" s="1"/>
  <c r="M138" i="5" s="1"/>
  <c r="H82" i="1" l="1"/>
  <c r="E77" i="1"/>
  <c r="E78" i="1" s="1"/>
  <c r="E78" i="7"/>
  <c r="S38" i="10"/>
  <c r="H42" i="10"/>
  <c r="E43" i="10" s="1"/>
  <c r="F94" i="6" s="1"/>
  <c r="N92" i="2"/>
  <c r="N93" i="2" s="1"/>
  <c r="N98" i="2" s="1"/>
  <c r="N88" i="2"/>
  <c r="N90" i="2" s="1"/>
  <c r="N96" i="1"/>
  <c r="K93" i="7"/>
  <c r="N93" i="1"/>
  <c r="N64" i="1"/>
  <c r="N50" i="1" s="1"/>
  <c r="K61" i="7"/>
  <c r="K64" i="7" s="1"/>
  <c r="N65" i="2"/>
  <c r="N129" i="5" s="1"/>
  <c r="N130" i="5" s="1"/>
  <c r="N73" i="2"/>
  <c r="N75" i="2" s="1"/>
  <c r="O53" i="3"/>
  <c r="O106" i="6" s="1"/>
  <c r="N96" i="2"/>
  <c r="K49" i="7" l="1"/>
  <c r="I80" i="1"/>
  <c r="H21" i="1"/>
  <c r="H26" i="1" s="1"/>
  <c r="E40" i="3"/>
  <c r="E86" i="7"/>
  <c r="I94" i="6"/>
  <c r="J94" i="6" s="1"/>
  <c r="D120" i="5"/>
  <c r="E85" i="1"/>
  <c r="H94" i="6"/>
  <c r="H38" i="10"/>
  <c r="J17" i="4" s="1"/>
  <c r="S39" i="10"/>
  <c r="H39" i="10" s="1"/>
  <c r="H83" i="7"/>
  <c r="E79" i="7"/>
  <c r="AB47" i="1"/>
  <c r="Q47" i="1"/>
  <c r="I47" i="1"/>
  <c r="I49" i="1" s="1"/>
  <c r="U47" i="1"/>
  <c r="Q81" i="1"/>
  <c r="AP47" i="1"/>
  <c r="X81" i="1"/>
  <c r="U81" i="1"/>
  <c r="T47" i="1"/>
  <c r="AJ47" i="1"/>
  <c r="AE47" i="1"/>
  <c r="AN81" i="1"/>
  <c r="AL47" i="1"/>
  <c r="V81" i="1"/>
  <c r="M81" i="1"/>
  <c r="N47" i="1"/>
  <c r="N49" i="1" s="1"/>
  <c r="N51" i="1" s="1"/>
  <c r="AC47" i="1"/>
  <c r="K47" i="1"/>
  <c r="K49" i="1" s="1"/>
  <c r="K51" i="1" s="1"/>
  <c r="W47" i="1"/>
  <c r="AA47" i="1"/>
  <c r="N81" i="1"/>
  <c r="W81" i="1"/>
  <c r="AD81" i="1"/>
  <c r="AL81" i="1"/>
  <c r="AG81" i="1"/>
  <c r="AV47" i="1"/>
  <c r="AI47" i="1"/>
  <c r="L47" i="1"/>
  <c r="L49" i="1" s="1"/>
  <c r="L51" i="1" s="1"/>
  <c r="AQ47" i="1"/>
  <c r="AB81" i="1"/>
  <c r="R81" i="1"/>
  <c r="AV81" i="1"/>
  <c r="K81" i="1"/>
  <c r="AO47" i="1"/>
  <c r="AU81" i="1"/>
  <c r="AR81" i="1"/>
  <c r="J81" i="1"/>
  <c r="X47" i="1"/>
  <c r="AT81" i="1"/>
  <c r="AH47" i="1"/>
  <c r="O81" i="1"/>
  <c r="AI81" i="1"/>
  <c r="AS81" i="1"/>
  <c r="AN47" i="1"/>
  <c r="T81" i="1"/>
  <c r="AF47" i="1"/>
  <c r="S47" i="1"/>
  <c r="I81" i="1"/>
  <c r="AG47" i="1"/>
  <c r="P81" i="1"/>
  <c r="AO81" i="1"/>
  <c r="Z81" i="1"/>
  <c r="AM47" i="1"/>
  <c r="AP81" i="1"/>
  <c r="O47" i="1"/>
  <c r="V47" i="1"/>
  <c r="AF81" i="1"/>
  <c r="L81" i="1"/>
  <c r="AH81" i="1"/>
  <c r="R47" i="1"/>
  <c r="AR47" i="1"/>
  <c r="AS47" i="1"/>
  <c r="AE81" i="1"/>
  <c r="AA81" i="1"/>
  <c r="P47" i="1"/>
  <c r="Y81" i="1"/>
  <c r="AQ81" i="1"/>
  <c r="S81" i="1"/>
  <c r="AK47" i="1"/>
  <c r="AU47" i="1"/>
  <c r="AT47" i="1"/>
  <c r="AM81" i="1"/>
  <c r="M47" i="1"/>
  <c r="M49" i="1" s="1"/>
  <c r="M51" i="1" s="1"/>
  <c r="AC81" i="1"/>
  <c r="J47" i="1"/>
  <c r="J49" i="1" s="1"/>
  <c r="J51" i="1" s="1"/>
  <c r="Y47" i="1"/>
  <c r="AJ81" i="1"/>
  <c r="AK81" i="1"/>
  <c r="AD47" i="1"/>
  <c r="Z47" i="1"/>
  <c r="O87" i="2"/>
  <c r="N31" i="1"/>
  <c r="O91" i="1"/>
  <c r="K97" i="7"/>
  <c r="K56" i="4" s="1"/>
  <c r="K57" i="4" s="1"/>
  <c r="K59" i="4" s="1"/>
  <c r="K94" i="7"/>
  <c r="O113" i="2"/>
  <c r="O62" i="1"/>
  <c r="O48" i="1"/>
  <c r="O95" i="1"/>
  <c r="O54" i="3"/>
  <c r="O105" i="6" s="1"/>
  <c r="O107" i="6" s="1"/>
  <c r="O69" i="2"/>
  <c r="O53" i="2"/>
  <c r="O55" i="2" s="1"/>
  <c r="O144" i="5"/>
  <c r="N97" i="2"/>
  <c r="N102" i="2"/>
  <c r="I51" i="1" l="1"/>
  <c r="L53" i="1" s="1"/>
  <c r="L35" i="1" s="1"/>
  <c r="I82" i="1"/>
  <c r="J80" i="1" s="1"/>
  <c r="J82" i="1" s="1"/>
  <c r="I81" i="7"/>
  <c r="H20" i="7"/>
  <c r="H25" i="7" s="1"/>
  <c r="H72" i="2"/>
  <c r="H34" i="1"/>
  <c r="H37" i="1" s="1"/>
  <c r="H39" i="1" s="1"/>
  <c r="E124" i="5"/>
  <c r="E125" i="5" s="1"/>
  <c r="H160" i="6" s="1"/>
  <c r="D16" i="4" s="1"/>
  <c r="J20" i="4"/>
  <c r="H54" i="4" s="1"/>
  <c r="H55" i="4" s="1"/>
  <c r="H57" i="4" s="1"/>
  <c r="H59" i="4" s="1"/>
  <c r="F30" i="10"/>
  <c r="H116" i="2"/>
  <c r="E87" i="1"/>
  <c r="R34" i="1"/>
  <c r="AA34" i="1"/>
  <c r="Y34" i="1"/>
  <c r="AP34" i="1"/>
  <c r="Z34" i="1"/>
  <c r="I34" i="1"/>
  <c r="T34" i="1"/>
  <c r="U34" i="1"/>
  <c r="H75" i="2"/>
  <c r="P34" i="1"/>
  <c r="X34" i="1"/>
  <c r="M34" i="1"/>
  <c r="AU34" i="1"/>
  <c r="H118" i="2"/>
  <c r="AV34" i="1"/>
  <c r="AK34" i="1"/>
  <c r="AB34" i="1"/>
  <c r="AM34" i="1"/>
  <c r="AD34" i="1"/>
  <c r="AF34" i="1"/>
  <c r="L34" i="1"/>
  <c r="K34" i="1"/>
  <c r="AQ34" i="1"/>
  <c r="J34" i="1"/>
  <c r="AS34" i="1"/>
  <c r="AT34" i="1"/>
  <c r="S34" i="1"/>
  <c r="AL34" i="1"/>
  <c r="AG34" i="1"/>
  <c r="AJ34" i="1"/>
  <c r="O34" i="1"/>
  <c r="AO34" i="1"/>
  <c r="AN34" i="1"/>
  <c r="W34" i="1"/>
  <c r="D121" i="5"/>
  <c r="AI34" i="1"/>
  <c r="E88" i="7"/>
  <c r="H33" i="7" s="1"/>
  <c r="H36" i="7" s="1"/>
  <c r="N34" i="1"/>
  <c r="AC34" i="1"/>
  <c r="AR34" i="1"/>
  <c r="V34" i="1"/>
  <c r="Q34" i="1"/>
  <c r="E42" i="3"/>
  <c r="AH34" i="1"/>
  <c r="AE34" i="1"/>
  <c r="N53" i="1"/>
  <c r="N35" i="1" s="1"/>
  <c r="R46" i="7"/>
  <c r="V82" i="7"/>
  <c r="O46" i="7"/>
  <c r="L46" i="7"/>
  <c r="K46" i="7"/>
  <c r="K48" i="7" s="1"/>
  <c r="K50" i="7" s="1"/>
  <c r="V46" i="7"/>
  <c r="Q82" i="7"/>
  <c r="W46" i="7"/>
  <c r="W82" i="7"/>
  <c r="K82" i="7"/>
  <c r="L82" i="7"/>
  <c r="I46" i="7"/>
  <c r="I48" i="7" s="1"/>
  <c r="AB82" i="7"/>
  <c r="AA46" i="7"/>
  <c r="U46" i="7"/>
  <c r="Z82" i="7"/>
  <c r="Y82" i="7"/>
  <c r="J82" i="7"/>
  <c r="T82" i="7"/>
  <c r="M46" i="7"/>
  <c r="O82" i="7"/>
  <c r="P82" i="7"/>
  <c r="U82" i="7"/>
  <c r="X46" i="7"/>
  <c r="Q46" i="7"/>
  <c r="I82" i="7"/>
  <c r="J46" i="7"/>
  <c r="J48" i="7" s="1"/>
  <c r="J50" i="7" s="1"/>
  <c r="M82" i="7"/>
  <c r="R82" i="7"/>
  <c r="S82" i="7"/>
  <c r="T46" i="7"/>
  <c r="P46" i="7"/>
  <c r="S46" i="7"/>
  <c r="N46" i="7"/>
  <c r="N82" i="7"/>
  <c r="Y46" i="7"/>
  <c r="Z46" i="7"/>
  <c r="AB46" i="7"/>
  <c r="X82" i="7"/>
  <c r="AA82" i="7"/>
  <c r="N99" i="2"/>
  <c r="N103" i="2" s="1"/>
  <c r="K66" i="7"/>
  <c r="O61" i="1"/>
  <c r="O50" i="3"/>
  <c r="O51" i="3" s="1"/>
  <c r="P49" i="3" s="1"/>
  <c r="O92" i="1"/>
  <c r="O93" i="1" s="1"/>
  <c r="O145" i="5"/>
  <c r="O147" i="5" s="1"/>
  <c r="O114" i="2"/>
  <c r="O116" i="2" s="1"/>
  <c r="O70" i="2"/>
  <c r="O72" i="2" s="1"/>
  <c r="O49" i="1"/>
  <c r="M117" i="2"/>
  <c r="M118" i="2" s="1"/>
  <c r="O84" i="2"/>
  <c r="O89" i="2" s="1"/>
  <c r="O63" i="2"/>
  <c r="O57" i="2"/>
  <c r="O59" i="2" s="1"/>
  <c r="K30" i="7"/>
  <c r="L92" i="7"/>
  <c r="I50" i="7" l="1"/>
  <c r="K52" i="7" s="1"/>
  <c r="K34" i="7" s="1"/>
  <c r="I53" i="1"/>
  <c r="I35" i="1" s="1"/>
  <c r="I37" i="1" s="1"/>
  <c r="K53" i="1"/>
  <c r="K35" i="1" s="1"/>
  <c r="K37" i="1" s="1"/>
  <c r="M53" i="1"/>
  <c r="M35" i="1" s="1"/>
  <c r="M37" i="1" s="1"/>
  <c r="J53" i="1"/>
  <c r="J35" i="1" s="1"/>
  <c r="J37" i="1" s="1"/>
  <c r="I21" i="1"/>
  <c r="I26" i="1" s="1"/>
  <c r="H38" i="7"/>
  <c r="I83" i="7"/>
  <c r="I20" i="7" s="1"/>
  <c r="I25" i="7" s="1"/>
  <c r="N37" i="1"/>
  <c r="H147" i="5"/>
  <c r="L37" i="1"/>
  <c r="J21" i="1"/>
  <c r="J26" i="1" s="1"/>
  <c r="K80" i="1"/>
  <c r="K82" i="1" s="1"/>
  <c r="N33" i="7"/>
  <c r="R33" i="7"/>
  <c r="T33" i="7"/>
  <c r="L33" i="7"/>
  <c r="AB33" i="7"/>
  <c r="P33" i="7"/>
  <c r="Q33" i="7"/>
  <c r="K33" i="7"/>
  <c r="M33" i="7"/>
  <c r="U33" i="7"/>
  <c r="Z33" i="7"/>
  <c r="O33" i="7"/>
  <c r="X33" i="7"/>
  <c r="AA33" i="7"/>
  <c r="Y33" i="7"/>
  <c r="J33" i="7"/>
  <c r="V33" i="7"/>
  <c r="I33" i="7"/>
  <c r="S33" i="7"/>
  <c r="W33" i="7"/>
  <c r="N104" i="2"/>
  <c r="O96" i="2"/>
  <c r="O31" i="1"/>
  <c r="P91" i="1"/>
  <c r="O96" i="1"/>
  <c r="P53" i="3"/>
  <c r="P106" i="6" s="1"/>
  <c r="O64" i="1"/>
  <c r="O50" i="1" s="1"/>
  <c r="O51" i="1" s="1"/>
  <c r="O65" i="2"/>
  <c r="O129" i="5" s="1"/>
  <c r="O130" i="5" s="1"/>
  <c r="O73" i="2"/>
  <c r="O75" i="2" s="1"/>
  <c r="O92" i="2"/>
  <c r="O93" i="2" s="1"/>
  <c r="O98" i="2" s="1"/>
  <c r="O88" i="2"/>
  <c r="O90" i="2" s="1"/>
  <c r="J52" i="7" l="1"/>
  <c r="J34" i="7" s="1"/>
  <c r="J36" i="7" s="1"/>
  <c r="I52" i="7"/>
  <c r="I34" i="7" s="1"/>
  <c r="I36" i="7" s="1"/>
  <c r="I38" i="7" s="1"/>
  <c r="J81" i="7"/>
  <c r="J83" i="7" s="1"/>
  <c r="K81" i="7" s="1"/>
  <c r="K83" i="7" s="1"/>
  <c r="I39" i="1"/>
  <c r="N117" i="2"/>
  <c r="N118" i="2" s="1"/>
  <c r="N137" i="5"/>
  <c r="N138" i="5" s="1"/>
  <c r="J39" i="1"/>
  <c r="K36" i="7"/>
  <c r="L80" i="1"/>
  <c r="L82" i="1" s="1"/>
  <c r="K21" i="1"/>
  <c r="K26" i="1" s="1"/>
  <c r="K39" i="1" s="1"/>
  <c r="P87" i="2"/>
  <c r="O53" i="1"/>
  <c r="O35" i="1" s="1"/>
  <c r="O37" i="1" s="1"/>
  <c r="O97" i="2"/>
  <c r="O102" i="2"/>
  <c r="P144" i="5"/>
  <c r="P69" i="2"/>
  <c r="P95" i="1"/>
  <c r="L96" i="7" s="1"/>
  <c r="P48" i="1"/>
  <c r="P62" i="1"/>
  <c r="L62" i="7" s="1"/>
  <c r="P113" i="2"/>
  <c r="P53" i="2"/>
  <c r="P55" i="2" s="1"/>
  <c r="P54" i="3"/>
  <c r="P105" i="6" s="1"/>
  <c r="P107" i="6" s="1"/>
  <c r="J20" i="7" l="1"/>
  <c r="J25" i="7" s="1"/>
  <c r="J38" i="7" s="1"/>
  <c r="K20" i="7"/>
  <c r="K25" i="7" s="1"/>
  <c r="K38" i="7" s="1"/>
  <c r="L81" i="7"/>
  <c r="L83" i="7" s="1"/>
  <c r="M80" i="1"/>
  <c r="M82" i="1" s="1"/>
  <c r="L21" i="1"/>
  <c r="L26" i="1" s="1"/>
  <c r="L39" i="1" s="1"/>
  <c r="P49" i="1"/>
  <c r="L47" i="7"/>
  <c r="L48" i="7" s="1"/>
  <c r="P61" i="1"/>
  <c r="P92" i="1"/>
  <c r="P70" i="2"/>
  <c r="P72" i="2" s="1"/>
  <c r="P114" i="2"/>
  <c r="P116" i="2" s="1"/>
  <c r="P145" i="5"/>
  <c r="P147" i="5" s="1"/>
  <c r="P50" i="3"/>
  <c r="P51" i="3" s="1"/>
  <c r="Q49" i="3" s="1"/>
  <c r="P63" i="2"/>
  <c r="P57" i="2"/>
  <c r="P59" i="2" s="1"/>
  <c r="P84" i="2"/>
  <c r="P89" i="2" s="1"/>
  <c r="O99" i="2"/>
  <c r="O103" i="2" s="1"/>
  <c r="O104" i="2" s="1"/>
  <c r="O137" i="5" s="1"/>
  <c r="O138" i="5" s="1"/>
  <c r="M21" i="1" l="1"/>
  <c r="M26" i="1" s="1"/>
  <c r="M39" i="1" s="1"/>
  <c r="N80" i="1"/>
  <c r="N82" i="1" s="1"/>
  <c r="M81" i="7"/>
  <c r="M83" i="7" s="1"/>
  <c r="L20" i="7"/>
  <c r="L25" i="7" s="1"/>
  <c r="P96" i="1"/>
  <c r="L93" i="7"/>
  <c r="P93" i="1"/>
  <c r="P88" i="2"/>
  <c r="P90" i="2" s="1"/>
  <c r="P92" i="2"/>
  <c r="P93" i="2" s="1"/>
  <c r="P98" i="2" s="1"/>
  <c r="P64" i="1"/>
  <c r="P50" i="1" s="1"/>
  <c r="P51" i="1" s="1"/>
  <c r="L61" i="7"/>
  <c r="L64" i="7" s="1"/>
  <c r="P65" i="2"/>
  <c r="P129" i="5" s="1"/>
  <c r="P130" i="5" s="1"/>
  <c r="P73" i="2"/>
  <c r="P75" i="2" s="1"/>
  <c r="O117" i="2"/>
  <c r="O118" i="2" s="1"/>
  <c r="P96" i="2"/>
  <c r="Q53" i="3"/>
  <c r="Q106" i="6" s="1"/>
  <c r="L49" i="7" l="1"/>
  <c r="L50" i="7" s="1"/>
  <c r="N81" i="7"/>
  <c r="N83" i="7" s="1"/>
  <c r="M20" i="7"/>
  <c r="M25" i="7" s="1"/>
  <c r="N21" i="1"/>
  <c r="N26" i="1" s="1"/>
  <c r="N39" i="1" s="1"/>
  <c r="O80" i="1"/>
  <c r="O82" i="1" s="1"/>
  <c r="L52" i="7"/>
  <c r="L34" i="7" s="1"/>
  <c r="L97" i="7"/>
  <c r="L56" i="4" s="1"/>
  <c r="L57" i="4" s="1"/>
  <c r="L59" i="4" s="1"/>
  <c r="L94" i="7"/>
  <c r="P53" i="1"/>
  <c r="P35" i="1" s="1"/>
  <c r="P31" i="1"/>
  <c r="Q91" i="1"/>
  <c r="P102" i="2"/>
  <c r="P97" i="2"/>
  <c r="Q95" i="1"/>
  <c r="Q69" i="2"/>
  <c r="Q48" i="1"/>
  <c r="Q113" i="2"/>
  <c r="Q144" i="5"/>
  <c r="Q54" i="3"/>
  <c r="Q105" i="6" s="1"/>
  <c r="Q107" i="6" s="1"/>
  <c r="Q62" i="1"/>
  <c r="Q53" i="2"/>
  <c r="Q55" i="2" s="1"/>
  <c r="Q87" i="2"/>
  <c r="O21" i="1" l="1"/>
  <c r="O26" i="1" s="1"/>
  <c r="O39" i="1" s="1"/>
  <c r="P80" i="1"/>
  <c r="P82" i="1" s="1"/>
  <c r="O81" i="7"/>
  <c r="O83" i="7" s="1"/>
  <c r="N20" i="7"/>
  <c r="N25" i="7" s="1"/>
  <c r="L66" i="7"/>
  <c r="P99" i="2"/>
  <c r="P103" i="2" s="1"/>
  <c r="P104" i="2" s="1"/>
  <c r="P37" i="1"/>
  <c r="Q50" i="3"/>
  <c r="Q51" i="3" s="1"/>
  <c r="R49" i="3" s="1"/>
  <c r="Q145" i="5"/>
  <c r="Q147" i="5" s="1"/>
  <c r="Q114" i="2"/>
  <c r="Q116" i="2" s="1"/>
  <c r="Q70" i="2"/>
  <c r="Q72" i="2" s="1"/>
  <c r="Q92" i="1"/>
  <c r="Q93" i="1" s="1"/>
  <c r="Q61" i="1"/>
  <c r="M92" i="7"/>
  <c r="L30" i="7"/>
  <c r="L36" i="7" s="1"/>
  <c r="L38" i="7" s="1"/>
  <c r="Q49" i="1"/>
  <c r="Q57" i="2"/>
  <c r="Q59" i="2" s="1"/>
  <c r="Q63" i="2"/>
  <c r="Q84" i="2"/>
  <c r="Q89" i="2" s="1"/>
  <c r="P117" i="2" l="1"/>
  <c r="P118" i="2" s="1"/>
  <c r="P137" i="5"/>
  <c r="P138" i="5" s="1"/>
  <c r="P81" i="7"/>
  <c r="P83" i="7" s="1"/>
  <c r="O20" i="7"/>
  <c r="O25" i="7" s="1"/>
  <c r="P21" i="1"/>
  <c r="P26" i="1" s="1"/>
  <c r="P39" i="1" s="1"/>
  <c r="Q80" i="1"/>
  <c r="Q82" i="1" s="1"/>
  <c r="Q96" i="2"/>
  <c r="Q31" i="1"/>
  <c r="R91" i="1"/>
  <c r="Q88" i="2"/>
  <c r="Q90" i="2" s="1"/>
  <c r="Q92" i="2"/>
  <c r="Q93" i="2" s="1"/>
  <c r="Q98" i="2" s="1"/>
  <c r="R53" i="3"/>
  <c r="R106" i="6" s="1"/>
  <c r="Q73" i="2"/>
  <c r="Q75" i="2" s="1"/>
  <c r="Q65" i="2"/>
  <c r="Q129" i="5" s="1"/>
  <c r="Q130" i="5" s="1"/>
  <c r="Q96" i="1"/>
  <c r="Q64" i="1"/>
  <c r="Q50" i="1" s="1"/>
  <c r="Q51" i="1" s="1"/>
  <c r="Q21" i="1" l="1"/>
  <c r="Q26" i="1" s="1"/>
  <c r="R80" i="1"/>
  <c r="R82" i="1" s="1"/>
  <c r="P20" i="7"/>
  <c r="P25" i="7" s="1"/>
  <c r="Q81" i="7"/>
  <c r="Q83" i="7" s="1"/>
  <c r="R87" i="2"/>
  <c r="R144" i="5"/>
  <c r="R69" i="2"/>
  <c r="R48" i="1"/>
  <c r="R113" i="2"/>
  <c r="R95" i="1"/>
  <c r="M96" i="7" s="1"/>
  <c r="R62" i="1"/>
  <c r="M62" i="7" s="1"/>
  <c r="R54" i="3"/>
  <c r="R105" i="6" s="1"/>
  <c r="R107" i="6" s="1"/>
  <c r="R53" i="2"/>
  <c r="R55" i="2" s="1"/>
  <c r="Q53" i="1"/>
  <c r="Q35" i="1" s="1"/>
  <c r="Q37" i="1" s="1"/>
  <c r="Q102" i="2"/>
  <c r="Q97" i="2"/>
  <c r="Q39" i="1" l="1"/>
  <c r="Q20" i="7"/>
  <c r="Q25" i="7" s="1"/>
  <c r="R81" i="7"/>
  <c r="R83" i="7" s="1"/>
  <c r="R21" i="1"/>
  <c r="R26" i="1" s="1"/>
  <c r="S80" i="1"/>
  <c r="S82" i="1" s="1"/>
  <c r="Q99" i="2"/>
  <c r="R96" i="2" s="1"/>
  <c r="R114" i="2"/>
  <c r="R116" i="2" s="1"/>
  <c r="R50" i="3"/>
  <c r="R51" i="3" s="1"/>
  <c r="S49" i="3" s="1"/>
  <c r="R145" i="5"/>
  <c r="R147" i="5" s="1"/>
  <c r="R70" i="2"/>
  <c r="R72" i="2" s="1"/>
  <c r="R61" i="1"/>
  <c r="R92" i="1"/>
  <c r="R49" i="1"/>
  <c r="M47" i="7"/>
  <c r="M48" i="7" s="1"/>
  <c r="R63" i="2"/>
  <c r="R57" i="2"/>
  <c r="R59" i="2" s="1"/>
  <c r="R84" i="2"/>
  <c r="R89" i="2" s="1"/>
  <c r="S21" i="1" l="1"/>
  <c r="S26" i="1" s="1"/>
  <c r="T80" i="1"/>
  <c r="T82" i="1" s="1"/>
  <c r="R20" i="7"/>
  <c r="R25" i="7" s="1"/>
  <c r="S81" i="7"/>
  <c r="S83" i="7" s="1"/>
  <c r="Q103" i="2"/>
  <c r="R65" i="2"/>
  <c r="R129" i="5" s="1"/>
  <c r="R130" i="5" s="1"/>
  <c r="R73" i="2"/>
  <c r="R75" i="2" s="1"/>
  <c r="R96" i="1"/>
  <c r="M93" i="7"/>
  <c r="R93" i="1"/>
  <c r="R88" i="2"/>
  <c r="R90" i="2" s="1"/>
  <c r="R92" i="2"/>
  <c r="R93" i="2" s="1"/>
  <c r="R98" i="2" s="1"/>
  <c r="R64" i="1"/>
  <c r="R50" i="1" s="1"/>
  <c r="R51" i="1" s="1"/>
  <c r="R53" i="1" s="1"/>
  <c r="R35" i="1" s="1"/>
  <c r="M61" i="7"/>
  <c r="M64" i="7" s="1"/>
  <c r="S53" i="3"/>
  <c r="S106" i="6" s="1"/>
  <c r="M49" i="7" l="1"/>
  <c r="M50" i="7" s="1"/>
  <c r="M52" i="7" s="1"/>
  <c r="M34" i="7" s="1"/>
  <c r="S20" i="7"/>
  <c r="S25" i="7" s="1"/>
  <c r="T81" i="7"/>
  <c r="T83" i="7" s="1"/>
  <c r="T21" i="1"/>
  <c r="T26" i="1" s="1"/>
  <c r="U80" i="1"/>
  <c r="U82" i="1" s="1"/>
  <c r="Q104" i="2"/>
  <c r="S87" i="2"/>
  <c r="R31" i="1"/>
  <c r="R37" i="1" s="1"/>
  <c r="R39" i="1" s="1"/>
  <c r="S91" i="1"/>
  <c r="M97" i="7"/>
  <c r="M56" i="4" s="1"/>
  <c r="M57" i="4" s="1"/>
  <c r="M59" i="4" s="1"/>
  <c r="M94" i="7"/>
  <c r="R102" i="2"/>
  <c r="R97" i="2"/>
  <c r="S48" i="1"/>
  <c r="S95" i="1"/>
  <c r="S62" i="1"/>
  <c r="S113" i="2"/>
  <c r="S144" i="5"/>
  <c r="S54" i="3"/>
  <c r="S105" i="6" s="1"/>
  <c r="S107" i="6" s="1"/>
  <c r="S69" i="2"/>
  <c r="S53" i="2"/>
  <c r="S55" i="2" s="1"/>
  <c r="Q117" i="2" l="1"/>
  <c r="Q118" i="2" s="1"/>
  <c r="Q137" i="5"/>
  <c r="Q138" i="5" s="1"/>
  <c r="U21" i="1"/>
  <c r="U26" i="1" s="1"/>
  <c r="V80" i="1"/>
  <c r="V82" i="1" s="1"/>
  <c r="T20" i="7"/>
  <c r="T25" i="7" s="1"/>
  <c r="U81" i="7"/>
  <c r="U83" i="7" s="1"/>
  <c r="M66" i="7"/>
  <c r="M30" i="7"/>
  <c r="M36" i="7" s="1"/>
  <c r="M38" i="7" s="1"/>
  <c r="N92" i="7"/>
  <c r="S49" i="1"/>
  <c r="S57" i="2"/>
  <c r="S59" i="2" s="1"/>
  <c r="S63" i="2"/>
  <c r="S84" i="2"/>
  <c r="S89" i="2" s="1"/>
  <c r="S61" i="1"/>
  <c r="S50" i="3"/>
  <c r="S51" i="3" s="1"/>
  <c r="T49" i="3" s="1"/>
  <c r="S145" i="5"/>
  <c r="S147" i="5" s="1"/>
  <c r="S92" i="1"/>
  <c r="S93" i="1" s="1"/>
  <c r="S114" i="2"/>
  <c r="S116" i="2" s="1"/>
  <c r="S70" i="2"/>
  <c r="S72" i="2" s="1"/>
  <c r="R99" i="2"/>
  <c r="R103" i="2" s="1"/>
  <c r="R104" i="2" s="1"/>
  <c r="R137" i="5" s="1"/>
  <c r="R138" i="5" s="1"/>
  <c r="V81" i="7" l="1"/>
  <c r="V83" i="7" s="1"/>
  <c r="U20" i="7"/>
  <c r="U25" i="7" s="1"/>
  <c r="V21" i="1"/>
  <c r="V26" i="1" s="1"/>
  <c r="W80" i="1"/>
  <c r="W82" i="1" s="1"/>
  <c r="S31" i="1"/>
  <c r="T91" i="1"/>
  <c r="S88" i="2"/>
  <c r="S90" i="2" s="1"/>
  <c r="S92" i="2"/>
  <c r="S93" i="2" s="1"/>
  <c r="S98" i="2" s="1"/>
  <c r="S65" i="2"/>
  <c r="S129" i="5" s="1"/>
  <c r="S130" i="5" s="1"/>
  <c r="S73" i="2"/>
  <c r="S75" i="2" s="1"/>
  <c r="R117" i="2"/>
  <c r="R118" i="2" s="1"/>
  <c r="S96" i="2"/>
  <c r="S96" i="1"/>
  <c r="T53" i="3"/>
  <c r="T106" i="6" s="1"/>
  <c r="S64" i="1"/>
  <c r="S50" i="1" s="1"/>
  <c r="S51" i="1" s="1"/>
  <c r="S53" i="1" s="1"/>
  <c r="S35" i="1" s="1"/>
  <c r="W21" i="1" l="1"/>
  <c r="W26" i="1" s="1"/>
  <c r="X80" i="1"/>
  <c r="X82" i="1" s="1"/>
  <c r="V20" i="7"/>
  <c r="V25" i="7" s="1"/>
  <c r="W81" i="7"/>
  <c r="W83" i="7" s="1"/>
  <c r="T69" i="2"/>
  <c r="T113" i="2"/>
  <c r="T48" i="1"/>
  <c r="T62" i="1"/>
  <c r="N62" i="7" s="1"/>
  <c r="T95" i="1"/>
  <c r="N96" i="7" s="1"/>
  <c r="T54" i="3"/>
  <c r="T105" i="6" s="1"/>
  <c r="T107" i="6" s="1"/>
  <c r="T144" i="5"/>
  <c r="T53" i="2"/>
  <c r="T55" i="2" s="1"/>
  <c r="T87" i="2"/>
  <c r="S97" i="2"/>
  <c r="S102" i="2"/>
  <c r="S37" i="1"/>
  <c r="S39" i="1" s="1"/>
  <c r="W20" i="7" l="1"/>
  <c r="W25" i="7" s="1"/>
  <c r="X81" i="7"/>
  <c r="X83" i="7" s="1"/>
  <c r="Y80" i="1"/>
  <c r="Y82" i="1" s="1"/>
  <c r="X21" i="1"/>
  <c r="X26" i="1" s="1"/>
  <c r="S99" i="2"/>
  <c r="T57" i="2"/>
  <c r="T59" i="2" s="1"/>
  <c r="T84" i="2"/>
  <c r="T89" i="2" s="1"/>
  <c r="T63" i="2"/>
  <c r="T92" i="1"/>
  <c r="T61" i="1"/>
  <c r="T145" i="5"/>
  <c r="T147" i="5" s="1"/>
  <c r="T114" i="2"/>
  <c r="T116" i="2" s="1"/>
  <c r="T50" i="3"/>
  <c r="T51" i="3" s="1"/>
  <c r="U49" i="3" s="1"/>
  <c r="T70" i="2"/>
  <c r="T72" i="2" s="1"/>
  <c r="T49" i="1"/>
  <c r="N47" i="7"/>
  <c r="N48" i="7" s="1"/>
  <c r="Y21" i="1" l="1"/>
  <c r="Y26" i="1" s="1"/>
  <c r="Z80" i="1"/>
  <c r="Z82" i="1" s="1"/>
  <c r="Y81" i="7"/>
  <c r="Y83" i="7" s="1"/>
  <c r="X20" i="7"/>
  <c r="X25" i="7" s="1"/>
  <c r="T96" i="2"/>
  <c r="S103" i="2"/>
  <c r="T96" i="1"/>
  <c r="N93" i="7"/>
  <c r="T93" i="1"/>
  <c r="T73" i="2"/>
  <c r="T75" i="2" s="1"/>
  <c r="T65" i="2"/>
  <c r="T129" i="5" s="1"/>
  <c r="T130" i="5" s="1"/>
  <c r="U53" i="3"/>
  <c r="U106" i="6" s="1"/>
  <c r="T88" i="2"/>
  <c r="T90" i="2" s="1"/>
  <c r="T92" i="2"/>
  <c r="T93" i="2" s="1"/>
  <c r="T98" i="2" s="1"/>
  <c r="T64" i="1"/>
  <c r="T50" i="1" s="1"/>
  <c r="T51" i="1" s="1"/>
  <c r="T53" i="1" s="1"/>
  <c r="T35" i="1" s="1"/>
  <c r="N61" i="7"/>
  <c r="N64" i="7" s="1"/>
  <c r="N49" i="7" s="1"/>
  <c r="N50" i="7" s="1"/>
  <c r="Z81" i="7" l="1"/>
  <c r="Z83" i="7" s="1"/>
  <c r="Y20" i="7"/>
  <c r="Y25" i="7" s="1"/>
  <c r="AA80" i="1"/>
  <c r="AA82" i="1" s="1"/>
  <c r="Z21" i="1"/>
  <c r="Z26" i="1" s="1"/>
  <c r="S104" i="2"/>
  <c r="U87" i="2"/>
  <c r="N52" i="7"/>
  <c r="N34" i="7" s="1"/>
  <c r="T102" i="2"/>
  <c r="T97" i="2"/>
  <c r="N97" i="7"/>
  <c r="N56" i="4" s="1"/>
  <c r="N57" i="4" s="1"/>
  <c r="N59" i="4" s="1"/>
  <c r="N94" i="7"/>
  <c r="T31" i="1"/>
  <c r="T37" i="1" s="1"/>
  <c r="T39" i="1" s="1"/>
  <c r="U91" i="1"/>
  <c r="U69" i="2"/>
  <c r="U48" i="1"/>
  <c r="U144" i="5"/>
  <c r="U62" i="1"/>
  <c r="U113" i="2"/>
  <c r="U54" i="3"/>
  <c r="U105" i="6" s="1"/>
  <c r="U107" i="6" s="1"/>
  <c r="U53" i="2"/>
  <c r="U55" i="2" s="1"/>
  <c r="U95" i="1"/>
  <c r="S117" i="2" l="1"/>
  <c r="S118" i="2" s="1"/>
  <c r="S137" i="5"/>
  <c r="S138" i="5" s="1"/>
  <c r="AA21" i="1"/>
  <c r="AA26" i="1" s="1"/>
  <c r="AB80" i="1"/>
  <c r="AB82" i="1" s="1"/>
  <c r="AA81" i="7"/>
  <c r="AA83" i="7" s="1"/>
  <c r="Z20" i="7"/>
  <c r="Z25" i="7" s="1"/>
  <c r="T99" i="2"/>
  <c r="T103" i="2" s="1"/>
  <c r="T104" i="2" s="1"/>
  <c r="N66" i="7"/>
  <c r="U49" i="1"/>
  <c r="U57" i="2"/>
  <c r="U59" i="2" s="1"/>
  <c r="U63" i="2"/>
  <c r="U84" i="2"/>
  <c r="U89" i="2" s="1"/>
  <c r="N30" i="7"/>
  <c r="N36" i="7" s="1"/>
  <c r="N38" i="7" s="1"/>
  <c r="O92" i="7"/>
  <c r="U61" i="1"/>
  <c r="U50" i="3"/>
  <c r="U51" i="3" s="1"/>
  <c r="V49" i="3" s="1"/>
  <c r="U114" i="2"/>
  <c r="U116" i="2" s="1"/>
  <c r="U70" i="2"/>
  <c r="U72" i="2" s="1"/>
  <c r="U92" i="1"/>
  <c r="U145" i="5"/>
  <c r="U147" i="5" s="1"/>
  <c r="T117" i="2" l="1"/>
  <c r="T118" i="2" s="1"/>
  <c r="T137" i="5"/>
  <c r="T138" i="5" s="1"/>
  <c r="AB81" i="7"/>
  <c r="AB83" i="7" s="1"/>
  <c r="AB20" i="7" s="1"/>
  <c r="AB25" i="7" s="1"/>
  <c r="AA20" i="7"/>
  <c r="AA25" i="7" s="1"/>
  <c r="AB21" i="1"/>
  <c r="AB26" i="1" s="1"/>
  <c r="AC80" i="1"/>
  <c r="AC82" i="1" s="1"/>
  <c r="U96" i="2"/>
  <c r="U64" i="1"/>
  <c r="U50" i="1" s="1"/>
  <c r="U51" i="1" s="1"/>
  <c r="U53" i="1" s="1"/>
  <c r="U35" i="1" s="1"/>
  <c r="U92" i="2"/>
  <c r="U93" i="2" s="1"/>
  <c r="U98" i="2" s="1"/>
  <c r="U88" i="2"/>
  <c r="U90" i="2" s="1"/>
  <c r="U65" i="2"/>
  <c r="U129" i="5" s="1"/>
  <c r="U130" i="5" s="1"/>
  <c r="U73" i="2"/>
  <c r="U75" i="2" s="1"/>
  <c r="U96" i="1"/>
  <c r="U93" i="1"/>
  <c r="V53" i="3"/>
  <c r="V106" i="6" s="1"/>
  <c r="AC21" i="1" l="1"/>
  <c r="AC26" i="1" s="1"/>
  <c r="AD80" i="1"/>
  <c r="AD82" i="1" s="1"/>
  <c r="V87" i="2"/>
  <c r="U102" i="2"/>
  <c r="U97" i="2"/>
  <c r="U31" i="1"/>
  <c r="U37" i="1" s="1"/>
  <c r="U39" i="1" s="1"/>
  <c r="V91" i="1"/>
  <c r="V113" i="2"/>
  <c r="V144" i="5"/>
  <c r="V54" i="3"/>
  <c r="V105" i="6" s="1"/>
  <c r="V107" i="6" s="1"/>
  <c r="V48" i="1"/>
  <c r="V62" i="1"/>
  <c r="O62" i="7" s="1"/>
  <c r="V95" i="1"/>
  <c r="O96" i="7" s="1"/>
  <c r="V69" i="2"/>
  <c r="V53" i="2"/>
  <c r="V55" i="2" s="1"/>
  <c r="AD21" i="1" l="1"/>
  <c r="AD26" i="1" s="1"/>
  <c r="AE80" i="1"/>
  <c r="AE82" i="1" s="1"/>
  <c r="V61" i="1"/>
  <c r="V92" i="1"/>
  <c r="V93" i="1" s="1"/>
  <c r="V50" i="3"/>
  <c r="V51" i="3" s="1"/>
  <c r="W49" i="3" s="1"/>
  <c r="V70" i="2"/>
  <c r="V72" i="2" s="1"/>
  <c r="V145" i="5"/>
  <c r="V147" i="5" s="1"/>
  <c r="V114" i="2"/>
  <c r="V116" i="2" s="1"/>
  <c r="V57" i="2"/>
  <c r="V59" i="2" s="1"/>
  <c r="V84" i="2"/>
  <c r="V89" i="2" s="1"/>
  <c r="V63" i="2"/>
  <c r="V49" i="1"/>
  <c r="O47" i="7"/>
  <c r="O48" i="7" s="1"/>
  <c r="U99" i="2"/>
  <c r="U103" i="2" s="1"/>
  <c r="U104" i="2" s="1"/>
  <c r="U137" i="5" s="1"/>
  <c r="U138" i="5" s="1"/>
  <c r="AF80" i="1" l="1"/>
  <c r="AF82" i="1" s="1"/>
  <c r="AE21" i="1"/>
  <c r="AE26" i="1" s="1"/>
  <c r="V31" i="1"/>
  <c r="W91" i="1"/>
  <c r="V65" i="2"/>
  <c r="V129" i="5" s="1"/>
  <c r="V130" i="5" s="1"/>
  <c r="V73" i="2"/>
  <c r="V75" i="2" s="1"/>
  <c r="W53" i="3"/>
  <c r="W106" i="6" s="1"/>
  <c r="V88" i="2"/>
  <c r="V90" i="2" s="1"/>
  <c r="V92" i="2"/>
  <c r="V93" i="2" s="1"/>
  <c r="V98" i="2" s="1"/>
  <c r="V96" i="1"/>
  <c r="O93" i="7"/>
  <c r="U117" i="2"/>
  <c r="U118" i="2" s="1"/>
  <c r="V96" i="2"/>
  <c r="V64" i="1"/>
  <c r="V50" i="1" s="1"/>
  <c r="V51" i="1" s="1"/>
  <c r="V53" i="1" s="1"/>
  <c r="V35" i="1" s="1"/>
  <c r="O61" i="7"/>
  <c r="O64" i="7" s="1"/>
  <c r="O49" i="7" s="1"/>
  <c r="O50" i="7" s="1"/>
  <c r="AF21" i="1" l="1"/>
  <c r="AF26" i="1" s="1"/>
  <c r="AG80" i="1"/>
  <c r="AG82" i="1" s="1"/>
  <c r="O52" i="7"/>
  <c r="O34" i="7" s="1"/>
  <c r="V102" i="2"/>
  <c r="V97" i="2"/>
  <c r="V37" i="1"/>
  <c r="V39" i="1" s="1"/>
  <c r="W87" i="2"/>
  <c r="O97" i="7"/>
  <c r="O56" i="4" s="1"/>
  <c r="O57" i="4" s="1"/>
  <c r="O59" i="4" s="1"/>
  <c r="O94" i="7"/>
  <c r="W95" i="1"/>
  <c r="W62" i="1"/>
  <c r="W144" i="5"/>
  <c r="W53" i="2"/>
  <c r="W55" i="2" s="1"/>
  <c r="W48" i="1"/>
  <c r="W113" i="2"/>
  <c r="W69" i="2"/>
  <c r="W54" i="3"/>
  <c r="W105" i="6" s="1"/>
  <c r="W107" i="6" s="1"/>
  <c r="O66" i="7" l="1"/>
  <c r="V99" i="2"/>
  <c r="V103" i="2" s="1"/>
  <c r="V104" i="2" s="1"/>
  <c r="AG21" i="1"/>
  <c r="AG26" i="1" s="1"/>
  <c r="AH80" i="1"/>
  <c r="AH82" i="1" s="1"/>
  <c r="O30" i="7"/>
  <c r="O36" i="7" s="1"/>
  <c r="O38" i="7" s="1"/>
  <c r="P92" i="7"/>
  <c r="W49" i="1"/>
  <c r="W92" i="1"/>
  <c r="W50" i="3"/>
  <c r="W51" i="3" s="1"/>
  <c r="X49" i="3" s="1"/>
  <c r="W145" i="5"/>
  <c r="W147" i="5" s="1"/>
  <c r="W114" i="2"/>
  <c r="W116" i="2" s="1"/>
  <c r="W61" i="1"/>
  <c r="W70" i="2"/>
  <c r="W72" i="2" s="1"/>
  <c r="W84" i="2"/>
  <c r="W89" i="2" s="1"/>
  <c r="W57" i="2"/>
  <c r="W59" i="2" s="1"/>
  <c r="W63" i="2"/>
  <c r="V117" i="2" l="1"/>
  <c r="V118" i="2" s="1"/>
  <c r="V137" i="5"/>
  <c r="V138" i="5" s="1"/>
  <c r="W96" i="2"/>
  <c r="AH21" i="1"/>
  <c r="AH26" i="1" s="1"/>
  <c r="AI80" i="1"/>
  <c r="AI82" i="1" s="1"/>
  <c r="W65" i="2"/>
  <c r="W129" i="5" s="1"/>
  <c r="W130" i="5" s="1"/>
  <c r="W73" i="2"/>
  <c r="W75" i="2" s="1"/>
  <c r="W92" i="2"/>
  <c r="W93" i="2" s="1"/>
  <c r="W98" i="2" s="1"/>
  <c r="W88" i="2"/>
  <c r="W90" i="2" s="1"/>
  <c r="X53" i="3"/>
  <c r="X106" i="6" s="1"/>
  <c r="W96" i="1"/>
  <c r="W93" i="1"/>
  <c r="W64" i="1"/>
  <c r="W50" i="1" s="1"/>
  <c r="W51" i="1" s="1"/>
  <c r="W53" i="1" s="1"/>
  <c r="W35" i="1" s="1"/>
  <c r="AJ80" i="1" l="1"/>
  <c r="AJ82" i="1" s="1"/>
  <c r="AI21" i="1"/>
  <c r="AI26" i="1" s="1"/>
  <c r="W102" i="2"/>
  <c r="W97" i="2"/>
  <c r="X113" i="2"/>
  <c r="X144" i="5"/>
  <c r="X48" i="1"/>
  <c r="X95" i="1"/>
  <c r="P96" i="7" s="1"/>
  <c r="X62" i="1"/>
  <c r="P62" i="7" s="1"/>
  <c r="X54" i="3"/>
  <c r="X105" i="6" s="1"/>
  <c r="X107" i="6" s="1"/>
  <c r="X53" i="2"/>
  <c r="X55" i="2" s="1"/>
  <c r="X69" i="2"/>
  <c r="W31" i="1"/>
  <c r="W37" i="1" s="1"/>
  <c r="W39" i="1" s="1"/>
  <c r="X91" i="1"/>
  <c r="X87" i="2"/>
  <c r="AJ21" i="1" l="1"/>
  <c r="AJ26" i="1" s="1"/>
  <c r="AK80" i="1"/>
  <c r="AK82" i="1" s="1"/>
  <c r="W99" i="2"/>
  <c r="W103" i="2" s="1"/>
  <c r="W104" i="2" s="1"/>
  <c r="X92" i="1"/>
  <c r="X93" i="1" s="1"/>
  <c r="X114" i="2"/>
  <c r="X116" i="2" s="1"/>
  <c r="X70" i="2"/>
  <c r="X72" i="2" s="1"/>
  <c r="X61" i="1"/>
  <c r="X145" i="5"/>
  <c r="X147" i="5" s="1"/>
  <c r="X50" i="3"/>
  <c r="X51" i="3" s="1"/>
  <c r="Y49" i="3" s="1"/>
  <c r="X57" i="2"/>
  <c r="X59" i="2" s="1"/>
  <c r="X63" i="2"/>
  <c r="X84" i="2"/>
  <c r="X89" i="2" s="1"/>
  <c r="X49" i="1"/>
  <c r="P47" i="7"/>
  <c r="P48" i="7" s="1"/>
  <c r="W117" i="2" l="1"/>
  <c r="W118" i="2" s="1"/>
  <c r="W137" i="5"/>
  <c r="W138" i="5" s="1"/>
  <c r="X96" i="2"/>
  <c r="AK21" i="1"/>
  <c r="AK26" i="1" s="1"/>
  <c r="AL80" i="1"/>
  <c r="AL82" i="1" s="1"/>
  <c r="Y53" i="3"/>
  <c r="Y106" i="6" s="1"/>
  <c r="X92" i="2"/>
  <c r="X93" i="2" s="1"/>
  <c r="X98" i="2" s="1"/>
  <c r="X88" i="2"/>
  <c r="X90" i="2" s="1"/>
  <c r="X73" i="2"/>
  <c r="X75" i="2" s="1"/>
  <c r="X65" i="2"/>
  <c r="X129" i="5" s="1"/>
  <c r="X130" i="5" s="1"/>
  <c r="X64" i="1"/>
  <c r="X50" i="1" s="1"/>
  <c r="X51" i="1" s="1"/>
  <c r="X53" i="1" s="1"/>
  <c r="X35" i="1" s="1"/>
  <c r="P61" i="7"/>
  <c r="P64" i="7" s="1"/>
  <c r="P49" i="7" s="1"/>
  <c r="P50" i="7" s="1"/>
  <c r="P52" i="7" s="1"/>
  <c r="P34" i="7" s="1"/>
  <c r="X31" i="1"/>
  <c r="Y91" i="1"/>
  <c r="X96" i="1"/>
  <c r="P93" i="7"/>
  <c r="AL21" i="1" l="1"/>
  <c r="AL26" i="1" s="1"/>
  <c r="AM80" i="1"/>
  <c r="AM82" i="1" s="1"/>
  <c r="Y87" i="2"/>
  <c r="X102" i="2"/>
  <c r="X97" i="2"/>
  <c r="P97" i="7"/>
  <c r="P56" i="4" s="1"/>
  <c r="P57" i="4" s="1"/>
  <c r="P59" i="4" s="1"/>
  <c r="P94" i="7"/>
  <c r="X37" i="1"/>
  <c r="X39" i="1" s="1"/>
  <c r="Y113" i="2"/>
  <c r="Y62" i="1"/>
  <c r="Y53" i="2"/>
  <c r="Y55" i="2" s="1"/>
  <c r="Y69" i="2"/>
  <c r="Y48" i="1"/>
  <c r="Y95" i="1"/>
  <c r="Y144" i="5"/>
  <c r="Y54" i="3"/>
  <c r="Y105" i="6" s="1"/>
  <c r="Y107" i="6" s="1"/>
  <c r="AM21" i="1" l="1"/>
  <c r="AM26" i="1" s="1"/>
  <c r="AN80" i="1"/>
  <c r="AN82" i="1" s="1"/>
  <c r="P66" i="7"/>
  <c r="X99" i="2"/>
  <c r="Y61" i="1"/>
  <c r="Y92" i="1"/>
  <c r="Y145" i="5"/>
  <c r="Y147" i="5" s="1"/>
  <c r="Y70" i="2"/>
  <c r="Y72" i="2" s="1"/>
  <c r="Y114" i="2"/>
  <c r="Y116" i="2" s="1"/>
  <c r="Y50" i="3"/>
  <c r="Y51" i="3" s="1"/>
  <c r="Z49" i="3" s="1"/>
  <c r="Y57" i="2"/>
  <c r="Y59" i="2" s="1"/>
  <c r="Y63" i="2"/>
  <c r="Y84" i="2"/>
  <c r="Y89" i="2" s="1"/>
  <c r="P30" i="7"/>
  <c r="P36" i="7" s="1"/>
  <c r="P38" i="7" s="1"/>
  <c r="Q92" i="7"/>
  <c r="Y49" i="1"/>
  <c r="AN21" i="1" l="1"/>
  <c r="AN26" i="1" s="1"/>
  <c r="AO80" i="1"/>
  <c r="AO82" i="1" s="1"/>
  <c r="X103" i="2"/>
  <c r="Y96" i="2"/>
  <c r="Y64" i="1"/>
  <c r="Y50" i="1" s="1"/>
  <c r="Y51" i="1" s="1"/>
  <c r="Y53" i="1" s="1"/>
  <c r="Y35" i="1" s="1"/>
  <c r="Y73" i="2"/>
  <c r="Y75" i="2" s="1"/>
  <c r="Y65" i="2"/>
  <c r="Y129" i="5" s="1"/>
  <c r="Y130" i="5" s="1"/>
  <c r="Z53" i="3"/>
  <c r="Z106" i="6" s="1"/>
  <c r="Y96" i="1"/>
  <c r="Y93" i="1"/>
  <c r="Y88" i="2"/>
  <c r="Y90" i="2" s="1"/>
  <c r="Y92" i="2"/>
  <c r="Y93" i="2" s="1"/>
  <c r="Y98" i="2" s="1"/>
  <c r="AO21" i="1" l="1"/>
  <c r="AO26" i="1" s="1"/>
  <c r="AP80" i="1"/>
  <c r="AP82" i="1" s="1"/>
  <c r="X104" i="2"/>
  <c r="Z87" i="2"/>
  <c r="Y31" i="1"/>
  <c r="Y37" i="1" s="1"/>
  <c r="Y39" i="1" s="1"/>
  <c r="Z91" i="1"/>
  <c r="Z113" i="2"/>
  <c r="Z53" i="2"/>
  <c r="Z55" i="2" s="1"/>
  <c r="Z62" i="1"/>
  <c r="Q62" i="7" s="1"/>
  <c r="Z95" i="1"/>
  <c r="Q96" i="7" s="1"/>
  <c r="Z54" i="3"/>
  <c r="Z105" i="6" s="1"/>
  <c r="Z107" i="6" s="1"/>
  <c r="Z144" i="5"/>
  <c r="Z69" i="2"/>
  <c r="Z48" i="1"/>
  <c r="Y102" i="2"/>
  <c r="Y97" i="2"/>
  <c r="X117" i="2" l="1"/>
  <c r="X118" i="2" s="1"/>
  <c r="X137" i="5"/>
  <c r="X138" i="5" s="1"/>
  <c r="AP21" i="1"/>
  <c r="AP26" i="1" s="1"/>
  <c r="AQ80" i="1"/>
  <c r="AQ82" i="1" s="1"/>
  <c r="Y99" i="2"/>
  <c r="Y103" i="2" s="1"/>
  <c r="Y104" i="2" s="1"/>
  <c r="Z49" i="1"/>
  <c r="Q47" i="7"/>
  <c r="Q48" i="7" s="1"/>
  <c r="Z145" i="5"/>
  <c r="Z147" i="5" s="1"/>
  <c r="Z50" i="3"/>
  <c r="Z51" i="3" s="1"/>
  <c r="AA49" i="3" s="1"/>
  <c r="Z92" i="1"/>
  <c r="Z61" i="1"/>
  <c r="Z70" i="2"/>
  <c r="Z72" i="2" s="1"/>
  <c r="Z114" i="2"/>
  <c r="Z116" i="2" s="1"/>
  <c r="Z63" i="2"/>
  <c r="Z84" i="2"/>
  <c r="Z89" i="2" s="1"/>
  <c r="Z57" i="2"/>
  <c r="Z59" i="2" s="1"/>
  <c r="Y117" i="2" l="1"/>
  <c r="Y118" i="2" s="1"/>
  <c r="Y137" i="5"/>
  <c r="Y138" i="5" s="1"/>
  <c r="Z96" i="2"/>
  <c r="AQ21" i="1"/>
  <c r="AQ26" i="1" s="1"/>
  <c r="AR80" i="1"/>
  <c r="AR82" i="1" s="1"/>
  <c r="Z64" i="1"/>
  <c r="Z50" i="1" s="1"/>
  <c r="Z51" i="1" s="1"/>
  <c r="Z53" i="1" s="1"/>
  <c r="Z35" i="1" s="1"/>
  <c r="Q61" i="7"/>
  <c r="Q64" i="7" s="1"/>
  <c r="Q49" i="7" s="1"/>
  <c r="Q50" i="7" s="1"/>
  <c r="Q52" i="7" s="1"/>
  <c r="Q34" i="7" s="1"/>
  <c r="Z96" i="1"/>
  <c r="Q93" i="7"/>
  <c r="Z88" i="2"/>
  <c r="Z90" i="2" s="1"/>
  <c r="Z92" i="2"/>
  <c r="Z93" i="2" s="1"/>
  <c r="Z98" i="2" s="1"/>
  <c r="AA53" i="3"/>
  <c r="AA106" i="6" s="1"/>
  <c r="Z73" i="2"/>
  <c r="Z75" i="2" s="1"/>
  <c r="Z65" i="2"/>
  <c r="Z129" i="5" s="1"/>
  <c r="Z130" i="5" s="1"/>
  <c r="Z93" i="1"/>
  <c r="AS80" i="1" l="1"/>
  <c r="AS82" i="1" s="1"/>
  <c r="AR21" i="1"/>
  <c r="AR26" i="1" s="1"/>
  <c r="Z97" i="2"/>
  <c r="Z102" i="2"/>
  <c r="AA48" i="1"/>
  <c r="AA62" i="1"/>
  <c r="AA144" i="5"/>
  <c r="AA95" i="1"/>
  <c r="AA54" i="3"/>
  <c r="AA105" i="6" s="1"/>
  <c r="AA107" i="6" s="1"/>
  <c r="AA53" i="2"/>
  <c r="AA55" i="2" s="1"/>
  <c r="AA69" i="2"/>
  <c r="AA113" i="2"/>
  <c r="AA87" i="2"/>
  <c r="Z31" i="1"/>
  <c r="Z37" i="1" s="1"/>
  <c r="Z39" i="1" s="1"/>
  <c r="AA91" i="1"/>
  <c r="Q97" i="7"/>
  <c r="Q56" i="4" s="1"/>
  <c r="Q57" i="4" s="1"/>
  <c r="Q59" i="4" s="1"/>
  <c r="Q94" i="7"/>
  <c r="Q66" i="7" l="1"/>
  <c r="AS21" i="1"/>
  <c r="AS26" i="1" s="1"/>
  <c r="AT80" i="1"/>
  <c r="AT82" i="1" s="1"/>
  <c r="Z99" i="2"/>
  <c r="Z103" i="2" s="1"/>
  <c r="Z104" i="2" s="1"/>
  <c r="AA49" i="1"/>
  <c r="Q30" i="7"/>
  <c r="Q36" i="7" s="1"/>
  <c r="Q38" i="7" s="1"/>
  <c r="R92" i="7"/>
  <c r="AA84" i="2"/>
  <c r="AA89" i="2" s="1"/>
  <c r="AA63" i="2"/>
  <c r="AA57" i="2"/>
  <c r="AA59" i="2" s="1"/>
  <c r="AA92" i="1"/>
  <c r="AA93" i="1" s="1"/>
  <c r="AA70" i="2"/>
  <c r="AA72" i="2" s="1"/>
  <c r="AA114" i="2"/>
  <c r="AA116" i="2" s="1"/>
  <c r="AA61" i="1"/>
  <c r="AA145" i="5"/>
  <c r="AA147" i="5" s="1"/>
  <c r="AA50" i="3"/>
  <c r="AA51" i="3" s="1"/>
  <c r="AB49" i="3" s="1"/>
  <c r="Z117" i="2" l="1"/>
  <c r="Z118" i="2" s="1"/>
  <c r="Z137" i="5"/>
  <c r="Z138" i="5" s="1"/>
  <c r="AA96" i="2"/>
  <c r="AU80" i="1"/>
  <c r="AU82" i="1" s="1"/>
  <c r="AT21" i="1"/>
  <c r="AT26" i="1" s="1"/>
  <c r="AA73" i="2"/>
  <c r="AA75" i="2" s="1"/>
  <c r="AA65" i="2"/>
  <c r="AA129" i="5" s="1"/>
  <c r="AA130" i="5" s="1"/>
  <c r="AA64" i="1"/>
  <c r="AA50" i="1" s="1"/>
  <c r="AA51" i="1" s="1"/>
  <c r="AA53" i="1" s="1"/>
  <c r="AA35" i="1" s="1"/>
  <c r="AA88" i="2"/>
  <c r="AA90" i="2" s="1"/>
  <c r="AA92" i="2"/>
  <c r="AA93" i="2" s="1"/>
  <c r="AA98" i="2" s="1"/>
  <c r="AA31" i="1"/>
  <c r="AB91" i="1"/>
  <c r="AA96" i="1"/>
  <c r="AB53" i="3"/>
  <c r="AB106" i="6" s="1"/>
  <c r="AV80" i="1" l="1"/>
  <c r="AV82" i="1" s="1"/>
  <c r="AV21" i="1" s="1"/>
  <c r="AV26" i="1" s="1"/>
  <c r="AU21" i="1"/>
  <c r="AU26" i="1" s="1"/>
  <c r="AA102" i="2"/>
  <c r="AA97" i="2"/>
  <c r="AB113" i="2"/>
  <c r="AB144" i="5"/>
  <c r="AB48" i="1"/>
  <c r="AB62" i="1"/>
  <c r="R62" i="7" s="1"/>
  <c r="AB54" i="3"/>
  <c r="AB105" i="6" s="1"/>
  <c r="AB107" i="6" s="1"/>
  <c r="AB95" i="1"/>
  <c r="R96" i="7" s="1"/>
  <c r="AB69" i="2"/>
  <c r="AB53" i="2"/>
  <c r="AB55" i="2" s="1"/>
  <c r="AA37" i="1"/>
  <c r="AA39" i="1" s="1"/>
  <c r="AB87" i="2"/>
  <c r="AA99" i="2" l="1"/>
  <c r="AB49" i="1"/>
  <c r="R47" i="7"/>
  <c r="R48" i="7" s="1"/>
  <c r="AB84" i="2"/>
  <c r="AB89" i="2" s="1"/>
  <c r="AB57" i="2"/>
  <c r="AB59" i="2" s="1"/>
  <c r="AB63" i="2"/>
  <c r="AB61" i="1"/>
  <c r="AB92" i="1"/>
  <c r="AB70" i="2"/>
  <c r="AB72" i="2" s="1"/>
  <c r="AB114" i="2"/>
  <c r="AB116" i="2" s="1"/>
  <c r="AB145" i="5"/>
  <c r="AB147" i="5" s="1"/>
  <c r="AB50" i="3"/>
  <c r="AB51" i="3" s="1"/>
  <c r="AC49" i="3" s="1"/>
  <c r="AB96" i="2" l="1"/>
  <c r="AA103" i="2"/>
  <c r="AB73" i="2"/>
  <c r="AB75" i="2" s="1"/>
  <c r="AB65" i="2"/>
  <c r="AB129" i="5" s="1"/>
  <c r="AB130" i="5" s="1"/>
  <c r="AB64" i="1"/>
  <c r="AB50" i="1" s="1"/>
  <c r="AB51" i="1" s="1"/>
  <c r="AB53" i="1" s="1"/>
  <c r="AB35" i="1" s="1"/>
  <c r="R61" i="7"/>
  <c r="R64" i="7" s="1"/>
  <c r="R49" i="7" s="1"/>
  <c r="R50" i="7" s="1"/>
  <c r="R52" i="7" s="1"/>
  <c r="R34" i="7" s="1"/>
  <c r="AB96" i="1"/>
  <c r="R93" i="7"/>
  <c r="AB93" i="1"/>
  <c r="AB92" i="2"/>
  <c r="AB93" i="2" s="1"/>
  <c r="AB98" i="2" s="1"/>
  <c r="AB88" i="2"/>
  <c r="AB90" i="2" s="1"/>
  <c r="AC53" i="3"/>
  <c r="AC106" i="6" s="1"/>
  <c r="AA104" i="2" l="1"/>
  <c r="AC87" i="2"/>
  <c r="R97" i="7"/>
  <c r="R56" i="4" s="1"/>
  <c r="R57" i="4" s="1"/>
  <c r="R59" i="4" s="1"/>
  <c r="R94" i="7"/>
  <c r="AB102" i="2"/>
  <c r="AB97" i="2"/>
  <c r="AC62" i="1"/>
  <c r="AC48" i="1"/>
  <c r="AC69" i="2"/>
  <c r="AC113" i="2"/>
  <c r="AC54" i="3"/>
  <c r="AC105" i="6" s="1"/>
  <c r="AC107" i="6" s="1"/>
  <c r="AC144" i="5"/>
  <c r="AC95" i="1"/>
  <c r="AC53" i="2"/>
  <c r="AC55" i="2" s="1"/>
  <c r="AB31" i="1"/>
  <c r="AB37" i="1" s="1"/>
  <c r="AB39" i="1" s="1"/>
  <c r="AC91" i="1"/>
  <c r="AA117" i="2" l="1"/>
  <c r="AA118" i="2" s="1"/>
  <c r="AA137" i="5"/>
  <c r="AA138" i="5" s="1"/>
  <c r="R66" i="7"/>
  <c r="AC92" i="1"/>
  <c r="AC93" i="1" s="1"/>
  <c r="AC61" i="1"/>
  <c r="AC70" i="2"/>
  <c r="AC72" i="2" s="1"/>
  <c r="AC114" i="2"/>
  <c r="AC116" i="2" s="1"/>
  <c r="AC145" i="5"/>
  <c r="AC147" i="5" s="1"/>
  <c r="AC50" i="3"/>
  <c r="AC51" i="3" s="1"/>
  <c r="AD49" i="3" s="1"/>
  <c r="AB99" i="2"/>
  <c r="AB103" i="2" s="1"/>
  <c r="AB104" i="2" s="1"/>
  <c r="AB137" i="5" s="1"/>
  <c r="AB138" i="5" s="1"/>
  <c r="R30" i="7"/>
  <c r="R36" i="7" s="1"/>
  <c r="R38" i="7" s="1"/>
  <c r="S92" i="7"/>
  <c r="AC63" i="2"/>
  <c r="AC84" i="2"/>
  <c r="AC89" i="2" s="1"/>
  <c r="AC57" i="2"/>
  <c r="AC59" i="2" s="1"/>
  <c r="AC49" i="1"/>
  <c r="AC64" i="1" l="1"/>
  <c r="AC50" i="1" s="1"/>
  <c r="AC51" i="1" s="1"/>
  <c r="AC53" i="1" s="1"/>
  <c r="AC35" i="1" s="1"/>
  <c r="AC92" i="2"/>
  <c r="AC93" i="2" s="1"/>
  <c r="AC88" i="2"/>
  <c r="AC90" i="2" s="1"/>
  <c r="AC65" i="2"/>
  <c r="AC129" i="5" s="1"/>
  <c r="AC130" i="5" s="1"/>
  <c r="AC73" i="2"/>
  <c r="AC75" i="2" s="1"/>
  <c r="AC96" i="1"/>
  <c r="AD53" i="3"/>
  <c r="AD106" i="6" s="1"/>
  <c r="AC96" i="2"/>
  <c r="AB117" i="2"/>
  <c r="AB118" i="2" s="1"/>
  <c r="AC31" i="1"/>
  <c r="AD91" i="1"/>
  <c r="AC98" i="2" l="1"/>
  <c r="AD87" i="2"/>
  <c r="AD113" i="2"/>
  <c r="AD69" i="2"/>
  <c r="AD54" i="3"/>
  <c r="AD105" i="6" s="1"/>
  <c r="AD107" i="6" s="1"/>
  <c r="AD53" i="2"/>
  <c r="AD55" i="2" s="1"/>
  <c r="AD95" i="1"/>
  <c r="S96" i="7" s="1"/>
  <c r="AD62" i="1"/>
  <c r="S62" i="7" s="1"/>
  <c r="AD48" i="1"/>
  <c r="AD144" i="5"/>
  <c r="AC97" i="2"/>
  <c r="AC102" i="2"/>
  <c r="AC37" i="1"/>
  <c r="AC39" i="1" s="1"/>
  <c r="AC99" i="2" l="1"/>
  <c r="AD57" i="2"/>
  <c r="AD59" i="2" s="1"/>
  <c r="AD63" i="2"/>
  <c r="AD84" i="2"/>
  <c r="AD89" i="2" s="1"/>
  <c r="AD92" i="1"/>
  <c r="AD61" i="1"/>
  <c r="AD114" i="2"/>
  <c r="AD116" i="2" s="1"/>
  <c r="AD50" i="3"/>
  <c r="AD51" i="3" s="1"/>
  <c r="AE49" i="3" s="1"/>
  <c r="AD145" i="5"/>
  <c r="AD147" i="5" s="1"/>
  <c r="AD70" i="2"/>
  <c r="AD72" i="2" s="1"/>
  <c r="AD49" i="1"/>
  <c r="S47" i="7"/>
  <c r="S48" i="7" s="1"/>
  <c r="AD96" i="2" l="1"/>
  <c r="AC103" i="2"/>
  <c r="AD96" i="1"/>
  <c r="S93" i="7"/>
  <c r="AD93" i="1"/>
  <c r="AD73" i="2"/>
  <c r="AD75" i="2" s="1"/>
  <c r="AD65" i="2"/>
  <c r="AD129" i="5" s="1"/>
  <c r="AD130" i="5" s="1"/>
  <c r="AD64" i="1"/>
  <c r="AD50" i="1" s="1"/>
  <c r="AD51" i="1" s="1"/>
  <c r="AD53" i="1" s="1"/>
  <c r="AD35" i="1" s="1"/>
  <c r="S61" i="7"/>
  <c r="S64" i="7" s="1"/>
  <c r="S49" i="7" s="1"/>
  <c r="S50" i="7" s="1"/>
  <c r="S52" i="7" s="1"/>
  <c r="S34" i="7" s="1"/>
  <c r="AD88" i="2"/>
  <c r="AD90" i="2" s="1"/>
  <c r="AD92" i="2"/>
  <c r="AD93" i="2" s="1"/>
  <c r="AE53" i="3"/>
  <c r="AE106" i="6" s="1"/>
  <c r="AD98" i="2" l="1"/>
  <c r="AC104" i="2"/>
  <c r="AD102" i="2"/>
  <c r="AD97" i="2"/>
  <c r="S97" i="7"/>
  <c r="S56" i="4" s="1"/>
  <c r="S57" i="4" s="1"/>
  <c r="S59" i="4" s="1"/>
  <c r="S94" i="7"/>
  <c r="AD31" i="1"/>
  <c r="AD37" i="1" s="1"/>
  <c r="AD39" i="1" s="1"/>
  <c r="AE91" i="1"/>
  <c r="AE87" i="2"/>
  <c r="AE69" i="2"/>
  <c r="AE62" i="1"/>
  <c r="AE95" i="1"/>
  <c r="AE48" i="1"/>
  <c r="AE53" i="2"/>
  <c r="AE55" i="2" s="1"/>
  <c r="AE113" i="2"/>
  <c r="AE144" i="5"/>
  <c r="AE54" i="3"/>
  <c r="AE105" i="6" s="1"/>
  <c r="AE107" i="6" s="1"/>
  <c r="AC117" i="2" l="1"/>
  <c r="AC118" i="2" s="1"/>
  <c r="AC137" i="5"/>
  <c r="AC138" i="5" s="1"/>
  <c r="AD99" i="2"/>
  <c r="AD103" i="2" s="1"/>
  <c r="AD104" i="2" s="1"/>
  <c r="S66" i="7"/>
  <c r="AE57" i="2"/>
  <c r="AE59" i="2" s="1"/>
  <c r="AE63" i="2"/>
  <c r="AE84" i="2"/>
  <c r="AE89" i="2" s="1"/>
  <c r="S30" i="7"/>
  <c r="S36" i="7" s="1"/>
  <c r="S38" i="7" s="1"/>
  <c r="T92" i="7"/>
  <c r="AE49" i="1"/>
  <c r="AE145" i="5"/>
  <c r="AE147" i="5" s="1"/>
  <c r="AE50" i="3"/>
  <c r="AE51" i="3" s="1"/>
  <c r="AF49" i="3" s="1"/>
  <c r="AE114" i="2"/>
  <c r="AE116" i="2" s="1"/>
  <c r="AE70" i="2"/>
  <c r="AE72" i="2" s="1"/>
  <c r="AE61" i="1"/>
  <c r="AE92" i="1"/>
  <c r="AE96" i="2" l="1"/>
  <c r="AD117" i="2"/>
  <c r="AD118" i="2" s="1"/>
  <c r="AD137" i="5"/>
  <c r="AD138" i="5" s="1"/>
  <c r="AE96" i="1"/>
  <c r="AE64" i="1"/>
  <c r="AE50" i="1" s="1"/>
  <c r="AE51" i="1" s="1"/>
  <c r="AE53" i="1" s="1"/>
  <c r="AE35" i="1" s="1"/>
  <c r="AE65" i="2"/>
  <c r="AE129" i="5" s="1"/>
  <c r="AE130" i="5" s="1"/>
  <c r="AE73" i="2"/>
  <c r="AE75" i="2" s="1"/>
  <c r="AE92" i="2"/>
  <c r="AE93" i="2" s="1"/>
  <c r="AE88" i="2"/>
  <c r="AE90" i="2" s="1"/>
  <c r="AF53" i="3"/>
  <c r="AF106" i="6" s="1"/>
  <c r="AE93" i="1"/>
  <c r="AE98" i="2" l="1"/>
  <c r="AF87" i="2"/>
  <c r="AF69" i="2"/>
  <c r="AF113" i="2"/>
  <c r="AF144" i="5"/>
  <c r="AF62" i="1"/>
  <c r="T62" i="7" s="1"/>
  <c r="AF95" i="1"/>
  <c r="T96" i="7" s="1"/>
  <c r="AF54" i="3"/>
  <c r="AF105" i="6" s="1"/>
  <c r="AF107" i="6" s="1"/>
  <c r="AF53" i="2"/>
  <c r="AF55" i="2" s="1"/>
  <c r="AF48" i="1"/>
  <c r="AE102" i="2"/>
  <c r="AE97" i="2"/>
  <c r="AF91" i="1"/>
  <c r="AE31" i="1"/>
  <c r="AE37" i="1" s="1"/>
  <c r="AE39" i="1" s="1"/>
  <c r="AF49" i="1" l="1"/>
  <c r="T47" i="7"/>
  <c r="T48" i="7" s="1"/>
  <c r="AF84" i="2"/>
  <c r="AF89" i="2" s="1"/>
  <c r="AF57" i="2"/>
  <c r="AF59" i="2" s="1"/>
  <c r="AF63" i="2"/>
  <c r="AF61" i="1"/>
  <c r="AF92" i="1"/>
  <c r="AF50" i="3"/>
  <c r="AF51" i="3" s="1"/>
  <c r="AG49" i="3" s="1"/>
  <c r="AF114" i="2"/>
  <c r="AF116" i="2" s="1"/>
  <c r="AF145" i="5"/>
  <c r="AF147" i="5" s="1"/>
  <c r="AF70" i="2"/>
  <c r="AF72" i="2" s="1"/>
  <c r="AE99" i="2"/>
  <c r="AE103" i="2" s="1"/>
  <c r="AE104" i="2" s="1"/>
  <c r="AE137" i="5" s="1"/>
  <c r="AE138" i="5" s="1"/>
  <c r="AF96" i="1" l="1"/>
  <c r="T93" i="7"/>
  <c r="AF64" i="1"/>
  <c r="AF50" i="1" s="1"/>
  <c r="AF51" i="1" s="1"/>
  <c r="AF53" i="1" s="1"/>
  <c r="AF35" i="1" s="1"/>
  <c r="T61" i="7"/>
  <c r="T64" i="7" s="1"/>
  <c r="T49" i="7" s="1"/>
  <c r="T50" i="7" s="1"/>
  <c r="T52" i="7" s="1"/>
  <c r="T34" i="7" s="1"/>
  <c r="AE117" i="2"/>
  <c r="AE118" i="2" s="1"/>
  <c r="AF96" i="2"/>
  <c r="AF88" i="2"/>
  <c r="AF90" i="2" s="1"/>
  <c r="AF92" i="2"/>
  <c r="AF93" i="2" s="1"/>
  <c r="AF93" i="1"/>
  <c r="AF65" i="2"/>
  <c r="AF129" i="5" s="1"/>
  <c r="AF130" i="5" s="1"/>
  <c r="AF73" i="2"/>
  <c r="AF75" i="2" s="1"/>
  <c r="AG53" i="3"/>
  <c r="AG106" i="6" s="1"/>
  <c r="AF98" i="2" l="1"/>
  <c r="AG87" i="2"/>
  <c r="AF31" i="1"/>
  <c r="AF37" i="1" s="1"/>
  <c r="AF39" i="1" s="1"/>
  <c r="AG91" i="1"/>
  <c r="T97" i="7"/>
  <c r="T56" i="4" s="1"/>
  <c r="T57" i="4" s="1"/>
  <c r="T59" i="4" s="1"/>
  <c r="T94" i="7"/>
  <c r="AG53" i="2"/>
  <c r="AG55" i="2" s="1"/>
  <c r="AG69" i="2"/>
  <c r="AG62" i="1"/>
  <c r="AG95" i="1"/>
  <c r="AG54" i="3"/>
  <c r="AG105" i="6" s="1"/>
  <c r="AG107" i="6" s="1"/>
  <c r="AG48" i="1"/>
  <c r="AG113" i="2"/>
  <c r="AG144" i="5"/>
  <c r="AF97" i="2"/>
  <c r="AF102" i="2"/>
  <c r="AF99" i="2" l="1"/>
  <c r="AF103" i="2" s="1"/>
  <c r="T66" i="7"/>
  <c r="T30" i="7"/>
  <c r="T36" i="7" s="1"/>
  <c r="T38" i="7" s="1"/>
  <c r="U92" i="7"/>
  <c r="AG57" i="2"/>
  <c r="AG59" i="2" s="1"/>
  <c r="AG84" i="2"/>
  <c r="AG89" i="2" s="1"/>
  <c r="AG63" i="2"/>
  <c r="AG49" i="1"/>
  <c r="AG92" i="1"/>
  <c r="AG93" i="1" s="1"/>
  <c r="AG145" i="5"/>
  <c r="AG147" i="5" s="1"/>
  <c r="AG70" i="2"/>
  <c r="AG72" i="2" s="1"/>
  <c r="AG61" i="1"/>
  <c r="AG114" i="2"/>
  <c r="AG116" i="2" s="1"/>
  <c r="AG50" i="3"/>
  <c r="AG51" i="3" s="1"/>
  <c r="AH49" i="3" s="1"/>
  <c r="AF104" i="2" l="1"/>
  <c r="AG96" i="2"/>
  <c r="AG31" i="1"/>
  <c r="AH91" i="1"/>
  <c r="AG64" i="1"/>
  <c r="AG50" i="1" s="1"/>
  <c r="AG51" i="1" s="1"/>
  <c r="AG53" i="1" s="1"/>
  <c r="AG35" i="1" s="1"/>
  <c r="AG73" i="2"/>
  <c r="AG75" i="2" s="1"/>
  <c r="AG65" i="2"/>
  <c r="AG129" i="5" s="1"/>
  <c r="AG130" i="5" s="1"/>
  <c r="AH53" i="3"/>
  <c r="AH106" i="6" s="1"/>
  <c r="AG92" i="2"/>
  <c r="AG93" i="2" s="1"/>
  <c r="AG88" i="2"/>
  <c r="AG90" i="2" s="1"/>
  <c r="AG96" i="1"/>
  <c r="AG98" i="2" l="1"/>
  <c r="AF117" i="2"/>
  <c r="AF118" i="2" s="1"/>
  <c r="AF137" i="5"/>
  <c r="AF138" i="5" s="1"/>
  <c r="AH87" i="2"/>
  <c r="AG102" i="2"/>
  <c r="AG97" i="2"/>
  <c r="AG37" i="1"/>
  <c r="AG39" i="1" s="1"/>
  <c r="AH113" i="2"/>
  <c r="AH69" i="2"/>
  <c r="AH53" i="2"/>
  <c r="AH55" i="2" s="1"/>
  <c r="AH62" i="1"/>
  <c r="U62" i="7" s="1"/>
  <c r="AH48" i="1"/>
  <c r="AH95" i="1"/>
  <c r="U96" i="7" s="1"/>
  <c r="AH54" i="3"/>
  <c r="AH105" i="6" s="1"/>
  <c r="AH107" i="6" s="1"/>
  <c r="AH144" i="5"/>
  <c r="AG99" i="2" l="1"/>
  <c r="AG103" i="2" s="1"/>
  <c r="AG104" i="2" s="1"/>
  <c r="AH92" i="1"/>
  <c r="AH61" i="1"/>
  <c r="AH50" i="3"/>
  <c r="AH51" i="3" s="1"/>
  <c r="AI49" i="3" s="1"/>
  <c r="AH145" i="5"/>
  <c r="AH147" i="5" s="1"/>
  <c r="AH114" i="2"/>
  <c r="AH116" i="2" s="1"/>
  <c r="AH70" i="2"/>
  <c r="AH72" i="2" s="1"/>
  <c r="AH49" i="1"/>
  <c r="U47" i="7"/>
  <c r="U48" i="7" s="1"/>
  <c r="AH84" i="2"/>
  <c r="AH89" i="2" s="1"/>
  <c r="AH57" i="2"/>
  <c r="AH59" i="2" s="1"/>
  <c r="AH63" i="2"/>
  <c r="AG117" i="2" l="1"/>
  <c r="AG118" i="2" s="1"/>
  <c r="AG137" i="5"/>
  <c r="AG138" i="5" s="1"/>
  <c r="AH96" i="2"/>
  <c r="AH64" i="1"/>
  <c r="AH50" i="1" s="1"/>
  <c r="AH51" i="1" s="1"/>
  <c r="AH53" i="1" s="1"/>
  <c r="AH35" i="1" s="1"/>
  <c r="U61" i="7"/>
  <c r="U64" i="7" s="1"/>
  <c r="U49" i="7" s="1"/>
  <c r="U50" i="7" s="1"/>
  <c r="U52" i="7" s="1"/>
  <c r="U34" i="7" s="1"/>
  <c r="AH92" i="2"/>
  <c r="AH93" i="2" s="1"/>
  <c r="AH88" i="2"/>
  <c r="AH90" i="2" s="1"/>
  <c r="AI53" i="3"/>
  <c r="AI106" i="6" s="1"/>
  <c r="AH96" i="1"/>
  <c r="U93" i="7"/>
  <c r="AH93" i="1"/>
  <c r="AH73" i="2"/>
  <c r="AH75" i="2" s="1"/>
  <c r="AH65" i="2"/>
  <c r="AH129" i="5" s="1"/>
  <c r="AH130" i="5" s="1"/>
  <c r="AH98" i="2" l="1"/>
  <c r="AI87" i="2"/>
  <c r="U97" i="7"/>
  <c r="U56" i="4" s="1"/>
  <c r="U57" i="4" s="1"/>
  <c r="U59" i="4" s="1"/>
  <c r="U94" i="7"/>
  <c r="AH31" i="1"/>
  <c r="AH37" i="1" s="1"/>
  <c r="AH39" i="1" s="1"/>
  <c r="AI91" i="1"/>
  <c r="AI69" i="2"/>
  <c r="AI113" i="2"/>
  <c r="AI95" i="1"/>
  <c r="AI62" i="1"/>
  <c r="AI48" i="1"/>
  <c r="AI144" i="5"/>
  <c r="AI53" i="2"/>
  <c r="AI55" i="2" s="1"/>
  <c r="AI54" i="3"/>
  <c r="AI105" i="6" s="1"/>
  <c r="AI107" i="6" s="1"/>
  <c r="AH102" i="2"/>
  <c r="AH97" i="2"/>
  <c r="U66" i="7" l="1"/>
  <c r="AH99" i="2"/>
  <c r="AI61" i="1"/>
  <c r="AI145" i="5"/>
  <c r="AI147" i="5" s="1"/>
  <c r="AI50" i="3"/>
  <c r="AI51" i="3" s="1"/>
  <c r="AJ49" i="3" s="1"/>
  <c r="AI70" i="2"/>
  <c r="AI72" i="2" s="1"/>
  <c r="AI114" i="2"/>
  <c r="AI116" i="2" s="1"/>
  <c r="AI92" i="1"/>
  <c r="AI57" i="2"/>
  <c r="AI59" i="2" s="1"/>
  <c r="AI84" i="2"/>
  <c r="AI89" i="2" s="1"/>
  <c r="AI63" i="2"/>
  <c r="AI49" i="1"/>
  <c r="U30" i="7"/>
  <c r="U36" i="7" s="1"/>
  <c r="U38" i="7" s="1"/>
  <c r="V92" i="7"/>
  <c r="AH103" i="2" l="1"/>
  <c r="AI96" i="2"/>
  <c r="AJ53" i="3"/>
  <c r="AJ106" i="6" s="1"/>
  <c r="AI64" i="1"/>
  <c r="AI50" i="1" s="1"/>
  <c r="AI51" i="1" s="1"/>
  <c r="AI53" i="1" s="1"/>
  <c r="AI35" i="1" s="1"/>
  <c r="AI92" i="2"/>
  <c r="AI93" i="2" s="1"/>
  <c r="AI88" i="2"/>
  <c r="AI90" i="2" s="1"/>
  <c r="AI96" i="1"/>
  <c r="AI93" i="1"/>
  <c r="AI65" i="2"/>
  <c r="AI129" i="5" s="1"/>
  <c r="AI130" i="5" s="1"/>
  <c r="AI73" i="2"/>
  <c r="AI75" i="2" s="1"/>
  <c r="AI98" i="2" l="1"/>
  <c r="AH104" i="2"/>
  <c r="AJ87" i="2"/>
  <c r="AI102" i="2"/>
  <c r="AI97" i="2"/>
  <c r="AJ113" i="2"/>
  <c r="AJ69" i="2"/>
  <c r="AJ144" i="5"/>
  <c r="AJ48" i="1"/>
  <c r="AJ95" i="1"/>
  <c r="V96" i="7" s="1"/>
  <c r="AJ62" i="1"/>
  <c r="V62" i="7" s="1"/>
  <c r="AJ53" i="2"/>
  <c r="AJ55" i="2" s="1"/>
  <c r="AJ54" i="3"/>
  <c r="AJ105" i="6" s="1"/>
  <c r="AJ107" i="6" s="1"/>
  <c r="AI31" i="1"/>
  <c r="AI37" i="1" s="1"/>
  <c r="AI39" i="1" s="1"/>
  <c r="AJ91" i="1"/>
  <c r="AH117" i="2" l="1"/>
  <c r="AH118" i="2" s="1"/>
  <c r="AH137" i="5"/>
  <c r="AH138" i="5" s="1"/>
  <c r="AI99" i="2"/>
  <c r="AI103" i="2" s="1"/>
  <c r="AJ49" i="1"/>
  <c r="V47" i="7"/>
  <c r="V48" i="7" s="1"/>
  <c r="AJ61" i="1"/>
  <c r="AJ70" i="2"/>
  <c r="AJ72" i="2" s="1"/>
  <c r="AJ50" i="3"/>
  <c r="AJ51" i="3" s="1"/>
  <c r="AK49" i="3" s="1"/>
  <c r="AJ92" i="1"/>
  <c r="AJ93" i="1" s="1"/>
  <c r="AJ145" i="5"/>
  <c r="AJ147" i="5" s="1"/>
  <c r="AJ114" i="2"/>
  <c r="AJ116" i="2" s="1"/>
  <c r="AJ57" i="2"/>
  <c r="AJ59" i="2" s="1"/>
  <c r="AJ63" i="2"/>
  <c r="AJ84" i="2"/>
  <c r="AJ89" i="2" s="1"/>
  <c r="AI104" i="2" l="1"/>
  <c r="AJ96" i="2"/>
  <c r="AJ65" i="2"/>
  <c r="AJ129" i="5" s="1"/>
  <c r="AJ130" i="5" s="1"/>
  <c r="AJ73" i="2"/>
  <c r="AJ75" i="2" s="1"/>
  <c r="AJ31" i="1"/>
  <c r="AK91" i="1"/>
  <c r="AJ64" i="1"/>
  <c r="AJ50" i="1" s="1"/>
  <c r="AJ51" i="1" s="1"/>
  <c r="AJ53" i="1" s="1"/>
  <c r="AJ35" i="1" s="1"/>
  <c r="V61" i="7"/>
  <c r="V64" i="7" s="1"/>
  <c r="V49" i="7" s="1"/>
  <c r="V50" i="7" s="1"/>
  <c r="V52" i="7" s="1"/>
  <c r="V34" i="7" s="1"/>
  <c r="AJ96" i="1"/>
  <c r="V93" i="7"/>
  <c r="AJ88" i="2"/>
  <c r="AJ90" i="2" s="1"/>
  <c r="AJ92" i="2"/>
  <c r="AJ93" i="2" s="1"/>
  <c r="AK53" i="3"/>
  <c r="AK106" i="6" s="1"/>
  <c r="AJ98" i="2" l="1"/>
  <c r="AI117" i="2"/>
  <c r="AI118" i="2" s="1"/>
  <c r="AI137" i="5"/>
  <c r="AI138" i="5" s="1"/>
  <c r="AJ102" i="2"/>
  <c r="AJ97" i="2"/>
  <c r="V97" i="7"/>
  <c r="V56" i="4" s="1"/>
  <c r="V57" i="4" s="1"/>
  <c r="V59" i="4" s="1"/>
  <c r="V94" i="7"/>
  <c r="AJ37" i="1"/>
  <c r="AJ39" i="1" s="1"/>
  <c r="AK87" i="2"/>
  <c r="AK62" i="1"/>
  <c r="AK48" i="1"/>
  <c r="AK144" i="5"/>
  <c r="AK113" i="2"/>
  <c r="AK95" i="1"/>
  <c r="AK69" i="2"/>
  <c r="AK53" i="2"/>
  <c r="AK55" i="2" s="1"/>
  <c r="AK54" i="3"/>
  <c r="AK105" i="6" s="1"/>
  <c r="AK107" i="6" s="1"/>
  <c r="AK63" i="2" l="1"/>
  <c r="AK57" i="2"/>
  <c r="AK59" i="2" s="1"/>
  <c r="AK84" i="2"/>
  <c r="AK89" i="2" s="1"/>
  <c r="AK49" i="1"/>
  <c r="AJ99" i="2"/>
  <c r="AJ103" i="2" s="1"/>
  <c r="AJ104" i="2" s="1"/>
  <c r="AJ137" i="5" s="1"/>
  <c r="AJ138" i="5" s="1"/>
  <c r="V30" i="7"/>
  <c r="V36" i="7" s="1"/>
  <c r="V38" i="7" s="1"/>
  <c r="W92" i="7"/>
  <c r="AK70" i="2"/>
  <c r="AK72" i="2" s="1"/>
  <c r="AK145" i="5"/>
  <c r="AK147" i="5" s="1"/>
  <c r="AK92" i="1"/>
  <c r="AK61" i="1"/>
  <c r="AK114" i="2"/>
  <c r="AK116" i="2" s="1"/>
  <c r="AK50" i="3"/>
  <c r="AK51" i="3" s="1"/>
  <c r="AL49" i="3" s="1"/>
  <c r="V66" i="7"/>
  <c r="AK88" i="2" l="1"/>
  <c r="AK90" i="2" s="1"/>
  <c r="AK92" i="2"/>
  <c r="AK93" i="2" s="1"/>
  <c r="AK73" i="2"/>
  <c r="AK75" i="2" s="1"/>
  <c r="AK65" i="2"/>
  <c r="AK129" i="5" s="1"/>
  <c r="AK130" i="5" s="1"/>
  <c r="AL53" i="3"/>
  <c r="AL106" i="6" s="1"/>
  <c r="AK64" i="1"/>
  <c r="AK50" i="1" s="1"/>
  <c r="AK51" i="1" s="1"/>
  <c r="AK53" i="1" s="1"/>
  <c r="AK35" i="1" s="1"/>
  <c r="AK96" i="1"/>
  <c r="AK93" i="1"/>
  <c r="AJ117" i="2"/>
  <c r="AJ118" i="2" s="1"/>
  <c r="AK96" i="2"/>
  <c r="AK98" i="2" l="1"/>
  <c r="AK31" i="1"/>
  <c r="AK37" i="1" s="1"/>
  <c r="AK39" i="1" s="1"/>
  <c r="AL91" i="1"/>
  <c r="AK97" i="2"/>
  <c r="AK102" i="2"/>
  <c r="AL87" i="2"/>
  <c r="AL69" i="2"/>
  <c r="AL54" i="3"/>
  <c r="AL105" i="6" s="1"/>
  <c r="AL107" i="6" s="1"/>
  <c r="AL113" i="2"/>
  <c r="AL53" i="2"/>
  <c r="AL55" i="2" s="1"/>
  <c r="AL62" i="1"/>
  <c r="W62" i="7" s="1"/>
  <c r="AL95" i="1"/>
  <c r="W96" i="7" s="1"/>
  <c r="AL144" i="5"/>
  <c r="AL48" i="1"/>
  <c r="AK99" i="2" l="1"/>
  <c r="AK103" i="2" s="1"/>
  <c r="AK104" i="2" s="1"/>
  <c r="AL49" i="1"/>
  <c r="W47" i="7"/>
  <c r="W48" i="7" s="1"/>
  <c r="AL63" i="2"/>
  <c r="AL57" i="2"/>
  <c r="AL59" i="2" s="1"/>
  <c r="AL84" i="2"/>
  <c r="AL89" i="2" s="1"/>
  <c r="AL61" i="1"/>
  <c r="AL92" i="1"/>
  <c r="AL70" i="2"/>
  <c r="AL72" i="2" s="1"/>
  <c r="AL114" i="2"/>
  <c r="AL116" i="2" s="1"/>
  <c r="AL145" i="5"/>
  <c r="AL147" i="5" s="1"/>
  <c r="AL50" i="3"/>
  <c r="AL51" i="3" s="1"/>
  <c r="AM49" i="3" s="1"/>
  <c r="AK117" i="2" l="1"/>
  <c r="AK118" i="2" s="1"/>
  <c r="AK137" i="5"/>
  <c r="AK138" i="5" s="1"/>
  <c r="AL96" i="2"/>
  <c r="AL65" i="2"/>
  <c r="AL129" i="5" s="1"/>
  <c r="AL130" i="5" s="1"/>
  <c r="AL73" i="2"/>
  <c r="AL75" i="2" s="1"/>
  <c r="AL96" i="1"/>
  <c r="W93" i="7"/>
  <c r="AL64" i="1"/>
  <c r="AL50" i="1" s="1"/>
  <c r="AL51" i="1" s="1"/>
  <c r="AL53" i="1" s="1"/>
  <c r="AL35" i="1" s="1"/>
  <c r="W61" i="7"/>
  <c r="W64" i="7" s="1"/>
  <c r="W49" i="7" s="1"/>
  <c r="W50" i="7" s="1"/>
  <c r="W52" i="7" s="1"/>
  <c r="W34" i="7" s="1"/>
  <c r="AL93" i="1"/>
  <c r="AL92" i="2"/>
  <c r="AL93" i="2" s="1"/>
  <c r="AL88" i="2"/>
  <c r="AL90" i="2" s="1"/>
  <c r="AM53" i="3"/>
  <c r="AM106" i="6" s="1"/>
  <c r="AL98" i="2" l="1"/>
  <c r="AM87" i="2"/>
  <c r="AL97" i="2"/>
  <c r="AL102" i="2"/>
  <c r="AM113" i="2"/>
  <c r="AM144" i="5"/>
  <c r="AM69" i="2"/>
  <c r="AM95" i="1"/>
  <c r="AM62" i="1"/>
  <c r="AM48" i="1"/>
  <c r="AM54" i="3"/>
  <c r="AM105" i="6" s="1"/>
  <c r="AM107" i="6" s="1"/>
  <c r="AM53" i="2"/>
  <c r="AM55" i="2" s="1"/>
  <c r="W97" i="7"/>
  <c r="W56" i="4" s="1"/>
  <c r="W57" i="4" s="1"/>
  <c r="W59" i="4" s="1"/>
  <c r="W94" i="7"/>
  <c r="AL31" i="1"/>
  <c r="AL37" i="1" s="1"/>
  <c r="AL39" i="1" s="1"/>
  <c r="AM91" i="1"/>
  <c r="W66" i="7" l="1"/>
  <c r="W30" i="7"/>
  <c r="W36" i="7" s="1"/>
  <c r="W38" i="7" s="1"/>
  <c r="X92" i="7"/>
  <c r="AM57" i="2"/>
  <c r="AM59" i="2" s="1"/>
  <c r="AM63" i="2"/>
  <c r="AM84" i="2"/>
  <c r="AM89" i="2" s="1"/>
  <c r="AM61" i="1"/>
  <c r="AM114" i="2"/>
  <c r="AM116" i="2" s="1"/>
  <c r="AM145" i="5"/>
  <c r="AM147" i="5" s="1"/>
  <c r="AM50" i="3"/>
  <c r="AM51" i="3" s="1"/>
  <c r="AN49" i="3" s="1"/>
  <c r="AM92" i="1"/>
  <c r="AM70" i="2"/>
  <c r="AM72" i="2" s="1"/>
  <c r="AM49" i="1"/>
  <c r="AL99" i="2"/>
  <c r="AL103" i="2" s="1"/>
  <c r="AL104" i="2" s="1"/>
  <c r="AL137" i="5" s="1"/>
  <c r="AL138" i="5" s="1"/>
  <c r="AM96" i="1" l="1"/>
  <c r="AN53" i="3"/>
  <c r="AN106" i="6" s="1"/>
  <c r="AL117" i="2"/>
  <c r="AL118" i="2" s="1"/>
  <c r="AM96" i="2"/>
  <c r="AM64" i="1"/>
  <c r="AM50" i="1" s="1"/>
  <c r="AM51" i="1" s="1"/>
  <c r="AM53" i="1" s="1"/>
  <c r="AM35" i="1" s="1"/>
  <c r="AM93" i="1"/>
  <c r="AM92" i="2"/>
  <c r="AM93" i="2" s="1"/>
  <c r="AM88" i="2"/>
  <c r="AM90" i="2" s="1"/>
  <c r="AM65" i="2"/>
  <c r="AM129" i="5" s="1"/>
  <c r="AM130" i="5" s="1"/>
  <c r="AM73" i="2"/>
  <c r="AM75" i="2" s="1"/>
  <c r="AM98" i="2" l="1"/>
  <c r="AN87" i="2"/>
  <c r="AM102" i="2"/>
  <c r="AM97" i="2"/>
  <c r="AM31" i="1"/>
  <c r="AM37" i="1" s="1"/>
  <c r="AM39" i="1" s="1"/>
  <c r="AN91" i="1"/>
  <c r="AN69" i="2"/>
  <c r="AN113" i="2"/>
  <c r="AN144" i="5"/>
  <c r="AN48" i="1"/>
  <c r="AN62" i="1"/>
  <c r="X62" i="7" s="1"/>
  <c r="AN53" i="2"/>
  <c r="AN55" i="2" s="1"/>
  <c r="AN95" i="1"/>
  <c r="X96" i="7" s="1"/>
  <c r="AN54" i="3"/>
  <c r="AN105" i="6" s="1"/>
  <c r="AN107" i="6" s="1"/>
  <c r="AM99" i="2" l="1"/>
  <c r="AM103" i="2" s="1"/>
  <c r="AM104" i="2" s="1"/>
  <c r="AN114" i="2"/>
  <c r="AN116" i="2" s="1"/>
  <c r="AN145" i="5"/>
  <c r="AN147" i="5" s="1"/>
  <c r="AN50" i="3"/>
  <c r="AN51" i="3" s="1"/>
  <c r="AO49" i="3" s="1"/>
  <c r="AN92" i="1"/>
  <c r="AN93" i="1" s="1"/>
  <c r="AN70" i="2"/>
  <c r="AN72" i="2" s="1"/>
  <c r="AN61" i="1"/>
  <c r="AN57" i="2"/>
  <c r="AN59" i="2" s="1"/>
  <c r="AN63" i="2"/>
  <c r="AN84" i="2"/>
  <c r="AN89" i="2" s="1"/>
  <c r="AN49" i="1"/>
  <c r="X47" i="7"/>
  <c r="X48" i="7" s="1"/>
  <c r="AM117" i="2" l="1"/>
  <c r="AM118" i="2" s="1"/>
  <c r="AM137" i="5"/>
  <c r="AM138" i="5" s="1"/>
  <c r="AN96" i="2"/>
  <c r="AN88" i="2"/>
  <c r="AN90" i="2" s="1"/>
  <c r="AN92" i="2"/>
  <c r="AN93" i="2" s="1"/>
  <c r="AN64" i="1"/>
  <c r="AN50" i="1" s="1"/>
  <c r="AN51" i="1" s="1"/>
  <c r="AN53" i="1" s="1"/>
  <c r="AN35" i="1" s="1"/>
  <c r="X61" i="7"/>
  <c r="X64" i="7" s="1"/>
  <c r="X49" i="7" s="1"/>
  <c r="X50" i="7" s="1"/>
  <c r="X52" i="7" s="1"/>
  <c r="X34" i="7" s="1"/>
  <c r="AO53" i="3"/>
  <c r="AO106" i="6" s="1"/>
  <c r="AN65" i="2"/>
  <c r="AN129" i="5" s="1"/>
  <c r="AN130" i="5" s="1"/>
  <c r="AN73" i="2"/>
  <c r="AN75" i="2" s="1"/>
  <c r="AN31" i="1"/>
  <c r="AO91" i="1"/>
  <c r="AN96" i="1"/>
  <c r="X93" i="7"/>
  <c r="AN98" i="2" l="1"/>
  <c r="AN102" i="2"/>
  <c r="AN97" i="2"/>
  <c r="AN37" i="1"/>
  <c r="AN39" i="1" s="1"/>
  <c r="AO87" i="2"/>
  <c r="X97" i="7"/>
  <c r="X56" i="4" s="1"/>
  <c r="X57" i="4" s="1"/>
  <c r="X59" i="4" s="1"/>
  <c r="X94" i="7"/>
  <c r="AO113" i="2"/>
  <c r="AO95" i="1"/>
  <c r="AO48" i="1"/>
  <c r="AO62" i="1"/>
  <c r="AO144" i="5"/>
  <c r="AO53" i="2"/>
  <c r="AO55" i="2" s="1"/>
  <c r="AO69" i="2"/>
  <c r="AO54" i="3"/>
  <c r="AO105" i="6" s="1"/>
  <c r="AO107" i="6" s="1"/>
  <c r="AN99" i="2" l="1"/>
  <c r="Y92" i="7"/>
  <c r="X30" i="7"/>
  <c r="X36" i="7" s="1"/>
  <c r="X38" i="7" s="1"/>
  <c r="AO63" i="2"/>
  <c r="AO57" i="2"/>
  <c r="AO59" i="2" s="1"/>
  <c r="AO84" i="2"/>
  <c r="AO89" i="2" s="1"/>
  <c r="AO92" i="1"/>
  <c r="AO61" i="1"/>
  <c r="AO114" i="2"/>
  <c r="AO116" i="2" s="1"/>
  <c r="AO50" i="3"/>
  <c r="AO51" i="3" s="1"/>
  <c r="AP49" i="3" s="1"/>
  <c r="AO145" i="5"/>
  <c r="AO147" i="5" s="1"/>
  <c r="AO70" i="2"/>
  <c r="AO72" i="2" s="1"/>
  <c r="AO49" i="1"/>
  <c r="X66" i="7"/>
  <c r="AO96" i="2" l="1"/>
  <c r="AN103" i="2"/>
  <c r="AO92" i="2"/>
  <c r="AO93" i="2" s="1"/>
  <c r="AO88" i="2"/>
  <c r="AO90" i="2" s="1"/>
  <c r="AO73" i="2"/>
  <c r="AO75" i="2" s="1"/>
  <c r="AO65" i="2"/>
  <c r="AO129" i="5" s="1"/>
  <c r="AO130" i="5" s="1"/>
  <c r="AO96" i="1"/>
  <c r="AO93" i="1"/>
  <c r="AP53" i="3"/>
  <c r="AP106" i="6" s="1"/>
  <c r="AO64" i="1"/>
  <c r="AO50" i="1" s="1"/>
  <c r="AO51" i="1" s="1"/>
  <c r="AO53" i="1" s="1"/>
  <c r="AO35" i="1" s="1"/>
  <c r="AO98" i="2" l="1"/>
  <c r="AN104" i="2"/>
  <c r="AP87" i="2"/>
  <c r="AP62" i="1"/>
  <c r="Y62" i="7" s="1"/>
  <c r="AP95" i="1"/>
  <c r="Y96" i="7" s="1"/>
  <c r="AP113" i="2"/>
  <c r="AP54" i="3"/>
  <c r="AP105" i="6" s="1"/>
  <c r="AP107" i="6" s="1"/>
  <c r="AP144" i="5"/>
  <c r="AP48" i="1"/>
  <c r="AP53" i="2"/>
  <c r="AP55" i="2" s="1"/>
  <c r="AP69" i="2"/>
  <c r="AO97" i="2"/>
  <c r="AO102" i="2"/>
  <c r="AO31" i="1"/>
  <c r="AO37" i="1" s="1"/>
  <c r="AO39" i="1" s="1"/>
  <c r="AP91" i="1"/>
  <c r="AN117" i="2" l="1"/>
  <c r="AN118" i="2" s="1"/>
  <c r="AN137" i="5"/>
  <c r="AN138" i="5" s="1"/>
  <c r="AO99" i="2"/>
  <c r="AO103" i="2" s="1"/>
  <c r="AO104" i="2" s="1"/>
  <c r="AP92" i="1"/>
  <c r="AP93" i="1" s="1"/>
  <c r="AP145" i="5"/>
  <c r="AP147" i="5" s="1"/>
  <c r="AP50" i="3"/>
  <c r="AP51" i="3" s="1"/>
  <c r="AQ49" i="3" s="1"/>
  <c r="AP114" i="2"/>
  <c r="AP116" i="2" s="1"/>
  <c r="AP70" i="2"/>
  <c r="AP72" i="2" s="1"/>
  <c r="AP61" i="1"/>
  <c r="AP49" i="1"/>
  <c r="Y47" i="7"/>
  <c r="Y48" i="7" s="1"/>
  <c r="AP57" i="2"/>
  <c r="AP59" i="2" s="1"/>
  <c r="AP84" i="2"/>
  <c r="AP89" i="2" s="1"/>
  <c r="AP63" i="2"/>
  <c r="AP96" i="2" l="1"/>
  <c r="AO117" i="2"/>
  <c r="AO118" i="2" s="1"/>
  <c r="AO137" i="5"/>
  <c r="AO138" i="5" s="1"/>
  <c r="AP31" i="1"/>
  <c r="AQ91" i="1"/>
  <c r="AP65" i="2"/>
  <c r="AP129" i="5" s="1"/>
  <c r="AP130" i="5" s="1"/>
  <c r="AP73" i="2"/>
  <c r="AP75" i="2" s="1"/>
  <c r="AP92" i="2"/>
  <c r="AP93" i="2" s="1"/>
  <c r="AP88" i="2"/>
  <c r="AP90" i="2" s="1"/>
  <c r="AP64" i="1"/>
  <c r="AP50" i="1" s="1"/>
  <c r="AP51" i="1" s="1"/>
  <c r="AP53" i="1" s="1"/>
  <c r="AP35" i="1" s="1"/>
  <c r="Y61" i="7"/>
  <c r="Y64" i="7" s="1"/>
  <c r="Y49" i="7" s="1"/>
  <c r="Y50" i="7" s="1"/>
  <c r="Y52" i="7" s="1"/>
  <c r="Y34" i="7" s="1"/>
  <c r="AQ53" i="3"/>
  <c r="AQ106" i="6" s="1"/>
  <c r="AP96" i="1"/>
  <c r="Y93" i="7"/>
  <c r="AP98" i="2" l="1"/>
  <c r="AQ87" i="2"/>
  <c r="AP102" i="2"/>
  <c r="AP97" i="2"/>
  <c r="AQ113" i="2"/>
  <c r="AQ48" i="1"/>
  <c r="AQ69" i="2"/>
  <c r="AQ62" i="1"/>
  <c r="AQ53" i="2"/>
  <c r="AQ55" i="2" s="1"/>
  <c r="AQ144" i="5"/>
  <c r="AQ54" i="3"/>
  <c r="AQ105" i="6" s="1"/>
  <c r="AQ107" i="6" s="1"/>
  <c r="AQ95" i="1"/>
  <c r="Y97" i="7"/>
  <c r="Y56" i="4" s="1"/>
  <c r="Y57" i="4" s="1"/>
  <c r="Y59" i="4" s="1"/>
  <c r="Y94" i="7"/>
  <c r="AP37" i="1"/>
  <c r="AP39" i="1" s="1"/>
  <c r="Y66" i="7" l="1"/>
  <c r="AP99" i="2"/>
  <c r="Z92" i="7"/>
  <c r="Y30" i="7"/>
  <c r="Y36" i="7" s="1"/>
  <c r="Y38" i="7" s="1"/>
  <c r="AQ49" i="1"/>
  <c r="AQ63" i="2"/>
  <c r="AQ57" i="2"/>
  <c r="AQ59" i="2" s="1"/>
  <c r="AQ84" i="2"/>
  <c r="AQ89" i="2" s="1"/>
  <c r="AQ50" i="3"/>
  <c r="AQ51" i="3" s="1"/>
  <c r="AR49" i="3" s="1"/>
  <c r="AQ145" i="5"/>
  <c r="AQ147" i="5" s="1"/>
  <c r="AQ114" i="2"/>
  <c r="AQ116" i="2" s="1"/>
  <c r="AQ61" i="1"/>
  <c r="AQ70" i="2"/>
  <c r="AQ72" i="2" s="1"/>
  <c r="AQ92" i="1"/>
  <c r="AQ96" i="2" l="1"/>
  <c r="AP103" i="2"/>
  <c r="AP104" i="2" s="1"/>
  <c r="AR53" i="3"/>
  <c r="AR106" i="6" s="1"/>
  <c r="AQ64" i="1"/>
  <c r="AQ50" i="1" s="1"/>
  <c r="AQ51" i="1" s="1"/>
  <c r="AQ53" i="1" s="1"/>
  <c r="AQ35" i="1" s="1"/>
  <c r="AQ73" i="2"/>
  <c r="AQ75" i="2" s="1"/>
  <c r="AQ65" i="2"/>
  <c r="AQ129" i="5" s="1"/>
  <c r="AQ130" i="5" s="1"/>
  <c r="AQ96" i="1"/>
  <c r="AQ93" i="1"/>
  <c r="AQ92" i="2"/>
  <c r="AQ93" i="2" s="1"/>
  <c r="AQ88" i="2"/>
  <c r="AQ90" i="2" s="1"/>
  <c r="AQ98" i="2" l="1"/>
  <c r="AP117" i="2"/>
  <c r="AP118" i="2" s="1"/>
  <c r="AP137" i="5"/>
  <c r="AP138" i="5" s="1"/>
  <c r="AR87" i="2"/>
  <c r="AQ102" i="2"/>
  <c r="AQ97" i="2"/>
  <c r="AR91" i="1"/>
  <c r="AQ31" i="1"/>
  <c r="AQ37" i="1" s="1"/>
  <c r="AQ39" i="1" s="1"/>
  <c r="AR144" i="5"/>
  <c r="AR69" i="2"/>
  <c r="AR48" i="1"/>
  <c r="AR54" i="3"/>
  <c r="AR105" i="6" s="1"/>
  <c r="AR107" i="6" s="1"/>
  <c r="AR95" i="1"/>
  <c r="Z96" i="7" s="1"/>
  <c r="AR113" i="2"/>
  <c r="AR62" i="1"/>
  <c r="Z62" i="7" s="1"/>
  <c r="AR53" i="2"/>
  <c r="AR55" i="2" s="1"/>
  <c r="AR57" i="2" l="1"/>
  <c r="AR59" i="2" s="1"/>
  <c r="AR63" i="2"/>
  <c r="AR84" i="2"/>
  <c r="AR89" i="2" s="1"/>
  <c r="AR61" i="1"/>
  <c r="AR92" i="1"/>
  <c r="AR93" i="1" s="1"/>
  <c r="AR70" i="2"/>
  <c r="AR72" i="2" s="1"/>
  <c r="AR114" i="2"/>
  <c r="AR116" i="2" s="1"/>
  <c r="AR50" i="3"/>
  <c r="AR51" i="3" s="1"/>
  <c r="AS49" i="3" s="1"/>
  <c r="AR145" i="5"/>
  <c r="AR147" i="5" s="1"/>
  <c r="AQ99" i="2"/>
  <c r="AQ103" i="2" s="1"/>
  <c r="AQ104" i="2" s="1"/>
  <c r="AQ137" i="5" s="1"/>
  <c r="AQ138" i="5" s="1"/>
  <c r="AR49" i="1"/>
  <c r="Z47" i="7"/>
  <c r="Z48" i="7" s="1"/>
  <c r="AR64" i="1" l="1"/>
  <c r="AR50" i="1" s="1"/>
  <c r="AR51" i="1" s="1"/>
  <c r="AR53" i="1" s="1"/>
  <c r="AR35" i="1" s="1"/>
  <c r="Z61" i="7"/>
  <c r="Z64" i="7" s="1"/>
  <c r="Z49" i="7" s="1"/>
  <c r="Z50" i="7" s="1"/>
  <c r="Z52" i="7" s="1"/>
  <c r="Z34" i="7" s="1"/>
  <c r="AR31" i="1"/>
  <c r="AS91" i="1"/>
  <c r="AR96" i="2"/>
  <c r="AQ117" i="2"/>
  <c r="AQ118" i="2" s="1"/>
  <c r="AR92" i="2"/>
  <c r="AR93" i="2" s="1"/>
  <c r="AR88" i="2"/>
  <c r="AR90" i="2" s="1"/>
  <c r="AS53" i="3"/>
  <c r="AS106" i="6" s="1"/>
  <c r="AR65" i="2"/>
  <c r="AR129" i="5" s="1"/>
  <c r="AR130" i="5" s="1"/>
  <c r="AR73" i="2"/>
  <c r="AR75" i="2" s="1"/>
  <c r="AR96" i="1"/>
  <c r="Z93" i="7"/>
  <c r="AR98" i="2" l="1"/>
  <c r="AS87" i="2"/>
  <c r="AR37" i="1"/>
  <c r="AR39" i="1" s="1"/>
  <c r="AS69" i="2"/>
  <c r="AS144" i="5"/>
  <c r="AS95" i="1"/>
  <c r="AS62" i="1"/>
  <c r="AS48" i="1"/>
  <c r="AS54" i="3"/>
  <c r="AS105" i="6" s="1"/>
  <c r="AS107" i="6" s="1"/>
  <c r="AS113" i="2"/>
  <c r="AS53" i="2"/>
  <c r="AS55" i="2" s="1"/>
  <c r="Z97" i="7"/>
  <c r="Z56" i="4" s="1"/>
  <c r="Z57" i="4" s="1"/>
  <c r="Z59" i="4" s="1"/>
  <c r="Z94" i="7"/>
  <c r="AR102" i="2"/>
  <c r="AR97" i="2"/>
  <c r="AR99" i="2" l="1"/>
  <c r="Z66" i="7"/>
  <c r="AS49" i="1"/>
  <c r="AA92" i="7"/>
  <c r="Z30" i="7"/>
  <c r="Z36" i="7" s="1"/>
  <c r="Z38" i="7" s="1"/>
  <c r="AS61" i="1"/>
  <c r="AS50" i="3"/>
  <c r="AS51" i="3" s="1"/>
  <c r="AT49" i="3" s="1"/>
  <c r="AS92" i="1"/>
  <c r="AS145" i="5"/>
  <c r="AS147" i="5" s="1"/>
  <c r="AS70" i="2"/>
  <c r="AS72" i="2" s="1"/>
  <c r="AS114" i="2"/>
  <c r="AS116" i="2" s="1"/>
  <c r="AS57" i="2"/>
  <c r="AS59" i="2" s="1"/>
  <c r="AS63" i="2"/>
  <c r="AS84" i="2"/>
  <c r="AS89" i="2" s="1"/>
  <c r="AS96" i="2" l="1"/>
  <c r="AR103" i="2"/>
  <c r="AS88" i="2"/>
  <c r="AS90" i="2" s="1"/>
  <c r="AS92" i="2"/>
  <c r="AS93" i="2" s="1"/>
  <c r="AS96" i="1"/>
  <c r="AS93" i="1"/>
  <c r="AT53" i="3"/>
  <c r="AT106" i="6" s="1"/>
  <c r="AS64" i="1"/>
  <c r="AS50" i="1" s="1"/>
  <c r="AS51" i="1" s="1"/>
  <c r="AS53" i="1" s="1"/>
  <c r="AS35" i="1" s="1"/>
  <c r="AS73" i="2"/>
  <c r="AS75" i="2" s="1"/>
  <c r="AS65" i="2"/>
  <c r="AS129" i="5" s="1"/>
  <c r="AS130" i="5" s="1"/>
  <c r="AS98" i="2" l="1"/>
  <c r="AR104" i="2"/>
  <c r="AS97" i="2"/>
  <c r="AS102" i="2"/>
  <c r="AT87" i="2"/>
  <c r="AT144" i="5"/>
  <c r="AT62" i="1"/>
  <c r="AA62" i="7" s="1"/>
  <c r="AT95" i="1"/>
  <c r="AA96" i="7" s="1"/>
  <c r="AT48" i="1"/>
  <c r="AT69" i="2"/>
  <c r="AT53" i="2"/>
  <c r="AT55" i="2" s="1"/>
  <c r="AT113" i="2"/>
  <c r="AT54" i="3"/>
  <c r="AT105" i="6" s="1"/>
  <c r="AT107" i="6" s="1"/>
  <c r="AT91" i="1"/>
  <c r="AS31" i="1"/>
  <c r="AS37" i="1" s="1"/>
  <c r="AS39" i="1" s="1"/>
  <c r="AR117" i="2" l="1"/>
  <c r="AR118" i="2" s="1"/>
  <c r="AR137" i="5"/>
  <c r="AR138" i="5" s="1"/>
  <c r="AS99" i="2"/>
  <c r="AT96" i="2" s="1"/>
  <c r="AT92" i="1"/>
  <c r="AT50" i="3"/>
  <c r="AT51" i="3" s="1"/>
  <c r="AU49" i="3" s="1"/>
  <c r="AT114" i="2"/>
  <c r="AT116" i="2" s="1"/>
  <c r="AT70" i="2"/>
  <c r="AT72" i="2" s="1"/>
  <c r="AT61" i="1"/>
  <c r="AT145" i="5"/>
  <c r="AT147" i="5" s="1"/>
  <c r="AT63" i="2"/>
  <c r="AT57" i="2"/>
  <c r="AT59" i="2" s="1"/>
  <c r="AT84" i="2"/>
  <c r="AT89" i="2" s="1"/>
  <c r="AT49" i="1"/>
  <c r="AA47" i="7"/>
  <c r="AA48" i="7" s="1"/>
  <c r="AS103" i="2" l="1"/>
  <c r="AT64" i="1"/>
  <c r="AT50" i="1" s="1"/>
  <c r="AT51" i="1" s="1"/>
  <c r="AT53" i="1" s="1"/>
  <c r="AT35" i="1" s="1"/>
  <c r="AA61" i="7"/>
  <c r="AA64" i="7" s="1"/>
  <c r="AA49" i="7" s="1"/>
  <c r="AA50" i="7" s="1"/>
  <c r="AA52" i="7" s="1"/>
  <c r="AA34" i="7" s="1"/>
  <c r="AU53" i="3"/>
  <c r="AU106" i="6" s="1"/>
  <c r="AT88" i="2"/>
  <c r="AT90" i="2" s="1"/>
  <c r="AT92" i="2"/>
  <c r="AT93" i="2" s="1"/>
  <c r="AT98" i="2" s="1"/>
  <c r="AT73" i="2"/>
  <c r="AT75" i="2" s="1"/>
  <c r="AT65" i="2"/>
  <c r="AT129" i="5" s="1"/>
  <c r="AT130" i="5" s="1"/>
  <c r="AT96" i="1"/>
  <c r="AA93" i="7"/>
  <c r="AT93" i="1"/>
  <c r="AS104" i="2" l="1"/>
  <c r="AT102" i="2"/>
  <c r="AT97" i="2"/>
  <c r="AU87" i="2"/>
  <c r="AU144" i="5"/>
  <c r="AU62" i="1"/>
  <c r="AU69" i="2"/>
  <c r="AU113" i="2"/>
  <c r="AU95" i="1"/>
  <c r="AU48" i="1"/>
  <c r="AU53" i="2"/>
  <c r="AU55" i="2" s="1"/>
  <c r="AU54" i="3"/>
  <c r="AU105" i="6" s="1"/>
  <c r="AU107" i="6" s="1"/>
  <c r="AA97" i="7"/>
  <c r="AA56" i="4" s="1"/>
  <c r="AA57" i="4" s="1"/>
  <c r="AA59" i="4" s="1"/>
  <c r="AA94" i="7"/>
  <c r="AT31" i="1"/>
  <c r="AT37" i="1" s="1"/>
  <c r="AT39" i="1" s="1"/>
  <c r="AU91" i="1"/>
  <c r="AS117" i="2" l="1"/>
  <c r="AS118" i="2" s="1"/>
  <c r="AS137" i="5"/>
  <c r="AS138" i="5" s="1"/>
  <c r="AT99" i="2"/>
  <c r="AT103" i="2" s="1"/>
  <c r="AT104" i="2" s="1"/>
  <c r="AA66" i="7"/>
  <c r="AB92" i="7"/>
  <c r="AA30" i="7"/>
  <c r="AA36" i="7" s="1"/>
  <c r="AA38" i="7" s="1"/>
  <c r="AU92" i="1"/>
  <c r="AU93" i="1" s="1"/>
  <c r="AU145" i="5"/>
  <c r="AU147" i="5" s="1"/>
  <c r="AU50" i="3"/>
  <c r="AU51" i="3" s="1"/>
  <c r="AV49" i="3" s="1"/>
  <c r="AU61" i="1"/>
  <c r="AU70" i="2"/>
  <c r="AU72" i="2" s="1"/>
  <c r="AU114" i="2"/>
  <c r="AU116" i="2" s="1"/>
  <c r="AU57" i="2"/>
  <c r="AU59" i="2" s="1"/>
  <c r="AU84" i="2"/>
  <c r="AU89" i="2" s="1"/>
  <c r="AU63" i="2"/>
  <c r="AU49" i="1"/>
  <c r="AT117" i="2" l="1"/>
  <c r="AT118" i="2" s="1"/>
  <c r="AT137" i="5"/>
  <c r="AT138" i="5" s="1"/>
  <c r="AU96" i="2"/>
  <c r="AV91" i="1"/>
  <c r="AU31" i="1"/>
  <c r="AU64" i="1"/>
  <c r="AU50" i="1" s="1"/>
  <c r="AU51" i="1" s="1"/>
  <c r="AU53" i="1" s="1"/>
  <c r="AU35" i="1" s="1"/>
  <c r="AV53" i="3"/>
  <c r="AV106" i="6" s="1"/>
  <c r="AU65" i="2"/>
  <c r="AU129" i="5" s="1"/>
  <c r="AU130" i="5" s="1"/>
  <c r="AU73" i="2"/>
  <c r="AU75" i="2" s="1"/>
  <c r="AU96" i="1"/>
  <c r="AU88" i="2"/>
  <c r="AU90" i="2" s="1"/>
  <c r="AU92" i="2"/>
  <c r="AU93" i="2" s="1"/>
  <c r="AU98" i="2" l="1"/>
  <c r="H53" i="3"/>
  <c r="H106" i="6" s="1"/>
  <c r="AU102" i="2"/>
  <c r="AU97" i="2"/>
  <c r="AU37" i="1"/>
  <c r="AU39" i="1" s="1"/>
  <c r="AV87" i="2"/>
  <c r="AV113" i="2"/>
  <c r="AV69" i="2"/>
  <c r="AV144" i="5"/>
  <c r="AV53" i="2"/>
  <c r="AV55" i="2" s="1"/>
  <c r="AV54" i="3"/>
  <c r="AV62" i="1"/>
  <c r="AB62" i="7" s="1"/>
  <c r="AV48" i="1"/>
  <c r="AV95" i="1"/>
  <c r="AB96" i="7" s="1"/>
  <c r="H54" i="3" l="1"/>
  <c r="H105" i="6" s="1"/>
  <c r="H107" i="6" s="1"/>
  <c r="H108" i="6" s="1"/>
  <c r="I108" i="6" s="1"/>
  <c r="J108" i="6" s="1"/>
  <c r="K108" i="6" s="1"/>
  <c r="L108" i="6" s="1"/>
  <c r="M108" i="6" s="1"/>
  <c r="N108" i="6" s="1"/>
  <c r="O108" i="6" s="1"/>
  <c r="P108" i="6" s="1"/>
  <c r="Q108" i="6" s="1"/>
  <c r="R108" i="6" s="1"/>
  <c r="S108" i="6" s="1"/>
  <c r="T108" i="6" s="1"/>
  <c r="U108" i="6" s="1"/>
  <c r="V108" i="6" s="1"/>
  <c r="W108" i="6" s="1"/>
  <c r="X108" i="6" s="1"/>
  <c r="Y108" i="6" s="1"/>
  <c r="Z108" i="6" s="1"/>
  <c r="AA108" i="6" s="1"/>
  <c r="AB108" i="6" s="1"/>
  <c r="AC108" i="6" s="1"/>
  <c r="AD108" i="6" s="1"/>
  <c r="AE108" i="6" s="1"/>
  <c r="AF108" i="6" s="1"/>
  <c r="AG108" i="6" s="1"/>
  <c r="AH108" i="6" s="1"/>
  <c r="AI108" i="6" s="1"/>
  <c r="AJ108" i="6" s="1"/>
  <c r="AK108" i="6" s="1"/>
  <c r="AL108" i="6" s="1"/>
  <c r="AM108" i="6" s="1"/>
  <c r="AN108" i="6" s="1"/>
  <c r="AO108" i="6" s="1"/>
  <c r="AP108" i="6" s="1"/>
  <c r="AQ108" i="6" s="1"/>
  <c r="AR108" i="6" s="1"/>
  <c r="AS108" i="6" s="1"/>
  <c r="AT108" i="6" s="1"/>
  <c r="AU108" i="6" s="1"/>
  <c r="AV105" i="6"/>
  <c r="AV107" i="6" s="1"/>
  <c r="AV49" i="1"/>
  <c r="H49" i="1" s="1"/>
  <c r="AB47" i="7"/>
  <c r="AB48" i="7" s="1"/>
  <c r="H48" i="7" s="1"/>
  <c r="AV61" i="1"/>
  <c r="AV70" i="2"/>
  <c r="H70" i="2" s="1"/>
  <c r="AV145" i="5"/>
  <c r="AV147" i="5" s="1"/>
  <c r="AV92" i="1"/>
  <c r="AV114" i="2"/>
  <c r="AV116" i="2" s="1"/>
  <c r="AV50" i="3"/>
  <c r="AV51" i="3" s="1"/>
  <c r="G46" i="3" s="1"/>
  <c r="D6" i="4" s="1"/>
  <c r="AV84" i="2"/>
  <c r="AV89" i="2" s="1"/>
  <c r="AV57" i="2"/>
  <c r="AV63" i="2"/>
  <c r="H55" i="2"/>
  <c r="AU99" i="2"/>
  <c r="AU103" i="2" s="1"/>
  <c r="AU104" i="2" s="1"/>
  <c r="AU137" i="5" s="1"/>
  <c r="AU138" i="5" s="1"/>
  <c r="H69" i="2"/>
  <c r="AV72" i="2" l="1"/>
  <c r="E77" i="2" s="1"/>
  <c r="AV108" i="6"/>
  <c r="E120" i="2"/>
  <c r="E121" i="2" s="1"/>
  <c r="AV64" i="1"/>
  <c r="H64" i="1" s="1"/>
  <c r="E54" i="1" s="1"/>
  <c r="D13" i="4" s="1"/>
  <c r="AB61" i="7"/>
  <c r="AB64" i="7" s="1"/>
  <c r="AV96" i="1"/>
  <c r="AB93" i="7"/>
  <c r="AV93" i="1"/>
  <c r="AV96" i="2"/>
  <c r="AU117" i="2"/>
  <c r="AU118" i="2" s="1"/>
  <c r="AV65" i="2"/>
  <c r="AV73" i="2"/>
  <c r="H63" i="2"/>
  <c r="AV59" i="2"/>
  <c r="H59" i="2" s="1"/>
  <c r="H57" i="2"/>
  <c r="AV92" i="2"/>
  <c r="AV88" i="2"/>
  <c r="AV90" i="2" s="1"/>
  <c r="E106" i="2" s="1"/>
  <c r="H84" i="2"/>
  <c r="AB49" i="7" l="1"/>
  <c r="AB50" i="7" s="1"/>
  <c r="H64" i="7"/>
  <c r="AV50" i="1"/>
  <c r="H65" i="2"/>
  <c r="AV129" i="5"/>
  <c r="AV130" i="5" s="1"/>
  <c r="E132" i="5" s="1"/>
  <c r="E133" i="5" s="1"/>
  <c r="I160" i="6" s="1"/>
  <c r="D17" i="4" s="1"/>
  <c r="AV93" i="2"/>
  <c r="AV98" i="2" s="1"/>
  <c r="H92" i="2"/>
  <c r="AV75" i="2"/>
  <c r="E80" i="2" s="1"/>
  <c r="E81" i="2" s="1"/>
  <c r="E78" i="2"/>
  <c r="AB97" i="7"/>
  <c r="AB56" i="4" s="1"/>
  <c r="AB57" i="4" s="1"/>
  <c r="AB59" i="4" s="1"/>
  <c r="AB94" i="7"/>
  <c r="AB30" i="7" s="1"/>
  <c r="H49" i="7" l="1"/>
  <c r="AB52" i="7"/>
  <c r="AB34" i="7" s="1"/>
  <c r="AB36" i="7" s="1"/>
  <c r="AB38" i="7" s="1"/>
  <c r="E38" i="7" s="1"/>
  <c r="H50" i="7"/>
  <c r="AV51" i="1"/>
  <c r="AV53" i="1" s="1"/>
  <c r="AV35" i="1" s="1"/>
  <c r="AV37" i="1" s="1"/>
  <c r="AV39" i="1" s="1"/>
  <c r="E39" i="1" s="1"/>
  <c r="H50" i="1"/>
  <c r="K160" i="6"/>
  <c r="D19" i="4" s="1"/>
  <c r="AB66" i="7"/>
  <c r="E66" i="7" s="1"/>
  <c r="D10" i="4" s="1"/>
  <c r="AV102" i="2"/>
  <c r="H98" i="2"/>
  <c r="AV97" i="2"/>
  <c r="H93" i="2"/>
  <c r="D8" i="4" l="1"/>
  <c r="H97" i="2"/>
  <c r="AV99" i="2"/>
  <c r="AV103" i="2" s="1"/>
  <c r="AV104" i="2" s="1"/>
  <c r="AV137" i="5" s="1"/>
  <c r="AV138" i="5" s="1"/>
  <c r="E140" i="5" s="1"/>
  <c r="E141" i="5" s="1"/>
  <c r="J160" i="6" s="1"/>
  <c r="D18" i="4" s="1"/>
  <c r="H102" i="2"/>
  <c r="E107" i="2" l="1"/>
  <c r="H103" i="2" l="1"/>
  <c r="AV117" i="2" l="1"/>
  <c r="AV118" i="2" s="1"/>
  <c r="H104" i="2"/>
  <c r="E108" i="2" s="1"/>
  <c r="E123" i="2" l="1"/>
  <c r="E124" i="2" s="1"/>
  <c r="E109" i="2"/>
  <c r="D11" i="4" s="1"/>
  <c r="D5" i="4" s="1"/>
  <c r="L160" i="6" l="1"/>
  <c r="D2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<sst xmlns="http://schemas.openxmlformats.org/spreadsheetml/2006/main" count="1238" uniqueCount="546">
  <si>
    <t>Operations</t>
  </si>
  <si>
    <t>Counters and timing</t>
  </si>
  <si>
    <t>Generation</t>
  </si>
  <si>
    <t>Selling Energy</t>
  </si>
  <si>
    <t>Account receiveable and accounts payable</t>
  </si>
  <si>
    <t>Construction costs</t>
  </si>
  <si>
    <t>Cashflow available for debt sevice (CADS), during operations</t>
  </si>
  <si>
    <t>Funding and distributions</t>
  </si>
  <si>
    <t>Debt service reserve account (DSRA)</t>
  </si>
  <si>
    <t>Construction period</t>
  </si>
  <si>
    <t>Operation period</t>
  </si>
  <si>
    <t>Flag</t>
  </si>
  <si>
    <t>Inputs</t>
  </si>
  <si>
    <t>Non-time series inputs</t>
  </si>
  <si>
    <t>Data Table</t>
  </si>
  <si>
    <t>CADS data table</t>
  </si>
  <si>
    <t>Output data table</t>
  </si>
  <si>
    <t>General Model timing</t>
  </si>
  <si>
    <t>Revenue</t>
  </si>
  <si>
    <t>Operating expenses</t>
  </si>
  <si>
    <t>Debt</t>
  </si>
  <si>
    <t>Depreciation</t>
  </si>
  <si>
    <t>Tax</t>
  </si>
  <si>
    <t>Escalation</t>
  </si>
  <si>
    <t>Selected</t>
  </si>
  <si>
    <t>Start date</t>
  </si>
  <si>
    <t>End date</t>
  </si>
  <si>
    <t>Case Name</t>
  </si>
  <si>
    <t>P-30 Upside</t>
  </si>
  <si>
    <t>P-99 Downside</t>
  </si>
  <si>
    <t>Number of Turbines</t>
  </si>
  <si>
    <t>Nameplate Capacity per Turbine</t>
  </si>
  <si>
    <t>MW</t>
  </si>
  <si>
    <t>unit</t>
  </si>
  <si>
    <t>Nameplate Capacity</t>
  </si>
  <si>
    <t>Total nameplate capacity</t>
  </si>
  <si>
    <t>Unit</t>
  </si>
  <si>
    <t>Gross Generation</t>
  </si>
  <si>
    <t>%</t>
  </si>
  <si>
    <t>Capacity factor</t>
  </si>
  <si>
    <t xml:space="preserve">Annual Service - variable </t>
  </si>
  <si>
    <t>Annual Service - fixed (per turbine)</t>
  </si>
  <si>
    <t>Annual Service - fixed (all turbines)</t>
  </si>
  <si>
    <t>$</t>
  </si>
  <si>
    <t>$/MWh</t>
  </si>
  <si>
    <t>O&amp;M - fixed</t>
  </si>
  <si>
    <t>$/month</t>
  </si>
  <si>
    <t>Escalation (fixed and variable)</t>
  </si>
  <si>
    <t>Federal tax rate</t>
  </si>
  <si>
    <t>Production tax credit</t>
  </si>
  <si>
    <t>NOL carry forward allowance</t>
  </si>
  <si>
    <t>Production tax credit period</t>
  </si>
  <si>
    <t>years</t>
  </si>
  <si>
    <t>PTC</t>
  </si>
  <si>
    <t>annual PTC escalator</t>
  </si>
  <si>
    <t>CapEX</t>
  </si>
  <si>
    <t>Turbine</t>
  </si>
  <si>
    <t>Balance of Plant</t>
  </si>
  <si>
    <t>Total installed costs</t>
  </si>
  <si>
    <t>$/kW</t>
  </si>
  <si>
    <t>Initial PPA Price</t>
  </si>
  <si>
    <t>PPA annual escalation</t>
  </si>
  <si>
    <t>Term</t>
  </si>
  <si>
    <t>Costruction Debt</t>
  </si>
  <si>
    <t>Term Debt</t>
  </si>
  <si>
    <t>Tenor</t>
  </si>
  <si>
    <t>Interest rate</t>
  </si>
  <si>
    <t>minimum DSCR</t>
  </si>
  <si>
    <t>x</t>
  </si>
  <si>
    <t>Site Lease (% revenue)</t>
  </si>
  <si>
    <t>Insurance - all risk (% book value of PP&amp;E at BOY)</t>
  </si>
  <si>
    <t>Insurance - business interruption (% Revenue)</t>
  </si>
  <si>
    <t>% of CapEx eligible for 5 year MACRS depreciation</t>
  </si>
  <si>
    <t>% of CapEx eligible for 15 year MACRS depreciation</t>
  </si>
  <si>
    <t>Major Maintenance Reserve</t>
  </si>
  <si>
    <t>P-50 Base</t>
  </si>
  <si>
    <t>Duration</t>
  </si>
  <si>
    <t>Timing</t>
  </si>
  <si>
    <t>$M</t>
  </si>
  <si>
    <t>Num#</t>
  </si>
  <si>
    <t>Currency</t>
  </si>
  <si>
    <t>Macro round (goal seek)</t>
  </si>
  <si>
    <t>Rounding tolerance</t>
  </si>
  <si>
    <t>Tiny Number</t>
  </si>
  <si>
    <t>Million</t>
  </si>
  <si>
    <t>Thousand</t>
  </si>
  <si>
    <t>Hrs_yr</t>
  </si>
  <si>
    <t>Months per Quarter</t>
  </si>
  <si>
    <t>Quarters per Year</t>
  </si>
  <si>
    <t>Months per Year</t>
  </si>
  <si>
    <t>Days in Year</t>
  </si>
  <si>
    <t>Constants</t>
  </si>
  <si>
    <t>Renewable Energy PF training model</t>
  </si>
  <si>
    <t>Name</t>
  </si>
  <si>
    <t>Project Name</t>
  </si>
  <si>
    <t>Pivotal 180</t>
  </si>
  <si>
    <t>Company name</t>
  </si>
  <si>
    <t>Entity Names</t>
  </si>
  <si>
    <t>Names &amp; Constants</t>
  </si>
  <si>
    <t>Check activated</t>
  </si>
  <si>
    <t>Flag activated</t>
  </si>
  <si>
    <t>This section includes example formats to copy and paste only</t>
  </si>
  <si>
    <t>Flags and conditional formatting</t>
  </si>
  <si>
    <t>Train_out</t>
  </si>
  <si>
    <t>Output section header</t>
  </si>
  <si>
    <t>Train_calc</t>
  </si>
  <si>
    <t>Calculation section header</t>
  </si>
  <si>
    <t>Train_inp</t>
  </si>
  <si>
    <t>Input section header</t>
  </si>
  <si>
    <t>Styles for single page models only</t>
  </si>
  <si>
    <t>Value_Paste</t>
  </si>
  <si>
    <t>Value paste</t>
  </si>
  <si>
    <t>Line_Total</t>
  </si>
  <si>
    <t>Line Total</t>
  </si>
  <si>
    <t>Line_ClosingBal</t>
  </si>
  <si>
    <t>Closing Balance</t>
  </si>
  <si>
    <t>Line_SubTotal</t>
  </si>
  <si>
    <t>Operation (Addition)</t>
  </si>
  <si>
    <t>Line_Calc</t>
  </si>
  <si>
    <t>Operation Line (Non-Addition)</t>
  </si>
  <si>
    <t>Line_Summary</t>
  </si>
  <si>
    <t>Line Summary</t>
  </si>
  <si>
    <t>Calculation styles</t>
  </si>
  <si>
    <t>$ M</t>
  </si>
  <si>
    <t>Units</t>
  </si>
  <si>
    <t>Description</t>
  </si>
  <si>
    <t>Description of something</t>
  </si>
  <si>
    <t>Linkout</t>
  </si>
  <si>
    <t>Calculation row output</t>
  </si>
  <si>
    <t>Linkin</t>
  </si>
  <si>
    <t>Calculation row link</t>
  </si>
  <si>
    <t>Check</t>
  </si>
  <si>
    <t>Blank</t>
  </si>
  <si>
    <t>Blank Cell (deliberate)</t>
  </si>
  <si>
    <t>Output</t>
  </si>
  <si>
    <t>Important output</t>
  </si>
  <si>
    <t>Technical_input</t>
  </si>
  <si>
    <t>Technical Input</t>
  </si>
  <si>
    <t>Link</t>
  </si>
  <si>
    <t>Assumption</t>
  </si>
  <si>
    <t>Cell formats</t>
  </si>
  <si>
    <t xml:space="preserve">Table Heading </t>
  </si>
  <si>
    <t>Table_Heading</t>
  </si>
  <si>
    <t>Table Heading</t>
  </si>
  <si>
    <t>Header3</t>
  </si>
  <si>
    <t>Header 3</t>
  </si>
  <si>
    <t>Header2</t>
  </si>
  <si>
    <t>Header 2</t>
  </si>
  <si>
    <t>Header1</t>
  </si>
  <si>
    <t>Header 1</t>
  </si>
  <si>
    <t>Header0</t>
  </si>
  <si>
    <t>Header 0</t>
  </si>
  <si>
    <t>SheetSub</t>
  </si>
  <si>
    <t>Sheet sub header</t>
  </si>
  <si>
    <t>Sheet 2nd level header</t>
  </si>
  <si>
    <t>SheetTop_Out</t>
  </si>
  <si>
    <t>Sheet Header - outputs</t>
  </si>
  <si>
    <t>Sheet Header (output sheets)</t>
  </si>
  <si>
    <t>SheetTop_Calc</t>
  </si>
  <si>
    <t>Sheet Header - calcs</t>
  </si>
  <si>
    <t>Sheet Header (input sheets)</t>
  </si>
  <si>
    <t>SheetTop_Inp</t>
  </si>
  <si>
    <t>Sheet Header - inputs</t>
  </si>
  <si>
    <t>Sheet Header (calculation sheets)</t>
  </si>
  <si>
    <t>Sections and headers</t>
  </si>
  <si>
    <t>Style legend</t>
  </si>
  <si>
    <t>Model Semester</t>
  </si>
  <si>
    <t>PPA period</t>
  </si>
  <si>
    <t>Portion of annual output in H1</t>
  </si>
  <si>
    <t>Portion of annual output in H2</t>
  </si>
  <si>
    <t>Escalation index</t>
  </si>
  <si>
    <t>PPA price with escalation</t>
  </si>
  <si>
    <t>PPA Revenue</t>
  </si>
  <si>
    <t>MWh</t>
  </si>
  <si>
    <t>% p.a.</t>
  </si>
  <si>
    <t>Energy generation</t>
  </si>
  <si>
    <t>Actual energy output</t>
  </si>
  <si>
    <t>Gross generation</t>
  </si>
  <si>
    <t>Capacity Factor</t>
  </si>
  <si>
    <t>Annual Service - variable</t>
  </si>
  <si>
    <t>Operation and Maintainance costs</t>
  </si>
  <si>
    <t>O&amp;M fixed</t>
  </si>
  <si>
    <t>$/year</t>
  </si>
  <si>
    <t>Site Lease</t>
  </si>
  <si>
    <t>% of Revenue</t>
  </si>
  <si>
    <t>Insurance - All risk</t>
  </si>
  <si>
    <t>Insurance - Business Interruption</t>
  </si>
  <si>
    <t>Model year</t>
  </si>
  <si>
    <t>Eacalation flag</t>
  </si>
  <si>
    <t>with escalation</t>
  </si>
  <si>
    <t>Total Service - variable (with escalation)</t>
  </si>
  <si>
    <t>O&amp;M variable incentive for P50</t>
  </si>
  <si>
    <t>O&amp;M - variable incentive (adjusted for % of P50)</t>
  </si>
  <si>
    <t>Capacity factor of actual performance/P50</t>
  </si>
  <si>
    <t>Actual O&amp;M variable incentive</t>
  </si>
  <si>
    <t>Total O&amp;M expenses with escalation</t>
  </si>
  <si>
    <t>% BOY PP&amp;E, book value</t>
  </si>
  <si>
    <t>Aministrative Agent Fees</t>
  </si>
  <si>
    <t>Periodicity Flag</t>
  </si>
  <si>
    <t>Period (years)</t>
  </si>
  <si>
    <t>Operating Expenses</t>
  </si>
  <si>
    <t>Total installation cost</t>
  </si>
  <si>
    <t>Total Cost of Turbine</t>
  </si>
  <si>
    <t>Nameplate Capacity per turbine</t>
  </si>
  <si>
    <t>Total capacity of the plant</t>
  </si>
  <si>
    <t>Total Cost of Balance of Plant</t>
  </si>
  <si>
    <t>Cashflow available for debt sevice (CADS)</t>
  </si>
  <si>
    <t>PP&amp;E (BOY, book value)</t>
  </si>
  <si>
    <t>Project Useful Life for "Book" Depreciation</t>
  </si>
  <si>
    <t>Annual depreciation</t>
  </si>
  <si>
    <t>Installation Cost</t>
  </si>
  <si>
    <t>Total PPA Revenue</t>
  </si>
  <si>
    <t>Total Operating Expenses</t>
  </si>
  <si>
    <t>Debt Tenor</t>
  </si>
  <si>
    <t>Total Tenor</t>
  </si>
  <si>
    <t>Opening Balance</t>
  </si>
  <si>
    <t>less: Prinicipal Amortization</t>
  </si>
  <si>
    <t>Interest Expense</t>
  </si>
  <si>
    <t>Target DSCR</t>
  </si>
  <si>
    <t>Actual DSCR</t>
  </si>
  <si>
    <t>CAPEX</t>
  </si>
  <si>
    <t>Equity</t>
  </si>
  <si>
    <t>Debt Service Calculation</t>
  </si>
  <si>
    <t>Debt sculpting (P50, P99 outputs)</t>
  </si>
  <si>
    <t>Case</t>
  </si>
  <si>
    <t>Debt Size ($M)</t>
  </si>
  <si>
    <t>Live</t>
  </si>
  <si>
    <t>Case name</t>
  </si>
  <si>
    <t>Construction Schedule</t>
  </si>
  <si>
    <t>5-year MACRS depreciation schedule </t>
  </si>
  <si>
    <t>Mid-year conversion</t>
  </si>
  <si>
    <t>Starting period</t>
  </si>
  <si>
    <t>Ending period</t>
  </si>
  <si>
    <t>VDB Depreciation</t>
  </si>
  <si>
    <t>MACRS depreciation schedule </t>
  </si>
  <si>
    <t>% eligible</t>
  </si>
  <si>
    <t>15-year MACRS depreciation schedule </t>
  </si>
  <si>
    <t>Year</t>
  </si>
  <si>
    <t>Taxable Income</t>
  </si>
  <si>
    <t>(-) Depreciation Expense</t>
  </si>
  <si>
    <t>Value of Depreciation expenses</t>
  </si>
  <si>
    <t>Interet expenses</t>
  </si>
  <si>
    <t>Taxable income</t>
  </si>
  <si>
    <t>Tax benefits (Payments) on Net Income</t>
  </si>
  <si>
    <t>Tax Credits</t>
  </si>
  <si>
    <t>Total Tax Benefits (Payments) Due</t>
  </si>
  <si>
    <t>Basis Eligible for Depreciation</t>
  </si>
  <si>
    <t>Consturction Milestone</t>
  </si>
  <si>
    <t>Initial Deposit</t>
  </si>
  <si>
    <t>Progress Payment</t>
  </si>
  <si>
    <t>Ready to Ship</t>
  </si>
  <si>
    <t>Delivery</t>
  </si>
  <si>
    <t>Commissioning</t>
  </si>
  <si>
    <t>COD/Final Acceptance</t>
  </si>
  <si>
    <t>Model month</t>
  </si>
  <si>
    <t>Month of Payment</t>
  </si>
  <si>
    <t>% of payment</t>
  </si>
  <si>
    <t>Equity input</t>
  </si>
  <si>
    <t>Debt input</t>
  </si>
  <si>
    <t>% Equity</t>
  </si>
  <si>
    <t>% Debt</t>
  </si>
  <si>
    <t>Equity input for payments</t>
  </si>
  <si>
    <t>Debt input for payments</t>
  </si>
  <si>
    <t>Debt balance calculation</t>
  </si>
  <si>
    <t>Fee on undrawn loan</t>
  </si>
  <si>
    <t>Undrawn loan BOP</t>
  </si>
  <si>
    <t>Undrawn loan EOP</t>
  </si>
  <si>
    <t>Loan contribution</t>
  </si>
  <si>
    <t>Calculations</t>
  </si>
  <si>
    <t>CADS</t>
  </si>
  <si>
    <t>Debt service (P+1)</t>
  </si>
  <si>
    <t>Target DSRA closing balance</t>
  </si>
  <si>
    <t>Debt Service Reserve Account</t>
  </si>
  <si>
    <t>Opening balance</t>
  </si>
  <si>
    <t>(+) DSRA funding for cash available</t>
  </si>
  <si>
    <t>(-) DSRA releases to pay debt service</t>
  </si>
  <si>
    <t>(+) DSRA construction funding , BOP</t>
  </si>
  <si>
    <t xml:space="preserve">Annual MACRS Depreciation </t>
  </si>
  <si>
    <t>PTC Calculation</t>
  </si>
  <si>
    <t>Total PTC</t>
  </si>
  <si>
    <t>PTC period</t>
  </si>
  <si>
    <t>Production tax credit with escalation</t>
  </si>
  <si>
    <t>PTC Tax Credits</t>
  </si>
  <si>
    <t>Tax rate</t>
  </si>
  <si>
    <t>Efficient Taxpayer</t>
  </si>
  <si>
    <t>Efficient tax payer</t>
  </si>
  <si>
    <t>Equity Cashflow</t>
  </si>
  <si>
    <t>CADs</t>
  </si>
  <si>
    <t>less: interest expense</t>
  </si>
  <si>
    <t>less: principal amortization</t>
  </si>
  <si>
    <t>Cash Available for Dividend to Equity</t>
  </si>
  <si>
    <t>add: Tax benefits (Payments) on Net Income</t>
  </si>
  <si>
    <t>add: Tax Credits</t>
  </si>
  <si>
    <t>After-tax cash flow to equity</t>
  </si>
  <si>
    <t>Self-sheltering Taxpayer</t>
  </si>
  <si>
    <t>Self-sheltering taxpayer</t>
  </si>
  <si>
    <t>Taxable income, non-shelter</t>
  </si>
  <si>
    <t>Net-Operating Loss Carry Forward</t>
  </si>
  <si>
    <t>NOL Carry Forward BoY</t>
  </si>
  <si>
    <t>add: NOL added</t>
  </si>
  <si>
    <t>less: NOL used</t>
  </si>
  <si>
    <t>NOL Carry Forward EoY</t>
  </si>
  <si>
    <t>Taxable Income (loss), sheltered</t>
  </si>
  <si>
    <t>Tax benefits (liabilities), sheltered, interim</t>
  </si>
  <si>
    <t>PTC Deferral</t>
  </si>
  <si>
    <t>Tax Liabilities (Self-sheltering)</t>
  </si>
  <si>
    <t>Tax benefits (liabilities), self-sheltering</t>
  </si>
  <si>
    <t>Eligible % for NOL offset</t>
  </si>
  <si>
    <t>PTC Carry Forward BoY</t>
  </si>
  <si>
    <t>add: PTC CF added</t>
  </si>
  <si>
    <t>less: PTC CF used</t>
  </si>
  <si>
    <t>PTC Carry Forward EoY</t>
  </si>
  <si>
    <t>add: PTCs consumed</t>
  </si>
  <si>
    <t>Model semester</t>
  </si>
  <si>
    <t>Cash Available from CADS</t>
  </si>
  <si>
    <t>Balance Sheet</t>
  </si>
  <si>
    <t>Assets</t>
  </si>
  <si>
    <t>Current Assets</t>
  </si>
  <si>
    <t>Cash</t>
  </si>
  <si>
    <t>Accounts receivable</t>
  </si>
  <si>
    <t>Fixed Assets</t>
  </si>
  <si>
    <t>Plant, Property &amp; Equipment</t>
  </si>
  <si>
    <t>Inventory</t>
  </si>
  <si>
    <t>Total Assets</t>
  </si>
  <si>
    <t>Liabilities and Equity</t>
  </si>
  <si>
    <t>Liabilities</t>
  </si>
  <si>
    <t>Accounts payable</t>
  </si>
  <si>
    <t>Paid-In-Capital</t>
  </si>
  <si>
    <t>Cumulative retained earnings</t>
  </si>
  <si>
    <t>Total Liabilities + Equity</t>
  </si>
  <si>
    <t>Balance sheet check</t>
  </si>
  <si>
    <t>Supporting calculations</t>
  </si>
  <si>
    <t>Book depreciation</t>
  </si>
  <si>
    <t>Book Value of PP&amp;E</t>
  </si>
  <si>
    <t>(-) Book depreciation expense</t>
  </si>
  <si>
    <t>Closing balance</t>
  </si>
  <si>
    <t>Project life</t>
  </si>
  <si>
    <t>Annual straight-line depreciation</t>
  </si>
  <si>
    <t>Paid-In Capital</t>
  </si>
  <si>
    <t>Total equity</t>
  </si>
  <si>
    <t>Principal Balance</t>
  </si>
  <si>
    <t>(-) Principal repayments</t>
  </si>
  <si>
    <t>Working Capital</t>
  </si>
  <si>
    <t>Accounts Receivable</t>
  </si>
  <si>
    <t>Accounts Payable</t>
  </si>
  <si>
    <t>Net Working Capital</t>
  </si>
  <si>
    <t>Increase (Decrease) in Net Working Capital</t>
  </si>
  <si>
    <t>30 days Receiveable</t>
  </si>
  <si>
    <t>20 Days Payable</t>
  </si>
  <si>
    <t>Days</t>
  </si>
  <si>
    <t>Work Capital</t>
  </si>
  <si>
    <t>Receiveable</t>
  </si>
  <si>
    <t>Payable</t>
  </si>
  <si>
    <t>Income statement</t>
  </si>
  <si>
    <t>Cashflows available for equity</t>
  </si>
  <si>
    <t>EBITDA</t>
  </si>
  <si>
    <t>(-) depreciation expenses</t>
  </si>
  <si>
    <t>(-) interest expenses</t>
  </si>
  <si>
    <t>Net income</t>
  </si>
  <si>
    <t>(-) Distributions to equity</t>
  </si>
  <si>
    <t>Retained Earnings</t>
  </si>
  <si>
    <t>Cumulative ratained earnings</t>
  </si>
  <si>
    <t>(-) Increases in Net Working Capital</t>
  </si>
  <si>
    <t>(-) Interest payments</t>
  </si>
  <si>
    <t>Cashflow available for equity</t>
  </si>
  <si>
    <t>Inventory turnover</t>
  </si>
  <si>
    <t>0 days</t>
  </si>
  <si>
    <t>(-) DSRA releases due to overfunding</t>
  </si>
  <si>
    <t>Project returns</t>
  </si>
  <si>
    <t>Initial construction funding</t>
  </si>
  <si>
    <t>XNPV</t>
  </si>
  <si>
    <t>Funding uses</t>
  </si>
  <si>
    <t>DSRA funding</t>
  </si>
  <si>
    <t>Financing fees</t>
  </si>
  <si>
    <t>Total uses</t>
  </si>
  <si>
    <t>Funding Sources</t>
  </si>
  <si>
    <t>Debt drawdowns</t>
  </si>
  <si>
    <t>Total sources</t>
  </si>
  <si>
    <t>Drawn Debt account</t>
  </si>
  <si>
    <t>Total interest on drawn debt</t>
  </si>
  <si>
    <t>(-) Increases in DSRA</t>
  </si>
  <si>
    <t>Increase (Decrease) in DSRA</t>
  </si>
  <si>
    <t>Target Debt Service</t>
  </si>
  <si>
    <t>Actual Debt Service</t>
  </si>
  <si>
    <t>days</t>
  </si>
  <si>
    <t>$M/MWh</t>
  </si>
  <si>
    <t>$M/month</t>
  </si>
  <si>
    <t>$M/year</t>
  </si>
  <si>
    <t>Prinicipal Amortization</t>
  </si>
  <si>
    <t>Financial Statements (Annual)</t>
  </si>
  <si>
    <t>Financial Statements (Semi-Annual)</t>
  </si>
  <si>
    <t>Operation Period</t>
  </si>
  <si>
    <t>DSCR account</t>
  </si>
  <si>
    <t>Start of Period PP&amp;E balance</t>
  </si>
  <si>
    <t>End of Period PP&amp;E balance</t>
  </si>
  <si>
    <t>Monthly interest rate</t>
  </si>
  <si>
    <t>Monthly rate for commitment fee</t>
  </si>
  <si>
    <t>DSRA</t>
  </si>
  <si>
    <t>(-) Administrative fee</t>
  </si>
  <si>
    <t>(-) Admninistrative fee</t>
  </si>
  <si>
    <t>Annual rate for commitment fee</t>
  </si>
  <si>
    <t>Annual interest rate on drawn debt</t>
  </si>
  <si>
    <t>Construction payment</t>
  </si>
  <si>
    <t>Equity input for DSRA, Fees and IDC</t>
  </si>
  <si>
    <t>Interest during construction (IDC)</t>
  </si>
  <si>
    <t>Total fees and IDC</t>
  </si>
  <si>
    <t>Debt constraint</t>
  </si>
  <si>
    <t>Debt Size</t>
  </si>
  <si>
    <t>Total CAPEX</t>
  </si>
  <si>
    <t>% of installation payment drawn</t>
  </si>
  <si>
    <t>% Cumulative installation payment drawn</t>
  </si>
  <si>
    <t>Equity Size</t>
  </si>
  <si>
    <t>Duration (months)</t>
  </si>
  <si>
    <t>(-) depreciation of Fees and IDCs</t>
  </si>
  <si>
    <t>Number of days in the period</t>
  </si>
  <si>
    <t>Number of days in the year</t>
  </si>
  <si>
    <t>Total Expenses</t>
  </si>
  <si>
    <t>(-) Increase of Net Working Capital</t>
  </si>
  <si>
    <t>(-) Administrative Agent fee</t>
  </si>
  <si>
    <t>less: Operating Expenses</t>
  </si>
  <si>
    <t>Depreciation of IDC and construction fees</t>
  </si>
  <si>
    <t>IDC and fees (BOP)</t>
  </si>
  <si>
    <t>IDC and fees (EOP)</t>
  </si>
  <si>
    <t>(-) depreciation</t>
  </si>
  <si>
    <t>Depreciation per year</t>
  </si>
  <si>
    <t>IDC and fees</t>
  </si>
  <si>
    <t>Loan size determination</t>
  </si>
  <si>
    <t>Debt sculpting and sensitivity scenarios</t>
  </si>
  <si>
    <t>Term loan sizing</t>
  </si>
  <si>
    <t>Debt Service ($M)</t>
  </si>
  <si>
    <t>DSCR requirement check</t>
  </si>
  <si>
    <t>Constraining Debt Scenario</t>
  </si>
  <si>
    <t>Debt-to-CAPEX ratio</t>
  </si>
  <si>
    <t>Debt-to-CAPEX ratio check</t>
  </si>
  <si>
    <t>Levered Pre-Tax IRR, semi-annual</t>
  </si>
  <si>
    <t>Levered Pre-Tax IRR, annualized</t>
  </si>
  <si>
    <t>Levered After-Tax IRR, annualized</t>
  </si>
  <si>
    <t>Levered After-Tax IRR, semi-annual</t>
  </si>
  <si>
    <t>Unlevered Project Return, semi-annual</t>
  </si>
  <si>
    <t>Unlevered Project Return, annualized</t>
  </si>
  <si>
    <t>Uses = Sources</t>
  </si>
  <si>
    <t>check</t>
  </si>
  <si>
    <t>Debt Service reconcile with Semi-annual FS</t>
  </si>
  <si>
    <t>EBITDA Reconcile with Semi-annual FS</t>
  </si>
  <si>
    <t>Total Debt Service</t>
  </si>
  <si>
    <t>Unused PTC</t>
  </si>
  <si>
    <t>Dashboard</t>
  </si>
  <si>
    <t>Summary of results</t>
  </si>
  <si>
    <t>Returns</t>
  </si>
  <si>
    <t>Unlevered project return</t>
  </si>
  <si>
    <t>IRR (% p.a)</t>
  </si>
  <si>
    <t>Levered after-tax equity IRR (efficient taxpayer)</t>
  </si>
  <si>
    <t>Levered after-tax equity IRR (self-sheltered taxpayer)</t>
  </si>
  <si>
    <t>Checks</t>
  </si>
  <si>
    <t>Warning</t>
  </si>
  <si>
    <t>Loan amortization</t>
  </si>
  <si>
    <t>Semi-annual &amp; annual FS alignment: EBIDTA</t>
  </si>
  <si>
    <t>Semi-annual &amp; annual FS alignment: Debt Service</t>
  </si>
  <si>
    <t>Efficient taxpayer = self-sheltered</t>
  </si>
  <si>
    <t>Maintenance of mim. DSCR</t>
  </si>
  <si>
    <t>Amortization check</t>
  </si>
  <si>
    <t>Depreciation check</t>
  </si>
  <si>
    <t>efficient taxpayer = self-sheltered</t>
  </si>
  <si>
    <t>Project timing</t>
  </si>
  <si>
    <t>Start</t>
  </si>
  <si>
    <t>End</t>
  </si>
  <si>
    <t>Construction</t>
  </si>
  <si>
    <t>PPA</t>
  </si>
  <si>
    <t>Operation timeline</t>
  </si>
  <si>
    <t>Uses</t>
  </si>
  <si>
    <t>Sources</t>
  </si>
  <si>
    <t>Sources and Uses ($M)</t>
  </si>
  <si>
    <t>Core Operation</t>
  </si>
  <si>
    <t>Total</t>
  </si>
  <si>
    <t>Trend</t>
  </si>
  <si>
    <t>Installed capacity (MW)</t>
  </si>
  <si>
    <t>Capacity factor (%)</t>
  </si>
  <si>
    <t>PPA Price ($/MWh)</t>
  </si>
  <si>
    <t>PPA revenue ($M)</t>
  </si>
  <si>
    <t>Gross Generation (MWh)</t>
  </si>
  <si>
    <t>Net generation (MWh)</t>
  </si>
  <si>
    <t>Total revenue ($M)</t>
  </si>
  <si>
    <t>Total O&amp;M expenses ($M)</t>
  </si>
  <si>
    <t>Total Operating expenses ($M)</t>
  </si>
  <si>
    <t>Cash flow waterfall</t>
  </si>
  <si>
    <t>(+) Revenue ($M)</t>
  </si>
  <si>
    <t>(-) Costs ($M)</t>
  </si>
  <si>
    <t>(-) Construction funding uses ($M)</t>
  </si>
  <si>
    <t>Cash Available for Debt Service (CADS) ($M)</t>
  </si>
  <si>
    <t>(+) Construction funding sources ($M)</t>
  </si>
  <si>
    <t>(-) increase in working capital</t>
  </si>
  <si>
    <t>(-) Total debt service</t>
  </si>
  <si>
    <t>Cash Available for DSRA ($M)</t>
  </si>
  <si>
    <t>(-) Increase in DSRA balance</t>
  </si>
  <si>
    <t>Cash Available for equity ($M)</t>
  </si>
  <si>
    <t>CADS (Total)</t>
  </si>
  <si>
    <t>CADS ($M)</t>
  </si>
  <si>
    <t>Levered after-tax equity IRR (self-sheltered )</t>
  </si>
  <si>
    <t>Unlevered after-tax IRR (efficient taxpayer)</t>
  </si>
  <si>
    <t>Unlevered after-tax equity IRR (self-sheltered )</t>
  </si>
  <si>
    <t>Min. DSCR</t>
  </si>
  <si>
    <t>Average DSCR</t>
  </si>
  <si>
    <t>Actual min. DSCR</t>
  </si>
  <si>
    <t>Tax benefits (liabilities) plus unused benefits</t>
  </si>
  <si>
    <t>Technical Detail</t>
  </si>
  <si>
    <t>No. of Turbines</t>
  </si>
  <si>
    <t>Capacity per turbine (MW)</t>
  </si>
  <si>
    <t>Total ($M)</t>
  </si>
  <si>
    <t>Interest and amortization payment schedule, constraining case ($M)</t>
  </si>
  <si>
    <t>Payment type</t>
  </si>
  <si>
    <t>Amortization</t>
  </si>
  <si>
    <t>Interests</t>
  </si>
  <si>
    <t>Case 1, 2, 3</t>
  </si>
  <si>
    <t>Loan balance</t>
  </si>
  <si>
    <t>Fixed O&amp;M expenses ($M)</t>
  </si>
  <si>
    <t>Variable O&amp;M expenses ($M)</t>
  </si>
  <si>
    <t>Costs</t>
  </si>
  <si>
    <t>Cost breakdowns</t>
  </si>
  <si>
    <t>Total Fixed O&amp;M costs ($M)</t>
  </si>
  <si>
    <t>Fixed O&amp;M costs, semi-annual ($M)</t>
  </si>
  <si>
    <t>Total variable O&amp;M costs ($M)</t>
  </si>
  <si>
    <t>Variable O&amp;M costs, semi-annual ($M)</t>
  </si>
  <si>
    <t>Total insurance and site lease costs ($M)</t>
  </si>
  <si>
    <t>Insurance and site lease costs, semi-annual ($M)</t>
  </si>
  <si>
    <t>Insurance and Site lease ($M)</t>
  </si>
  <si>
    <t>Total administrative fees ($M)</t>
  </si>
  <si>
    <t>Administrative fees, semi-annual ($M)</t>
  </si>
  <si>
    <t>Total operating expenses, semi-annual ($M)</t>
  </si>
  <si>
    <t>Total operating and financing expenses ($M)</t>
  </si>
  <si>
    <t>operating and financing expenses, semi-annual ($M)</t>
  </si>
  <si>
    <t>Administrative fees ($M)</t>
  </si>
  <si>
    <t>Total Expenses, operating and financing ($M)</t>
  </si>
  <si>
    <t>less: increase/(decrease) in DSRA account</t>
  </si>
  <si>
    <t>Unlevered after-tax IRR, semi-annual</t>
  </si>
  <si>
    <t>Unlevered after-tax IRR, annualized</t>
  </si>
  <si>
    <t>(+) tax benefits/(liabilities)</t>
  </si>
  <si>
    <t>Unlevered after-tax cash flow</t>
  </si>
  <si>
    <t>Efficient taxpayer</t>
  </si>
  <si>
    <t>self-sheltered taxpayer</t>
  </si>
  <si>
    <t>Unlevered after-tax IRR (self-sheltered taxpayer)</t>
  </si>
  <si>
    <t>Unused NOL* tax rate</t>
  </si>
  <si>
    <t>Sensitivity Tests</t>
  </si>
  <si>
    <t>pre-tax cash flow = pre-tax GAAP income</t>
  </si>
  <si>
    <t>Pre-tax cash flow = pre-tax GAAP income</t>
  </si>
  <si>
    <t>Note: I am using a check here to ensure debt to CAPEX is below 70% because I would otherwise run into a circular reference)</t>
  </si>
  <si>
    <t>Min. DSCR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</si>
</sst>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(* #,##0_);_(* \(#,##0\);_(* &quot;-&quot;_);_(@_)"/>
    <numFmt numFmtId="43" formatCode="_(* #,##0.00_);_(* \(#,##0.00\);_(* &quot;-&quot;??_);_(@_)"/>
    <numFmt numFmtId="164" formatCode="&quot;Warning&quot;;&quot;Warning&quot;;&quot;OK&quot;"/>
    <numFmt numFmtId="165" formatCode="#,##0_-;\ \(#,##0\);_-* &quot;-&quot;??;_-@_-"/>
    <numFmt numFmtId="166" formatCode="_(* #,##0%_);_(* \(#,##0%\);_(* &quot;-&quot;??_);_(@_)"/>
    <numFmt numFmtId="167" formatCode="_(* #,##0.00%_);_(* \(#,##0.00%\);_(* &quot;-&quot;??_);_(@_)"/>
    <numFmt numFmtId="168" formatCode="_(* #,##0.00\x_);_(* \(#,##0.00\x\);_(* &quot;-&quot;??_);_(@_)"/>
    <numFmt numFmtId="169" formatCode="0.0%"/>
    <numFmt numFmtId="170" formatCode="_(* #,##0_);_(* \(#,##0\);_(* &quot;-&quot;??_);_(@_)"/>
    <numFmt numFmtId="171" formatCode="d\ mmm\ yyyy"/>
    <numFmt numFmtId="172" formatCode="_(* #,##0.00000000_);_(* \(#,##0.00000000\);_(* &quot;-&quot;??_);_(@_)"/>
    <numFmt numFmtId="173" formatCode="&quot;Case&quot;\ 0"/>
    <numFmt numFmtId="174" formatCode="0\ &quot;Qtr(s)&quot;"/>
    <numFmt numFmtId="175" formatCode="0.00\x"/>
    <numFmt numFmtId="176" formatCode="_(* #,##0.00_);_(* \(#,##0.00\);_(* &quot;-&quot;_);_(@_)"/>
    <numFmt numFmtId="177" formatCode="#,##0.00_-;\ \(#,##0.00\);_-* &quot;-&quot;??;_-@_-"/>
    <numFmt numFmtId="178" formatCode="_(* #,##0.000000_);_(* \(#,##0.000000\);_(* &quot;-&quot;??_);_(@_)"/>
  </numFmts>
  <fonts count="9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36194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i/>
      <sz val="10"/>
      <color rgb="FF003366"/>
      <name val="Calibri"/>
      <family val="2"/>
      <scheme val="minor"/>
    </font>
    <font>
      <sz val="10"/>
      <color indexed="23"/>
      <name val="Calibri"/>
      <family val="2"/>
      <scheme val="minor"/>
    </font>
    <font>
      <b/>
      <sz val="15"/>
      <color rgb="FF236194"/>
      <name val="Calibri"/>
      <family val="2"/>
    </font>
    <font>
      <sz val="18"/>
      <color rgb="FF59595B"/>
      <name val="Arial"/>
      <family val="2"/>
    </font>
    <font>
      <b/>
      <sz val="14"/>
      <name val="Calibri"/>
      <family val="2"/>
      <scheme val="minor"/>
    </font>
    <font>
      <b/>
      <sz val="12"/>
      <name val="Calibri"/>
      <family val="2"/>
    </font>
    <font>
      <u/>
      <sz val="11"/>
      <name val="Calibri"/>
      <family val="2"/>
    </font>
    <font>
      <sz val="10"/>
      <name val="Calibri"/>
      <family val="2"/>
    </font>
    <font>
      <sz val="10"/>
      <color rgb="FF00B050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indexed="16"/>
      <name val="Arial"/>
      <family val="2"/>
    </font>
    <font>
      <b/>
      <sz val="18"/>
      <color theme="0"/>
      <name val="Arial"/>
      <family val="2"/>
    </font>
    <font>
      <sz val="14"/>
      <color theme="1"/>
      <name val="Calibri"/>
      <family val="2"/>
    </font>
    <font>
      <b/>
      <sz val="20"/>
      <color rgb="FFF2F2F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Arial"/>
      <family val="2"/>
    </font>
    <font>
      <sz val="10"/>
      <color indexed="23"/>
      <name val="Calibri"/>
      <family val="2"/>
    </font>
    <font>
      <b/>
      <sz val="15"/>
      <color theme="0"/>
      <name val="Calibri"/>
      <family val="2"/>
    </font>
    <font>
      <i/>
      <sz val="10"/>
      <color theme="0" tint="-0.34998626667073579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0"/>
      <name val="Arial"/>
      <family val="2"/>
    </font>
    <font>
      <b/>
      <sz val="15"/>
      <color rgb="FFF2F2F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name val="Calibri"/>
      <family val="2"/>
      <scheme val="minor"/>
    </font>
    <font>
      <i/>
      <sz val="10"/>
      <name val="Arial"/>
      <family val="2"/>
    </font>
    <font>
      <b/>
      <sz val="10"/>
      <name val="Arial"/>
      <family val="2"/>
    </font>
    <font>
      <u/>
      <sz val="10"/>
      <name val="Calibri"/>
      <family val="2"/>
    </font>
    <font>
      <b/>
      <sz val="11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indexed="55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i/>
      <sz val="12"/>
      <color theme="0" tint="-0.34998626667073579"/>
      <name val="Calibri (Body)"/>
    </font>
    <font>
      <b/>
      <sz val="13"/>
      <color theme="0"/>
      <name val="Arial"/>
      <family val="2"/>
    </font>
    <font>
      <sz val="11"/>
      <color rgb="FF000000"/>
      <name val="Calibri"/>
      <family val="2"/>
      <scheme val="minor"/>
    </font>
    <font>
      <sz val="15"/>
      <color rgb="FF236194"/>
      <name val="Calibri"/>
      <family val="2"/>
    </font>
    <font>
      <sz val="12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1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name val="Calibri"/>
      <family val="2"/>
    </font>
    <font>
      <b/>
      <sz val="10"/>
      <color theme="1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sz val="12"/>
      <color theme="1"/>
      <name val="Calibri"/>
      <family val="2"/>
    </font>
    <font>
      <sz val="12"/>
      <color indexed="23"/>
      <name val="Calibri"/>
      <family val="2"/>
    </font>
    <font>
      <sz val="12"/>
      <color indexed="23"/>
      <name val="Calibri"/>
      <family val="2"/>
      <scheme val="minor"/>
    </font>
    <font>
      <b/>
      <sz val="15"/>
      <color rgb="FF236194"/>
      <name val="Calibri (Body)"/>
    </font>
    <font>
      <i/>
      <sz val="15"/>
      <color theme="0" tint="-0.34998626667073579"/>
      <name val="Calibri (Body)"/>
    </font>
    <font>
      <b/>
      <sz val="15"/>
      <color theme="0"/>
      <name val="Arial"/>
      <family val="2"/>
    </font>
    <font>
      <i/>
      <sz val="15"/>
      <color theme="0" tint="-0.34998626667073579"/>
      <name val="Calibri"/>
      <family val="2"/>
      <scheme val="minor"/>
    </font>
    <font>
      <b/>
      <sz val="15"/>
      <name val="Calibri"/>
      <family val="2"/>
      <scheme val="minor"/>
    </font>
    <font>
      <i/>
      <sz val="12"/>
      <color theme="1"/>
      <name val="Arial"/>
      <family val="2"/>
    </font>
    <font>
      <b/>
      <sz val="12"/>
      <color rgb="FF236194"/>
      <name val="Calibri"/>
      <family val="2"/>
    </font>
    <font>
      <b/>
      <sz val="14"/>
      <color theme="1"/>
      <name val="Calibri"/>
      <family val="2"/>
    </font>
    <font>
      <b/>
      <sz val="28"/>
      <color rgb="FFF2F2F2"/>
      <name val="Calibri"/>
      <family val="2"/>
      <scheme val="minor"/>
    </font>
    <font>
      <sz val="12"/>
      <color theme="0"/>
      <name val="Calibri (Body)"/>
    </font>
    <font>
      <sz val="12"/>
      <name val="Calibri (Body)"/>
    </font>
    <font>
      <sz val="12"/>
      <color indexed="23"/>
      <name val="Calibri (Body)"/>
    </font>
    <font>
      <sz val="12"/>
      <color indexed="55"/>
      <name val="Calibri (Body)"/>
    </font>
    <font>
      <b/>
      <sz val="12"/>
      <name val="Calibri (Body)"/>
    </font>
    <font>
      <b/>
      <sz val="12"/>
      <name val="Arial"/>
      <family val="2"/>
    </font>
    <font>
      <sz val="12"/>
      <color rgb="FF236194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36194"/>
      <name val="Calibri (Body)"/>
    </font>
    <font>
      <i/>
      <sz val="12"/>
      <color rgb="FFA6A6A6"/>
      <name val="Calibri (Body)"/>
    </font>
    <font>
      <b/>
      <sz val="14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5"/>
        <bgColor indexed="64"/>
      </patternFill>
    </fill>
    <fill>
      <patternFill patternType="lightGray">
        <bgColor indexed="9"/>
      </patternFill>
    </fill>
    <fill>
      <patternFill patternType="lightDown">
        <fgColor theme="0" tint="-0.149967955565050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AA6D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7C9C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236194"/>
        <bgColor indexed="64"/>
      </patternFill>
    </fill>
    <fill>
      <patternFill patternType="solid">
        <fgColor rgb="FF595959"/>
        <bgColor indexed="64"/>
      </patternFill>
    </fill>
    <fill>
      <patternFill patternType="lightGray">
        <fgColor indexed="22"/>
      </patternFill>
    </fill>
    <fill>
      <patternFill patternType="solid">
        <fgColor rgb="FF7B868C"/>
        <bgColor indexed="64"/>
      </patternFill>
    </fill>
    <fill>
      <patternFill patternType="solid">
        <fgColor rgb="FFEB6F6F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A39B7A"/>
      </patternFill>
    </fill>
    <fill>
      <patternFill patternType="solid">
        <fgColor rgb="FFF2EFE5"/>
        <bgColor indexed="64"/>
      </patternFill>
    </fill>
    <fill>
      <patternFill patternType="solid">
        <fgColor rgb="FFF2EFE5"/>
        <bgColor rgb="FF000000"/>
      </patternFill>
    </fill>
  </fills>
  <borders count="89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59595B"/>
      </bottom>
      <diagonal/>
    </border>
    <border>
      <left/>
      <right/>
      <top style="dotted">
        <color indexed="8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35BD90"/>
      </bottom>
      <diagonal/>
    </border>
    <border>
      <left/>
      <right/>
      <top/>
      <bottom style="thin">
        <color rgb="FF7B868C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theme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/>
      <top/>
      <bottom style="thin">
        <color theme="2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 style="thin">
        <color indexed="64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indexed="23"/>
      </right>
      <top/>
      <bottom style="thin">
        <color indexed="23"/>
      </bottom>
      <diagonal/>
    </border>
    <border>
      <left style="thin">
        <color theme="2" tint="-0.499984740745262"/>
      </left>
      <right style="thin">
        <color indexed="23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indexed="64"/>
      </bottom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2" tint="-0.499984740745262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2" tint="-0.499984740745262"/>
      </right>
      <top style="thin">
        <color indexed="64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rgb="FF757171"/>
      </left>
      <right/>
      <top/>
      <bottom/>
      <diagonal/>
    </border>
    <border>
      <left style="thin">
        <color rgb="FF757171"/>
      </left>
      <right style="thin">
        <color theme="2" tint="-0.499984740745262"/>
      </right>
      <top/>
      <bottom/>
      <diagonal/>
    </border>
    <border>
      <left style="thin">
        <color rgb="FF757171"/>
      </left>
      <right/>
      <top/>
      <bottom style="thin">
        <color theme="2" tint="-0.499984740745262"/>
      </bottom>
      <diagonal/>
    </border>
    <border>
      <left style="thin">
        <color rgb="FF757171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3" fillId="20" borderId="1" applyNumberFormat="0" applyAlignment="0">
      <alignment horizontal="right"/>
      <protection locked="0"/>
    </xf>
    <xf numFmtId="0" fontId="14" fillId="21" borderId="12" applyNumberFormat="0"/>
    <xf numFmtId="164" fontId="15" fillId="0" borderId="15">
      <alignment horizontal="center"/>
    </xf>
    <xf numFmtId="41" fontId="17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2" applyFont="0" applyFill="0" applyBorder="0" applyAlignment="0" applyProtection="0"/>
    <xf numFmtId="15" fontId="16" fillId="0" borderId="0" applyFont="0" applyFill="0" applyBorder="0" applyAlignment="0" applyProtection="0"/>
    <xf numFmtId="2" fontId="18" fillId="0" borderId="0" applyNumberFormat="0"/>
    <xf numFmtId="0" fontId="16" fillId="21" borderId="16" applyNumberFormat="0"/>
    <xf numFmtId="165" fontId="19" fillId="22" borderId="17"/>
    <xf numFmtId="0" fontId="16" fillId="0" borderId="3" applyNumberFormat="0" applyAlignment="0"/>
    <xf numFmtId="0" fontId="20" fillId="23" borderId="18" applyNumberFormat="0"/>
    <xf numFmtId="0" fontId="21" fillId="0" borderId="5" applyNumberFormat="0" applyAlignment="0"/>
    <xf numFmtId="0" fontId="22" fillId="0" borderId="0" applyNumberFormat="0" applyProtection="0"/>
    <xf numFmtId="0" fontId="23" fillId="0" borderId="0" applyNumberFormat="0" applyFill="0"/>
    <xf numFmtId="0" fontId="24" fillId="0" borderId="0" applyNumberFormat="0" applyFill="0" applyBorder="0" applyAlignment="0"/>
    <xf numFmtId="0" fontId="16" fillId="0" borderId="16" applyNumberFormat="0"/>
    <xf numFmtId="0" fontId="16" fillId="0" borderId="6" applyNumberFormat="0" applyFont="0" applyFill="0" applyAlignment="0"/>
    <xf numFmtId="0" fontId="16" fillId="0" borderId="18" applyNumberFormat="0" applyFont="0" applyFill="0" applyAlignment="0"/>
    <xf numFmtId="0" fontId="14" fillId="24" borderId="16" applyNumberFormat="0" applyAlignment="0"/>
    <xf numFmtId="43" fontId="26" fillId="0" borderId="0" applyNumberFormat="0" applyFill="0" applyBorder="0" applyAlignment="0" applyProtection="0"/>
    <xf numFmtId="43" fontId="27" fillId="0" borderId="0" applyNumberFormat="0" applyFill="0" applyBorder="0" applyAlignment="0" applyProtection="0"/>
    <xf numFmtId="0" fontId="16" fillId="25" borderId="1" applyNumberFormat="0" applyAlignment="0"/>
    <xf numFmtId="0" fontId="17" fillId="0" borderId="0" applyNumberFormat="0" applyFill="0" applyBorder="0" applyAlignment="0" applyProtection="0"/>
    <xf numFmtId="0" fontId="17" fillId="0" borderId="0" applyNumberFormat="0" applyFill="0" applyBorder="0" applyProtection="0"/>
    <xf numFmtId="0" fontId="16" fillId="0" borderId="0" applyNumberFormat="0" applyAlignment="0"/>
    <xf numFmtId="0" fontId="28" fillId="26" borderId="13" applyNumberFormat="0"/>
    <xf numFmtId="0" fontId="17" fillId="27" borderId="1" applyNumberFormat="0">
      <protection locked="0"/>
    </xf>
    <xf numFmtId="166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9" fontId="10" fillId="0" borderId="0" applyFont="0" applyFill="0" applyBorder="0" applyAlignment="0" applyProtection="0"/>
    <xf numFmtId="168" fontId="16" fillId="0" borderId="0" applyFont="0" applyFill="0" applyBorder="0" applyAlignment="0" applyProtection="0"/>
    <xf numFmtId="0" fontId="29" fillId="28" borderId="0" applyNumberFormat="0" applyAlignment="0"/>
    <xf numFmtId="0" fontId="30" fillId="29" borderId="9" applyNumberFormat="0">
      <alignment horizontal="left" vertical="center" indent="1"/>
    </xf>
    <xf numFmtId="0" fontId="31" fillId="30" borderId="10">
      <alignment horizontal="left" indent="1"/>
    </xf>
    <xf numFmtId="0" fontId="32" fillId="30" borderId="16" applyNumberFormat="0" applyProtection="0">
      <alignment horizontal="center" vertical="center"/>
    </xf>
    <xf numFmtId="0" fontId="32" fillId="30" borderId="16" applyNumberFormat="0" applyProtection="0">
      <alignment horizontal="center" vertical="center"/>
    </xf>
    <xf numFmtId="0" fontId="33" fillId="31" borderId="16" applyNumberFormat="0">
      <alignment horizontal="centerContinuous" vertical="center" wrapText="1"/>
    </xf>
    <xf numFmtId="0" fontId="34" fillId="32" borderId="14" applyNumberFormat="0">
      <alignment horizontal="right"/>
    </xf>
    <xf numFmtId="0" fontId="35" fillId="30" borderId="18"/>
    <xf numFmtId="0" fontId="35" fillId="33" borderId="18"/>
    <xf numFmtId="0" fontId="35" fillId="34" borderId="18"/>
    <xf numFmtId="0" fontId="36" fillId="0" borderId="0" applyNumberFormat="0" applyFill="0" applyBorder="0" applyProtection="0"/>
    <xf numFmtId="0" fontId="14" fillId="25" borderId="1" applyNumberFormat="0" applyAlignment="0"/>
    <xf numFmtId="0" fontId="41" fillId="0" borderId="0" applyNumberFormat="0" applyProtection="0"/>
    <xf numFmtId="0" fontId="31" fillId="33" borderId="10" applyNumberFormat="0">
      <alignment horizontal="left" indent="1"/>
    </xf>
    <xf numFmtId="0" fontId="31" fillId="33" borderId="10" applyNumberFormat="0">
      <alignment horizontal="left" indent="1"/>
    </xf>
    <xf numFmtId="0" fontId="14" fillId="35" borderId="1" applyNumberFormat="0" applyAlignment="0"/>
    <xf numFmtId="0" fontId="16" fillId="0" borderId="7" applyNumberFormat="0" applyFont="0" applyFill="0" applyAlignment="0"/>
    <xf numFmtId="0" fontId="44" fillId="0" borderId="0" applyNumberFormat="0" applyFill="0" applyBorder="0" applyAlignment="0"/>
    <xf numFmtId="0" fontId="45" fillId="0" borderId="0" applyNumberFormat="0" applyFill="0"/>
    <xf numFmtId="0" fontId="31" fillId="34" borderId="10">
      <alignment horizontal="left" indent="1"/>
    </xf>
    <xf numFmtId="174" fontId="25" fillId="37" borderId="16" applyNumberFormat="0" applyAlignment="0">
      <alignment horizontal="right"/>
    </xf>
    <xf numFmtId="0" fontId="12" fillId="0" borderId="25" applyNumberFormat="0" applyFill="0" applyAlignment="0" applyProtection="0"/>
    <xf numFmtId="0" fontId="17" fillId="0" borderId="0" applyNumberFormat="0" applyFill="0" applyBorder="0" applyAlignment="0" applyProtection="0"/>
    <xf numFmtId="0" fontId="16" fillId="0" borderId="18" applyNumberFormat="0" applyFont="0" applyFill="0" applyAlignment="0"/>
    <xf numFmtId="0" fontId="32" fillId="30" borderId="16" applyNumberFormat="0" applyProtection="0">
      <alignment horizontal="center" vertical="center"/>
    </xf>
    <xf numFmtId="0" fontId="25" fillId="0" borderId="8" applyNumberFormat="0" applyFont="0" applyAlignment="0"/>
  </cellStyleXfs>
  <cellXfs count="537">
    <xf numFmtId="0" fontId="0" fillId="0" borderId="0" xfId="0"/>
    <xf numFmtId="0" fontId="29" fillId="28" borderId="0" xfId="54"/>
    <xf numFmtId="0" fontId="38" fillId="28" borderId="0" xfId="54" applyFont="1"/>
    <xf numFmtId="0" fontId="30" fillId="29" borderId="9" xfId="55">
      <alignment horizontal="left" vertical="center" indent="1"/>
    </xf>
    <xf numFmtId="0" fontId="20" fillId="23" borderId="18" xfId="33"/>
    <xf numFmtId="43" fontId="20" fillId="23" borderId="18" xfId="33" applyNumberFormat="1"/>
    <xf numFmtId="0" fontId="36" fillId="0" borderId="0" xfId="64"/>
    <xf numFmtId="0" fontId="31" fillId="30" borderId="10" xfId="56">
      <alignment horizontal="left" indent="1"/>
    </xf>
    <xf numFmtId="0" fontId="39" fillId="30" borderId="10" xfId="56" applyFont="1">
      <alignment horizontal="left" indent="1"/>
    </xf>
    <xf numFmtId="0" fontId="39" fillId="30" borderId="10" xfId="56" applyFont="1" applyAlignment="1">
      <alignment vertical="top"/>
    </xf>
    <xf numFmtId="0" fontId="23" fillId="0" borderId="0" xfId="36"/>
    <xf numFmtId="0" fontId="32" fillId="30" borderId="16" xfId="57">
      <alignment horizontal="center" vertical="center"/>
    </xf>
    <xf numFmtId="0" fontId="0" fillId="0" borderId="0" xfId="0" applyAlignment="1">
      <alignment horizontal="left" indent="1"/>
    </xf>
    <xf numFmtId="0" fontId="13" fillId="20" borderId="1" xfId="21" applyAlignment="1">
      <protection locked="0"/>
    </xf>
    <xf numFmtId="0" fontId="14" fillId="24" borderId="16" xfId="41"/>
    <xf numFmtId="0" fontId="40" fillId="0" borderId="0" xfId="0" applyFont="1"/>
    <xf numFmtId="10" fontId="0" fillId="0" borderId="0" xfId="0" applyNumberFormat="1"/>
    <xf numFmtId="169" fontId="0" fillId="0" borderId="0" xfId="0" applyNumberFormat="1"/>
    <xf numFmtId="9" fontId="0" fillId="0" borderId="0" xfId="0" applyNumberFormat="1"/>
    <xf numFmtId="0" fontId="0" fillId="0" borderId="0" xfId="0" applyAlignment="1">
      <alignment horizontal="left" indent="2"/>
    </xf>
    <xf numFmtId="170" fontId="0" fillId="0" borderId="0" xfId="1" applyNumberFormat="1" applyFont="1"/>
    <xf numFmtId="171" fontId="14" fillId="24" borderId="16" xfId="41" applyNumberFormat="1"/>
    <xf numFmtId="41" fontId="34" fillId="32" borderId="14" xfId="60" applyNumberFormat="1">
      <alignment horizontal="right"/>
    </xf>
    <xf numFmtId="172" fontId="34" fillId="32" borderId="14" xfId="60" applyNumberFormat="1">
      <alignment horizontal="right"/>
    </xf>
    <xf numFmtId="3" fontId="34" fillId="32" borderId="14" xfId="60" applyNumberFormat="1">
      <alignment horizontal="right"/>
    </xf>
    <xf numFmtId="170" fontId="34" fillId="32" borderId="14" xfId="60" applyNumberFormat="1">
      <alignment horizontal="right"/>
    </xf>
    <xf numFmtId="0" fontId="34" fillId="32" borderId="14" xfId="60">
      <alignment horizontal="right"/>
    </xf>
    <xf numFmtId="0" fontId="41" fillId="0" borderId="0" xfId="66"/>
    <xf numFmtId="0" fontId="0" fillId="0" borderId="8" xfId="0" applyBorder="1"/>
    <xf numFmtId="0" fontId="31" fillId="33" borderId="10" xfId="67">
      <alignment horizontal="left" indent="1"/>
    </xf>
    <xf numFmtId="0" fontId="31" fillId="33" borderId="10" xfId="68">
      <alignment horizontal="left" indent="1"/>
    </xf>
    <xf numFmtId="164" fontId="17" fillId="0" borderId="15" xfId="23" applyFont="1">
      <alignment horizontal="center"/>
    </xf>
    <xf numFmtId="0" fontId="18" fillId="0" borderId="0" xfId="29" applyNumberFormat="1"/>
    <xf numFmtId="0" fontId="0" fillId="0" borderId="4" xfId="0" applyBorder="1"/>
    <xf numFmtId="0" fontId="35" fillId="34" borderId="18" xfId="63"/>
    <xf numFmtId="0" fontId="14" fillId="35" borderId="1" xfId="69"/>
    <xf numFmtId="0" fontId="25" fillId="0" borderId="0" xfId="0" applyFont="1"/>
    <xf numFmtId="0" fontId="0" fillId="0" borderId="7" xfId="70" applyFont="1"/>
    <xf numFmtId="0" fontId="0" fillId="0" borderId="11" xfId="0" applyBorder="1"/>
    <xf numFmtId="0" fontId="16" fillId="0" borderId="6" xfId="39"/>
    <xf numFmtId="0" fontId="0" fillId="0" borderId="2" xfId="0" applyBorder="1"/>
    <xf numFmtId="0" fontId="42" fillId="0" borderId="0" xfId="0" applyFont="1"/>
    <xf numFmtId="43" fontId="27" fillId="0" borderId="0" xfId="43" applyBorder="1"/>
    <xf numFmtId="43" fontId="26" fillId="0" borderId="0" xfId="42" applyBorder="1"/>
    <xf numFmtId="164" fontId="15" fillId="0" borderId="15" xfId="23">
      <alignment horizontal="center"/>
    </xf>
    <xf numFmtId="0" fontId="14" fillId="21" borderId="12" xfId="22"/>
    <xf numFmtId="0" fontId="17" fillId="27" borderId="1" xfId="49">
      <protection locked="0"/>
    </xf>
    <xf numFmtId="0" fontId="43" fillId="0" borderId="0" xfId="0" applyFont="1"/>
    <xf numFmtId="0" fontId="14" fillId="0" borderId="0" xfId="0" applyFont="1"/>
    <xf numFmtId="0" fontId="44" fillId="0" borderId="0" xfId="71"/>
    <xf numFmtId="0" fontId="45" fillId="0" borderId="0" xfId="72"/>
    <xf numFmtId="0" fontId="31" fillId="34" borderId="10" xfId="73">
      <alignment horizontal="left" indent="1"/>
    </xf>
    <xf numFmtId="165" fontId="19" fillId="22" borderId="17" xfId="31"/>
    <xf numFmtId="165" fontId="0" fillId="0" borderId="0" xfId="0" applyNumberFormat="1"/>
    <xf numFmtId="173" fontId="13" fillId="20" borderId="1" xfId="21" applyNumberFormat="1" applyAlignment="1">
      <alignment horizontal="left" vertical="center" indent="1"/>
      <protection locked="0"/>
    </xf>
    <xf numFmtId="170" fontId="14" fillId="24" borderId="2" xfId="1" applyNumberFormat="1" applyFont="1" applyFill="1" applyBorder="1"/>
    <xf numFmtId="9" fontId="14" fillId="24" borderId="16" xfId="41" applyNumberFormat="1"/>
    <xf numFmtId="2" fontId="14" fillId="24" borderId="16" xfId="41" applyNumberFormat="1"/>
    <xf numFmtId="169" fontId="14" fillId="24" borderId="2" xfId="2" applyNumberFormat="1" applyFont="1" applyFill="1" applyBorder="1"/>
    <xf numFmtId="10" fontId="0" fillId="0" borderId="0" xfId="2" applyNumberFormat="1" applyFont="1"/>
    <xf numFmtId="43" fontId="14" fillId="24" borderId="2" xfId="1" applyFont="1" applyFill="1" applyBorder="1"/>
    <xf numFmtId="0" fontId="46" fillId="0" borderId="0" xfId="0" applyFont="1" applyAlignment="1">
      <alignment horizontal="left"/>
    </xf>
    <xf numFmtId="0" fontId="46" fillId="0" borderId="0" xfId="0" applyFont="1" applyAlignment="1">
      <alignment horizontal="left" vertical="center"/>
    </xf>
    <xf numFmtId="170" fontId="0" fillId="0" borderId="0" xfId="0" applyNumberFormat="1"/>
    <xf numFmtId="43" fontId="0" fillId="0" borderId="0" xfId="0" applyNumberFormat="1"/>
    <xf numFmtId="2" fontId="34" fillId="32" borderId="14" xfId="60" applyNumberFormat="1">
      <alignment horizontal="right"/>
    </xf>
    <xf numFmtId="41" fontId="0" fillId="0" borderId="0" xfId="0" applyNumberFormat="1"/>
    <xf numFmtId="0" fontId="12" fillId="0" borderId="0" xfId="0" applyFont="1"/>
    <xf numFmtId="0" fontId="0" fillId="0" borderId="0" xfId="0" applyAlignment="1">
      <alignment horizontal="left"/>
    </xf>
    <xf numFmtId="10" fontId="14" fillId="24" borderId="16" xfId="41" applyNumberFormat="1"/>
    <xf numFmtId="0" fontId="47" fillId="0" borderId="0" xfId="45" applyFont="1" applyAlignment="1">
      <alignment horizontal="left" indent="2"/>
    </xf>
    <xf numFmtId="0" fontId="47" fillId="0" borderId="0" xfId="0" applyFont="1" applyAlignment="1">
      <alignment horizontal="left"/>
    </xf>
    <xf numFmtId="0" fontId="48" fillId="0" borderId="0" xfId="0" applyFont="1" applyAlignment="1">
      <alignment horizontal="left"/>
    </xf>
    <xf numFmtId="2" fontId="0" fillId="0" borderId="0" xfId="2" applyNumberFormat="1" applyFont="1"/>
    <xf numFmtId="10" fontId="14" fillId="24" borderId="12" xfId="41" applyNumberFormat="1" applyBorder="1"/>
    <xf numFmtId="10" fontId="17" fillId="27" borderId="1" xfId="49" applyNumberFormat="1">
      <protection locked="0"/>
    </xf>
    <xf numFmtId="0" fontId="49" fillId="0" borderId="0" xfId="0" applyFont="1" applyAlignment="1">
      <alignment horizontal="left"/>
    </xf>
    <xf numFmtId="0" fontId="36" fillId="28" borderId="0" xfId="64" applyFill="1"/>
    <xf numFmtId="0" fontId="36" fillId="23" borderId="4" xfId="64" applyFill="1" applyBorder="1"/>
    <xf numFmtId="43" fontId="36" fillId="23" borderId="4" xfId="64" applyNumberFormat="1" applyFill="1" applyBorder="1"/>
    <xf numFmtId="0" fontId="37" fillId="29" borderId="9" xfId="55" applyFont="1" applyAlignment="1">
      <alignment horizontal="center" vertical="center"/>
    </xf>
    <xf numFmtId="171" fontId="37" fillId="29" borderId="9" xfId="55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6" fillId="0" borderId="0" xfId="64" applyAlignment="1">
      <alignment horizontal="center"/>
    </xf>
    <xf numFmtId="171" fontId="34" fillId="32" borderId="14" xfId="60" applyNumberFormat="1" applyAlignment="1">
      <alignment horizontal="center"/>
    </xf>
    <xf numFmtId="171" fontId="0" fillId="0" borderId="0" xfId="0" applyNumberFormat="1" applyAlignment="1">
      <alignment horizontal="center"/>
    </xf>
    <xf numFmtId="43" fontId="14" fillId="24" borderId="16" xfId="41" applyNumberFormat="1"/>
    <xf numFmtId="0" fontId="0" fillId="36" borderId="18" xfId="40" applyFont="1" applyFill="1"/>
    <xf numFmtId="0" fontId="51" fillId="0" borderId="0" xfId="0" applyFont="1"/>
    <xf numFmtId="0" fontId="36" fillId="29" borderId="9" xfId="64" applyFill="1" applyBorder="1"/>
    <xf numFmtId="0" fontId="22" fillId="0" borderId="0" xfId="35"/>
    <xf numFmtId="170" fontId="14" fillId="24" borderId="16" xfId="41" applyNumberFormat="1"/>
    <xf numFmtId="0" fontId="56" fillId="28" borderId="0" xfId="54" applyFont="1"/>
    <xf numFmtId="173" fontId="41" fillId="24" borderId="16" xfId="41" applyNumberFormat="1" applyFont="1" applyAlignment="1">
      <alignment horizontal="center"/>
    </xf>
    <xf numFmtId="9" fontId="0" fillId="0" borderId="0" xfId="2" applyFont="1"/>
    <xf numFmtId="0" fontId="33" fillId="31" borderId="16" xfId="59">
      <alignment horizontal="centerContinuous" vertical="center" wrapText="1"/>
    </xf>
    <xf numFmtId="0" fontId="46" fillId="0" borderId="0" xfId="0" applyFont="1"/>
    <xf numFmtId="0" fontId="46" fillId="0" borderId="0" xfId="0" applyFont="1" applyAlignment="1">
      <alignment horizontal="left" indent="1"/>
    </xf>
    <xf numFmtId="171" fontId="34" fillId="32" borderId="19" xfId="60" applyNumberFormat="1" applyBorder="1">
      <alignment horizontal="right"/>
    </xf>
    <xf numFmtId="166" fontId="0" fillId="0" borderId="0" xfId="2" applyNumberFormat="1" applyFont="1"/>
    <xf numFmtId="0" fontId="37" fillId="0" borderId="0" xfId="55" applyFont="1" applyFill="1" applyBorder="1" applyAlignment="1">
      <alignment horizontal="center" vertical="center"/>
    </xf>
    <xf numFmtId="0" fontId="20" fillId="23" borderId="23" xfId="33" applyBorder="1"/>
    <xf numFmtId="0" fontId="36" fillId="23" borderId="23" xfId="64" applyFill="1" applyBorder="1"/>
    <xf numFmtId="0" fontId="58" fillId="23" borderId="18" xfId="33" applyFont="1"/>
    <xf numFmtId="173" fontId="22" fillId="24" borderId="16" xfId="41" applyNumberFormat="1" applyFont="1" applyAlignment="1">
      <alignment horizontal="center"/>
    </xf>
    <xf numFmtId="173" fontId="60" fillId="24" borderId="16" xfId="41" applyNumberFormat="1" applyFont="1" applyAlignment="1">
      <alignment horizontal="center" vertical="center"/>
    </xf>
    <xf numFmtId="173" fontId="60" fillId="24" borderId="16" xfId="41" applyNumberFormat="1" applyFont="1" applyAlignment="1">
      <alignment horizontal="center"/>
    </xf>
    <xf numFmtId="0" fontId="61" fillId="0" borderId="0" xfId="66" applyFont="1"/>
    <xf numFmtId="0" fontId="62" fillId="0" borderId="0" xfId="76" applyFont="1" applyAlignment="1">
      <alignment horizontal="left" indent="1"/>
    </xf>
    <xf numFmtId="0" fontId="62" fillId="0" borderId="0" xfId="76" applyFont="1"/>
    <xf numFmtId="0" fontId="64" fillId="0" borderId="0" xfId="76" applyFont="1"/>
    <xf numFmtId="0" fontId="16" fillId="0" borderId="0" xfId="71" applyFont="1"/>
    <xf numFmtId="0" fontId="20" fillId="23" borderId="8" xfId="33" applyBorder="1"/>
    <xf numFmtId="0" fontId="48" fillId="0" borderId="0" xfId="35" applyFont="1"/>
    <xf numFmtId="0" fontId="65" fillId="0" borderId="0" xfId="0" applyFont="1"/>
    <xf numFmtId="0" fontId="8" fillId="0" borderId="0" xfId="0" applyFont="1"/>
    <xf numFmtId="0" fontId="8" fillId="0" borderId="0" xfId="0" applyFont="1" applyAlignment="1">
      <alignment horizontal="left" indent="1"/>
    </xf>
    <xf numFmtId="0" fontId="8" fillId="0" borderId="7" xfId="70" applyFont="1"/>
    <xf numFmtId="0" fontId="66" fillId="0" borderId="27" xfId="0" applyFont="1" applyBorder="1"/>
    <xf numFmtId="0" fontId="33" fillId="30" borderId="16" xfId="78" applyFont="1">
      <alignment horizontal="center" vertical="center"/>
    </xf>
    <xf numFmtId="0" fontId="67" fillId="0" borderId="0" xfId="36" applyFont="1" applyFill="1" applyAlignment="1">
      <alignment horizontal="left" indent="2"/>
    </xf>
    <xf numFmtId="1" fontId="14" fillId="24" borderId="16" xfId="41" applyNumberFormat="1" applyAlignment="1">
      <alignment horizontal="center"/>
    </xf>
    <xf numFmtId="0" fontId="20" fillId="23" borderId="11" xfId="33" applyBorder="1"/>
    <xf numFmtId="0" fontId="8" fillId="0" borderId="0" xfId="0" applyFont="1" applyAlignment="1">
      <alignment horizontal="left" indent="2"/>
    </xf>
    <xf numFmtId="164" fontId="0" fillId="0" borderId="0" xfId="0" applyNumberFormat="1"/>
    <xf numFmtId="0" fontId="40" fillId="0" borderId="0" xfId="0" applyFont="1" applyAlignment="1">
      <alignment horizontal="left" indent="2"/>
    </xf>
    <xf numFmtId="0" fontId="70" fillId="29" borderId="9" xfId="55" applyFont="1" applyAlignment="1">
      <alignment horizontal="center" vertical="center"/>
    </xf>
    <xf numFmtId="0" fontId="69" fillId="29" borderId="9" xfId="64" applyFont="1" applyFill="1" applyBorder="1"/>
    <xf numFmtId="171" fontId="70" fillId="29" borderId="9" xfId="55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69" fillId="0" borderId="0" xfId="64" applyFont="1"/>
    <xf numFmtId="171" fontId="71" fillId="32" borderId="14" xfId="60" applyNumberFormat="1" applyFont="1" applyAlignment="1">
      <alignment horizontal="center"/>
    </xf>
    <xf numFmtId="171" fontId="8" fillId="0" borderId="0" xfId="0" applyNumberFormat="1" applyFont="1" applyAlignment="1">
      <alignment horizontal="center"/>
    </xf>
    <xf numFmtId="171" fontId="46" fillId="24" borderId="16" xfId="41" applyNumberFormat="1" applyFont="1"/>
    <xf numFmtId="165" fontId="72" fillId="22" borderId="17" xfId="31" applyFont="1"/>
    <xf numFmtId="0" fontId="8" fillId="0" borderId="0" xfId="0" applyFont="1" applyAlignment="1">
      <alignment horizontal="left"/>
    </xf>
    <xf numFmtId="41" fontId="8" fillId="0" borderId="0" xfId="0" applyNumberFormat="1" applyFont="1"/>
    <xf numFmtId="0" fontId="59" fillId="30" borderId="16" xfId="57" applyFont="1">
      <alignment horizontal="center" vertical="center"/>
    </xf>
    <xf numFmtId="0" fontId="46" fillId="24" borderId="16" xfId="41" applyFont="1"/>
    <xf numFmtId="10" fontId="46" fillId="24" borderId="16" xfId="41" applyNumberFormat="1" applyFont="1"/>
    <xf numFmtId="10" fontId="8" fillId="0" borderId="0" xfId="2" applyNumberFormat="1" applyFont="1"/>
    <xf numFmtId="41" fontId="8" fillId="0" borderId="0" xfId="1" applyNumberFormat="1" applyFont="1"/>
    <xf numFmtId="0" fontId="71" fillId="32" borderId="21" xfId="60" applyFont="1" applyBorder="1">
      <alignment horizontal="right"/>
    </xf>
    <xf numFmtId="175" fontId="8" fillId="0" borderId="18" xfId="0" applyNumberFormat="1" applyFont="1" applyBorder="1"/>
    <xf numFmtId="43" fontId="8" fillId="0" borderId="0" xfId="0" applyNumberFormat="1" applyFont="1"/>
    <xf numFmtId="0" fontId="59" fillId="0" borderId="0" xfId="0" applyFont="1"/>
    <xf numFmtId="0" fontId="73" fillId="23" borderId="18" xfId="33" applyFont="1"/>
    <xf numFmtId="0" fontId="74" fillId="23" borderId="18" xfId="64" applyFont="1" applyFill="1" applyBorder="1"/>
    <xf numFmtId="0" fontId="75" fillId="28" borderId="0" xfId="54" applyFont="1"/>
    <xf numFmtId="0" fontId="76" fillId="28" borderId="0" xfId="64" applyFont="1" applyFill="1"/>
    <xf numFmtId="173" fontId="77" fillId="24" borderId="16" xfId="41" applyNumberFormat="1" applyFont="1" applyAlignment="1">
      <alignment horizontal="center" vertical="center"/>
    </xf>
    <xf numFmtId="0" fontId="7" fillId="0" borderId="0" xfId="0" applyFont="1"/>
    <xf numFmtId="0" fontId="46" fillId="0" borderId="0" xfId="0" applyFont="1" applyAlignment="1">
      <alignment horizontal="left" indent="2"/>
    </xf>
    <xf numFmtId="0" fontId="46" fillId="0" borderId="0" xfId="0" applyFont="1" applyAlignment="1">
      <alignment horizontal="left" vertical="center" indent="2"/>
    </xf>
    <xf numFmtId="0" fontId="46" fillId="0" borderId="11" xfId="0" applyFont="1" applyBorder="1" applyAlignment="1">
      <alignment horizontal="left" indent="1"/>
    </xf>
    <xf numFmtId="0" fontId="36" fillId="0" borderId="11" xfId="64" applyBorder="1"/>
    <xf numFmtId="0" fontId="68" fillId="0" borderId="0" xfId="79" applyFont="1" applyBorder="1"/>
    <xf numFmtId="0" fontId="0" fillId="0" borderId="11" xfId="0" applyBorder="1" applyAlignment="1">
      <alignment horizontal="left" indent="1"/>
    </xf>
    <xf numFmtId="0" fontId="12" fillId="0" borderId="0" xfId="79" applyFont="1" applyBorder="1"/>
    <xf numFmtId="0" fontId="8" fillId="0" borderId="11" xfId="0" applyFont="1" applyBorder="1" applyAlignment="1">
      <alignment horizontal="left" indent="1"/>
    </xf>
    <xf numFmtId="0" fontId="0" fillId="0" borderId="7" xfId="0" applyBorder="1"/>
    <xf numFmtId="0" fontId="6" fillId="0" borderId="0" xfId="0" applyFont="1"/>
    <xf numFmtId="41" fontId="72" fillId="22" borderId="14" xfId="31" applyNumberFormat="1" applyFont="1" applyBorder="1" applyAlignment="1">
      <alignment vertical="center"/>
    </xf>
    <xf numFmtId="0" fontId="12" fillId="0" borderId="0" xfId="0" applyFont="1" applyAlignment="1">
      <alignment horizontal="left"/>
    </xf>
    <xf numFmtId="0" fontId="5" fillId="0" borderId="0" xfId="0" applyFont="1"/>
    <xf numFmtId="43" fontId="40" fillId="0" borderId="0" xfId="1" applyFont="1"/>
    <xf numFmtId="43" fontId="0" fillId="0" borderId="0" xfId="1" applyFont="1"/>
    <xf numFmtId="43" fontId="40" fillId="0" borderId="0" xfId="0" applyNumberFormat="1" applyFont="1"/>
    <xf numFmtId="43" fontId="17" fillId="27" borderId="1" xfId="1" applyFont="1" applyFill="1" applyBorder="1" applyProtection="1">
      <protection locked="0"/>
    </xf>
    <xf numFmtId="43" fontId="17" fillId="27" borderId="1" xfId="49" applyNumberFormat="1">
      <protection locked="0"/>
    </xf>
    <xf numFmtId="43" fontId="25" fillId="37" borderId="16" xfId="74" applyNumberFormat="1" applyAlignment="1"/>
    <xf numFmtId="43" fontId="34" fillId="32" borderId="14" xfId="60" applyNumberFormat="1">
      <alignment horizontal="right"/>
    </xf>
    <xf numFmtId="43" fontId="36" fillId="0" borderId="0" xfId="64" applyNumberFormat="1"/>
    <xf numFmtId="43" fontId="14" fillId="24" borderId="16" xfId="41" applyNumberFormat="1" applyAlignment="1"/>
    <xf numFmtId="43" fontId="0" fillId="0" borderId="11" xfId="0" applyNumberFormat="1" applyBorder="1"/>
    <xf numFmtId="176" fontId="8" fillId="0" borderId="0" xfId="1" applyNumberFormat="1" applyFont="1" applyBorder="1"/>
    <xf numFmtId="176" fontId="8" fillId="0" borderId="0" xfId="0" applyNumberFormat="1" applyFont="1"/>
    <xf numFmtId="176" fontId="8" fillId="0" borderId="11" xfId="0" applyNumberFormat="1" applyFont="1" applyBorder="1"/>
    <xf numFmtId="0" fontId="8" fillId="0" borderId="8" xfId="0" applyFont="1" applyBorder="1"/>
    <xf numFmtId="0" fontId="5" fillId="0" borderId="0" xfId="0" applyFont="1" applyAlignment="1">
      <alignment horizontal="left"/>
    </xf>
    <xf numFmtId="177" fontId="0" fillId="0" borderId="0" xfId="0" applyNumberFormat="1"/>
    <xf numFmtId="176" fontId="0" fillId="0" borderId="0" xfId="0" applyNumberFormat="1"/>
    <xf numFmtId="176" fontId="0" fillId="0" borderId="11" xfId="0" applyNumberFormat="1" applyBorder="1"/>
    <xf numFmtId="176" fontId="0" fillId="0" borderId="20" xfId="0" applyNumberFormat="1" applyBorder="1"/>
    <xf numFmtId="176" fontId="0" fillId="0" borderId="7" xfId="0" applyNumberFormat="1" applyBorder="1"/>
    <xf numFmtId="177" fontId="57" fillId="0" borderId="0" xfId="0" applyNumberFormat="1" applyFont="1"/>
    <xf numFmtId="176" fontId="46" fillId="24" borderId="16" xfId="41" applyNumberFormat="1" applyFont="1"/>
    <xf numFmtId="43" fontId="14" fillId="24" borderId="16" xfId="1" applyFont="1" applyFill="1" applyBorder="1"/>
    <xf numFmtId="10" fontId="8" fillId="0" borderId="0" xfId="0" applyNumberFormat="1" applyFont="1"/>
    <xf numFmtId="171" fontId="0" fillId="0" borderId="0" xfId="0" applyNumberFormat="1"/>
    <xf numFmtId="0" fontId="36" fillId="23" borderId="11" xfId="64" applyFill="1" applyBorder="1"/>
    <xf numFmtId="0" fontId="36" fillId="23" borderId="8" xfId="64" applyFill="1" applyBorder="1"/>
    <xf numFmtId="2" fontId="0" fillId="0" borderId="0" xfId="0" applyNumberFormat="1"/>
    <xf numFmtId="43" fontId="8" fillId="0" borderId="11" xfId="0" applyNumberFormat="1" applyFont="1" applyBorder="1"/>
    <xf numFmtId="0" fontId="36" fillId="0" borderId="8" xfId="64" applyBorder="1"/>
    <xf numFmtId="43" fontId="0" fillId="0" borderId="8" xfId="0" applyNumberFormat="1" applyBorder="1"/>
    <xf numFmtId="0" fontId="20" fillId="23" borderId="0" xfId="33" applyBorder="1"/>
    <xf numFmtId="0" fontId="36" fillId="0" borderId="7" xfId="64" applyBorder="1"/>
    <xf numFmtId="43" fontId="0" fillId="0" borderId="7" xfId="0" applyNumberFormat="1" applyBorder="1"/>
    <xf numFmtId="39" fontId="0" fillId="0" borderId="0" xfId="0" applyNumberFormat="1"/>
    <xf numFmtId="0" fontId="36" fillId="0" borderId="0" xfId="64" applyBorder="1"/>
    <xf numFmtId="177" fontId="0" fillId="0" borderId="11" xfId="0" applyNumberFormat="1" applyBorder="1"/>
    <xf numFmtId="43" fontId="46" fillId="24" borderId="16" xfId="41" applyNumberFormat="1" applyFont="1"/>
    <xf numFmtId="43" fontId="8" fillId="27" borderId="1" xfId="49" applyNumberFormat="1" applyFont="1">
      <protection locked="0"/>
    </xf>
    <xf numFmtId="0" fontId="16" fillId="0" borderId="0" xfId="71" applyFont="1" applyAlignment="1">
      <alignment horizontal="left" indent="1"/>
    </xf>
    <xf numFmtId="43" fontId="25" fillId="37" borderId="30" xfId="74" applyNumberFormat="1" applyBorder="1" applyAlignment="1"/>
    <xf numFmtId="173" fontId="34" fillId="32" borderId="35" xfId="60" applyNumberFormat="1" applyBorder="1">
      <alignment horizontal="right"/>
    </xf>
    <xf numFmtId="173" fontId="34" fillId="32" borderId="37" xfId="60" applyNumberFormat="1" applyBorder="1">
      <alignment horizontal="right"/>
    </xf>
    <xf numFmtId="43" fontId="0" fillId="0" borderId="0" xfId="0" applyNumberFormat="1" applyAlignment="1">
      <alignment horizontal="center" vertical="center"/>
    </xf>
    <xf numFmtId="43" fontId="0" fillId="0" borderId="34" xfId="0" applyNumberFormat="1" applyBorder="1"/>
    <xf numFmtId="43" fontId="0" fillId="0" borderId="0" xfId="0" applyNumberFormat="1" applyAlignment="1">
      <alignment horizontal="right"/>
    </xf>
    <xf numFmtId="43" fontId="0" fillId="0" borderId="11" xfId="0" applyNumberFormat="1" applyBorder="1" applyAlignment="1">
      <alignment horizontal="right"/>
    </xf>
    <xf numFmtId="43" fontId="0" fillId="0" borderId="36" xfId="0" applyNumberFormat="1" applyBorder="1"/>
    <xf numFmtId="0" fontId="26" fillId="0" borderId="29" xfId="42" applyNumberFormat="1" applyFill="1" applyBorder="1" applyProtection="1">
      <protection locked="0"/>
    </xf>
    <xf numFmtId="9" fontId="40" fillId="0" borderId="0" xfId="2" applyFont="1" applyFill="1" applyBorder="1" applyProtection="1"/>
    <xf numFmtId="43" fontId="34" fillId="32" borderId="26" xfId="60" applyNumberFormat="1" applyBorder="1">
      <alignment horizontal="right"/>
    </xf>
    <xf numFmtId="0" fontId="4" fillId="0" borderId="0" xfId="0" applyFont="1" applyAlignment="1">
      <alignment horizontal="left" indent="1"/>
    </xf>
    <xf numFmtId="0" fontId="0" fillId="0" borderId="31" xfId="0" applyBorder="1"/>
    <xf numFmtId="0" fontId="36" fillId="0" borderId="31" xfId="64" applyBorder="1"/>
    <xf numFmtId="43" fontId="0" fillId="0" borderId="31" xfId="0" applyNumberFormat="1" applyBorder="1"/>
    <xf numFmtId="0" fontId="4" fillId="0" borderId="11" xfId="0" applyFont="1" applyBorder="1" applyAlignment="1">
      <alignment horizontal="left" indent="1"/>
    </xf>
    <xf numFmtId="0" fontId="4" fillId="0" borderId="0" xfId="70" applyFont="1" applyFill="1" applyBorder="1"/>
    <xf numFmtId="0" fontId="12" fillId="0" borderId="0" xfId="70" applyFont="1" applyFill="1" applyBorder="1"/>
    <xf numFmtId="0" fontId="4" fillId="0" borderId="0" xfId="70" applyFont="1" applyFill="1" applyBorder="1" applyAlignment="1">
      <alignment horizontal="left" indent="2"/>
    </xf>
    <xf numFmtId="0" fontId="4" fillId="0" borderId="0" xfId="70" applyFont="1" applyFill="1" applyBorder="1" applyAlignment="1">
      <alignment horizontal="left"/>
    </xf>
    <xf numFmtId="0" fontId="4" fillId="0" borderId="0" xfId="79" applyFont="1" applyBorder="1" applyAlignment="1">
      <alignment horizontal="left" indent="1"/>
    </xf>
    <xf numFmtId="0" fontId="4" fillId="0" borderId="0" xfId="0" applyFont="1"/>
    <xf numFmtId="0" fontId="4" fillId="0" borderId="7" xfId="70" applyFont="1"/>
    <xf numFmtId="0" fontId="78" fillId="0" borderId="0" xfId="76" applyFont="1"/>
    <xf numFmtId="0" fontId="79" fillId="23" borderId="11" xfId="33" applyFont="1" applyBorder="1"/>
    <xf numFmtId="0" fontId="79" fillId="23" borderId="8" xfId="33" applyFont="1" applyBorder="1"/>
    <xf numFmtId="0" fontId="4" fillId="0" borderId="0" xfId="0" applyFont="1" applyAlignment="1">
      <alignment horizontal="left" indent="2"/>
    </xf>
    <xf numFmtId="43" fontId="34" fillId="32" borderId="42" xfId="60" applyNumberFormat="1" applyBorder="1">
      <alignment horizontal="right"/>
    </xf>
    <xf numFmtId="0" fontId="4" fillId="0" borderId="11" xfId="70" applyFont="1" applyFill="1" applyBorder="1" applyAlignment="1">
      <alignment horizontal="left" indent="2"/>
    </xf>
    <xf numFmtId="2" fontId="34" fillId="32" borderId="28" xfId="60" applyNumberFormat="1" applyBorder="1">
      <alignment horizontal="right"/>
    </xf>
    <xf numFmtId="39" fontId="25" fillId="37" borderId="16" xfId="74" applyNumberFormat="1" applyAlignment="1"/>
    <xf numFmtId="2" fontId="25" fillId="37" borderId="16" xfId="74" applyNumberFormat="1" applyAlignment="1"/>
    <xf numFmtId="165" fontId="0" fillId="0" borderId="11" xfId="0" applyNumberFormat="1" applyBorder="1"/>
    <xf numFmtId="177" fontId="14" fillId="24" borderId="43" xfId="41" applyNumberFormat="1" applyBorder="1"/>
    <xf numFmtId="2" fontId="8" fillId="0" borderId="0" xfId="0" applyNumberFormat="1" applyFont="1"/>
    <xf numFmtId="0" fontId="52" fillId="0" borderId="0" xfId="64" applyFont="1" applyBorder="1"/>
    <xf numFmtId="0" fontId="32" fillId="30" borderId="16" xfId="58">
      <alignment horizontal="center" vertical="center"/>
    </xf>
    <xf numFmtId="0" fontId="80" fillId="29" borderId="9" xfId="55" applyFont="1">
      <alignment horizontal="left" vertical="center" indent="1"/>
    </xf>
    <xf numFmtId="171" fontId="31" fillId="33" borderId="10" xfId="68" applyNumberFormat="1">
      <alignment horizontal="left" indent="1"/>
    </xf>
    <xf numFmtId="0" fontId="81" fillId="33" borderId="10" xfId="68" applyFont="1">
      <alignment horizontal="left" indent="1"/>
    </xf>
    <xf numFmtId="2" fontId="0" fillId="0" borderId="16" xfId="0" applyNumberFormat="1" applyBorder="1"/>
    <xf numFmtId="0" fontId="5" fillId="0" borderId="11" xfId="0" applyFont="1" applyBorder="1" applyAlignment="1">
      <alignment horizontal="left"/>
    </xf>
    <xf numFmtId="0" fontId="8" fillId="0" borderId="11" xfId="0" applyFont="1" applyBorder="1"/>
    <xf numFmtId="0" fontId="8" fillId="0" borderId="18" xfId="0" applyFont="1" applyBorder="1"/>
    <xf numFmtId="175" fontId="46" fillId="24" borderId="16" xfId="41" applyNumberFormat="1" applyFont="1"/>
    <xf numFmtId="177" fontId="67" fillId="37" borderId="30" xfId="74" applyNumberFormat="1" applyFont="1" applyBorder="1" applyAlignment="1"/>
    <xf numFmtId="0" fontId="8" fillId="0" borderId="31" xfId="0" applyFont="1" applyBorder="1"/>
    <xf numFmtId="43" fontId="34" fillId="32" borderId="44" xfId="60" applyNumberFormat="1" applyBorder="1">
      <alignment horizontal="right"/>
    </xf>
    <xf numFmtId="2" fontId="34" fillId="32" borderId="42" xfId="60" applyNumberFormat="1" applyBorder="1">
      <alignment horizontal="right"/>
    </xf>
    <xf numFmtId="176" fontId="34" fillId="32" borderId="42" xfId="60" applyNumberFormat="1" applyBorder="1">
      <alignment horizontal="right"/>
    </xf>
    <xf numFmtId="170" fontId="0" fillId="0" borderId="31" xfId="0" applyNumberFormat="1" applyBorder="1"/>
    <xf numFmtId="9" fontId="0" fillId="0" borderId="27" xfId="2" applyFont="1" applyBorder="1"/>
    <xf numFmtId="164" fontId="0" fillId="0" borderId="38" xfId="0" applyNumberFormat="1" applyBorder="1"/>
    <xf numFmtId="0" fontId="53" fillId="0" borderId="0" xfId="0" applyFont="1"/>
    <xf numFmtId="0" fontId="55" fillId="0" borderId="0" xfId="64" applyFont="1"/>
    <xf numFmtId="0" fontId="82" fillId="30" borderId="16" xfId="57" applyFont="1">
      <alignment horizontal="center" vertical="center"/>
    </xf>
    <xf numFmtId="0" fontId="53" fillId="0" borderId="0" xfId="0" applyFont="1" applyAlignment="1">
      <alignment horizontal="left" indent="1"/>
    </xf>
    <xf numFmtId="9" fontId="83" fillId="24" borderId="16" xfId="41" applyNumberFormat="1" applyFont="1"/>
    <xf numFmtId="0" fontId="84" fillId="32" borderId="14" xfId="60" applyFont="1">
      <alignment horizontal="right"/>
    </xf>
    <xf numFmtId="0" fontId="85" fillId="0" borderId="0" xfId="64" applyFont="1" applyFill="1" applyBorder="1"/>
    <xf numFmtId="10" fontId="53" fillId="0" borderId="0" xfId="2" applyNumberFormat="1" applyFont="1"/>
    <xf numFmtId="167" fontId="53" fillId="0" borderId="0" xfId="2" applyNumberFormat="1" applyFont="1"/>
    <xf numFmtId="0" fontId="53" fillId="0" borderId="0" xfId="55" applyFont="1" applyFill="1" applyBorder="1" applyAlignment="1">
      <alignment horizontal="center" vertical="center"/>
    </xf>
    <xf numFmtId="171" fontId="53" fillId="0" borderId="0" xfId="55" applyNumberFormat="1" applyFont="1" applyFill="1" applyBorder="1" applyAlignment="1">
      <alignment horizontal="center" vertical="center"/>
    </xf>
    <xf numFmtId="0" fontId="53" fillId="0" borderId="0" xfId="0" applyFont="1" applyAlignment="1">
      <alignment horizontal="center"/>
    </xf>
    <xf numFmtId="0" fontId="55" fillId="0" borderId="0" xfId="64" applyFont="1" applyAlignment="1">
      <alignment horizontal="center"/>
    </xf>
    <xf numFmtId="171" fontId="84" fillId="32" borderId="22" xfId="60" applyNumberFormat="1" applyFont="1" applyBorder="1">
      <alignment horizontal="right"/>
    </xf>
    <xf numFmtId="171" fontId="53" fillId="0" borderId="0" xfId="0" applyNumberFormat="1" applyFont="1" applyAlignment="1">
      <alignment horizontal="center"/>
    </xf>
    <xf numFmtId="171" fontId="83" fillId="24" borderId="16" xfId="41" applyNumberFormat="1" applyFont="1"/>
    <xf numFmtId="165" fontId="84" fillId="22" borderId="17" xfId="31" applyFont="1"/>
    <xf numFmtId="0" fontId="54" fillId="0" borderId="0" xfId="0" applyFont="1"/>
    <xf numFmtId="0" fontId="53" fillId="0" borderId="0" xfId="0" applyFont="1" applyAlignment="1">
      <alignment horizontal="left" indent="2"/>
    </xf>
    <xf numFmtId="165" fontId="84" fillId="22" borderId="24" xfId="31" applyFont="1" applyBorder="1"/>
    <xf numFmtId="0" fontId="53" fillId="0" borderId="0" xfId="0" applyFont="1" applyAlignment="1">
      <alignment horizontal="left"/>
    </xf>
    <xf numFmtId="43" fontId="83" fillId="24" borderId="16" xfId="41" applyNumberFormat="1" applyFont="1"/>
    <xf numFmtId="0" fontId="83" fillId="0" borderId="0" xfId="0" applyFont="1" applyAlignment="1">
      <alignment horizontal="left"/>
    </xf>
    <xf numFmtId="10" fontId="83" fillId="24" borderId="16" xfId="41" applyNumberFormat="1" applyFont="1"/>
    <xf numFmtId="2" fontId="84" fillId="32" borderId="14" xfId="60" applyNumberFormat="1" applyFont="1">
      <alignment horizontal="right"/>
    </xf>
    <xf numFmtId="43" fontId="53" fillId="0" borderId="0" xfId="2" applyNumberFormat="1" applyFont="1"/>
    <xf numFmtId="43" fontId="53" fillId="0" borderId="0" xfId="0" applyNumberFormat="1" applyFont="1"/>
    <xf numFmtId="165" fontId="53" fillId="0" borderId="0" xfId="0" applyNumberFormat="1" applyFont="1"/>
    <xf numFmtId="177" fontId="53" fillId="0" borderId="0" xfId="0" applyNumberFormat="1" applyFont="1"/>
    <xf numFmtId="9" fontId="83" fillId="24" borderId="16" xfId="41" applyNumberFormat="1" applyFont="1" applyAlignment="1"/>
    <xf numFmtId="43" fontId="83" fillId="24" borderId="16" xfId="1" applyFont="1" applyFill="1" applyBorder="1"/>
    <xf numFmtId="167" fontId="53" fillId="0" borderId="0" xfId="0" applyNumberFormat="1" applyFont="1"/>
    <xf numFmtId="176" fontId="53" fillId="0" borderId="0" xfId="0" applyNumberFormat="1" applyFont="1"/>
    <xf numFmtId="0" fontId="83" fillId="0" borderId="0" xfId="0" applyFont="1"/>
    <xf numFmtId="0" fontId="54" fillId="0" borderId="0" xfId="0" applyFont="1" applyAlignment="1">
      <alignment horizontal="left"/>
    </xf>
    <xf numFmtId="43" fontId="83" fillId="37" borderId="16" xfId="74" applyNumberFormat="1" applyFont="1" applyAlignment="1"/>
    <xf numFmtId="0" fontId="83" fillId="0" borderId="0" xfId="0" applyFont="1" applyAlignment="1">
      <alignment horizontal="left" indent="1"/>
    </xf>
    <xf numFmtId="43" fontId="53" fillId="0" borderId="20" xfId="0" applyNumberFormat="1" applyFont="1" applyBorder="1"/>
    <xf numFmtId="0" fontId="86" fillId="0" borderId="0" xfId="0" applyFont="1" applyAlignment="1">
      <alignment horizontal="left"/>
    </xf>
    <xf numFmtId="10" fontId="4" fillId="27" borderId="1" xfId="49" applyNumberFormat="1" applyFont="1">
      <protection locked="0"/>
    </xf>
    <xf numFmtId="43" fontId="83" fillId="38" borderId="16" xfId="0" applyNumberFormat="1" applyFont="1" applyFill="1" applyBorder="1"/>
    <xf numFmtId="0" fontId="55" fillId="0" borderId="11" xfId="64" applyFont="1" applyBorder="1"/>
    <xf numFmtId="0" fontId="53" fillId="0" borderId="11" xfId="0" applyFont="1" applyBorder="1"/>
    <xf numFmtId="43" fontId="53" fillId="0" borderId="11" xfId="0" applyNumberFormat="1" applyFont="1" applyBorder="1"/>
    <xf numFmtId="0" fontId="23" fillId="0" borderId="0" xfId="72" applyFont="1"/>
    <xf numFmtId="0" fontId="4" fillId="0" borderId="11" xfId="0" applyFont="1" applyBorder="1"/>
    <xf numFmtId="0" fontId="86" fillId="0" borderId="0" xfId="36" applyFont="1"/>
    <xf numFmtId="0" fontId="86" fillId="0" borderId="0" xfId="72" applyFont="1"/>
    <xf numFmtId="173" fontId="59" fillId="30" borderId="16" xfId="57" applyNumberFormat="1" applyFont="1">
      <alignment horizontal="center" vertical="center"/>
    </xf>
    <xf numFmtId="0" fontId="87" fillId="0" borderId="2" xfId="47" applyFont="1" applyBorder="1"/>
    <xf numFmtId="170" fontId="88" fillId="20" borderId="1" xfId="21" applyNumberFormat="1" applyFont="1" applyAlignment="1">
      <protection locked="0"/>
    </xf>
    <xf numFmtId="0" fontId="88" fillId="20" borderId="1" xfId="21" applyFont="1" applyAlignment="1">
      <protection locked="0"/>
    </xf>
    <xf numFmtId="169" fontId="46" fillId="24" borderId="16" xfId="41" applyNumberFormat="1" applyFont="1"/>
    <xf numFmtId="169" fontId="88" fillId="20" borderId="1" xfId="21" applyNumberFormat="1" applyFont="1" applyAlignment="1">
      <protection locked="0"/>
    </xf>
    <xf numFmtId="0" fontId="46" fillId="0" borderId="0" xfId="45" applyFont="1" applyAlignment="1">
      <alignment horizontal="left" indent="2"/>
    </xf>
    <xf numFmtId="9" fontId="88" fillId="20" borderId="1" xfId="21" applyNumberFormat="1" applyFont="1" applyAlignment="1">
      <protection locked="0"/>
    </xf>
    <xf numFmtId="10" fontId="88" fillId="20" borderId="1" xfId="21" applyNumberFormat="1" applyFont="1" applyAlignment="1">
      <protection locked="0"/>
    </xf>
    <xf numFmtId="3" fontId="88" fillId="20" borderId="1" xfId="21" applyNumberFormat="1" applyFont="1" applyAlignment="1">
      <protection locked="0"/>
    </xf>
    <xf numFmtId="3" fontId="46" fillId="24" borderId="16" xfId="41" applyNumberFormat="1" applyFont="1" applyAlignment="1"/>
    <xf numFmtId="0" fontId="69" fillId="0" borderId="0" xfId="64" applyFont="1" applyFill="1" applyBorder="1"/>
    <xf numFmtId="10" fontId="46" fillId="24" borderId="2" xfId="2" applyNumberFormat="1" applyFont="1" applyFill="1" applyBorder="1"/>
    <xf numFmtId="10" fontId="4" fillId="0" borderId="0" xfId="2" applyNumberFormat="1" applyFont="1"/>
    <xf numFmtId="168" fontId="46" fillId="24" borderId="16" xfId="41" applyNumberFormat="1" applyFont="1" applyAlignment="1"/>
    <xf numFmtId="168" fontId="88" fillId="20" borderId="1" xfId="21" applyNumberFormat="1" applyFont="1" applyAlignment="1">
      <protection locked="0"/>
    </xf>
    <xf numFmtId="9" fontId="88" fillId="20" borderId="1" xfId="2" applyFont="1" applyFill="1" applyBorder="1" applyAlignment="1" applyProtection="1">
      <protection locked="0"/>
    </xf>
    <xf numFmtId="2" fontId="88" fillId="20" borderId="1" xfId="21" applyNumberFormat="1" applyFont="1" applyAlignment="1">
      <protection locked="0"/>
    </xf>
    <xf numFmtId="0" fontId="36" fillId="0" borderId="18" xfId="64" applyBorder="1"/>
    <xf numFmtId="0" fontId="0" fillId="0" borderId="18" xfId="0" applyBorder="1"/>
    <xf numFmtId="43" fontId="0" fillId="0" borderId="18" xfId="0" applyNumberFormat="1" applyBorder="1"/>
    <xf numFmtId="41" fontId="84" fillId="32" borderId="42" xfId="60" applyNumberFormat="1" applyFont="1" applyBorder="1">
      <alignment horizontal="right"/>
    </xf>
    <xf numFmtId="0" fontId="53" fillId="0" borderId="11" xfId="0" applyFont="1" applyBorder="1" applyAlignment="1">
      <alignment horizontal="left" indent="2"/>
    </xf>
    <xf numFmtId="43" fontId="83" fillId="24" borderId="29" xfId="41" applyNumberFormat="1" applyFont="1" applyBorder="1"/>
    <xf numFmtId="43" fontId="83" fillId="37" borderId="29" xfId="74" applyNumberFormat="1" applyFont="1" applyBorder="1" applyAlignment="1"/>
    <xf numFmtId="176" fontId="53" fillId="0" borderId="11" xfId="0" applyNumberFormat="1" applyFont="1" applyBorder="1"/>
    <xf numFmtId="167" fontId="84" fillId="32" borderId="42" xfId="60" applyNumberFormat="1" applyFont="1" applyBorder="1">
      <alignment horizontal="right"/>
    </xf>
    <xf numFmtId="167" fontId="53" fillId="0" borderId="11" xfId="0" applyNumberFormat="1" applyFont="1" applyBorder="1"/>
    <xf numFmtId="167" fontId="53" fillId="0" borderId="11" xfId="2" applyNumberFormat="1" applyFont="1" applyBorder="1"/>
    <xf numFmtId="0" fontId="55" fillId="0" borderId="31" xfId="64" applyFont="1" applyBorder="1"/>
    <xf numFmtId="0" fontId="55" fillId="0" borderId="0" xfId="64" applyFont="1" applyBorder="1"/>
    <xf numFmtId="0" fontId="63" fillId="0" borderId="18" xfId="75" applyFont="1" applyBorder="1"/>
    <xf numFmtId="177" fontId="0" fillId="0" borderId="18" xfId="0" applyNumberFormat="1" applyBorder="1"/>
    <xf numFmtId="40" fontId="63" fillId="0" borderId="18" xfId="77" applyNumberFormat="1" applyFont="1"/>
    <xf numFmtId="176" fontId="25" fillId="37" borderId="30" xfId="74" applyNumberFormat="1" applyBorder="1" applyAlignment="1"/>
    <xf numFmtId="176" fontId="0" fillId="0" borderId="18" xfId="0" applyNumberFormat="1" applyBorder="1"/>
    <xf numFmtId="0" fontId="12" fillId="0" borderId="11" xfId="0" applyFont="1" applyBorder="1"/>
    <xf numFmtId="0" fontId="12" fillId="0" borderId="18" xfId="0" applyFont="1" applyBorder="1"/>
    <xf numFmtId="175" fontId="8" fillId="27" borderId="45" xfId="49" applyNumberFormat="1" applyFont="1" applyBorder="1">
      <protection locked="0"/>
    </xf>
    <xf numFmtId="0" fontId="4" fillId="0" borderId="18" xfId="0" applyFont="1" applyBorder="1"/>
    <xf numFmtId="164" fontId="8" fillId="0" borderId="18" xfId="0" applyNumberFormat="1" applyFont="1" applyBorder="1"/>
    <xf numFmtId="164" fontId="0" fillId="0" borderId="29" xfId="0" applyNumberFormat="1" applyBorder="1" applyAlignment="1">
      <alignment horizontal="center"/>
    </xf>
    <xf numFmtId="2" fontId="0" fillId="0" borderId="18" xfId="0" applyNumberFormat="1" applyBorder="1"/>
    <xf numFmtId="0" fontId="8" fillId="0" borderId="0" xfId="70" applyFont="1" applyBorder="1"/>
    <xf numFmtId="0" fontId="89" fillId="0" borderId="0" xfId="0" applyFont="1"/>
    <xf numFmtId="2" fontId="14" fillId="24" borderId="43" xfId="41" applyNumberFormat="1" applyBorder="1"/>
    <xf numFmtId="2" fontId="0" fillId="0" borderId="7" xfId="0" applyNumberFormat="1" applyBorder="1"/>
    <xf numFmtId="43" fontId="67" fillId="37" borderId="16" xfId="74" applyNumberFormat="1" applyFont="1" applyAlignment="1"/>
    <xf numFmtId="176" fontId="67" fillId="37" borderId="16" xfId="74" applyNumberFormat="1" applyFont="1" applyAlignment="1"/>
    <xf numFmtId="0" fontId="84" fillId="32" borderId="19" xfId="60" applyNumberFormat="1" applyFont="1" applyBorder="1">
      <alignment horizontal="right"/>
    </xf>
    <xf numFmtId="9" fontId="90" fillId="20" borderId="1" xfId="21" applyNumberFormat="1" applyFont="1" applyAlignment="1">
      <protection locked="0"/>
    </xf>
    <xf numFmtId="0" fontId="90" fillId="20" borderId="1" xfId="21" applyFont="1" applyAlignment="1">
      <protection locked="0"/>
    </xf>
    <xf numFmtId="165" fontId="84" fillId="22" borderId="19" xfId="31" applyFont="1" applyBorder="1"/>
    <xf numFmtId="9" fontId="83" fillId="37" borderId="16" xfId="74" applyNumberFormat="1" applyFont="1" applyAlignment="1"/>
    <xf numFmtId="166" fontId="53" fillId="0" borderId="0" xfId="2" applyNumberFormat="1" applyFont="1"/>
    <xf numFmtId="166" fontId="53" fillId="0" borderId="0" xfId="0" applyNumberFormat="1" applyFont="1"/>
    <xf numFmtId="0" fontId="82" fillId="30" borderId="16" xfId="58" applyFont="1">
      <alignment horizontal="center" vertical="center"/>
    </xf>
    <xf numFmtId="43" fontId="83" fillId="37" borderId="30" xfId="74" applyNumberFormat="1" applyFont="1" applyBorder="1" applyAlignment="1"/>
    <xf numFmtId="43" fontId="53" fillId="27" borderId="1" xfId="49" applyNumberFormat="1" applyFont="1">
      <protection locked="0"/>
    </xf>
    <xf numFmtId="0" fontId="55" fillId="0" borderId="0" xfId="64" applyFont="1" applyFill="1" applyBorder="1"/>
    <xf numFmtId="10" fontId="53" fillId="27" borderId="1" xfId="49" applyNumberFormat="1" applyFont="1">
      <protection locked="0"/>
    </xf>
    <xf numFmtId="43" fontId="84" fillId="32" borderId="28" xfId="60" applyNumberFormat="1" applyFont="1" applyBorder="1">
      <alignment horizontal="right"/>
    </xf>
    <xf numFmtId="0" fontId="91" fillId="0" borderId="0" xfId="0" applyFont="1"/>
    <xf numFmtId="0" fontId="4" fillId="0" borderId="16" xfId="0" applyFont="1" applyBorder="1"/>
    <xf numFmtId="164" fontId="0" fillId="0" borderId="16" xfId="0" applyNumberFormat="1" applyBorder="1" applyAlignment="1">
      <alignment horizontal="center"/>
    </xf>
    <xf numFmtId="0" fontId="39" fillId="33" borderId="10" xfId="68" applyFont="1">
      <alignment horizontal="left" indent="1"/>
    </xf>
    <xf numFmtId="164" fontId="53" fillId="0" borderId="16" xfId="0" applyNumberFormat="1" applyFont="1" applyBorder="1" applyAlignment="1">
      <alignment horizontal="center"/>
    </xf>
    <xf numFmtId="0" fontId="89" fillId="0" borderId="39" xfId="0" applyFont="1" applyBorder="1"/>
    <xf numFmtId="0" fontId="89" fillId="0" borderId="40" xfId="0" applyFont="1" applyBorder="1"/>
    <xf numFmtId="0" fontId="53" fillId="0" borderId="39" xfId="0" applyFont="1" applyBorder="1"/>
    <xf numFmtId="0" fontId="92" fillId="30" borderId="30" xfId="57" applyFont="1" applyBorder="1" applyAlignment="1">
      <alignment vertical="center"/>
    </xf>
    <xf numFmtId="0" fontId="92" fillId="30" borderId="27" xfId="57" applyFont="1" applyBorder="1" applyAlignment="1">
      <alignment vertical="center"/>
    </xf>
    <xf numFmtId="0" fontId="92" fillId="30" borderId="33" xfId="57" applyFont="1" applyBorder="1" applyAlignment="1">
      <alignment vertical="center"/>
    </xf>
    <xf numFmtId="0" fontId="93" fillId="0" borderId="27" xfId="0" applyFont="1" applyBorder="1"/>
    <xf numFmtId="0" fontId="54" fillId="0" borderId="27" xfId="0" applyFont="1" applyBorder="1"/>
    <xf numFmtId="171" fontId="32" fillId="30" borderId="16" xfId="57" applyNumberFormat="1">
      <alignment horizontal="center" vertical="center"/>
    </xf>
    <xf numFmtId="0" fontId="0" fillId="0" borderId="52" xfId="0" applyBorder="1"/>
    <xf numFmtId="43" fontId="0" fillId="0" borderId="51" xfId="0" applyNumberFormat="1" applyBorder="1"/>
    <xf numFmtId="43" fontId="0" fillId="0" borderId="52" xfId="0" applyNumberFormat="1" applyBorder="1"/>
    <xf numFmtId="0" fontId="12" fillId="0" borderId="0" xfId="0" applyFont="1" applyAlignment="1">
      <alignment horizontal="left" indent="1"/>
    </xf>
    <xf numFmtId="43" fontId="4" fillId="27" borderId="53" xfId="49" applyNumberFormat="1" applyFont="1" applyBorder="1">
      <protection locked="0"/>
    </xf>
    <xf numFmtId="171" fontId="84" fillId="32" borderId="14" xfId="60" applyNumberFormat="1" applyFont="1" applyAlignment="1">
      <alignment horizontal="center"/>
    </xf>
    <xf numFmtId="171" fontId="90" fillId="20" borderId="1" xfId="21" applyNumberFormat="1" applyFont="1" applyAlignment="1">
      <protection locked="0"/>
    </xf>
    <xf numFmtId="173" fontId="34" fillId="32" borderId="54" xfId="60" applyNumberFormat="1" applyBorder="1">
      <alignment horizontal="right"/>
    </xf>
    <xf numFmtId="164" fontId="8" fillId="0" borderId="16" xfId="0" applyNumberFormat="1" applyFont="1" applyBorder="1" applyAlignment="1">
      <alignment horizontal="center"/>
    </xf>
    <xf numFmtId="9" fontId="0" fillId="0" borderId="0" xfId="2" applyFont="1" applyBorder="1"/>
    <xf numFmtId="175" fontId="3" fillId="27" borderId="1" xfId="49" applyNumberFormat="1" applyFont="1">
      <protection locked="0"/>
    </xf>
    <xf numFmtId="2" fontId="46" fillId="24" borderId="16" xfId="41" applyNumberFormat="1" applyFont="1"/>
    <xf numFmtId="0" fontId="3" fillId="0" borderId="0" xfId="0" applyFont="1"/>
    <xf numFmtId="178" fontId="0" fillId="0" borderId="0" xfId="0" applyNumberFormat="1"/>
    <xf numFmtId="2" fontId="40" fillId="0" borderId="0" xfId="0" applyNumberFormat="1" applyFont="1"/>
    <xf numFmtId="168" fontId="40" fillId="0" borderId="0" xfId="0" applyNumberFormat="1" applyFont="1"/>
    <xf numFmtId="168" fontId="40" fillId="0" borderId="34" xfId="0" applyNumberFormat="1" applyFont="1" applyBorder="1"/>
    <xf numFmtId="168" fontId="0" fillId="0" borderId="0" xfId="0" applyNumberFormat="1"/>
    <xf numFmtId="168" fontId="0" fillId="0" borderId="34" xfId="0" applyNumberFormat="1" applyBorder="1"/>
    <xf numFmtId="2" fontId="0" fillId="0" borderId="11" xfId="0" applyNumberFormat="1" applyBorder="1"/>
    <xf numFmtId="168" fontId="0" fillId="0" borderId="11" xfId="0" applyNumberFormat="1" applyBorder="1"/>
    <xf numFmtId="168" fontId="0" fillId="0" borderId="36" xfId="0" applyNumberFormat="1" applyBorder="1"/>
    <xf numFmtId="43" fontId="83" fillId="38" borderId="29" xfId="0" applyNumberFormat="1" applyFont="1" applyFill="1" applyBorder="1"/>
    <xf numFmtId="0" fontId="92" fillId="30" borderId="46" xfId="57" applyFont="1" applyBorder="1">
      <alignment horizontal="center" vertical="center"/>
    </xf>
    <xf numFmtId="43" fontId="50" fillId="0" borderId="0" xfId="0" applyNumberFormat="1" applyFont="1"/>
    <xf numFmtId="43" fontId="50" fillId="0" borderId="0" xfId="1" applyFont="1" applyBorder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50" fillId="0" borderId="11" xfId="1" applyFont="1" applyBorder="1"/>
    <xf numFmtId="43" fontId="50" fillId="0" borderId="11" xfId="0" applyNumberFormat="1" applyFont="1" applyBorder="1"/>
    <xf numFmtId="43" fontId="50" fillId="0" borderId="34" xfId="0" applyNumberFormat="1" applyFont="1" applyBorder="1"/>
    <xf numFmtId="43" fontId="50" fillId="0" borderId="34" xfId="1" applyFont="1" applyBorder="1"/>
    <xf numFmtId="43" fontId="50" fillId="0" borderId="36" xfId="1" applyFont="1" applyBorder="1"/>
    <xf numFmtId="0" fontId="40" fillId="0" borderId="0" xfId="0" applyFont="1" applyAlignment="1">
      <alignment horizontal="left"/>
    </xf>
    <xf numFmtId="43" fontId="25" fillId="37" borderId="29" xfId="74" applyNumberFormat="1" applyBorder="1" applyAlignment="1"/>
    <xf numFmtId="0" fontId="0" fillId="0" borderId="58" xfId="0" applyBorder="1" applyAlignment="1">
      <alignment horizontal="left" indent="2"/>
    </xf>
    <xf numFmtId="0" fontId="0" fillId="0" borderId="58" xfId="0" applyBorder="1"/>
    <xf numFmtId="43" fontId="25" fillId="37" borderId="59" xfId="74" applyNumberFormat="1" applyBorder="1" applyAlignment="1"/>
    <xf numFmtId="177" fontId="0" fillId="0" borderId="58" xfId="0" applyNumberFormat="1" applyBorder="1"/>
    <xf numFmtId="170" fontId="25" fillId="37" borderId="29" xfId="74" applyNumberFormat="1" applyBorder="1" applyAlignment="1"/>
    <xf numFmtId="41" fontId="0" fillId="0" borderId="58" xfId="2" applyNumberFormat="1" applyFont="1" applyBorder="1"/>
    <xf numFmtId="43" fontId="0" fillId="0" borderId="58" xfId="0" applyNumberFormat="1" applyBorder="1"/>
    <xf numFmtId="0" fontId="2" fillId="0" borderId="27" xfId="0" applyFont="1" applyBorder="1"/>
    <xf numFmtId="0" fontId="4" fillId="0" borderId="58" xfId="0" applyFont="1" applyBorder="1"/>
    <xf numFmtId="0" fontId="46" fillId="0" borderId="58" xfId="0" applyFont="1" applyBorder="1" applyAlignment="1">
      <alignment horizontal="left" indent="1"/>
    </xf>
    <xf numFmtId="0" fontId="36" fillId="0" borderId="58" xfId="64" applyBorder="1"/>
    <xf numFmtId="0" fontId="53" fillId="0" borderId="58" xfId="0" applyFont="1" applyBorder="1"/>
    <xf numFmtId="43" fontId="53" fillId="0" borderId="58" xfId="0" applyNumberFormat="1" applyFont="1" applyBorder="1"/>
    <xf numFmtId="0" fontId="55" fillId="0" borderId="58" xfId="64" applyFont="1" applyBorder="1"/>
    <xf numFmtId="43" fontId="67" fillId="37" borderId="55" xfId="74" applyNumberFormat="1" applyFont="1" applyBorder="1" applyAlignment="1"/>
    <xf numFmtId="43" fontId="83" fillId="37" borderId="61" xfId="74" applyNumberFormat="1" applyFont="1" applyBorder="1" applyAlignment="1"/>
    <xf numFmtId="43" fontId="67" fillId="37" borderId="61" xfId="74" applyNumberFormat="1" applyFont="1" applyBorder="1" applyAlignment="1"/>
    <xf numFmtId="43" fontId="14" fillId="24" borderId="29" xfId="41" applyNumberFormat="1" applyBorder="1"/>
    <xf numFmtId="43" fontId="36" fillId="0" borderId="58" xfId="64" applyNumberFormat="1" applyBorder="1"/>
    <xf numFmtId="0" fontId="26" fillId="0" borderId="68" xfId="42" applyNumberFormat="1" applyFill="1" applyBorder="1" applyProtection="1">
      <protection locked="0"/>
    </xf>
    <xf numFmtId="173" fontId="0" fillId="0" borderId="0" xfId="0" applyNumberFormat="1"/>
    <xf numFmtId="10" fontId="0" fillId="0" borderId="0" xfId="2" applyNumberFormat="1" applyFont="1" applyBorder="1"/>
    <xf numFmtId="10" fontId="0" fillId="0" borderId="69" xfId="2" applyNumberFormat="1" applyFont="1" applyBorder="1"/>
    <xf numFmtId="173" fontId="34" fillId="32" borderId="70" xfId="60" applyNumberFormat="1" applyBorder="1">
      <alignment horizontal="right"/>
    </xf>
    <xf numFmtId="173" fontId="34" fillId="32" borderId="71" xfId="60" applyNumberFormat="1" applyBorder="1">
      <alignment horizontal="right"/>
    </xf>
    <xf numFmtId="10" fontId="0" fillId="0" borderId="58" xfId="2" applyNumberFormat="1" applyFont="1" applyBorder="1"/>
    <xf numFmtId="10" fontId="0" fillId="0" borderId="72" xfId="2" applyNumberFormat="1" applyFont="1" applyBorder="1"/>
    <xf numFmtId="0" fontId="4" fillId="0" borderId="73" xfId="0" applyFont="1" applyBorder="1"/>
    <xf numFmtId="0" fontId="92" fillId="30" borderId="76" xfId="58" applyFont="1" applyBorder="1">
      <alignment horizontal="center" vertical="center"/>
    </xf>
    <xf numFmtId="0" fontId="4" fillId="0" borderId="79" xfId="0" applyFont="1" applyBorder="1"/>
    <xf numFmtId="0" fontId="2" fillId="0" borderId="77" xfId="0" applyFont="1" applyBorder="1"/>
    <xf numFmtId="0" fontId="4" fillId="0" borderId="66" xfId="0" applyFont="1" applyBorder="1"/>
    <xf numFmtId="0" fontId="2" fillId="0" borderId="61" xfId="0" applyFont="1" applyBorder="1"/>
    <xf numFmtId="10" fontId="2" fillId="0" borderId="74" xfId="0" applyNumberFormat="1" applyFont="1" applyBorder="1"/>
    <xf numFmtId="10" fontId="2" fillId="0" borderId="78" xfId="0" applyNumberFormat="1" applyFont="1" applyBorder="1"/>
    <xf numFmtId="10" fontId="2" fillId="0" borderId="61" xfId="0" applyNumberFormat="1" applyFont="1" applyBorder="1"/>
    <xf numFmtId="10" fontId="2" fillId="0" borderId="67" xfId="0" applyNumberFormat="1" applyFont="1" applyBorder="1"/>
    <xf numFmtId="10" fontId="2" fillId="0" borderId="80" xfId="0" applyNumberFormat="1" applyFont="1" applyBorder="1"/>
    <xf numFmtId="171" fontId="2" fillId="0" borderId="48" xfId="0" applyNumberFormat="1" applyFont="1" applyBorder="1" applyAlignment="1">
      <alignment horizontal="center"/>
    </xf>
    <xf numFmtId="1" fontId="2" fillId="0" borderId="48" xfId="0" applyNumberFormat="1" applyFont="1" applyBorder="1"/>
    <xf numFmtId="171" fontId="2" fillId="0" borderId="49" xfId="0" applyNumberFormat="1" applyFont="1" applyBorder="1" applyAlignment="1">
      <alignment horizontal="center"/>
    </xf>
    <xf numFmtId="171" fontId="2" fillId="0" borderId="16" xfId="0" applyNumberFormat="1" applyFont="1" applyBorder="1" applyAlignment="1">
      <alignment horizontal="center"/>
    </xf>
    <xf numFmtId="1" fontId="2" fillId="0" borderId="16" xfId="0" applyNumberFormat="1" applyFont="1" applyBorder="1"/>
    <xf numFmtId="171" fontId="2" fillId="0" borderId="33" xfId="0" applyNumberFormat="1" applyFont="1" applyBorder="1" applyAlignment="1">
      <alignment horizontal="center"/>
    </xf>
    <xf numFmtId="171" fontId="2" fillId="0" borderId="38" xfId="0" applyNumberFormat="1" applyFont="1" applyBorder="1" applyAlignment="1">
      <alignment horizontal="center"/>
    </xf>
    <xf numFmtId="171" fontId="2" fillId="0" borderId="36" xfId="0" applyNumberFormat="1" applyFont="1" applyBorder="1" applyAlignment="1">
      <alignment horizontal="center"/>
    </xf>
    <xf numFmtId="43" fontId="2" fillId="0" borderId="0" xfId="0" applyNumberFormat="1" applyFont="1"/>
    <xf numFmtId="43" fontId="2" fillId="0" borderId="34" xfId="0" applyNumberFormat="1" applyFont="1" applyBorder="1"/>
    <xf numFmtId="0" fontId="2" fillId="0" borderId="39" xfId="0" applyFont="1" applyBorder="1"/>
    <xf numFmtId="0" fontId="2" fillId="0" borderId="34" xfId="0" applyFont="1" applyBorder="1"/>
    <xf numFmtId="43" fontId="2" fillId="0" borderId="11" xfId="0" applyNumberFormat="1" applyFont="1" applyBorder="1"/>
    <xf numFmtId="0" fontId="2" fillId="0" borderId="40" xfId="0" applyFont="1" applyBorder="1"/>
    <xf numFmtId="0" fontId="2" fillId="0" borderId="36" xfId="0" applyFont="1" applyBorder="1"/>
    <xf numFmtId="43" fontId="12" fillId="0" borderId="18" xfId="0" applyNumberFormat="1" applyFont="1" applyBorder="1"/>
    <xf numFmtId="43" fontId="12" fillId="0" borderId="38" xfId="0" applyNumberFormat="1" applyFont="1" applyBorder="1"/>
    <xf numFmtId="2" fontId="2" fillId="0" borderId="39" xfId="0" applyNumberFormat="1" applyFont="1" applyBorder="1"/>
    <xf numFmtId="168" fontId="2" fillId="0" borderId="0" xfId="0" applyNumberFormat="1" applyFont="1"/>
    <xf numFmtId="168" fontId="2" fillId="0" borderId="34" xfId="0" applyNumberFormat="1" applyFont="1" applyBorder="1"/>
    <xf numFmtId="2" fontId="2" fillId="0" borderId="40" xfId="0" applyNumberFormat="1" applyFont="1" applyBorder="1"/>
    <xf numFmtId="168" fontId="2" fillId="0" borderId="11" xfId="0" applyNumberFormat="1" applyFont="1" applyBorder="1"/>
    <xf numFmtId="168" fontId="2" fillId="0" borderId="36" xfId="0" applyNumberFormat="1" applyFont="1" applyBorder="1"/>
    <xf numFmtId="0" fontId="2" fillId="0" borderId="16" xfId="0" applyFont="1" applyBorder="1"/>
    <xf numFmtId="0" fontId="57" fillId="0" borderId="66" xfId="0" applyFont="1" applyBorder="1"/>
    <xf numFmtId="0" fontId="57" fillId="0" borderId="75" xfId="0" applyFont="1" applyBorder="1"/>
    <xf numFmtId="10" fontId="57" fillId="0" borderId="82" xfId="2" applyNumberFormat="1" applyFont="1" applyBorder="1"/>
    <xf numFmtId="10" fontId="57" fillId="0" borderId="83" xfId="2" applyNumberFormat="1" applyFont="1" applyBorder="1"/>
    <xf numFmtId="10" fontId="57" fillId="0" borderId="84" xfId="2" applyNumberFormat="1" applyFont="1" applyBorder="1"/>
    <xf numFmtId="10" fontId="57" fillId="0" borderId="85" xfId="2" applyNumberFormat="1" applyFont="1" applyBorder="1"/>
    <xf numFmtId="176" fontId="25" fillId="37" borderId="16" xfId="74" applyNumberFormat="1" applyAlignment="1"/>
    <xf numFmtId="43" fontId="25" fillId="37" borderId="88" xfId="74" applyNumberFormat="1" applyBorder="1" applyAlignment="1"/>
    <xf numFmtId="0" fontId="1" fillId="0" borderId="0" xfId="0" applyFont="1"/>
    <xf numFmtId="0" fontId="4" fillId="0" borderId="55" xfId="0" applyFont="1" applyBorder="1"/>
    <xf numFmtId="164" fontId="0" fillId="0" borderId="55" xfId="0" applyNumberFormat="1" applyBorder="1" applyAlignment="1">
      <alignment horizontal="center"/>
    </xf>
    <xf numFmtId="0" fontId="1" fillId="0" borderId="61" xfId="0" applyFont="1" applyBorder="1"/>
    <xf numFmtId="164" fontId="0" fillId="0" borderId="61" xfId="0" applyNumberFormat="1" applyBorder="1" applyAlignment="1">
      <alignment horizontal="center"/>
    </xf>
    <xf numFmtId="0" fontId="92" fillId="30" borderId="30" xfId="57" applyFont="1" applyBorder="1">
      <alignment horizontal="center" vertical="center"/>
    </xf>
    <xf numFmtId="0" fontId="92" fillId="30" borderId="29" xfId="57" applyFont="1" applyBorder="1">
      <alignment horizontal="center" vertical="center"/>
    </xf>
    <xf numFmtId="0" fontId="92" fillId="30" borderId="50" xfId="57" applyFont="1" applyBorder="1">
      <alignment horizontal="center" vertical="center"/>
    </xf>
    <xf numFmtId="0" fontId="92" fillId="30" borderId="0" xfId="57" applyFont="1" applyBorder="1">
      <alignment horizontal="center" vertical="center"/>
    </xf>
    <xf numFmtId="0" fontId="92" fillId="30" borderId="46" xfId="57" applyFont="1" applyBorder="1">
      <alignment horizontal="center" vertical="center"/>
    </xf>
    <xf numFmtId="0" fontId="92" fillId="30" borderId="47" xfId="57" applyFont="1" applyBorder="1">
      <alignment horizontal="center" vertical="center"/>
    </xf>
    <xf numFmtId="0" fontId="92" fillId="30" borderId="32" xfId="57" applyFont="1" applyBorder="1">
      <alignment horizontal="center" vertical="center"/>
    </xf>
    <xf numFmtId="0" fontId="92" fillId="30" borderId="31" xfId="57" applyFont="1" applyBorder="1">
      <alignment horizontal="center" vertical="center"/>
    </xf>
    <xf numFmtId="0" fontId="92" fillId="30" borderId="33" xfId="57" applyFont="1" applyBorder="1">
      <alignment horizontal="center" vertical="center"/>
    </xf>
    <xf numFmtId="0" fontId="92" fillId="30" borderId="16" xfId="57" applyFont="1">
      <alignment horizontal="center" vertical="center"/>
    </xf>
    <xf numFmtId="0" fontId="32" fillId="30" borderId="27" xfId="58" applyBorder="1">
      <alignment horizontal="center" vertical="center"/>
    </xf>
    <xf numFmtId="0" fontId="32" fillId="30" borderId="38" xfId="58" applyBorder="1">
      <alignment horizontal="center" vertical="center"/>
    </xf>
    <xf numFmtId="0" fontId="32" fillId="30" borderId="65" xfId="57" applyBorder="1" applyAlignment="1">
      <alignment horizontal="center" vertical="center" wrapText="1"/>
    </xf>
    <xf numFmtId="0" fontId="32" fillId="30" borderId="87" xfId="57" applyBorder="1" applyAlignment="1">
      <alignment horizontal="center" vertical="center" wrapText="1"/>
    </xf>
    <xf numFmtId="0" fontId="32" fillId="30" borderId="81" xfId="57" applyBorder="1">
      <alignment horizontal="center" vertical="center"/>
    </xf>
    <xf numFmtId="0" fontId="32" fillId="30" borderId="86" xfId="57" applyBorder="1">
      <alignment horizontal="center" vertical="center"/>
    </xf>
    <xf numFmtId="0" fontId="32" fillId="30" borderId="64" xfId="57" applyBorder="1" applyAlignment="1">
      <alignment horizontal="center" vertical="center" wrapText="1"/>
    </xf>
    <xf numFmtId="0" fontId="32" fillId="30" borderId="60" xfId="57" applyBorder="1" applyAlignment="1">
      <alignment horizontal="center" vertical="center" wrapText="1"/>
    </xf>
    <xf numFmtId="0" fontId="32" fillId="30" borderId="16" xfId="57" applyAlignment="1">
      <alignment horizontal="center" vertical="center" wrapText="1"/>
    </xf>
    <xf numFmtId="0" fontId="32" fillId="30" borderId="16" xfId="57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2" fillId="30" borderId="27" xfId="57" applyBorder="1">
      <alignment horizontal="center" vertical="center"/>
    </xf>
    <xf numFmtId="0" fontId="32" fillId="30" borderId="18" xfId="57" applyBorder="1">
      <alignment horizontal="center" vertical="center"/>
    </xf>
    <xf numFmtId="0" fontId="32" fillId="30" borderId="38" xfId="57" applyBorder="1">
      <alignment horizontal="center" vertical="center"/>
    </xf>
    <xf numFmtId="0" fontId="32" fillId="30" borderId="41" xfId="57" applyBorder="1" applyAlignment="1">
      <alignment horizontal="center" vertical="center" wrapText="1"/>
    </xf>
    <xf numFmtId="0" fontId="32" fillId="30" borderId="32" xfId="57" applyBorder="1">
      <alignment horizontal="center" vertical="center"/>
    </xf>
    <xf numFmtId="0" fontId="32" fillId="30" borderId="39" xfId="57" applyBorder="1">
      <alignment horizontal="center" vertical="center"/>
    </xf>
    <xf numFmtId="0" fontId="32" fillId="30" borderId="33" xfId="57" applyBorder="1">
      <alignment horizontal="center" vertical="center"/>
    </xf>
    <xf numFmtId="0" fontId="32" fillId="30" borderId="34" xfId="57" applyBorder="1">
      <alignment horizontal="center" vertical="center"/>
    </xf>
    <xf numFmtId="0" fontId="32" fillId="30" borderId="31" xfId="57" applyBorder="1">
      <alignment horizontal="center" vertical="center"/>
    </xf>
    <xf numFmtId="0" fontId="32" fillId="30" borderId="32" xfId="57" applyBorder="1" applyAlignment="1">
      <alignment horizontal="center" vertical="center" wrapText="1"/>
    </xf>
    <xf numFmtId="0" fontId="32" fillId="30" borderId="40" xfId="57" applyBorder="1" applyAlignment="1">
      <alignment horizontal="center" vertical="center" wrapText="1"/>
    </xf>
    <xf numFmtId="0" fontId="32" fillId="30" borderId="30" xfId="57" applyBorder="1" applyAlignment="1">
      <alignment horizontal="center" vertical="center" wrapText="1"/>
    </xf>
    <xf numFmtId="0" fontId="32" fillId="30" borderId="29" xfId="57" applyBorder="1" applyAlignment="1">
      <alignment horizontal="center" vertical="center" wrapText="1"/>
    </xf>
    <xf numFmtId="0" fontId="32" fillId="30" borderId="36" xfId="57" applyBorder="1">
      <alignment horizontal="center" vertical="center"/>
    </xf>
    <xf numFmtId="0" fontId="32" fillId="30" borderId="40" xfId="57" applyBorder="1">
      <alignment horizontal="center" vertical="center"/>
    </xf>
    <xf numFmtId="0" fontId="32" fillId="30" borderId="62" xfId="57" applyBorder="1">
      <alignment horizontal="center" vertical="center"/>
    </xf>
    <xf numFmtId="0" fontId="32" fillId="30" borderId="66" xfId="57" applyBorder="1">
      <alignment horizontal="center" vertical="center"/>
    </xf>
    <xf numFmtId="0" fontId="32" fillId="30" borderId="63" xfId="57" applyBorder="1">
      <alignment horizontal="center" vertical="center"/>
    </xf>
    <xf numFmtId="0" fontId="32" fillId="30" borderId="67" xfId="57" applyBorder="1" applyAlignment="1">
      <alignment horizontal="center" vertical="center" wrapText="1"/>
    </xf>
    <xf numFmtId="0" fontId="32" fillId="30" borderId="56" xfId="57" applyBorder="1">
      <alignment horizontal="center" vertical="center"/>
    </xf>
    <xf numFmtId="0" fontId="32" fillId="30" borderId="57" xfId="57" applyBorder="1">
      <alignment horizontal="center" vertical="center"/>
    </xf>
    <xf numFmtId="0" fontId="32" fillId="30" borderId="55" xfId="57" applyBorder="1">
      <alignment horizontal="center" vertical="center"/>
    </xf>
    <xf numFmtId="0" fontId="32" fillId="30" borderId="41" xfId="57" applyBorder="1">
      <alignment horizontal="center" vertical="center"/>
    </xf>
  </cellXfs>
  <cellStyles count="80">
    <cellStyle name="20% - Accent1" xfId="3" builtinId="30" customBuiltin="1"/>
    <cellStyle name="20% - Accent2" xfId="6" builtinId="34" customBuiltin="1"/>
    <cellStyle name="20% - Accent3" xfId="9" builtinId="38" customBuiltin="1"/>
    <cellStyle name="20% - Accent4" xfId="12" builtinId="42" customBuiltin="1"/>
    <cellStyle name="20% - Accent5" xfId="15" builtinId="46" customBuiltin="1"/>
    <cellStyle name="20% - Accent6" xfId="18" builtinId="50" customBuiltin="1"/>
    <cellStyle name="40% - Accent1" xfId="4" builtinId="31" customBuiltin="1"/>
    <cellStyle name="40% - Accent2" xfId="7" builtinId="35" customBuiltin="1"/>
    <cellStyle name="40% - Accent3" xfId="10" builtinId="39" customBuiltin="1"/>
    <cellStyle name="40% - Accent4" xfId="13" builtinId="43" customBuiltin="1"/>
    <cellStyle name="40% - Accent5" xfId="16" builtinId="47" customBuiltin="1"/>
    <cellStyle name="40% - Accent6" xfId="19" builtinId="51" customBuiltin="1"/>
    <cellStyle name="60% - Accent1" xfId="5" builtinId="32" customBuiltin="1"/>
    <cellStyle name="60% - Accent2" xfId="8" builtinId="36" customBuiltin="1"/>
    <cellStyle name="60% - Accent3" xfId="11" builtinId="40" customBuiltin="1"/>
    <cellStyle name="60% - Accent4" xfId="14" builtinId="44" customBuiltin="1"/>
    <cellStyle name="60% - Accent5" xfId="17" builtinId="48" customBuiltin="1"/>
    <cellStyle name="60% - Accent6" xfId="20" builtinId="52" customBuiltin="1"/>
    <cellStyle name="Assumption" xfId="21" xr:uid="{233636C1-EE8F-B24D-B59B-9EAFECF2277D}"/>
    <cellStyle name="Blank" xfId="22" xr:uid="{44525F95-DC38-1445-AF17-8747D666AE97}"/>
    <cellStyle name="Check" xfId="23" xr:uid="{9F23F882-B57C-1140-9049-9834F34CBA41}"/>
    <cellStyle name="Comma" xfId="1" builtinId="3"/>
    <cellStyle name="Comma [0] 2" xfId="24" xr:uid="{3BE121E0-BABA-E844-B2E8-D3AF4B7AAC2F}"/>
    <cellStyle name="Comma [0] 3" xfId="25" xr:uid="{FC51E3EB-2DE8-3F44-8B8C-A28C769A0AE7}"/>
    <cellStyle name="Comma 2" xfId="26" xr:uid="{B9C3548E-B735-D841-BF9D-2405B633A6D0}"/>
    <cellStyle name="Comma 2 2" xfId="27" xr:uid="{825FDCF8-85A4-9043-BBAA-8F1BFBBA6660}"/>
    <cellStyle name="Date" xfId="28" xr:uid="{763EDBC3-8A5D-2B4C-89B2-1B28B6F02294}"/>
    <cellStyle name="Description" xfId="29" xr:uid="{6DC3D479-E93C-2744-ADB5-A24883F5001A}"/>
    <cellStyle name="Empty_Cell" xfId="30" xr:uid="{77C413FC-8D9A-FB44-B763-317498413A38}"/>
    <cellStyle name="Flag" xfId="31" xr:uid="{1574553E-80AD-2647-B89E-EB16FD5369BF}"/>
    <cellStyle name="Grid" xfId="32" xr:uid="{FC6FAC38-1199-ED46-8FAF-4391CA69532D}"/>
    <cellStyle name="Head0" xfId="33" xr:uid="{94447CF0-9750-4F40-A99D-84FDC6D0C93C}"/>
    <cellStyle name="Header0" xfId="34" xr:uid="{30AA0621-CDEF-3E4B-ACB3-9D00CEBD856D}"/>
    <cellStyle name="Header1" xfId="35" xr:uid="{2FE4B0EC-1F76-4F4F-A1C8-1A0E2C5B42B9}"/>
    <cellStyle name="Header1 2" xfId="66" xr:uid="{3CB46BEE-4D84-7E46-956D-F9BD7221E412}"/>
    <cellStyle name="Header2" xfId="36" xr:uid="{9D988729-2B5A-874C-9740-495C2860D0C3}"/>
    <cellStyle name="Header2 2" xfId="72" xr:uid="{C08B3E8C-1E84-4849-971B-F9681FBD379D}"/>
    <cellStyle name="Header3" xfId="37" xr:uid="{773E9F76-5AB2-0546-AC27-C04D1163961E}"/>
    <cellStyle name="Header3 2" xfId="71" xr:uid="{B1572BAE-1B6A-4445-AD96-F2A7A0FB1C1A}"/>
    <cellStyle name="InSheet" xfId="38" xr:uid="{BF9C5F94-7005-3447-9354-37655D344B8D}"/>
    <cellStyle name="Line_Calc" xfId="39" xr:uid="{12EA4FDA-C0BF-D349-B1CF-1B0551BF90B0}"/>
    <cellStyle name="Line_ClosingBal 2" xfId="70" xr:uid="{AC5BD1E8-3C66-374E-BA9D-92B65A0B668F}"/>
    <cellStyle name="Line_Subtotal" xfId="79" xr:uid="{C8FCEF19-5D89-884B-B032-FC98BAFF8698}"/>
    <cellStyle name="Line_Summary" xfId="74" xr:uid="{B33553C5-D2D6-F842-BDD5-D978C16600C2}"/>
    <cellStyle name="Line_Total" xfId="40" xr:uid="{583B16FE-AAA5-704F-9B84-958B587520CE}"/>
    <cellStyle name="Line_Total 2" xfId="77" xr:uid="{676E406B-6690-B542-BD69-16232F15E003}"/>
    <cellStyle name="Link" xfId="41" xr:uid="{4F9C3C4C-55E0-224C-8B60-7F0F08399119}"/>
    <cellStyle name="Linkin" xfId="42" xr:uid="{4699764D-DF2B-8947-9185-98953BB1E8A3}"/>
    <cellStyle name="Linkout" xfId="43" xr:uid="{E974EABC-EC47-B64B-AF4B-7C99235398E7}"/>
    <cellStyle name="Macro_Paste" xfId="44" xr:uid="{13B940D3-FF82-0E48-9B21-AFB9EE48DB9E}"/>
    <cellStyle name="Normal" xfId="0" builtinId="0" customBuiltin="1"/>
    <cellStyle name="Normal 2" xfId="45" xr:uid="{842ED71C-750A-D64F-8F71-6DD5B77A752A}"/>
    <cellStyle name="Normal 2 2" xfId="46" xr:uid="{E955B2AD-C6F3-154B-9A35-4A93499B413A}"/>
    <cellStyle name="Normal 3" xfId="47" xr:uid="{EAD76800-C878-3142-917F-59C5B710287C}"/>
    <cellStyle name="Normal 4" xfId="76" xr:uid="{CACC1774-92FD-664B-97BB-478F5949F437}"/>
    <cellStyle name="OffSheet" xfId="48" xr:uid="{BDAE2D9D-FE6A-984E-89C2-EBAB2AD5F340}"/>
    <cellStyle name="Output 2" xfId="49" xr:uid="{269C48E9-B4D8-4140-ADF4-34E48BE77820}"/>
    <cellStyle name="Percent" xfId="2" builtinId="5"/>
    <cellStyle name="Percent [0]" xfId="50" xr:uid="{C953061F-C677-DF48-A6B6-83415E9E6869}"/>
    <cellStyle name="Percent 2" xfId="51" xr:uid="{3DDD5DEF-2C41-7640-921B-C857FF510697}"/>
    <cellStyle name="Percent 3" xfId="52" xr:uid="{85DF78B1-95A7-2F45-B296-DA9381FF9A45}"/>
    <cellStyle name="Ratio" xfId="53" xr:uid="{8BBA70D6-4EB0-5B41-9656-8444B2EE757A}"/>
    <cellStyle name="Sheet_Header1" xfId="54" xr:uid="{86A47D49-5B5F-8345-AE76-9B8E53019D46}"/>
    <cellStyle name="SheetSub" xfId="55" xr:uid="{D5BB9539-62BD-3347-982D-261A8BD7E1C7}"/>
    <cellStyle name="SheetTop" xfId="68" xr:uid="{4F771FA2-BBE0-2F49-B942-4A2283398F1B}"/>
    <cellStyle name="SheetTop_Calc" xfId="56" xr:uid="{0125D6D9-842C-0442-8948-97B7B76ADD13}"/>
    <cellStyle name="SheetTop_Input" xfId="67" xr:uid="{3D7A02DF-90C3-8A4F-91C7-843A51AABA6E}"/>
    <cellStyle name="SheetTop_Out" xfId="73" xr:uid="{B52B9CBF-1DF5-B047-98C1-A09BA87C28B9}"/>
    <cellStyle name="Table" xfId="57" xr:uid="{9F334B78-75B4-234C-B089-1342108F42D4}"/>
    <cellStyle name="Table 2" xfId="58" xr:uid="{25F32F8F-52DF-5C48-A564-DB62AABBE19E}"/>
    <cellStyle name="Table Heading" xfId="78" xr:uid="{A9891C3D-1455-2D4E-9900-70AC5288D9EE}"/>
    <cellStyle name="Table_Heading" xfId="59" xr:uid="{3E9A0B32-DC3C-1A4B-B002-C036F2EFCA27}"/>
    <cellStyle name="Technical_Input" xfId="60" xr:uid="{0E92EC4D-6A1F-824E-AF63-5DF36DCC403B}"/>
    <cellStyle name="Total" xfId="75" builtinId="25"/>
    <cellStyle name="TrainCalc" xfId="61" xr:uid="{57A40C66-3473-FF45-B18E-22D3FC4FC559}"/>
    <cellStyle name="TrainInp" xfId="62" xr:uid="{B5310EDA-5046-3542-B356-6AC78023D58B}"/>
    <cellStyle name="TrainOut" xfId="63" xr:uid="{F6342877-BF34-0D49-A075-830BED1AFC28}"/>
    <cellStyle name="unit" xfId="64" xr:uid="{BCE69B94-3EFD-E844-8684-261257802FAE}"/>
    <cellStyle name="Value_Paste" xfId="65" xr:uid="{E593943F-4F48-7349-8E5E-BFA6CA49E944}"/>
    <cellStyle name="Value_Paste 2" xfId="69" xr:uid="{1968E6A0-5B59-6A47-883E-C3E50720342B}"/>
  </cellStyles>
  <dxfs count="31">
    <dxf>
      <font>
        <condense val="0"/>
        <extend val="0"/>
        <color indexed="10"/>
      </font>
    </dxf>
    <dxf>
      <font>
        <b/>
        <i val="0"/>
        <color rgb="FFDC1414"/>
      </font>
      <fill>
        <patternFill>
          <bgColor rgb="FFFEDAD6"/>
        </patternFill>
      </fill>
      <border>
        <left style="thin">
          <color rgb="FFDC1414"/>
        </left>
        <right style="thin">
          <color rgb="FFDC1414"/>
        </right>
        <top style="thin">
          <color rgb="FFDC1414"/>
        </top>
        <bottom style="thin">
          <color rgb="FFDC1414"/>
        </bottom>
        <vertical/>
        <horizontal/>
      </border>
    </dxf>
    <dxf>
      <font>
        <color theme="0"/>
      </font>
      <fill>
        <patternFill patternType="lightUp">
          <fgColor rgb="FF808080"/>
          <bgColor rgb="FF4EAC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FF0000"/>
      </font>
      <fill>
        <patternFill>
          <bgColor theme="5" tint="0.79998168889431442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condense val="0"/>
        <extend val="0"/>
        <color indexed="1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1B4C72"/>
      <color rgb="FFA39B7A"/>
      <color rgb="FFB871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Interests payment and amortization schedule (P50 constraining case)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Debt Service Balance</c:v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Input!$I$104:$AV$104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Input!$I$108:$AV$108</c:f>
              <c:numCache>
                <c:formatCode>_(* #,##0.00_);_(* \(#,##0.00\);_(* "-"??_);_(@_)</c:formatCode>
                <c:ptCount val="40"/>
                <c:pt idx="0">
                  <c:v>99.089069264797104</c:v>
                </c:pt>
                <c:pt idx="1">
                  <c:v>96.31433801168167</c:v>
                </c:pt>
                <c:pt idx="2">
                  <c:v>93.159539048842646</c:v>
                </c:pt>
                <c:pt idx="3">
                  <c:v>90.398921107153143</c:v>
                </c:pt>
                <c:pt idx="4">
                  <c:v>87.258889394831968</c:v>
                </c:pt>
                <c:pt idx="5">
                  <c:v>84.512584410796904</c:v>
                </c:pt>
                <c:pt idx="6">
                  <c:v>81.387531205203942</c:v>
                </c:pt>
                <c:pt idx="7">
                  <c:v>78.655741165576401</c:v>
                </c:pt>
                <c:pt idx="8">
                  <c:v>75.545880266270203</c:v>
                </c:pt>
                <c:pt idx="9">
                  <c:v>72.828809512090345</c:v>
                </c:pt>
                <c:pt idx="10">
                  <c:v>69.734357279209135</c:v>
                </c:pt>
                <c:pt idx="11">
                  <c:v>67.032212519180945</c:v>
                </c:pt>
                <c:pt idx="12">
                  <c:v>63.953387890345944</c:v>
                </c:pt>
                <c:pt idx="13">
                  <c:v>61.2663782138074</c:v>
                </c:pt>
                <c:pt idx="14">
                  <c:v>58.203402720678127</c:v>
                </c:pt>
                <c:pt idx="15">
                  <c:v>55.531739610143056</c:v>
                </c:pt>
                <c:pt idx="16">
                  <c:v>52.484837394603773</c:v>
                </c:pt>
                <c:pt idx="17">
                  <c:v>49.828734737853168</c:v>
                </c:pt>
                <c:pt idx="18">
                  <c:v>46.798132567809233</c:v>
                </c:pt>
                <c:pt idx="19">
                  <c:v>44.157806669508929</c:v>
                </c:pt>
                <c:pt idx="20">
                  <c:v>41.143733954270886</c:v>
                </c:pt>
                <c:pt idx="21">
                  <c:v>38.519403547091827</c:v>
                </c:pt>
                <c:pt idx="22">
                  <c:v>35.522092352324435</c:v>
                </c:pt>
                <c:pt idx="23">
                  <c:v>32.913978607541026</c:v>
                </c:pt>
                <c:pt idx="24">
                  <c:v>29.93366366975371</c:v>
                </c:pt>
                <c:pt idx="25">
                  <c:v>27.341990207294877</c:v>
                </c:pt>
                <c:pt idx="26">
                  <c:v>24.378908947849258</c:v>
                </c:pt>
                <c:pt idx="27">
                  <c:v>21.803901845776139</c:v>
                </c:pt>
                <c:pt idx="28">
                  <c:v>18.858294384385506</c:v>
                </c:pt>
                <c:pt idx="29">
                  <c:v>16.300182187768751</c:v>
                </c:pt>
                <c:pt idx="30">
                  <c:v>13.372291355463588</c:v>
                </c:pt>
                <c:pt idx="31">
                  <c:v>10.831305084632513</c:v>
                </c:pt>
                <c:pt idx="32">
                  <c:v>7.9213764361653025</c:v>
                </c:pt>
                <c:pt idx="33">
                  <c:v>5.3977495943002181</c:v>
                </c:pt>
                <c:pt idx="34">
                  <c:v>2.5060314199619089</c:v>
                </c:pt>
                <c:pt idx="35">
                  <c:v>2.1760371282653068E-14</c:v>
                </c:pt>
                <c:pt idx="36">
                  <c:v>2.1760371282653068E-14</c:v>
                </c:pt>
                <c:pt idx="37">
                  <c:v>2.1760371282653068E-14</c:v>
                </c:pt>
                <c:pt idx="38">
                  <c:v>2.1760371282653068E-14</c:v>
                </c:pt>
                <c:pt idx="39">
                  <c:v>2.1760371282653068E-14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E9-6A4E-A40E-287CC5369EED}"/>
            </c:ext>
          </c:extLst>
        </c:ser>
        <c:ser>
          <c:idx val="0"/>
          <c:order val="1"/>
          <c:tx>
            <c:v>Amortization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Input!$I$104:$AV$104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Input!$I$105:$AV$105</c:f>
              <c:numCache>
                <c:formatCode>_(* #,##0.00_);_(* \(#,##0.00\);_(* "-"??_);_(@_)</c:formatCode>
                <c:ptCount val="40"/>
                <c:pt idx="0">
                  <c:v>0.691763344242736</c:v>
                </c:pt>
                <c:pt idx="1">
                  <c:v>0.81949118503931184</c:v>
                </c:pt>
                <c:pt idx="2">
                  <c:v>1.2270118494617201</c:v>
                </c:pt>
                <c:pt idx="3">
                  <c:v>0.87393572526917662</c:v>
                </c:pt>
                <c:pt idx="4">
                  <c:v>1.2826263426973565</c:v>
                </c:pt>
                <c:pt idx="5">
                  <c:v>0.93186759689161724</c:v>
                </c:pt>
                <c:pt idx="6">
                  <c:v>1.3418333829453821</c:v>
                </c:pt>
                <c:pt idx="7">
                  <c:v>0.99352163530862958</c:v>
                </c:pt>
                <c:pt idx="8">
                  <c:v>1.4048754697701225</c:v>
                </c:pt>
                <c:pt idx="9">
                  <c:v>1.0591486528810896</c:v>
                </c:pt>
                <c:pt idx="10">
                  <c:v>1.4720116114539534</c:v>
                </c:pt>
                <c:pt idx="11">
                  <c:v>1.1290165275846424</c:v>
                </c:pt>
                <c:pt idx="12">
                  <c:v>1.5435184500655323</c:v>
                </c:pt>
                <c:pt idx="13">
                  <c:v>1.2034113658462771</c:v>
                </c:pt>
                <c:pt idx="14">
                  <c:v>1.6196914631928552</c:v>
                </c:pt>
                <c:pt idx="15">
                  <c:v>1.2826387446156107</c:v>
                </c:pt>
                <c:pt idx="16">
                  <c:v>1.7008462475644461</c:v>
                </c:pt>
                <c:pt idx="17">
                  <c:v>1.3670250380691746</c:v>
                </c:pt>
                <c:pt idx="18">
                  <c:v>1.7873198901378209</c:v>
                </c:pt>
                <c:pt idx="19">
                  <c:v>1.4569188347138133</c:v>
                </c:pt>
                <c:pt idx="20">
                  <c:v>1.8794724326144627</c:v>
                </c:pt>
                <c:pt idx="21">
                  <c:v>1.5526924510480662</c:v>
                </c:pt>
                <c:pt idx="22">
                  <c:v>1.9776884357465079</c:v>
                </c:pt>
                <c:pt idx="23">
                  <c:v>1.6547435483600355</c:v>
                </c:pt>
                <c:pt idx="24">
                  <c:v>2.0823786502339989</c:v>
                </c:pt>
                <c:pt idx="25">
                  <c:v>1.7634968596883538</c:v>
                </c:pt>
                <c:pt idx="26">
                  <c:v>2.1939818014747026</c:v>
                </c:pt>
                <c:pt idx="27">
                  <c:v>1.8794060344516021</c:v>
                </c:pt>
                <c:pt idx="28">
                  <c:v>2.3129664959232477</c:v>
                </c:pt>
                <c:pt idx="29">
                  <c:v>2.0029556087627975</c:v>
                </c:pt>
                <c:pt idx="30">
                  <c:v>2.4398332573447594</c:v>
                </c:pt>
                <c:pt idx="31">
                  <c:v>2.1346631099917204</c:v>
                </c:pt>
                <c:pt idx="32">
                  <c:v>2.5751167018125787</c:v>
                </c:pt>
                <c:pt idx="33">
                  <c:v>2.2750813047211738</c:v>
                </c:pt>
                <c:pt idx="34">
                  <c:v>2.7193878609025579</c:v>
                </c:pt>
                <c:pt idx="35">
                  <c:v>2.4248005998663715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9-6A4E-A40E-287CC5369EED}"/>
            </c:ext>
          </c:extLst>
        </c:ser>
        <c:ser>
          <c:idx val="1"/>
          <c:order val="2"/>
          <c:tx>
            <c:v>Interests</c:v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Input!$I$104:$AV$104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Input!$I$106:$AV$106</c:f>
              <c:numCache>
                <c:formatCode>_(* #,##0.00_);_(* \(#,##0.00\);_(* "-"??_);_(@_)</c:formatCode>
                <c:ptCount val="40"/>
                <c:pt idx="0">
                  <c:v>1.978414140108248</c:v>
                </c:pt>
                <c:pt idx="1">
                  <c:v>1.9552400680761164</c:v>
                </c:pt>
                <c:pt idx="2">
                  <c:v>1.9277871133772995</c:v>
                </c:pt>
                <c:pt idx="3">
                  <c:v>1.8866822164203318</c:v>
                </c:pt>
                <c:pt idx="4">
                  <c:v>1.8574053696238144</c:v>
                </c:pt>
                <c:pt idx="5">
                  <c:v>1.8144373871434529</c:v>
                </c:pt>
                <c:pt idx="6">
                  <c:v>1.7832198226475839</c:v>
                </c:pt>
                <c:pt idx="7">
                  <c:v>1.7382684043189136</c:v>
                </c:pt>
                <c:pt idx="8">
                  <c:v>1.7049854295360745</c:v>
                </c:pt>
                <c:pt idx="9">
                  <c:v>1.6579221012987753</c:v>
                </c:pt>
                <c:pt idx="10">
                  <c:v>1.6224406214272586</c:v>
                </c:pt>
                <c:pt idx="11">
                  <c:v>1.5731282324435514</c:v>
                </c:pt>
                <c:pt idx="12">
                  <c:v>1.535306178769466</c:v>
                </c:pt>
                <c:pt idx="13">
                  <c:v>1.4835983106922705</c:v>
                </c:pt>
                <c:pt idx="14">
                  <c:v>1.4432840299364202</c:v>
                </c:pt>
                <c:pt idx="15">
                  <c:v>1.3890243659194594</c:v>
                </c:pt>
                <c:pt idx="16">
                  <c:v>1.3460559679748365</c:v>
                </c:pt>
                <c:pt idx="17">
                  <c:v>1.2890776186814275</c:v>
                </c:pt>
                <c:pt idx="18">
                  <c:v>1.2432822799061101</c:v>
                </c:pt>
                <c:pt idx="19">
                  <c:v>1.1834070635864931</c:v>
                </c:pt>
                <c:pt idx="20">
                  <c:v>1.1346002826235804</c:v>
                </c:pt>
                <c:pt idx="21">
                  <c:v>1.0716379561309959</c:v>
                </c:pt>
                <c:pt idx="22">
                  <c:v>1.0196227590208857</c:v>
                </c:pt>
                <c:pt idx="23">
                  <c:v>0.95337019642337761</c:v>
                </c:pt>
                <c:pt idx="24">
                  <c:v>0.89793628755331645</c:v>
                </c:pt>
                <c:pt idx="25">
                  <c:v>0.82817660277047755</c:v>
                </c:pt>
                <c:pt idx="26">
                  <c:v>0.76909945797091772</c:v>
                </c:pt>
                <c:pt idx="27">
                  <c:v>0.69560106762151519</c:v>
                </c:pt>
                <c:pt idx="28">
                  <c:v>0.63264096546738646</c:v>
                </c:pt>
                <c:pt idx="29">
                  <c:v>0.55515658785395772</c:v>
                </c:pt>
                <c:pt idx="30">
                  <c:v>0.48805757496040397</c:v>
                </c:pt>
                <c:pt idx="31">
                  <c:v>0.40632316083935455</c:v>
                </c:pt>
                <c:pt idx="32">
                  <c:v>0.33481194665463193</c:v>
                </c:pt>
                <c:pt idx="33">
                  <c:v>0.24854553714391051</c:v>
                </c:pt>
                <c:pt idx="34">
                  <c:v>0.17233031343575117</c:v>
                </c:pt>
                <c:pt idx="35">
                  <c:v>8.123082009551548E-2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E9-6A4E-A40E-287CC5369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01180032"/>
        <c:axId val="801497808"/>
      </c:barChart>
      <c:catAx>
        <c:axId val="801180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Payment period, semi-annual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801497808"/>
        <c:crosses val="autoZero"/>
        <c:auto val="1"/>
        <c:lblAlgn val="ctr"/>
        <c:lblOffset val="100"/>
        <c:noMultiLvlLbl val="0"/>
      </c:catAx>
      <c:valAx>
        <c:axId val="801497808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Payment amount ($M)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80118003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Breakdown of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Fixed O&amp;M expenses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Dashboard!$I$29:$AB$29</c:f>
              <c:numCache>
                <c:formatCode>d\ mmm\ yyyy</c:formatCode>
                <c:ptCount val="20"/>
                <c:pt idx="0">
                  <c:v>42369</c:v>
                </c:pt>
                <c:pt idx="1">
                  <c:v>42735</c:v>
                </c:pt>
                <c:pt idx="2">
                  <c:v>43100</c:v>
                </c:pt>
                <c:pt idx="3">
                  <c:v>43465</c:v>
                </c:pt>
                <c:pt idx="4">
                  <c:v>43830</c:v>
                </c:pt>
                <c:pt idx="5">
                  <c:v>44196</c:v>
                </c:pt>
                <c:pt idx="6">
                  <c:v>44561</c:v>
                </c:pt>
                <c:pt idx="7">
                  <c:v>44926</c:v>
                </c:pt>
                <c:pt idx="8">
                  <c:v>45291</c:v>
                </c:pt>
                <c:pt idx="9">
                  <c:v>45657</c:v>
                </c:pt>
                <c:pt idx="10">
                  <c:v>46022</c:v>
                </c:pt>
                <c:pt idx="11">
                  <c:v>46387</c:v>
                </c:pt>
                <c:pt idx="12">
                  <c:v>46752</c:v>
                </c:pt>
                <c:pt idx="13">
                  <c:v>47118</c:v>
                </c:pt>
                <c:pt idx="14">
                  <c:v>47483</c:v>
                </c:pt>
                <c:pt idx="15">
                  <c:v>47848</c:v>
                </c:pt>
                <c:pt idx="16">
                  <c:v>48213</c:v>
                </c:pt>
                <c:pt idx="17">
                  <c:v>48579</c:v>
                </c:pt>
                <c:pt idx="18">
                  <c:v>48944</c:v>
                </c:pt>
                <c:pt idx="19">
                  <c:v>49309</c:v>
                </c:pt>
              </c:numCache>
            </c:numRef>
          </c:cat>
          <c:val>
            <c:numRef>
              <c:f>Dashboard!$I$41:$AB$41</c:f>
              <c:numCache>
                <c:formatCode>#,##0.00_-;\ \(#,##0.00\);_-* "-"??;_-@_-</c:formatCode>
                <c:ptCount val="20"/>
                <c:pt idx="0">
                  <c:v>1.6210040000000001</c:v>
                </c:pt>
                <c:pt idx="1">
                  <c:v>1.6534240800000002</c:v>
                </c:pt>
                <c:pt idx="2">
                  <c:v>1.6864925615999999</c:v>
                </c:pt>
                <c:pt idx="3">
                  <c:v>1.7202224128319998</c:v>
                </c:pt>
                <c:pt idx="4">
                  <c:v>1.75462686108864</c:v>
                </c:pt>
                <c:pt idx="5">
                  <c:v>1.7897193983104129</c:v>
                </c:pt>
                <c:pt idx="6">
                  <c:v>1.8255137862766211</c:v>
                </c:pt>
                <c:pt idx="7">
                  <c:v>1.8620240620021535</c:v>
                </c:pt>
                <c:pt idx="8">
                  <c:v>1.8992645432421966</c:v>
                </c:pt>
                <c:pt idx="9">
                  <c:v>1.9372498341070408</c:v>
                </c:pt>
                <c:pt idx="10">
                  <c:v>1.9759948307891817</c:v>
                </c:pt>
                <c:pt idx="11">
                  <c:v>2.0155147274049652</c:v>
                </c:pt>
                <c:pt idx="12">
                  <c:v>2.0558250219530647</c:v>
                </c:pt>
                <c:pt idx="13">
                  <c:v>2.0969415223921257</c:v>
                </c:pt>
                <c:pt idx="14">
                  <c:v>2.1388803528399682</c:v>
                </c:pt>
                <c:pt idx="15">
                  <c:v>2.1816579598967678</c:v>
                </c:pt>
                <c:pt idx="16">
                  <c:v>2.2252911190947033</c:v>
                </c:pt>
                <c:pt idx="17">
                  <c:v>2.2697969414765975</c:v>
                </c:pt>
                <c:pt idx="18">
                  <c:v>2.3151928803061295</c:v>
                </c:pt>
                <c:pt idx="19">
                  <c:v>2.361496737912252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12-5642-9C55-4209996D93DF}"/>
            </c:ext>
          </c:extLst>
        </c:ser>
        <c:ser>
          <c:idx val="1"/>
          <c:order val="1"/>
          <c:tx>
            <c:v>Variable O&amp;M expenses</c:v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Dashboard!$I$29:$AB$29</c:f>
              <c:numCache>
                <c:formatCode>d\ mmm\ yyyy</c:formatCode>
                <c:ptCount val="20"/>
                <c:pt idx="0">
                  <c:v>42369</c:v>
                </c:pt>
                <c:pt idx="1">
                  <c:v>42735</c:v>
                </c:pt>
                <c:pt idx="2">
                  <c:v>43100</c:v>
                </c:pt>
                <c:pt idx="3">
                  <c:v>43465</c:v>
                </c:pt>
                <c:pt idx="4">
                  <c:v>43830</c:v>
                </c:pt>
                <c:pt idx="5">
                  <c:v>44196</c:v>
                </c:pt>
                <c:pt idx="6">
                  <c:v>44561</c:v>
                </c:pt>
                <c:pt idx="7">
                  <c:v>44926</c:v>
                </c:pt>
                <c:pt idx="8">
                  <c:v>45291</c:v>
                </c:pt>
                <c:pt idx="9">
                  <c:v>45657</c:v>
                </c:pt>
                <c:pt idx="10">
                  <c:v>46022</c:v>
                </c:pt>
                <c:pt idx="11">
                  <c:v>46387</c:v>
                </c:pt>
                <c:pt idx="12">
                  <c:v>46752</c:v>
                </c:pt>
                <c:pt idx="13">
                  <c:v>47118</c:v>
                </c:pt>
                <c:pt idx="14">
                  <c:v>47483</c:v>
                </c:pt>
                <c:pt idx="15">
                  <c:v>47848</c:v>
                </c:pt>
                <c:pt idx="16">
                  <c:v>48213</c:v>
                </c:pt>
                <c:pt idx="17">
                  <c:v>48579</c:v>
                </c:pt>
                <c:pt idx="18">
                  <c:v>48944</c:v>
                </c:pt>
                <c:pt idx="19">
                  <c:v>49309</c:v>
                </c:pt>
              </c:numCache>
            </c:numRef>
          </c:cat>
          <c:val>
            <c:numRef>
              <c:f>Dashboard!$I$42:$AB$42</c:f>
              <c:numCache>
                <c:formatCode>#,##0.00_-;\ \(#,##0.00\);_-* "-"??;_-@_-</c:formatCode>
                <c:ptCount val="20"/>
                <c:pt idx="0">
                  <c:v>0.46863718271999999</c:v>
                </c:pt>
                <c:pt idx="1">
                  <c:v>0.47800992637439993</c:v>
                </c:pt>
                <c:pt idx="2">
                  <c:v>0.48757012490188795</c:v>
                </c:pt>
                <c:pt idx="3">
                  <c:v>0.49732152739992569</c:v>
                </c:pt>
                <c:pt idx="4">
                  <c:v>0.50726795794792423</c:v>
                </c:pt>
                <c:pt idx="5">
                  <c:v>0.51741331710688265</c:v>
                </c:pt>
                <c:pt idx="6">
                  <c:v>0.52776158344902036</c:v>
                </c:pt>
                <c:pt idx="7">
                  <c:v>0.53831681511800078</c:v>
                </c:pt>
                <c:pt idx="8">
                  <c:v>0.5490831514203609</c:v>
                </c:pt>
                <c:pt idx="9">
                  <c:v>0.5600648144487681</c:v>
                </c:pt>
                <c:pt idx="10">
                  <c:v>0.57126611073774347</c:v>
                </c:pt>
                <c:pt idx="11">
                  <c:v>0.58269143295249837</c:v>
                </c:pt>
                <c:pt idx="12">
                  <c:v>0.59434526161154833</c:v>
                </c:pt>
                <c:pt idx="13">
                  <c:v>0.60623216684377923</c:v>
                </c:pt>
                <c:pt idx="14">
                  <c:v>0.61835681018065491</c:v>
                </c:pt>
                <c:pt idx="15">
                  <c:v>0.63072394638426799</c:v>
                </c:pt>
                <c:pt idx="16">
                  <c:v>0.6433384253119534</c:v>
                </c:pt>
                <c:pt idx="17">
                  <c:v>0.65620519381819253</c:v>
                </c:pt>
                <c:pt idx="18">
                  <c:v>0.6693292976945564</c:v>
                </c:pt>
                <c:pt idx="19">
                  <c:v>0.68271588364844749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12-5642-9C55-4209996D93DF}"/>
            </c:ext>
          </c:extLst>
        </c:ser>
        <c:ser>
          <c:idx val="3"/>
          <c:order val="2"/>
          <c:tx>
            <c:v>Insurance and Site Lease</c:v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Dashboard!$I$29:$AB$29</c:f>
              <c:numCache>
                <c:formatCode>d\ mmm\ yyyy</c:formatCode>
                <c:ptCount val="20"/>
                <c:pt idx="0">
                  <c:v>42369</c:v>
                </c:pt>
                <c:pt idx="1">
                  <c:v>42735</c:v>
                </c:pt>
                <c:pt idx="2">
                  <c:v>43100</c:v>
                </c:pt>
                <c:pt idx="3">
                  <c:v>43465</c:v>
                </c:pt>
                <c:pt idx="4">
                  <c:v>43830</c:v>
                </c:pt>
                <c:pt idx="5">
                  <c:v>44196</c:v>
                </c:pt>
                <c:pt idx="6">
                  <c:v>44561</c:v>
                </c:pt>
                <c:pt idx="7">
                  <c:v>44926</c:v>
                </c:pt>
                <c:pt idx="8">
                  <c:v>45291</c:v>
                </c:pt>
                <c:pt idx="9">
                  <c:v>45657</c:v>
                </c:pt>
                <c:pt idx="10">
                  <c:v>46022</c:v>
                </c:pt>
                <c:pt idx="11">
                  <c:v>46387</c:v>
                </c:pt>
                <c:pt idx="12">
                  <c:v>46752</c:v>
                </c:pt>
                <c:pt idx="13">
                  <c:v>47118</c:v>
                </c:pt>
                <c:pt idx="14">
                  <c:v>47483</c:v>
                </c:pt>
                <c:pt idx="15">
                  <c:v>47848</c:v>
                </c:pt>
                <c:pt idx="16">
                  <c:v>48213</c:v>
                </c:pt>
                <c:pt idx="17">
                  <c:v>48579</c:v>
                </c:pt>
                <c:pt idx="18">
                  <c:v>48944</c:v>
                </c:pt>
                <c:pt idx="19">
                  <c:v>49309</c:v>
                </c:pt>
              </c:numCache>
            </c:numRef>
          </c:cat>
          <c:val>
            <c:numRef>
              <c:f>Dashboard!$I$44:$AB$44</c:f>
              <c:numCache>
                <c:formatCode>#,##0.00_-;\ \(#,##0.00\);_-* "-"??;_-@_-</c:formatCode>
                <c:ptCount val="20"/>
                <c:pt idx="0">
                  <c:v>0.49725156096000001</c:v>
                </c:pt>
                <c:pt idx="1">
                  <c:v>0.4956297921792</c:v>
                </c:pt>
                <c:pt idx="2">
                  <c:v>0.49374425202278394</c:v>
                </c:pt>
                <c:pt idx="3">
                  <c:v>0.49158503834323958</c:v>
                </c:pt>
                <c:pt idx="4">
                  <c:v>0.48914195841570446</c:v>
                </c:pt>
                <c:pt idx="5">
                  <c:v>0.48640452127573053</c:v>
                </c:pt>
                <c:pt idx="6">
                  <c:v>0.48336192986679144</c:v>
                </c:pt>
                <c:pt idx="7">
                  <c:v>0.48000307299298439</c:v>
                </c:pt>
                <c:pt idx="8">
                  <c:v>0.4763165170722784</c:v>
                </c:pt>
                <c:pt idx="9">
                  <c:v>0.47229049768554698</c:v>
                </c:pt>
                <c:pt idx="10">
                  <c:v>0.46791291091651732</c:v>
                </c:pt>
                <c:pt idx="11">
                  <c:v>0.46317130447765231</c:v>
                </c:pt>
                <c:pt idx="12">
                  <c:v>0.45805286861686612</c:v>
                </c:pt>
                <c:pt idx="13">
                  <c:v>0.45254442679985735</c:v>
                </c:pt>
                <c:pt idx="14">
                  <c:v>0.44663242616272159</c:v>
                </c:pt>
                <c:pt idx="15">
                  <c:v>0.4403029277293804</c:v>
                </c:pt>
                <c:pt idx="16">
                  <c:v>0.43354159638824041</c:v>
                </c:pt>
                <c:pt idx="17">
                  <c:v>0.42633369062236315</c:v>
                </c:pt>
                <c:pt idx="18">
                  <c:v>0.4186640519872955</c:v>
                </c:pt>
                <c:pt idx="19">
                  <c:v>0.41051709433057615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12-5642-9C55-4209996D93DF}"/>
            </c:ext>
          </c:extLst>
        </c:ser>
        <c:ser>
          <c:idx val="5"/>
          <c:order val="3"/>
          <c:tx>
            <c:v>Administrative fees</c:v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Dashboard!$I$29:$AB$29</c:f>
              <c:numCache>
                <c:formatCode>d\ mmm\ yyyy</c:formatCode>
                <c:ptCount val="20"/>
                <c:pt idx="0">
                  <c:v>42369</c:v>
                </c:pt>
                <c:pt idx="1">
                  <c:v>42735</c:v>
                </c:pt>
                <c:pt idx="2">
                  <c:v>43100</c:v>
                </c:pt>
                <c:pt idx="3">
                  <c:v>43465</c:v>
                </c:pt>
                <c:pt idx="4">
                  <c:v>43830</c:v>
                </c:pt>
                <c:pt idx="5">
                  <c:v>44196</c:v>
                </c:pt>
                <c:pt idx="6">
                  <c:v>44561</c:v>
                </c:pt>
                <c:pt idx="7">
                  <c:v>44926</c:v>
                </c:pt>
                <c:pt idx="8">
                  <c:v>45291</c:v>
                </c:pt>
                <c:pt idx="9">
                  <c:v>45657</c:v>
                </c:pt>
                <c:pt idx="10">
                  <c:v>46022</c:v>
                </c:pt>
                <c:pt idx="11">
                  <c:v>46387</c:v>
                </c:pt>
                <c:pt idx="12">
                  <c:v>46752</c:v>
                </c:pt>
                <c:pt idx="13">
                  <c:v>47118</c:v>
                </c:pt>
                <c:pt idx="14">
                  <c:v>47483</c:v>
                </c:pt>
                <c:pt idx="15">
                  <c:v>47848</c:v>
                </c:pt>
                <c:pt idx="16">
                  <c:v>48213</c:v>
                </c:pt>
                <c:pt idx="17">
                  <c:v>48579</c:v>
                </c:pt>
                <c:pt idx="18">
                  <c:v>48944</c:v>
                </c:pt>
                <c:pt idx="19">
                  <c:v>49309</c:v>
                </c:pt>
              </c:numCache>
            </c:numRef>
          </c:cat>
          <c:val>
            <c:numRef>
              <c:f>Dashboard!$I$46:$AB$46</c:f>
              <c:numCache>
                <c:formatCode>#,##0.00_-;\ \(#,##0.00\);_-* "-"??;_-@_-</c:formatCode>
                <c:ptCount val="20"/>
                <c:pt idx="0">
                  <c:v>2.5000000000000001E-2</c:v>
                </c:pt>
                <c:pt idx="1">
                  <c:v>2.5000000000000001E-2</c:v>
                </c:pt>
                <c:pt idx="2">
                  <c:v>2.5000000000000001E-2</c:v>
                </c:pt>
                <c:pt idx="3">
                  <c:v>2.5000000000000001E-2</c:v>
                </c:pt>
                <c:pt idx="4">
                  <c:v>2.5000000000000001E-2</c:v>
                </c:pt>
                <c:pt idx="5">
                  <c:v>2.5000000000000001E-2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2.5000000000000001E-2</c:v>
                </c:pt>
                <c:pt idx="13">
                  <c:v>2.5000000000000001E-2</c:v>
                </c:pt>
                <c:pt idx="14">
                  <c:v>2.5000000000000001E-2</c:v>
                </c:pt>
                <c:pt idx="15">
                  <c:v>2.5000000000000001E-2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012-5642-9C55-4209996D9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2140192"/>
        <c:axId val="1219688848"/>
      </c:barChart>
      <c:dateAx>
        <c:axId val="632140192"/>
        <c:scaling>
          <c:orientation val="minMax"/>
        </c:scaling>
        <c:delete val="0"/>
        <c:axPos val="b"/>
        <c:numFmt formatCode="d\ mmm\ 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219688848"/>
        <c:crosses val="autoZero"/>
        <c:auto val="1"/>
        <c:lblOffset val="100"/>
        <c:baseTimeUnit val="years"/>
      </c:dateAx>
      <c:valAx>
        <c:axId val="121968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of payment ($M)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#,##0.00_-;\ \(#,##0.00\);_-* &quot;-&quot;??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63214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Debt</a:t>
            </a:r>
            <a:r>
              <a:rPr lang="en-US" baseline="0"/>
              <a:t> Service coverage by CADS, semi-annual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Debt Service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cat>
            <c:numRef>
              <c:f>Funding!$I$13:$AV$13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Funding!$I$55:$AV$55</c:f>
              <c:numCache>
                <c:formatCode>_(* #,##0.00_);_(* \(#,##0.00\);_(* "-"??_);_(@_)</c:formatCode>
                <c:ptCount val="40"/>
                <c:pt idx="0">
                  <c:v>2.670177484350984</c:v>
                </c:pt>
                <c:pt idx="1">
                  <c:v>2.7747312531154282</c:v>
                </c:pt>
                <c:pt idx="2">
                  <c:v>3.1547989628390196</c:v>
                </c:pt>
                <c:pt idx="3">
                  <c:v>2.7606179416895085</c:v>
                </c:pt>
                <c:pt idx="4">
                  <c:v>3.140031712321171</c:v>
                </c:pt>
                <c:pt idx="5">
                  <c:v>2.7463049840350702</c:v>
                </c:pt>
                <c:pt idx="6">
                  <c:v>3.1250532055929661</c:v>
                </c:pt>
                <c:pt idx="7">
                  <c:v>2.7317900396275432</c:v>
                </c:pt>
                <c:pt idx="8">
                  <c:v>3.1098608993061969</c:v>
                </c:pt>
                <c:pt idx="9">
                  <c:v>2.7170707541798649</c:v>
                </c:pt>
                <c:pt idx="10">
                  <c:v>3.0944522328812121</c:v>
                </c:pt>
                <c:pt idx="11">
                  <c:v>2.7021447600281938</c:v>
                </c:pt>
                <c:pt idx="12">
                  <c:v>3.0788246288349983</c:v>
                </c:pt>
                <c:pt idx="13">
                  <c:v>2.6870096765385476</c:v>
                </c:pt>
                <c:pt idx="14">
                  <c:v>3.0629754931292754</c:v>
                </c:pt>
                <c:pt idx="15">
                  <c:v>2.6716631105350701</c:v>
                </c:pt>
                <c:pt idx="16">
                  <c:v>3.0469022155392826</c:v>
                </c:pt>
                <c:pt idx="17">
                  <c:v>2.6561026567506021</c:v>
                </c:pt>
                <c:pt idx="18">
                  <c:v>3.030602170043931</c:v>
                </c:pt>
                <c:pt idx="19">
                  <c:v>2.6403258983003064</c:v>
                </c:pt>
                <c:pt idx="20">
                  <c:v>3.0140727152380431</c:v>
                </c:pt>
                <c:pt idx="21">
                  <c:v>2.6243304071790621</c:v>
                </c:pt>
                <c:pt idx="22">
                  <c:v>2.9973111947673936</c:v>
                </c:pt>
                <c:pt idx="23">
                  <c:v>2.6081137447834131</c:v>
                </c:pt>
                <c:pt idx="24">
                  <c:v>2.9803149377873153</c:v>
                </c:pt>
                <c:pt idx="25">
                  <c:v>2.5916734624588313</c:v>
                </c:pt>
                <c:pt idx="26">
                  <c:v>2.9630812594456204</c:v>
                </c:pt>
                <c:pt idx="27">
                  <c:v>2.5750071020731173</c:v>
                </c:pt>
                <c:pt idx="28">
                  <c:v>2.945607461390634</c:v>
                </c:pt>
                <c:pt idx="29">
                  <c:v>2.5581121966167553</c:v>
                </c:pt>
                <c:pt idx="30">
                  <c:v>2.9278908323051636</c:v>
                </c:pt>
                <c:pt idx="31">
                  <c:v>2.5409862708310751</c:v>
                </c:pt>
                <c:pt idx="32">
                  <c:v>2.9099286484672104</c:v>
                </c:pt>
                <c:pt idx="33">
                  <c:v>2.5236268418650845</c:v>
                </c:pt>
                <c:pt idx="34">
                  <c:v>2.8917181743383091</c:v>
                </c:pt>
                <c:pt idx="35">
                  <c:v>2.5060314199618872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B-0B40-8791-517365DCC35E}"/>
            </c:ext>
          </c:extLst>
        </c:ser>
        <c:ser>
          <c:idx val="1"/>
          <c:order val="1"/>
          <c:tx>
            <c:v>CADS</c:v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cat>
            <c:numRef>
              <c:f>Funding!$I$13:$AV$13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Funding!$I$47:$AV$47</c:f>
              <c:numCache>
                <c:formatCode>_(* #,##0.00_);_(* \(#,##0.00\);_(* "-"??_);_(@_)</c:formatCode>
                <c:ptCount val="40"/>
                <c:pt idx="0">
                  <c:v>3.7382484780913776</c:v>
                </c:pt>
                <c:pt idx="1">
                  <c:v>3.8846237543615993</c:v>
                </c:pt>
                <c:pt idx="2">
                  <c:v>4.4167185479746269</c:v>
                </c:pt>
                <c:pt idx="3">
                  <c:v>3.8648651183653113</c:v>
                </c:pt>
                <c:pt idx="4">
                  <c:v>4.3960443972496392</c:v>
                </c:pt>
                <c:pt idx="5">
                  <c:v>3.844826977649098</c:v>
                </c:pt>
                <c:pt idx="6">
                  <c:v>4.375074487830152</c:v>
                </c:pt>
                <c:pt idx="7">
                  <c:v>3.8245060554785599</c:v>
                </c:pt>
                <c:pt idx="8">
                  <c:v>4.3538052590286753</c:v>
                </c:pt>
                <c:pt idx="9">
                  <c:v>3.8038990558518107</c:v>
                </c:pt>
                <c:pt idx="10">
                  <c:v>4.3322331260336968</c:v>
                </c:pt>
                <c:pt idx="11">
                  <c:v>3.7830026640394712</c:v>
                </c:pt>
                <c:pt idx="12">
                  <c:v>4.3103544803689973</c:v>
                </c:pt>
                <c:pt idx="13">
                  <c:v>3.7618135471539667</c:v>
                </c:pt>
                <c:pt idx="14">
                  <c:v>4.2881656903809855</c:v>
                </c:pt>
                <c:pt idx="15">
                  <c:v>3.740328354749098</c:v>
                </c:pt>
                <c:pt idx="16">
                  <c:v>4.2656631017549955</c:v>
                </c:pt>
                <c:pt idx="17">
                  <c:v>3.7185437194508424</c:v>
                </c:pt>
                <c:pt idx="18">
                  <c:v>4.242843038061503</c:v>
                </c:pt>
                <c:pt idx="19">
                  <c:v>3.6964562576204285</c:v>
                </c:pt>
                <c:pt idx="20">
                  <c:v>4.2197018013332599</c:v>
                </c:pt>
                <c:pt idx="21">
                  <c:v>3.6740625700506868</c:v>
                </c:pt>
                <c:pt idx="22">
                  <c:v>4.1962356726743506</c:v>
                </c:pt>
                <c:pt idx="23">
                  <c:v>3.651359242696778</c:v>
                </c:pt>
                <c:pt idx="24">
                  <c:v>4.1724409129022408</c:v>
                </c:pt>
                <c:pt idx="25">
                  <c:v>3.6283428474423634</c:v>
                </c:pt>
                <c:pt idx="26">
                  <c:v>4.148313763223868</c:v>
                </c:pt>
                <c:pt idx="27">
                  <c:v>3.6050099429023641</c:v>
                </c:pt>
                <c:pt idx="28">
                  <c:v>4.1238504459468874</c:v>
                </c:pt>
                <c:pt idx="29">
                  <c:v>3.5813570752634574</c:v>
                </c:pt>
                <c:pt idx="30">
                  <c:v>4.0990471652272289</c:v>
                </c:pt>
                <c:pt idx="31">
                  <c:v>3.5573807791635046</c:v>
                </c:pt>
                <c:pt idx="32">
                  <c:v>4.0739001078540946</c:v>
                </c:pt>
                <c:pt idx="33">
                  <c:v>3.5330775786111182</c:v>
                </c:pt>
                <c:pt idx="34">
                  <c:v>4.0484054440736328</c:v>
                </c:pt>
                <c:pt idx="35">
                  <c:v>3.5084439879466416</c:v>
                </c:pt>
                <c:pt idx="36">
                  <c:v>4.0350593284525011</c:v>
                </c:pt>
                <c:pt idx="37">
                  <c:v>3.4959765128458122</c:v>
                </c:pt>
                <c:pt idx="38">
                  <c:v>4.0088579007825835</c:v>
                </c:pt>
                <c:pt idx="39">
                  <c:v>4.1202225746703967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CB-0B40-8791-517365DCC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1148880"/>
        <c:axId val="1436060624"/>
      </c:areaChart>
      <c:catAx>
        <c:axId val="168114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436060624"/>
        <c:crosses val="autoZero"/>
        <c:auto val="1"/>
        <c:lblAlgn val="ctr"/>
        <c:lblOffset val="100"/>
        <c:noMultiLvlLbl val="0"/>
      </c:catAx>
      <c:valAx>
        <c:axId val="143606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of payment ($M)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81148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Comparason of project and After-tax IRR (P30, P50 and P99)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Input!$G$161</c:f>
              <c:strCache>
                <c:ptCount val="1"/>
                <c:pt idx="0">
                  <c:v>P-50 Base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Input!$H$158:$L$158</c:f>
              <c:strCache>
                <c:ptCount val="5"/>
                <c:pt idx="0">
                  <c:v>Unlevered project return</c:v>
                </c:pt>
                <c:pt idx="1">
                  <c:v>Unlevered after-tax IRR (efficient taxpayer)</c:v>
                </c:pt>
                <c:pt idx="2">
                  <c:v>Unlevered after-tax equity IRR (self-sheltered )</c:v>
                </c:pt>
                <c:pt idx="3">
                  <c:v>Levered after-tax equity IRR (efficient taxpayer)</c:v>
                </c:pt>
                <c:pt idx="4">
                  <c:v>Levered after-tax equity IRR (self-sheltered )</c:v>
                </c:pt>
              </c:strCache>
            </c:strRef>
          </c:cat>
          <c:val>
            <c:numRef>
              <c:f>Input!$H$161:$L$161</c:f>
              <c:numCache>
                <c:formatCode>0.00%</c:formatCode>
                <c:ptCount val="5"/>
                <c:pt idx="0">
                  <c:v>6.2732458670418767E-2</c:v>
                </c:pt>
                <c:pt idx="1">
                  <c:v>0.1149228354150158</c:v>
                </c:pt>
                <c:pt idx="2">
                  <c:v>6.2732458670418323E-2</c:v>
                </c:pt>
                <c:pt idx="3">
                  <c:v>0.19177731213320937</c:v>
                </c:pt>
                <c:pt idx="4">
                  <c:v>4.5668608202502625E-2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E9-7246-AE68-43C7EE99B71D}"/>
            </c:ext>
          </c:extLst>
        </c:ser>
        <c:ser>
          <c:idx val="3"/>
          <c:order val="1"/>
          <c:tx>
            <c:strRef>
              <c:f>Input!$G$162</c:f>
              <c:strCache>
                <c:ptCount val="1"/>
                <c:pt idx="0">
                  <c:v>P-30 Upside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Input!$H$158:$L$158</c:f>
              <c:strCache>
                <c:ptCount val="5"/>
                <c:pt idx="0">
                  <c:v>Unlevered project return</c:v>
                </c:pt>
                <c:pt idx="1">
                  <c:v>Unlevered after-tax IRR (efficient taxpayer)</c:v>
                </c:pt>
                <c:pt idx="2">
                  <c:v>Unlevered after-tax equity IRR (self-sheltered )</c:v>
                </c:pt>
                <c:pt idx="3">
                  <c:v>Levered after-tax equity IRR (efficient taxpayer)</c:v>
                </c:pt>
                <c:pt idx="4">
                  <c:v>Levered after-tax equity IRR (self-sheltered )</c:v>
                </c:pt>
              </c:strCache>
            </c:strRef>
          </c:cat>
          <c:val>
            <c:numRef>
              <c:f>Input!$H$162:$L$162</c:f>
              <c:numCache>
                <c:formatCode>0.00%</c:formatCode>
                <c:ptCount val="5"/>
                <c:pt idx="0">
                  <c:v>6.7900344172014293E-2</c:v>
                </c:pt>
                <c:pt idx="1">
                  <c:v>0.11932428873372247</c:v>
                </c:pt>
                <c:pt idx="2">
                  <c:v>6.7900344172014293E-2</c:v>
                </c:pt>
                <c:pt idx="3">
                  <c:v>0.20178699527240762</c:v>
                </c:pt>
                <c:pt idx="4">
                  <c:v>5.7598168321818077E-2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E9-7246-AE68-43C7EE99B71D}"/>
            </c:ext>
          </c:extLst>
        </c:ser>
        <c:ser>
          <c:idx val="4"/>
          <c:order val="2"/>
          <c:tx>
            <c:strRef>
              <c:f>Input!$G$163</c:f>
              <c:strCache>
                <c:ptCount val="1"/>
                <c:pt idx="0">
                  <c:v>P-99 Downside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Input!$H$158:$L$158</c:f>
              <c:strCache>
                <c:ptCount val="5"/>
                <c:pt idx="0">
                  <c:v>Unlevered project return</c:v>
                </c:pt>
                <c:pt idx="1">
                  <c:v>Unlevered after-tax IRR (efficient taxpayer)</c:v>
                </c:pt>
                <c:pt idx="2">
                  <c:v>Unlevered after-tax equity IRR (self-sheltered )</c:v>
                </c:pt>
                <c:pt idx="3">
                  <c:v>Levered after-tax equity IRR (efficient taxpayer)</c:v>
                </c:pt>
                <c:pt idx="4">
                  <c:v>Levered after-tax equity IRR (self-sheltered )</c:v>
                </c:pt>
              </c:strCache>
            </c:strRef>
          </c:cat>
          <c:val>
            <c:numRef>
              <c:f>Input!$H$163:$L$163</c:f>
              <c:numCache>
                <c:formatCode>0.00%</c:formatCode>
                <c:ptCount val="5"/>
                <c:pt idx="0">
                  <c:v>3.824729613989919E-2</c:v>
                </c:pt>
                <c:pt idx="1">
                  <c:v>8.9013365635653097E-2</c:v>
                </c:pt>
                <c:pt idx="2">
                  <c:v>3.824729613989919E-2</c:v>
                </c:pt>
                <c:pt idx="3">
                  <c:v>0.11847497893094072</c:v>
                </c:pt>
                <c:pt idx="4">
                  <c:v>-1.3417881037325108E-2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E9-7246-AE68-43C7EE99B71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319357808"/>
        <c:axId val="1773235296"/>
      </c:lineChart>
      <c:catAx>
        <c:axId val="131935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773235296"/>
        <c:crosses val="autoZero"/>
        <c:auto val="1"/>
        <c:lblAlgn val="ctr"/>
        <c:lblOffset val="100"/>
        <c:noMultiLvlLbl val="0"/>
      </c:catAx>
      <c:valAx>
        <c:axId val="1773235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iNTERNAL RETURN TO INVESTMENT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31935780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0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70</xdr:row>
      <xdr:rowOff>12700</xdr:rowOff>
    </xdr:from>
    <xdr:to>
      <xdr:col>7</xdr:col>
      <xdr:colOff>14111</xdr:colOff>
      <xdr:row>98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526326-0F49-8D4F-9DEF-97344FD102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69</xdr:row>
      <xdr:rowOff>177800</xdr:rowOff>
    </xdr:from>
    <xdr:to>
      <xdr:col>17</xdr:col>
      <xdr:colOff>88900</xdr:colOff>
      <xdr:row>98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842534-3CC5-98A8-E8AA-2043CAE109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14112</xdr:colOff>
      <xdr:row>102</xdr:row>
      <xdr:rowOff>42333</xdr:rowOff>
    </xdr:from>
    <xdr:to>
      <xdr:col>7</xdr:col>
      <xdr:colOff>28222</xdr:colOff>
      <xdr:row>125</xdr:row>
      <xdr:rowOff>169334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72833F-D18A-C84B-AE72-EB08C738A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14110</xdr:colOff>
      <xdr:row>101</xdr:row>
      <xdr:rowOff>169335</xdr:rowOff>
    </xdr:from>
    <xdr:to>
      <xdr:col>17</xdr:col>
      <xdr:colOff>84666</xdr:colOff>
      <xdr:row>126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17AE7EE-3742-5C4B-A0EA-613DAF318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3D9B-E75A-5D4C-98C7-743736C23265}">
  <sheetPr>
    <tabColor theme="5" tint="-0.249977111117893"/>
  </sheetPr>
  <dimension ref="A1:AJ68"/>
  <sheetViews>
    <sheetView topLeftCell="A43" zoomScale="90" zoomScaleNormal="90" workbookViewId="0">
      <selection activeCell="F136" sqref="F136:F137"/>
    </sheetView>
  </sheetViews>
  <sheetFormatPr baseColWidth="10" defaultColWidth="0" defaultRowHeight="15" x14ac:dyDescent="0.2"/>
  <cols>
    <col min="1" max="2" width="2.33203125" customWidth="1"/>
    <col min="3" max="3" width="44.83203125" customWidth="1"/>
    <col min="4" max="4" width="21.6640625" customWidth="1"/>
    <col min="5" max="5" width="14.83203125" customWidth="1"/>
    <col min="6" max="6" width="15" customWidth="1"/>
    <col min="7" max="7" width="28.83203125" customWidth="1"/>
    <col min="8" max="8" width="20.83203125" customWidth="1"/>
    <col min="9" max="9" width="18.1640625" customWidth="1"/>
    <col min="10" max="10" width="15.1640625" customWidth="1"/>
    <col min="11" max="28" width="10.83203125" customWidth="1"/>
    <col min="29" max="36" width="0" hidden="1" customWidth="1"/>
    <col min="37" max="16384" width="10.83203125" hidden="1"/>
  </cols>
  <sheetData>
    <row r="1" spans="1:28" ht="26" x14ac:dyDescent="0.3">
      <c r="A1" s="51"/>
      <c r="B1" s="51"/>
      <c r="C1" s="51" t="s">
        <v>446</v>
      </c>
      <c r="D1" s="106">
        <f>Input!E2</f>
        <v>1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</row>
    <row r="2" spans="1:28" s="3" customFormat="1" ht="20" customHeight="1" thickBot="1" x14ac:dyDescent="0.25">
      <c r="C2" s="3" t="s">
        <v>447</v>
      </c>
    </row>
    <row r="3" spans="1:28" ht="16" customHeight="1" thickBot="1" x14ac:dyDescent="0.25"/>
    <row r="4" spans="1:28" ht="20" customHeight="1" thickBot="1" x14ac:dyDescent="0.25">
      <c r="C4" s="496" t="s">
        <v>453</v>
      </c>
      <c r="D4" s="497"/>
      <c r="G4" s="377" t="s">
        <v>463</v>
      </c>
      <c r="H4" s="376" t="s">
        <v>464</v>
      </c>
      <c r="I4" s="376" t="s">
        <v>412</v>
      </c>
      <c r="J4" s="378" t="s">
        <v>465</v>
      </c>
    </row>
    <row r="5" spans="1:28" ht="16" customHeight="1" x14ac:dyDescent="0.2">
      <c r="C5" s="369" t="s">
        <v>454</v>
      </c>
      <c r="D5" s="370">
        <f>IF(SUM(D6:D12)=0, 0, 1)</f>
        <v>0</v>
      </c>
      <c r="G5" s="424" t="s">
        <v>466</v>
      </c>
      <c r="H5" s="455">
        <f>Input!E4</f>
        <v>41671</v>
      </c>
      <c r="I5" s="456">
        <f>Input!G4</f>
        <v>11</v>
      </c>
      <c r="J5" s="457">
        <f>Input!F4</f>
        <v>42004</v>
      </c>
    </row>
    <row r="6" spans="1:28" ht="16" customHeight="1" x14ac:dyDescent="0.2">
      <c r="C6" s="369" t="s">
        <v>455</v>
      </c>
      <c r="D6" s="370">
        <f>Funding!G46</f>
        <v>0</v>
      </c>
      <c r="G6" s="424" t="s">
        <v>0</v>
      </c>
      <c r="H6" s="458">
        <f>Input!E5</f>
        <v>42005</v>
      </c>
      <c r="I6" s="459">
        <f>Input!G5</f>
        <v>240</v>
      </c>
      <c r="J6" s="460">
        <f>Input!F5</f>
        <v>49309</v>
      </c>
    </row>
    <row r="7" spans="1:28" ht="16" customHeight="1" x14ac:dyDescent="0.2">
      <c r="C7" s="369" t="s">
        <v>21</v>
      </c>
      <c r="D7" s="370">
        <f>FS!F75</f>
        <v>0</v>
      </c>
      <c r="G7" s="424" t="s">
        <v>467</v>
      </c>
      <c r="H7" s="458">
        <f>Input!E5</f>
        <v>42005</v>
      </c>
      <c r="I7" s="459">
        <f>Input!E29*12</f>
        <v>240</v>
      </c>
      <c r="J7" s="461">
        <f>DATE(YEAR(Input!H3)+Input!E29, MONTH(Input!H3), DAY(Input!H3))</f>
        <v>49309</v>
      </c>
    </row>
    <row r="8" spans="1:28" ht="16" customHeight="1" x14ac:dyDescent="0.2">
      <c r="C8" s="369" t="s">
        <v>315</v>
      </c>
      <c r="D8" s="370">
        <f>IF(AND('Annual Summary'!E38=0, FS!E39=0), 0, 1)</f>
        <v>0</v>
      </c>
      <c r="G8" s="424" t="s">
        <v>213</v>
      </c>
      <c r="H8" s="458">
        <f>Input!E5</f>
        <v>42005</v>
      </c>
      <c r="I8" s="459">
        <f>Input!E53*12</f>
        <v>216</v>
      </c>
      <c r="J8" s="462">
        <f>DATE(YEAR(Input!H3)+Input!E53, MONTH(Input!H3), DAY(Input!H3))</f>
        <v>48579</v>
      </c>
    </row>
    <row r="9" spans="1:28" ht="16" customHeight="1" x14ac:dyDescent="0.2">
      <c r="C9" s="369" t="s">
        <v>456</v>
      </c>
      <c r="D9" s="370">
        <f>'Annual Summary'!E54</f>
        <v>0</v>
      </c>
    </row>
    <row r="10" spans="1:28" ht="19" customHeight="1" x14ac:dyDescent="0.2">
      <c r="C10" s="369" t="s">
        <v>457</v>
      </c>
      <c r="D10" s="370">
        <f>'Annual Summary'!E66</f>
        <v>0</v>
      </c>
    </row>
    <row r="11" spans="1:28" ht="16" customHeight="1" x14ac:dyDescent="0.2">
      <c r="C11" s="369" t="s">
        <v>458</v>
      </c>
      <c r="D11" s="370">
        <f>Tax!E109</f>
        <v>0</v>
      </c>
    </row>
    <row r="12" spans="1:28" ht="16" customHeight="1" x14ac:dyDescent="0.2">
      <c r="C12" s="488" t="s">
        <v>459</v>
      </c>
      <c r="D12" s="489">
        <f>Funding!E59</f>
        <v>0</v>
      </c>
    </row>
    <row r="13" spans="1:28" ht="16" customHeight="1" x14ac:dyDescent="0.2">
      <c r="C13" s="490" t="s">
        <v>543</v>
      </c>
      <c r="D13" s="491">
        <f>FS!E54</f>
        <v>0</v>
      </c>
    </row>
    <row r="14" spans="1:28" ht="17" customHeight="1" thickBot="1" x14ac:dyDescent="0.25">
      <c r="G14" s="498" t="s">
        <v>471</v>
      </c>
      <c r="H14" s="499"/>
      <c r="I14" s="499"/>
      <c r="J14" s="500"/>
    </row>
    <row r="15" spans="1:28" ht="20" customHeight="1" x14ac:dyDescent="0.2">
      <c r="C15" s="405" t="s">
        <v>448</v>
      </c>
      <c r="D15" s="445" t="s">
        <v>450</v>
      </c>
      <c r="G15" s="502" t="s">
        <v>469</v>
      </c>
      <c r="H15" s="503"/>
      <c r="I15" s="502" t="s">
        <v>470</v>
      </c>
      <c r="J15" s="503"/>
    </row>
    <row r="16" spans="1:28" ht="16" customHeight="1" x14ac:dyDescent="0.2">
      <c r="C16" s="444" t="s">
        <v>449</v>
      </c>
      <c r="D16" s="450">
        <f>Input!H160</f>
        <v>6.2732458670418767E-2</v>
      </c>
      <c r="G16" s="373" t="s">
        <v>5</v>
      </c>
      <c r="H16" s="463">
        <f>'Construction schedule'!H30</f>
        <v>90.72</v>
      </c>
      <c r="I16" s="375" t="s">
        <v>20</v>
      </c>
      <c r="J16" s="464">
        <f>'Construction schedule'!H37</f>
        <v>59.057138510693974</v>
      </c>
    </row>
    <row r="17" spans="3:28" ht="16" customHeight="1" x14ac:dyDescent="0.2">
      <c r="C17" s="447" t="s">
        <v>498</v>
      </c>
      <c r="D17" s="451">
        <f>Input!I160</f>
        <v>0.1149228354150158</v>
      </c>
      <c r="G17" s="373" t="s">
        <v>372</v>
      </c>
      <c r="H17" s="463">
        <f>'Construction schedule'!H31</f>
        <v>2.670177484350984</v>
      </c>
      <c r="I17" s="375" t="s">
        <v>221</v>
      </c>
      <c r="J17" s="464">
        <f>'Construction schedule'!H38</f>
        <v>35.536606474056406</v>
      </c>
    </row>
    <row r="18" spans="3:28" ht="16" customHeight="1" x14ac:dyDescent="0.2">
      <c r="C18" s="449" t="s">
        <v>539</v>
      </c>
      <c r="D18" s="452">
        <f>Input!J160</f>
        <v>6.2732458670418323E-2</v>
      </c>
      <c r="G18" s="373" t="s">
        <v>404</v>
      </c>
      <c r="H18" s="463">
        <f>'Construction schedule'!H32</f>
        <v>1.0426405899381637</v>
      </c>
      <c r="I18" s="465"/>
      <c r="J18" s="466"/>
    </row>
    <row r="19" spans="3:28" ht="16" customHeight="1" x14ac:dyDescent="0.2">
      <c r="C19" s="448" t="s">
        <v>451</v>
      </c>
      <c r="D19" s="453">
        <f>Input!K160</f>
        <v>0.19177731213320937</v>
      </c>
      <c r="G19" s="374" t="s">
        <v>373</v>
      </c>
      <c r="H19" s="467">
        <f>'Construction schedule'!H33</f>
        <v>0.1609269104612249</v>
      </c>
      <c r="I19" s="468"/>
      <c r="J19" s="469"/>
    </row>
    <row r="20" spans="3:28" ht="16" customHeight="1" x14ac:dyDescent="0.2">
      <c r="C20" s="446" t="s">
        <v>452</v>
      </c>
      <c r="D20" s="454">
        <f>Input!L160</f>
        <v>4.5668608202502625E-2</v>
      </c>
      <c r="G20" s="379" t="s">
        <v>374</v>
      </c>
      <c r="H20" s="470">
        <f>'Construction schedule'!H34</f>
        <v>94.593744984750373</v>
      </c>
      <c r="I20" s="380" t="s">
        <v>377</v>
      </c>
      <c r="J20" s="471">
        <f>'Construction schedule'!H39</f>
        <v>94.593744984750373</v>
      </c>
    </row>
    <row r="21" spans="3:28" ht="16" customHeight="1" x14ac:dyDescent="0.2">
      <c r="C21" s="226"/>
      <c r="D21" s="16"/>
    </row>
    <row r="22" spans="3:28" ht="16" customHeight="1" x14ac:dyDescent="0.2">
      <c r="C22" s="501" t="s">
        <v>504</v>
      </c>
      <c r="D22" s="501"/>
      <c r="G22" s="377" t="s">
        <v>227</v>
      </c>
      <c r="H22" s="377" t="s">
        <v>545</v>
      </c>
      <c r="I22" s="377" t="s">
        <v>502</v>
      </c>
      <c r="J22" s="377" t="s">
        <v>501</v>
      </c>
    </row>
    <row r="23" spans="3:28" ht="16" customHeight="1" x14ac:dyDescent="0.2">
      <c r="C23" s="478" t="s">
        <v>505</v>
      </c>
      <c r="D23" s="478">
        <f>Input!E19</f>
        <v>28</v>
      </c>
      <c r="G23" s="472" t="str">
        <f>Input!G99</f>
        <v>P-50 Base</v>
      </c>
      <c r="H23" s="473">
        <f>Input!H99</f>
        <v>1.4</v>
      </c>
      <c r="I23" s="473">
        <f>Input!I99</f>
        <v>1.3999999999999997</v>
      </c>
      <c r="J23" s="474">
        <f>Input!J99</f>
        <v>1.3999999999999992</v>
      </c>
    </row>
    <row r="24" spans="3:28" ht="16" customHeight="1" x14ac:dyDescent="0.2">
      <c r="C24" s="478" t="s">
        <v>506</v>
      </c>
      <c r="D24" s="478">
        <f>Input!E20</f>
        <v>1.8</v>
      </c>
      <c r="G24" s="472" t="str">
        <f>Input!G100</f>
        <v>P-30 Upside</v>
      </c>
      <c r="H24" s="473">
        <f>Input!H100</f>
        <v>1.4</v>
      </c>
      <c r="I24" s="473">
        <f>Input!I100</f>
        <v>1.4182153590080624</v>
      </c>
      <c r="J24" s="474">
        <f>Input!J100</f>
        <v>1.4628644345363473</v>
      </c>
    </row>
    <row r="25" spans="3:28" ht="16" customHeight="1" x14ac:dyDescent="0.2">
      <c r="C25" s="478" t="s">
        <v>475</v>
      </c>
      <c r="D25" s="478">
        <f>D23*D24</f>
        <v>50.4</v>
      </c>
      <c r="G25" s="475" t="str">
        <f>Input!G101</f>
        <v>P-99 Downside</v>
      </c>
      <c r="H25" s="476">
        <f>Input!H101</f>
        <v>1</v>
      </c>
      <c r="I25" s="476">
        <f>Input!I101</f>
        <v>1.0668250539813187</v>
      </c>
      <c r="J25" s="477">
        <f>Input!J101</f>
        <v>1.1454748144946931</v>
      </c>
    </row>
    <row r="26" spans="3:28" ht="16" customHeight="1" x14ac:dyDescent="0.2"/>
    <row r="27" spans="3:28" ht="16" customHeight="1" thickBot="1" x14ac:dyDescent="0.25"/>
    <row r="28" spans="3:28" ht="20" customHeight="1" x14ac:dyDescent="0.2">
      <c r="C28" s="494" t="s">
        <v>472</v>
      </c>
      <c r="D28" s="494" t="s">
        <v>474</v>
      </c>
      <c r="G28" s="492" t="s">
        <v>473</v>
      </c>
      <c r="H28" s="11">
        <v>0</v>
      </c>
      <c r="I28" s="11">
        <v>1</v>
      </c>
      <c r="J28" s="11">
        <v>2</v>
      </c>
      <c r="K28" s="11">
        <v>3</v>
      </c>
      <c r="L28" s="11">
        <v>4</v>
      </c>
      <c r="M28" s="11">
        <v>5</v>
      </c>
      <c r="N28" s="11">
        <v>6</v>
      </c>
      <c r="O28" s="11">
        <v>7</v>
      </c>
      <c r="P28" s="11">
        <v>8</v>
      </c>
      <c r="Q28" s="11">
        <v>9</v>
      </c>
      <c r="R28" s="11">
        <v>10</v>
      </c>
      <c r="S28" s="11">
        <v>11</v>
      </c>
      <c r="T28" s="11">
        <v>12</v>
      </c>
      <c r="U28" s="11">
        <v>13</v>
      </c>
      <c r="V28" s="11">
        <v>14</v>
      </c>
      <c r="W28" s="11">
        <v>15</v>
      </c>
      <c r="X28" s="11">
        <v>16</v>
      </c>
      <c r="Y28" s="11">
        <v>17</v>
      </c>
      <c r="Z28" s="11">
        <v>18</v>
      </c>
      <c r="AA28" s="11">
        <v>19</v>
      </c>
      <c r="AB28" s="11">
        <v>20</v>
      </c>
    </row>
    <row r="29" spans="3:28" ht="15" customHeight="1" x14ac:dyDescent="0.2">
      <c r="C29" s="495"/>
      <c r="D29" s="495"/>
      <c r="G29" s="493"/>
      <c r="H29" s="381">
        <f>Operations!H3</f>
        <v>42004</v>
      </c>
      <c r="I29" s="381">
        <f>DATE(YEAR(H29)+1, MONTH(H29), DAY(H29))</f>
        <v>42369</v>
      </c>
      <c r="J29" s="381">
        <f t="shared" ref="J29:AB29" si="0">DATE(YEAR(I29)+1, MONTH(I29), DAY(I29))</f>
        <v>42735</v>
      </c>
      <c r="K29" s="381">
        <f t="shared" si="0"/>
        <v>43100</v>
      </c>
      <c r="L29" s="381">
        <f t="shared" si="0"/>
        <v>43465</v>
      </c>
      <c r="M29" s="381">
        <f t="shared" si="0"/>
        <v>43830</v>
      </c>
      <c r="N29" s="381">
        <f t="shared" si="0"/>
        <v>44196</v>
      </c>
      <c r="O29" s="381">
        <f t="shared" si="0"/>
        <v>44561</v>
      </c>
      <c r="P29" s="381">
        <f t="shared" si="0"/>
        <v>44926</v>
      </c>
      <c r="Q29" s="381">
        <f t="shared" si="0"/>
        <v>45291</v>
      </c>
      <c r="R29" s="381">
        <f t="shared" si="0"/>
        <v>45657</v>
      </c>
      <c r="S29" s="381">
        <f t="shared" si="0"/>
        <v>46022</v>
      </c>
      <c r="T29" s="381">
        <f t="shared" si="0"/>
        <v>46387</v>
      </c>
      <c r="U29" s="381">
        <f t="shared" si="0"/>
        <v>46752</v>
      </c>
      <c r="V29" s="381">
        <f t="shared" si="0"/>
        <v>47118</v>
      </c>
      <c r="W29" s="381">
        <f t="shared" si="0"/>
        <v>47483</v>
      </c>
      <c r="X29" s="381">
        <f t="shared" si="0"/>
        <v>47848</v>
      </c>
      <c r="Y29" s="381">
        <f t="shared" si="0"/>
        <v>48213</v>
      </c>
      <c r="Z29" s="381">
        <f t="shared" si="0"/>
        <v>48579</v>
      </c>
      <c r="AA29" s="381">
        <f t="shared" si="0"/>
        <v>48944</v>
      </c>
      <c r="AB29" s="381">
        <f t="shared" si="0"/>
        <v>49309</v>
      </c>
    </row>
    <row r="30" spans="3:28" ht="16" customHeight="1" x14ac:dyDescent="0.2">
      <c r="C30" s="226" t="s">
        <v>475</v>
      </c>
      <c r="H30" s="66">
        <f>IF(H28=0, 0, Input!$E$21)</f>
        <v>0</v>
      </c>
      <c r="I30">
        <f>IF(I28=0, 0, Input!$E$21)</f>
        <v>50.4</v>
      </c>
      <c r="J30">
        <f>Input!$E$21</f>
        <v>50.4</v>
      </c>
      <c r="K30">
        <f>Input!$E$21</f>
        <v>50.4</v>
      </c>
      <c r="L30">
        <f>Input!$E$21</f>
        <v>50.4</v>
      </c>
      <c r="M30">
        <f>Input!$E$21</f>
        <v>50.4</v>
      </c>
      <c r="N30">
        <f>Input!$E$21</f>
        <v>50.4</v>
      </c>
      <c r="O30">
        <f>Input!$E$21</f>
        <v>50.4</v>
      </c>
      <c r="P30">
        <f>Input!$E$21</f>
        <v>50.4</v>
      </c>
      <c r="Q30">
        <f>Input!$E$21</f>
        <v>50.4</v>
      </c>
      <c r="R30">
        <f>Input!$E$21</f>
        <v>50.4</v>
      </c>
      <c r="S30">
        <f>Input!$E$21</f>
        <v>50.4</v>
      </c>
      <c r="T30">
        <f>Input!$E$21</f>
        <v>50.4</v>
      </c>
      <c r="U30">
        <f>Input!$E$21</f>
        <v>50.4</v>
      </c>
      <c r="V30">
        <f>Input!$E$21</f>
        <v>50.4</v>
      </c>
      <c r="W30">
        <f>Input!$E$21</f>
        <v>50.4</v>
      </c>
      <c r="X30">
        <f>Input!$E$21</f>
        <v>50.4</v>
      </c>
      <c r="Y30">
        <f>Input!$E$21</f>
        <v>50.4</v>
      </c>
      <c r="Z30">
        <f>Input!$E$21</f>
        <v>50.4</v>
      </c>
      <c r="AA30">
        <f>Input!$E$21</f>
        <v>50.4</v>
      </c>
      <c r="AB30">
        <f>Input!$E$21</f>
        <v>50.4</v>
      </c>
    </row>
    <row r="31" spans="3:28" ht="15" customHeight="1" x14ac:dyDescent="0.2">
      <c r="C31" t="s">
        <v>476</v>
      </c>
      <c r="H31" s="99">
        <f>IF(H28=0, 0, Input!$E$23)</f>
        <v>0</v>
      </c>
      <c r="I31" s="59">
        <f>IF(I28=0, 0, Input!$E$23)</f>
        <v>0.28199999999999997</v>
      </c>
      <c r="J31" s="59">
        <f>Input!$E$23</f>
        <v>0.28199999999999997</v>
      </c>
      <c r="K31" s="59">
        <f>Input!$E$23</f>
        <v>0.28199999999999997</v>
      </c>
      <c r="L31" s="59">
        <f>Input!$E$23</f>
        <v>0.28199999999999997</v>
      </c>
      <c r="M31" s="59">
        <f>Input!$E$23</f>
        <v>0.28199999999999997</v>
      </c>
      <c r="N31" s="59">
        <f>Input!$E$23</f>
        <v>0.28199999999999997</v>
      </c>
      <c r="O31" s="59">
        <f>Input!$E$23</f>
        <v>0.28199999999999997</v>
      </c>
      <c r="P31" s="59">
        <f>Input!$E$23</f>
        <v>0.28199999999999997</v>
      </c>
      <c r="Q31" s="59">
        <f>Input!$E$23</f>
        <v>0.28199999999999997</v>
      </c>
      <c r="R31" s="59">
        <f>Input!$E$23</f>
        <v>0.28199999999999997</v>
      </c>
      <c r="S31" s="59">
        <f>Input!$E$23</f>
        <v>0.28199999999999997</v>
      </c>
      <c r="T31" s="59">
        <f>Input!$E$23</f>
        <v>0.28199999999999997</v>
      </c>
      <c r="U31" s="59">
        <f>Input!$E$23</f>
        <v>0.28199999999999997</v>
      </c>
      <c r="V31" s="59">
        <f>Input!$E$23</f>
        <v>0.28199999999999997</v>
      </c>
      <c r="W31" s="59">
        <f>Input!$E$23</f>
        <v>0.28199999999999997</v>
      </c>
      <c r="X31" s="59">
        <f>Input!$E$23</f>
        <v>0.28199999999999997</v>
      </c>
      <c r="Y31" s="59">
        <f>Input!$E$23</f>
        <v>0.28199999999999997</v>
      </c>
      <c r="Z31" s="59">
        <f>Input!$E$23</f>
        <v>0.28199999999999997</v>
      </c>
      <c r="AA31" s="59">
        <f>Input!$E$23</f>
        <v>0.28199999999999997</v>
      </c>
      <c r="AB31" s="59">
        <f>Input!$E$23</f>
        <v>0.28199999999999997</v>
      </c>
    </row>
    <row r="32" spans="3:28" ht="15" customHeight="1" x14ac:dyDescent="0.2">
      <c r="C32" s="418" t="s">
        <v>479</v>
      </c>
      <c r="D32" s="418"/>
      <c r="E32" s="418"/>
      <c r="F32" s="418"/>
      <c r="G32" s="418"/>
      <c r="H32" s="422">
        <f>IF(H28=0,0,SUMIF(Operations!$I$12:$AV$12,Dashboard!H28,Operations!$I$25:$AV$25))</f>
        <v>0</v>
      </c>
      <c r="I32" s="422">
        <f>IF(I28=0,0,SUMIF(Operations!$I$12:$AV$12,Dashboard!I28,Operations!$I$25:$AV$25))</f>
        <v>441504</v>
      </c>
      <c r="J32" s="422">
        <f>IF(J28=0,0,SUMIF(Operations!$I$12:$AV$12,Dashboard!J28,Operations!$I$25:$AV$25))</f>
        <v>441504</v>
      </c>
      <c r="K32" s="422">
        <f>IF(K28=0,0,SUMIF(Operations!$I$12:$AV$12,Dashboard!K28,Operations!$I$25:$AV$25))</f>
        <v>441504</v>
      </c>
      <c r="L32" s="422">
        <f>IF(L28=0,0,SUMIF(Operations!$I$12:$AV$12,Dashboard!L28,Operations!$I$25:$AV$25))</f>
        <v>441504</v>
      </c>
      <c r="M32" s="422">
        <f>IF(M28=0,0,SUMIF(Operations!$I$12:$AV$12,Dashboard!M28,Operations!$I$25:$AV$25))</f>
        <v>441504</v>
      </c>
      <c r="N32" s="422">
        <f>IF(N28=0,0,SUMIF(Operations!$I$12:$AV$12,Dashboard!N28,Operations!$I$25:$AV$25))</f>
        <v>441504</v>
      </c>
      <c r="O32" s="422">
        <f>IF(O28=0,0,SUMIF(Operations!$I$12:$AV$12,Dashboard!O28,Operations!$I$25:$AV$25))</f>
        <v>441504</v>
      </c>
      <c r="P32" s="422">
        <f>IF(P28=0,0,SUMIF(Operations!$I$12:$AV$12,Dashboard!P28,Operations!$I$25:$AV$25))</f>
        <v>441504</v>
      </c>
      <c r="Q32" s="422">
        <f>IF(Q28=0,0,SUMIF(Operations!$I$12:$AV$12,Dashboard!Q28,Operations!$I$25:$AV$25))</f>
        <v>441504</v>
      </c>
      <c r="R32" s="422">
        <f>IF(R28=0,0,SUMIF(Operations!$I$12:$AV$12,Dashboard!R28,Operations!$I$25:$AV$25))</f>
        <v>441504</v>
      </c>
      <c r="S32" s="422">
        <f>IF(S28=0,0,SUMIF(Operations!$I$12:$AV$12,Dashboard!S28,Operations!$I$25:$AV$25))</f>
        <v>441504</v>
      </c>
      <c r="T32" s="422">
        <f>IF(T28=0,0,SUMIF(Operations!$I$12:$AV$12,Dashboard!T28,Operations!$I$25:$AV$25))</f>
        <v>441504</v>
      </c>
      <c r="U32" s="422">
        <f>IF(U28=0,0,SUMIF(Operations!$I$12:$AV$12,Dashboard!U28,Operations!$I$25:$AV$25))</f>
        <v>441504</v>
      </c>
      <c r="V32" s="422">
        <f>IF(V28=0,0,SUMIF(Operations!$I$12:$AV$12,Dashboard!V28,Operations!$I$25:$AV$25))</f>
        <v>441504</v>
      </c>
      <c r="W32" s="422">
        <f>IF(W28=0,0,SUMIF(Operations!$I$12:$AV$12,Dashboard!W28,Operations!$I$25:$AV$25))</f>
        <v>441504</v>
      </c>
      <c r="X32" s="422">
        <f>IF(X28=0,0,SUMIF(Operations!$I$12:$AV$12,Dashboard!X28,Operations!$I$25:$AV$25))</f>
        <v>441504</v>
      </c>
      <c r="Y32" s="422">
        <f>IF(Y28=0,0,SUMIF(Operations!$I$12:$AV$12,Dashboard!Y28,Operations!$I$25:$AV$25))</f>
        <v>441504</v>
      </c>
      <c r="Z32" s="422">
        <f>IF(Z28=0,0,SUMIF(Operations!$I$12:$AV$12,Dashboard!Z28,Operations!$I$25:$AV$25))</f>
        <v>441504</v>
      </c>
      <c r="AA32" s="422">
        <f>IF(AA28=0,0,SUMIF(Operations!$I$12:$AV$12,Dashboard!AA28,Operations!$I$25:$AV$25))</f>
        <v>441504</v>
      </c>
      <c r="AB32" s="422">
        <f>IF(AB28=0,0,SUMIF(Operations!$I$12:$AV$12,Dashboard!AB28,Operations!$I$25:$AV$25))</f>
        <v>441504</v>
      </c>
    </row>
    <row r="33" spans="3:28" ht="15" customHeight="1" x14ac:dyDescent="0.2">
      <c r="C33" t="s">
        <v>480</v>
      </c>
      <c r="D33" s="15"/>
      <c r="G33" s="421">
        <f>SUM(H33:AB33)</f>
        <v>2490082.56</v>
      </c>
      <c r="H33" s="63">
        <f>IF(H28=0, 0, H32*H31)</f>
        <v>0</v>
      </c>
      <c r="I33" s="63">
        <f t="shared" ref="I33:AB33" si="1">IF(I28=0, 0, I32*I31)</f>
        <v>124504.12799999998</v>
      </c>
      <c r="J33" s="63">
        <f t="shared" si="1"/>
        <v>124504.12799999998</v>
      </c>
      <c r="K33" s="63">
        <f t="shared" si="1"/>
        <v>124504.12799999998</v>
      </c>
      <c r="L33" s="63">
        <f t="shared" si="1"/>
        <v>124504.12799999998</v>
      </c>
      <c r="M33" s="63">
        <f t="shared" si="1"/>
        <v>124504.12799999998</v>
      </c>
      <c r="N33" s="63">
        <f t="shared" si="1"/>
        <v>124504.12799999998</v>
      </c>
      <c r="O33" s="63">
        <f t="shared" si="1"/>
        <v>124504.12799999998</v>
      </c>
      <c r="P33" s="63">
        <f t="shared" si="1"/>
        <v>124504.12799999998</v>
      </c>
      <c r="Q33" s="63">
        <f t="shared" si="1"/>
        <v>124504.12799999998</v>
      </c>
      <c r="R33" s="63">
        <f t="shared" si="1"/>
        <v>124504.12799999998</v>
      </c>
      <c r="S33" s="63">
        <f t="shared" si="1"/>
        <v>124504.12799999998</v>
      </c>
      <c r="T33" s="63">
        <f t="shared" si="1"/>
        <v>124504.12799999998</v>
      </c>
      <c r="U33" s="63">
        <f t="shared" si="1"/>
        <v>124504.12799999998</v>
      </c>
      <c r="V33" s="63">
        <f t="shared" si="1"/>
        <v>124504.12799999998</v>
      </c>
      <c r="W33" s="63">
        <f t="shared" si="1"/>
        <v>124504.12799999998</v>
      </c>
      <c r="X33" s="63">
        <f t="shared" si="1"/>
        <v>124504.12799999998</v>
      </c>
      <c r="Y33" s="63">
        <f t="shared" si="1"/>
        <v>124504.12799999998</v>
      </c>
      <c r="Z33" s="63">
        <f t="shared" si="1"/>
        <v>124504.12799999998</v>
      </c>
      <c r="AA33" s="63">
        <f t="shared" si="1"/>
        <v>124504.12799999998</v>
      </c>
      <c r="AB33" s="63">
        <f t="shared" si="1"/>
        <v>124504.12799999998</v>
      </c>
    </row>
    <row r="34" spans="3:28" ht="15" customHeight="1" x14ac:dyDescent="0.2"/>
    <row r="35" spans="3:28" ht="15" customHeight="1" x14ac:dyDescent="0.2">
      <c r="C35" s="15" t="s">
        <v>18</v>
      </c>
    </row>
    <row r="36" spans="3:28" x14ac:dyDescent="0.2">
      <c r="C36" s="19" t="s">
        <v>477</v>
      </c>
      <c r="H36" s="66">
        <f>IF(H28=0, 0, SUMIF(Operations!$I$12:$AV$12, Dashboard!H28, Operations!$I$35:$AV$35)/2)</f>
        <v>0</v>
      </c>
      <c r="I36">
        <f>IF(I28=0, 0, SUMIF(Operations!$I$12:$AV$12, Dashboard!I28, Operations!$I$35:$AV$35)/2)</f>
        <v>87.8</v>
      </c>
      <c r="J36">
        <f>IF(J28=0, 0, SUMIF(Operations!$I$12:$AV$12, Dashboard!J28, Operations!$I$35:$AV$35)/2)</f>
        <v>87.8</v>
      </c>
      <c r="K36">
        <f>IF(K28=0, 0, SUMIF(Operations!$I$12:$AV$12, Dashboard!K28, Operations!$I$35:$AV$35)/2)</f>
        <v>87.8</v>
      </c>
      <c r="L36">
        <f>IF(L28=0, 0, SUMIF(Operations!$I$12:$AV$12, Dashboard!L28, Operations!$I$35:$AV$35)/2)</f>
        <v>87.8</v>
      </c>
      <c r="M36">
        <f>IF(M28=0, 0, SUMIF(Operations!$I$12:$AV$12, Dashboard!M28, Operations!$I$35:$AV$35)/2)</f>
        <v>87.8</v>
      </c>
      <c r="N36">
        <f>IF(N28=0, 0, SUMIF(Operations!$I$12:$AV$12, Dashboard!N28, Operations!$I$35:$AV$35)/2)</f>
        <v>87.8</v>
      </c>
      <c r="O36">
        <f>IF(O28=0, 0, SUMIF(Operations!$I$12:$AV$12, Dashboard!O28, Operations!$I$35:$AV$35)/2)</f>
        <v>87.8</v>
      </c>
      <c r="P36">
        <f>IF(P28=0, 0, SUMIF(Operations!$I$12:$AV$12, Dashboard!P28, Operations!$I$35:$AV$35)/2)</f>
        <v>87.8</v>
      </c>
      <c r="Q36">
        <f>IF(Q28=0, 0, SUMIF(Operations!$I$12:$AV$12, Dashboard!Q28, Operations!$I$35:$AV$35)/2)</f>
        <v>87.8</v>
      </c>
      <c r="R36">
        <f>IF(R28=0, 0, SUMIF(Operations!$I$12:$AV$12, Dashboard!R28, Operations!$I$35:$AV$35)/2)</f>
        <v>87.8</v>
      </c>
      <c r="S36">
        <f>IF(S28=0, 0, SUMIF(Operations!$I$12:$AV$12, Dashboard!S28, Operations!$I$35:$AV$35)/2)</f>
        <v>87.8</v>
      </c>
      <c r="T36">
        <f>IF(T28=0, 0, SUMIF(Operations!$I$12:$AV$12, Dashboard!T28, Operations!$I$35:$AV$35)/2)</f>
        <v>87.8</v>
      </c>
      <c r="U36">
        <f>IF(U28=0, 0, SUMIF(Operations!$I$12:$AV$12, Dashboard!U28, Operations!$I$35:$AV$35)/2)</f>
        <v>87.8</v>
      </c>
      <c r="V36">
        <f>IF(V28=0, 0, SUMIF(Operations!$I$12:$AV$12, Dashboard!V28, Operations!$I$35:$AV$35)/2)</f>
        <v>87.8</v>
      </c>
      <c r="W36">
        <f>IF(W28=0, 0, SUMIF(Operations!$I$12:$AV$12, Dashboard!W28, Operations!$I$35:$AV$35)/2)</f>
        <v>87.8</v>
      </c>
      <c r="X36">
        <f>IF(X28=0, 0, SUMIF(Operations!$I$12:$AV$12, Dashboard!X28, Operations!$I$35:$AV$35)/2)</f>
        <v>87.8</v>
      </c>
      <c r="Y36">
        <f>IF(Y28=0, 0, SUMIF(Operations!$I$12:$AV$12, Dashboard!Y28, Operations!$I$35:$AV$35)/2)</f>
        <v>87.8</v>
      </c>
      <c r="Z36">
        <f>IF(Z28=0, 0, SUMIF(Operations!$I$12:$AV$12, Dashboard!Z28, Operations!$I$35:$AV$35)/2)</f>
        <v>87.8</v>
      </c>
      <c r="AA36">
        <f>IF(AA28=0, 0, SUMIF(Operations!$I$12:$AV$12, Dashboard!AA28, Operations!$I$35:$AV$35)/2)</f>
        <v>87.8</v>
      </c>
      <c r="AB36">
        <f>IF(AB28=0, 0, SUMIF(Operations!$I$12:$AV$12, Dashboard!AB28, Operations!$I$35:$AV$35)/2)</f>
        <v>87.8</v>
      </c>
    </row>
    <row r="37" spans="3:28" ht="15" customHeight="1" x14ac:dyDescent="0.2">
      <c r="C37" s="417" t="s">
        <v>478</v>
      </c>
      <c r="D37" s="418"/>
      <c r="E37" s="418"/>
      <c r="F37" s="418"/>
      <c r="G37" s="170">
        <f t="shared" ref="G37" si="2">SUM(H37:AB37)</f>
        <v>218.62924876799994</v>
      </c>
      <c r="H37" s="423">
        <f>IF(H28=0,0,SUMIF(Operations!$I$12:$AV$12,Dashboard!H28,Operations!$I$37:$AV$37))</f>
        <v>0</v>
      </c>
      <c r="I37" s="423">
        <f>IF(I28=0,0,SUMIF(Operations!$I$12:$AV$12,Dashboard!I28,Operations!$I$37:$AV$37))</f>
        <v>10.931462438399999</v>
      </c>
      <c r="J37" s="423">
        <f>IF(J28=0,0,SUMIF(Operations!$I$12:$AV$12,Dashboard!J28,Operations!$I$37:$AV$37))</f>
        <v>10.931462438399999</v>
      </c>
      <c r="K37" s="423">
        <f>IF(K28=0,0,SUMIF(Operations!$I$12:$AV$12,Dashboard!K28,Operations!$I$37:$AV$37))</f>
        <v>10.931462438399999</v>
      </c>
      <c r="L37" s="423">
        <f>IF(L28=0,0,SUMIF(Operations!$I$12:$AV$12,Dashboard!L28,Operations!$I$37:$AV$37))</f>
        <v>10.931462438399999</v>
      </c>
      <c r="M37" s="423">
        <f>IF(M28=0,0,SUMIF(Operations!$I$12:$AV$12,Dashboard!M28,Operations!$I$37:$AV$37))</f>
        <v>10.931462438399999</v>
      </c>
      <c r="N37" s="423">
        <f>IF(N28=0,0,SUMIF(Operations!$I$12:$AV$12,Dashboard!N28,Operations!$I$37:$AV$37))</f>
        <v>10.931462438399999</v>
      </c>
      <c r="O37" s="423">
        <f>IF(O28=0,0,SUMIF(Operations!$I$12:$AV$12,Dashboard!O28,Operations!$I$37:$AV$37))</f>
        <v>10.931462438399999</v>
      </c>
      <c r="P37" s="423">
        <f>IF(P28=0,0,SUMIF(Operations!$I$12:$AV$12,Dashboard!P28,Operations!$I$37:$AV$37))</f>
        <v>10.931462438399999</v>
      </c>
      <c r="Q37" s="423">
        <f>IF(Q28=0,0,SUMIF(Operations!$I$12:$AV$12,Dashboard!Q28,Operations!$I$37:$AV$37))</f>
        <v>10.931462438399999</v>
      </c>
      <c r="R37" s="423">
        <f>IF(R28=0,0,SUMIF(Operations!$I$12:$AV$12,Dashboard!R28,Operations!$I$37:$AV$37))</f>
        <v>10.931462438399999</v>
      </c>
      <c r="S37" s="423">
        <f>IF(S28=0,0,SUMIF(Operations!$I$12:$AV$12,Dashboard!S28,Operations!$I$37:$AV$37))</f>
        <v>10.931462438399999</v>
      </c>
      <c r="T37" s="423">
        <f>IF(T28=0,0,SUMIF(Operations!$I$12:$AV$12,Dashboard!T28,Operations!$I$37:$AV$37))</f>
        <v>10.931462438399999</v>
      </c>
      <c r="U37" s="423">
        <f>IF(U28=0,0,SUMIF(Operations!$I$12:$AV$12,Dashboard!U28,Operations!$I$37:$AV$37))</f>
        <v>10.931462438399999</v>
      </c>
      <c r="V37" s="423">
        <f>IF(V28=0,0,SUMIF(Operations!$I$12:$AV$12,Dashboard!V28,Operations!$I$37:$AV$37))</f>
        <v>10.931462438399999</v>
      </c>
      <c r="W37" s="423">
        <f>IF(W28=0,0,SUMIF(Operations!$I$12:$AV$12,Dashboard!W28,Operations!$I$37:$AV$37))</f>
        <v>10.931462438399999</v>
      </c>
      <c r="X37" s="423">
        <f>IF(X28=0,0,SUMIF(Operations!$I$12:$AV$12,Dashboard!X28,Operations!$I$37:$AV$37))</f>
        <v>10.931462438399999</v>
      </c>
      <c r="Y37" s="423">
        <f>IF(Y28=0,0,SUMIF(Operations!$I$12:$AV$12,Dashboard!Y28,Operations!$I$37:$AV$37))</f>
        <v>10.931462438399999</v>
      </c>
      <c r="Z37" s="423">
        <f>IF(Z28=0,0,SUMIF(Operations!$I$12:$AV$12,Dashboard!Z28,Operations!$I$37:$AV$37))</f>
        <v>10.931462438399999</v>
      </c>
      <c r="AA37" s="423">
        <f>IF(AA28=0,0,SUMIF(Operations!$I$12:$AV$12,Dashboard!AA28,Operations!$I$37:$AV$37))</f>
        <v>10.931462438399999</v>
      </c>
      <c r="AB37" s="423">
        <f>IF(AB28=0,0,SUMIF(Operations!$I$12:$AV$12,Dashboard!AB28,Operations!$I$37:$AV$37))</f>
        <v>10.931462438399999</v>
      </c>
    </row>
    <row r="38" spans="3:28" x14ac:dyDescent="0.2">
      <c r="C38" s="15" t="s">
        <v>481</v>
      </c>
      <c r="G38" s="416">
        <f>SUM(H38:AB38)</f>
        <v>218.62924876799994</v>
      </c>
      <c r="H38" s="64">
        <f>H37</f>
        <v>0</v>
      </c>
      <c r="I38" s="64">
        <f t="shared" ref="I38:AB38" si="3">I37</f>
        <v>10.931462438399999</v>
      </c>
      <c r="J38" s="64">
        <f t="shared" si="3"/>
        <v>10.931462438399999</v>
      </c>
      <c r="K38" s="64">
        <f t="shared" si="3"/>
        <v>10.931462438399999</v>
      </c>
      <c r="L38" s="64">
        <f t="shared" si="3"/>
        <v>10.931462438399999</v>
      </c>
      <c r="M38" s="64">
        <f t="shared" si="3"/>
        <v>10.931462438399999</v>
      </c>
      <c r="N38" s="64">
        <f t="shared" si="3"/>
        <v>10.931462438399999</v>
      </c>
      <c r="O38" s="64">
        <f t="shared" si="3"/>
        <v>10.931462438399999</v>
      </c>
      <c r="P38" s="64">
        <f t="shared" si="3"/>
        <v>10.931462438399999</v>
      </c>
      <c r="Q38" s="64">
        <f t="shared" si="3"/>
        <v>10.931462438399999</v>
      </c>
      <c r="R38" s="64">
        <f t="shared" si="3"/>
        <v>10.931462438399999</v>
      </c>
      <c r="S38" s="64">
        <f t="shared" si="3"/>
        <v>10.931462438399999</v>
      </c>
      <c r="T38" s="64">
        <f t="shared" si="3"/>
        <v>10.931462438399999</v>
      </c>
      <c r="U38" s="64">
        <f t="shared" si="3"/>
        <v>10.931462438399999</v>
      </c>
      <c r="V38" s="64">
        <f t="shared" si="3"/>
        <v>10.931462438399999</v>
      </c>
      <c r="W38" s="64">
        <f t="shared" si="3"/>
        <v>10.931462438399999</v>
      </c>
      <c r="X38" s="64">
        <f t="shared" si="3"/>
        <v>10.931462438399999</v>
      </c>
      <c r="Y38" s="64">
        <f t="shared" si="3"/>
        <v>10.931462438399999</v>
      </c>
      <c r="Z38" s="64">
        <f t="shared" si="3"/>
        <v>10.931462438399999</v>
      </c>
      <c r="AA38" s="64">
        <f t="shared" si="3"/>
        <v>10.931462438399999</v>
      </c>
      <c r="AB38" s="64">
        <f t="shared" si="3"/>
        <v>10.931462438399999</v>
      </c>
    </row>
    <row r="40" spans="3:28" ht="15" customHeight="1" x14ac:dyDescent="0.2">
      <c r="C40" s="15" t="s">
        <v>516</v>
      </c>
    </row>
    <row r="41" spans="3:28" ht="15" customHeight="1" x14ac:dyDescent="0.2">
      <c r="C41" s="19" t="s">
        <v>514</v>
      </c>
      <c r="G41" s="170">
        <f t="shared" ref="G41:G47" si="4">SUM(H41:AB41)</f>
        <v>39.386133633524828</v>
      </c>
      <c r="H41" s="180">
        <f>SUMIF(Input!$I$6:$AV$6, Dashboard!H28, Input!$I$114:$AV$114)</f>
        <v>0</v>
      </c>
      <c r="I41" s="180">
        <f>SUMIF(Input!$I$6:$AV$6, Dashboard!I28, Input!$I$114:$AV$114)</f>
        <v>1.6210040000000001</v>
      </c>
      <c r="J41" s="180">
        <f>SUMIF(Input!$I$6:$AV$6, Dashboard!J28, Input!$I$114:$AV$114)</f>
        <v>1.6534240800000002</v>
      </c>
      <c r="K41" s="180">
        <f>SUMIF(Input!$I$6:$AV$6, Dashboard!K28, Input!$I$114:$AV$114)</f>
        <v>1.6864925615999999</v>
      </c>
      <c r="L41" s="180">
        <f>SUMIF(Input!$I$6:$AV$6, Dashboard!L28, Input!$I$114:$AV$114)</f>
        <v>1.7202224128319998</v>
      </c>
      <c r="M41" s="180">
        <f>SUMIF(Input!$I$6:$AV$6, Dashboard!M28, Input!$I$114:$AV$114)</f>
        <v>1.75462686108864</v>
      </c>
      <c r="N41" s="180">
        <f>SUMIF(Input!$I$6:$AV$6, Dashboard!N28, Input!$I$114:$AV$114)</f>
        <v>1.7897193983104129</v>
      </c>
      <c r="O41" s="180">
        <f>SUMIF(Input!$I$6:$AV$6, Dashboard!O28, Input!$I$114:$AV$114)</f>
        <v>1.8255137862766211</v>
      </c>
      <c r="P41" s="180">
        <f>SUMIF(Input!$I$6:$AV$6, Dashboard!P28, Input!$I$114:$AV$114)</f>
        <v>1.8620240620021535</v>
      </c>
      <c r="Q41" s="180">
        <f>SUMIF(Input!$I$6:$AV$6, Dashboard!Q28, Input!$I$114:$AV$114)</f>
        <v>1.8992645432421966</v>
      </c>
      <c r="R41" s="180">
        <f>SUMIF(Input!$I$6:$AV$6, Dashboard!R28, Input!$I$114:$AV$114)</f>
        <v>1.9372498341070408</v>
      </c>
      <c r="S41" s="180">
        <f>SUMIF(Input!$I$6:$AV$6, Dashboard!S28, Input!$I$114:$AV$114)</f>
        <v>1.9759948307891817</v>
      </c>
      <c r="T41" s="180">
        <f>SUMIF(Input!$I$6:$AV$6, Dashboard!T28, Input!$I$114:$AV$114)</f>
        <v>2.0155147274049652</v>
      </c>
      <c r="U41" s="180">
        <f>SUMIF(Input!$I$6:$AV$6, Dashboard!U28, Input!$I$114:$AV$114)</f>
        <v>2.0558250219530647</v>
      </c>
      <c r="V41" s="180">
        <f>SUMIF(Input!$I$6:$AV$6, Dashboard!V28, Input!$I$114:$AV$114)</f>
        <v>2.0969415223921257</v>
      </c>
      <c r="W41" s="180">
        <f>SUMIF(Input!$I$6:$AV$6, Dashboard!W28, Input!$I$114:$AV$114)</f>
        <v>2.1388803528399682</v>
      </c>
      <c r="X41" s="180">
        <f>SUMIF(Input!$I$6:$AV$6, Dashboard!X28, Input!$I$114:$AV$114)</f>
        <v>2.1816579598967678</v>
      </c>
      <c r="Y41" s="180">
        <f>SUMIF(Input!$I$6:$AV$6, Dashboard!Y28, Input!$I$114:$AV$114)</f>
        <v>2.2252911190947033</v>
      </c>
      <c r="Z41" s="180">
        <f>SUMIF(Input!$I$6:$AV$6, Dashboard!Z28, Input!$I$114:$AV$114)</f>
        <v>2.2697969414765975</v>
      </c>
      <c r="AA41" s="180">
        <f>SUMIF(Input!$I$6:$AV$6, Dashboard!AA28, Input!$I$114:$AV$114)</f>
        <v>2.3151928803061295</v>
      </c>
      <c r="AB41" s="180">
        <f>SUMIF(Input!$I$6:$AV$6, Dashboard!AB28, Input!$I$114:$AV$114)</f>
        <v>2.361496737912252</v>
      </c>
    </row>
    <row r="42" spans="3:28" ht="15" customHeight="1" x14ac:dyDescent="0.2">
      <c r="C42" s="417" t="s">
        <v>515</v>
      </c>
      <c r="D42" s="418"/>
      <c r="E42" s="418"/>
      <c r="F42" s="418"/>
      <c r="G42" s="419">
        <f t="shared" si="4"/>
        <v>11.386650930070813</v>
      </c>
      <c r="H42" s="420">
        <f>SUMIF(Input!$I$6:$AV$6, Dashboard!H28, Input!$I$121:$AV$121)</f>
        <v>0</v>
      </c>
      <c r="I42" s="420">
        <f>SUMIF(Input!$I$6:$AV$6, Dashboard!I28, Input!$I$121:$AV$121)</f>
        <v>0.46863718271999999</v>
      </c>
      <c r="J42" s="420">
        <f>SUMIF(Input!$I$6:$AV$6, Dashboard!J28, Input!$I$121:$AV$121)</f>
        <v>0.47800992637439993</v>
      </c>
      <c r="K42" s="420">
        <f>SUMIF(Input!$I$6:$AV$6, Dashboard!K28, Input!$I$121:$AV$121)</f>
        <v>0.48757012490188795</v>
      </c>
      <c r="L42" s="420">
        <f>SUMIF(Input!$I$6:$AV$6, Dashboard!L28, Input!$I$121:$AV$121)</f>
        <v>0.49732152739992569</v>
      </c>
      <c r="M42" s="420">
        <f>SUMIF(Input!$I$6:$AV$6, Dashboard!M28, Input!$I$121:$AV$121)</f>
        <v>0.50726795794792423</v>
      </c>
      <c r="N42" s="420">
        <f>SUMIF(Input!$I$6:$AV$6, Dashboard!N28, Input!$I$121:$AV$121)</f>
        <v>0.51741331710688265</v>
      </c>
      <c r="O42" s="420">
        <f>SUMIF(Input!$I$6:$AV$6, Dashboard!O28, Input!$I$121:$AV$121)</f>
        <v>0.52776158344902036</v>
      </c>
      <c r="P42" s="420">
        <f>SUMIF(Input!$I$6:$AV$6, Dashboard!P28, Input!$I$121:$AV$121)</f>
        <v>0.53831681511800078</v>
      </c>
      <c r="Q42" s="420">
        <f>SUMIF(Input!$I$6:$AV$6, Dashboard!Q28, Input!$I$121:$AV$121)</f>
        <v>0.5490831514203609</v>
      </c>
      <c r="R42" s="420">
        <f>SUMIF(Input!$I$6:$AV$6, Dashboard!R28, Input!$I$121:$AV$121)</f>
        <v>0.5600648144487681</v>
      </c>
      <c r="S42" s="420">
        <f>SUMIF(Input!$I$6:$AV$6, Dashboard!S28, Input!$I$121:$AV$121)</f>
        <v>0.57126611073774347</v>
      </c>
      <c r="T42" s="420">
        <f>SUMIF(Input!$I$6:$AV$6, Dashboard!T28, Input!$I$121:$AV$121)</f>
        <v>0.58269143295249837</v>
      </c>
      <c r="U42" s="420">
        <f>SUMIF(Input!$I$6:$AV$6, Dashboard!U28, Input!$I$121:$AV$121)</f>
        <v>0.59434526161154833</v>
      </c>
      <c r="V42" s="420">
        <f>SUMIF(Input!$I$6:$AV$6, Dashboard!V28, Input!$I$121:$AV$121)</f>
        <v>0.60623216684377923</v>
      </c>
      <c r="W42" s="420">
        <f>SUMIF(Input!$I$6:$AV$6, Dashboard!W28, Input!$I$121:$AV$121)</f>
        <v>0.61835681018065491</v>
      </c>
      <c r="X42" s="420">
        <f>SUMIF(Input!$I$6:$AV$6, Dashboard!X28, Input!$I$121:$AV$121)</f>
        <v>0.63072394638426799</v>
      </c>
      <c r="Y42" s="420">
        <f>SUMIF(Input!$I$6:$AV$6, Dashboard!Y28, Input!$I$121:$AV$121)</f>
        <v>0.6433384253119534</v>
      </c>
      <c r="Z42" s="420">
        <f>SUMIF(Input!$I$6:$AV$6, Dashboard!Z28, Input!$I$121:$AV$121)</f>
        <v>0.65620519381819253</v>
      </c>
      <c r="AA42" s="420">
        <f>SUMIF(Input!$I$6:$AV$6, Dashboard!AA28, Input!$I$121:$AV$121)</f>
        <v>0.6693292976945564</v>
      </c>
      <c r="AB42" s="420">
        <f>SUMIF(Input!$I$6:$AV$6, Dashboard!AB28, Input!$I$121:$AV$121)</f>
        <v>0.68271588364844749</v>
      </c>
    </row>
    <row r="43" spans="3:28" ht="15" customHeight="1" x14ac:dyDescent="0.2">
      <c r="C43" s="415" t="s">
        <v>482</v>
      </c>
      <c r="G43" s="416">
        <f t="shared" si="4"/>
        <v>50.772784563595636</v>
      </c>
      <c r="H43" s="180">
        <f>IF(H28=0,0,SUMIF(Operations!$I$12:$AV$12,Dashboard!H28,Operations!$I$59:$AV$59))</f>
        <v>0</v>
      </c>
      <c r="I43" s="180">
        <f>IF(I28=0,0,SUMIF(Operations!$I$12:$AV$12,Dashboard!I28,Operations!$I$59:$AV$59))</f>
        <v>2.0896411827199999</v>
      </c>
      <c r="J43" s="180">
        <f>IF(J28=0,0,SUMIF(Operations!$I$12:$AV$12,Dashboard!J28,Operations!$I$59:$AV$59))</f>
        <v>2.1314340063744002</v>
      </c>
      <c r="K43" s="180">
        <f>IF(K28=0,0,SUMIF(Operations!$I$12:$AV$12,Dashboard!K28,Operations!$I$59:$AV$59))</f>
        <v>2.1740626865018875</v>
      </c>
      <c r="L43" s="180">
        <f>IF(L28=0,0,SUMIF(Operations!$I$12:$AV$12,Dashboard!L28,Operations!$I$59:$AV$59))</f>
        <v>2.2175439402319252</v>
      </c>
      <c r="M43" s="180">
        <f>IF(M28=0,0,SUMIF(Operations!$I$12:$AV$12,Dashboard!M28,Operations!$I$59:$AV$59))</f>
        <v>2.2618948190365642</v>
      </c>
      <c r="N43" s="180">
        <f>IF(N28=0,0,SUMIF(Operations!$I$12:$AV$12,Dashboard!N28,Operations!$I$59:$AV$59))</f>
        <v>2.3071327154172954</v>
      </c>
      <c r="O43" s="180">
        <f>IF(O28=0,0,SUMIF(Operations!$I$12:$AV$12,Dashboard!O28,Operations!$I$59:$AV$59))</f>
        <v>2.3532753697256417</v>
      </c>
      <c r="P43" s="180">
        <f>IF(P28=0,0,SUMIF(Operations!$I$12:$AV$12,Dashboard!P28,Operations!$I$59:$AV$59))</f>
        <v>2.4003408771201542</v>
      </c>
      <c r="Q43" s="180">
        <f>IF(Q28=0,0,SUMIF(Operations!$I$12:$AV$12,Dashboard!Q28,Operations!$I$59:$AV$59))</f>
        <v>2.4483476946625577</v>
      </c>
      <c r="R43" s="180">
        <f>IF(R28=0,0,SUMIF(Operations!$I$12:$AV$12,Dashboard!R28,Operations!$I$59:$AV$59))</f>
        <v>2.4973146485558089</v>
      </c>
      <c r="S43" s="180">
        <f>IF(S28=0,0,SUMIF(Operations!$I$12:$AV$12,Dashboard!S28,Operations!$I$59:$AV$59))</f>
        <v>2.5472609415269254</v>
      </c>
      <c r="T43" s="180">
        <f>IF(T28=0,0,SUMIF(Operations!$I$12:$AV$12,Dashboard!T28,Operations!$I$59:$AV$59))</f>
        <v>2.5982061603574635</v>
      </c>
      <c r="U43" s="180">
        <f>IF(U28=0,0,SUMIF(Operations!$I$12:$AV$12,Dashboard!U28,Operations!$I$59:$AV$59))</f>
        <v>2.6501702835646128</v>
      </c>
      <c r="V43" s="180">
        <f>IF(V28=0,0,SUMIF(Operations!$I$12:$AV$12,Dashboard!V28,Operations!$I$59:$AV$59))</f>
        <v>2.7031736892359048</v>
      </c>
      <c r="W43" s="180">
        <f>IF(W28=0,0,SUMIF(Operations!$I$12:$AV$12,Dashboard!W28,Operations!$I$59:$AV$59))</f>
        <v>2.7572371630206236</v>
      </c>
      <c r="X43" s="180">
        <f>IF(X28=0,0,SUMIF(Operations!$I$12:$AV$12,Dashboard!X28,Operations!$I$59:$AV$59))</f>
        <v>2.8123819062810358</v>
      </c>
      <c r="Y43" s="180">
        <f>IF(Y28=0,0,SUMIF(Operations!$I$12:$AV$12,Dashboard!Y28,Operations!$I$59:$AV$59))</f>
        <v>2.8686295444066565</v>
      </c>
      <c r="Z43" s="180">
        <f>IF(Z28=0,0,SUMIF(Operations!$I$12:$AV$12,Dashboard!Z28,Operations!$I$59:$AV$59))</f>
        <v>2.92600213529479</v>
      </c>
      <c r="AA43" s="180">
        <f>IF(AA28=0,0,SUMIF(Operations!$I$12:$AV$12,Dashboard!AA28,Operations!$I$59:$AV$59))</f>
        <v>2.9845221780006859</v>
      </c>
      <c r="AB43" s="180">
        <f>IF(AB28=0,0,SUMIF(Operations!$I$12:$AV$12,Dashboard!AB28,Operations!$I$59:$AV$59))</f>
        <v>3.0442126215606997</v>
      </c>
    </row>
    <row r="44" spans="3:28" ht="15" customHeight="1" x14ac:dyDescent="0.2">
      <c r="C44" s="417" t="s">
        <v>524</v>
      </c>
      <c r="D44" s="418"/>
      <c r="E44" s="418"/>
      <c r="F44" s="418"/>
      <c r="G44" s="419">
        <f t="shared" si="4"/>
        <v>9.2834024388457284</v>
      </c>
      <c r="H44" s="420">
        <f>IF(H29=0,0,SUMIF(Operations!$I$12:$AV$12,Dashboard!H29,Operations!$I$59:$AV$59))</f>
        <v>0</v>
      </c>
      <c r="I44" s="420">
        <f>SUMIF(Input!$I$6:$AV$6, Dashboard!I28, Input!$I$128:$AV$128)</f>
        <v>0.49725156096000001</v>
      </c>
      <c r="J44" s="420">
        <f>SUMIF(Input!$I$6:$AV$6, Dashboard!J28, Input!$I$128:$AV$128)</f>
        <v>0.4956297921792</v>
      </c>
      <c r="K44" s="420">
        <f>SUMIF(Input!$I$6:$AV$6, Dashboard!K28, Input!$I$128:$AV$128)</f>
        <v>0.49374425202278394</v>
      </c>
      <c r="L44" s="420">
        <f>SUMIF(Input!$I$6:$AV$6, Dashboard!L28, Input!$I$128:$AV$128)</f>
        <v>0.49158503834323958</v>
      </c>
      <c r="M44" s="420">
        <f>SUMIF(Input!$I$6:$AV$6, Dashboard!M28, Input!$I$128:$AV$128)</f>
        <v>0.48914195841570446</v>
      </c>
      <c r="N44" s="420">
        <f>SUMIF(Input!$I$6:$AV$6, Dashboard!N28, Input!$I$128:$AV$128)</f>
        <v>0.48640452127573053</v>
      </c>
      <c r="O44" s="420">
        <f>SUMIF(Input!$I$6:$AV$6, Dashboard!O28, Input!$I$128:$AV$128)</f>
        <v>0.48336192986679144</v>
      </c>
      <c r="P44" s="420">
        <f>SUMIF(Input!$I$6:$AV$6, Dashboard!P28, Input!$I$128:$AV$128)</f>
        <v>0.48000307299298439</v>
      </c>
      <c r="Q44" s="420">
        <f>SUMIF(Input!$I$6:$AV$6, Dashboard!Q28, Input!$I$128:$AV$128)</f>
        <v>0.4763165170722784</v>
      </c>
      <c r="R44" s="420">
        <f>SUMIF(Input!$I$6:$AV$6, Dashboard!R28, Input!$I$128:$AV$128)</f>
        <v>0.47229049768554698</v>
      </c>
      <c r="S44" s="420">
        <f>SUMIF(Input!$I$6:$AV$6, Dashboard!S28, Input!$I$128:$AV$128)</f>
        <v>0.46791291091651732</v>
      </c>
      <c r="T44" s="420">
        <f>SUMIF(Input!$I$6:$AV$6, Dashboard!T28, Input!$I$128:$AV$128)</f>
        <v>0.46317130447765231</v>
      </c>
      <c r="U44" s="420">
        <f>SUMIF(Input!$I$6:$AV$6, Dashboard!U28, Input!$I$128:$AV$128)</f>
        <v>0.45805286861686612</v>
      </c>
      <c r="V44" s="420">
        <f>SUMIF(Input!$I$6:$AV$6, Dashboard!V28, Input!$I$128:$AV$128)</f>
        <v>0.45254442679985735</v>
      </c>
      <c r="W44" s="420">
        <f>SUMIF(Input!$I$6:$AV$6, Dashboard!W28, Input!$I$128:$AV$128)</f>
        <v>0.44663242616272159</v>
      </c>
      <c r="X44" s="420">
        <f>SUMIF(Input!$I$6:$AV$6, Dashboard!X28, Input!$I$128:$AV$128)</f>
        <v>0.4403029277293804</v>
      </c>
      <c r="Y44" s="420">
        <f>SUMIF(Input!$I$6:$AV$6, Dashboard!Y28, Input!$I$128:$AV$128)</f>
        <v>0.43354159638824041</v>
      </c>
      <c r="Z44" s="420">
        <f>SUMIF(Input!$I$6:$AV$6, Dashboard!Z28, Input!$I$128:$AV$128)</f>
        <v>0.42633369062236315</v>
      </c>
      <c r="AA44" s="420">
        <f>SUMIF(Input!$I$6:$AV$6, Dashboard!AA28, Input!$I$128:$AV$128)</f>
        <v>0.4186640519872955</v>
      </c>
      <c r="AB44" s="420">
        <f>SUMIF(Input!$I$6:$AV$6, Dashboard!AB28, Input!$I$128:$AV$128)</f>
        <v>0.41051709433057615</v>
      </c>
    </row>
    <row r="45" spans="3:28" x14ac:dyDescent="0.2">
      <c r="C45" s="415" t="s">
        <v>483</v>
      </c>
      <c r="G45" s="416">
        <f t="shared" si="4"/>
        <v>60.056187002441369</v>
      </c>
      <c r="H45" s="180">
        <f>IF(H28=0,0,SUMIF(Operations!$I$12:$AV$12,Dashboard!H28,Operations!$I$72:$AV$72))</f>
        <v>0</v>
      </c>
      <c r="I45" s="180">
        <f>IF(I28=0,0,SUMIF(Operations!$I$12:$AV$12,Dashboard!I28,Operations!$I$72:$AV$72))</f>
        <v>2.58689274368</v>
      </c>
      <c r="J45" s="180">
        <f>IF(J28=0,0,SUMIF(Operations!$I$12:$AV$12,Dashboard!J28,Operations!$I$72:$AV$72))</f>
        <v>2.6270637985535998</v>
      </c>
      <c r="K45" s="180">
        <f>IF(K28=0,0,SUMIF(Operations!$I$12:$AV$12,Dashboard!K28,Operations!$I$72:$AV$72))</f>
        <v>2.6678069385246719</v>
      </c>
      <c r="L45" s="180">
        <f>IF(L28=0,0,SUMIF(Operations!$I$12:$AV$12,Dashboard!L28,Operations!$I$72:$AV$72))</f>
        <v>2.7091289785751647</v>
      </c>
      <c r="M45" s="180">
        <f>IF(M28=0,0,SUMIF(Operations!$I$12:$AV$12,Dashboard!M28,Operations!$I$72:$AV$72))</f>
        <v>2.7510367774522688</v>
      </c>
      <c r="N45" s="180">
        <f>IF(N28=0,0,SUMIF(Operations!$I$12:$AV$12,Dashboard!N28,Operations!$I$72:$AV$72))</f>
        <v>2.7935372366930258</v>
      </c>
      <c r="O45" s="180">
        <f>IF(O28=0,0,SUMIF(Operations!$I$12:$AV$12,Dashboard!O28,Operations!$I$72:$AV$72))</f>
        <v>2.8366372995924332</v>
      </c>
      <c r="P45" s="180">
        <f>IF(P28=0,0,SUMIF(Operations!$I$12:$AV$12,Dashboard!P28,Operations!$I$72:$AV$72))</f>
        <v>2.8803439501131387</v>
      </c>
      <c r="Q45" s="180">
        <f>IF(Q28=0,0,SUMIF(Operations!$I$12:$AV$12,Dashboard!Q28,Operations!$I$72:$AV$72))</f>
        <v>2.9246642117348363</v>
      </c>
      <c r="R45" s="180">
        <f>IF(R28=0,0,SUMIF(Operations!$I$12:$AV$12,Dashboard!R28,Operations!$I$72:$AV$72))</f>
        <v>2.9696051462413555</v>
      </c>
      <c r="S45" s="180">
        <f>IF(S28=0,0,SUMIF(Operations!$I$12:$AV$12,Dashboard!S28,Operations!$I$72:$AV$72))</f>
        <v>3.0151738524434424</v>
      </c>
      <c r="T45" s="180">
        <f>IF(T28=0,0,SUMIF(Operations!$I$12:$AV$12,Dashboard!T28,Operations!$I$72:$AV$72))</f>
        <v>3.061377464835116</v>
      </c>
      <c r="U45" s="180">
        <f>IF(U28=0,0,SUMIF(Operations!$I$12:$AV$12,Dashboard!U28,Operations!$I$72:$AV$72))</f>
        <v>3.1082231521814792</v>
      </c>
      <c r="V45" s="180">
        <f>IF(V28=0,0,SUMIF(Operations!$I$12:$AV$12,Dashboard!V28,Operations!$I$72:$AV$72))</f>
        <v>3.1557181160357626</v>
      </c>
      <c r="W45" s="180">
        <f>IF(W28=0,0,SUMIF(Operations!$I$12:$AV$12,Dashboard!W28,Operations!$I$72:$AV$72))</f>
        <v>3.2038695891833449</v>
      </c>
      <c r="X45" s="180">
        <f>IF(X28=0,0,SUMIF(Operations!$I$12:$AV$12,Dashboard!X28,Operations!$I$72:$AV$72))</f>
        <v>3.2526848340104157</v>
      </c>
      <c r="Y45" s="180">
        <f>IF(Y28=0,0,SUMIF(Operations!$I$12:$AV$12,Dashboard!Y28,Operations!$I$72:$AV$72))</f>
        <v>3.302171140794897</v>
      </c>
      <c r="Z45" s="180">
        <f>IF(Z28=0,0,SUMIF(Operations!$I$12:$AV$12,Dashboard!Z28,Operations!$I$72:$AV$72))</f>
        <v>3.352335825917153</v>
      </c>
      <c r="AA45" s="180">
        <f>IF(AA28=0,0,SUMIF(Operations!$I$12:$AV$12,Dashboard!AA28,Operations!$I$72:$AV$72))</f>
        <v>3.4031862299879814</v>
      </c>
      <c r="AB45" s="180">
        <f>IF(AB28=0,0,SUMIF(Operations!$I$12:$AV$12,Dashboard!AB28,Operations!$I$72:$AV$72))</f>
        <v>3.454729715891276</v>
      </c>
    </row>
    <row r="46" spans="3:28" x14ac:dyDescent="0.2">
      <c r="C46" s="417" t="s">
        <v>530</v>
      </c>
      <c r="D46" s="418"/>
      <c r="E46" s="418"/>
      <c r="F46" s="418"/>
      <c r="G46" s="419">
        <f t="shared" si="4"/>
        <v>0.45000000000000012</v>
      </c>
      <c r="H46" s="420">
        <f>SUMIF(Input!$I$6:$AV$6, Dashboard!H28, Input!$I$143:$AV$143)</f>
        <v>0</v>
      </c>
      <c r="I46" s="420">
        <f>SUMIF(Input!$I$6:$AV$6, Dashboard!I28, Input!$I$143:$AV$143)</f>
        <v>2.5000000000000001E-2</v>
      </c>
      <c r="J46" s="420">
        <f>SUMIF(Input!$I$6:$AV$6, Dashboard!J28, Input!$I$143:$AV$143)</f>
        <v>2.5000000000000001E-2</v>
      </c>
      <c r="K46" s="420">
        <f>SUMIF(Input!$I$6:$AV$6, Dashboard!K28, Input!$I$143:$AV$143)</f>
        <v>2.5000000000000001E-2</v>
      </c>
      <c r="L46" s="420">
        <f>SUMIF(Input!$I$6:$AV$6, Dashboard!L28, Input!$I$143:$AV$143)</f>
        <v>2.5000000000000001E-2</v>
      </c>
      <c r="M46" s="420">
        <f>SUMIF(Input!$I$6:$AV$6, Dashboard!M28, Input!$I$143:$AV$143)</f>
        <v>2.5000000000000001E-2</v>
      </c>
      <c r="N46" s="420">
        <f>SUMIF(Input!$I$6:$AV$6, Dashboard!N28, Input!$I$143:$AV$143)</f>
        <v>2.5000000000000001E-2</v>
      </c>
      <c r="O46" s="420">
        <f>SUMIF(Input!$I$6:$AV$6, Dashboard!O28, Input!$I$143:$AV$143)</f>
        <v>2.5000000000000001E-2</v>
      </c>
      <c r="P46" s="420">
        <f>SUMIF(Input!$I$6:$AV$6, Dashboard!P28, Input!$I$143:$AV$143)</f>
        <v>2.5000000000000001E-2</v>
      </c>
      <c r="Q46" s="420">
        <f>SUMIF(Input!$I$6:$AV$6, Dashboard!Q28, Input!$I$143:$AV$143)</f>
        <v>2.5000000000000001E-2</v>
      </c>
      <c r="R46" s="420">
        <f>SUMIF(Input!$I$6:$AV$6, Dashboard!R28, Input!$I$143:$AV$143)</f>
        <v>2.5000000000000001E-2</v>
      </c>
      <c r="S46" s="420">
        <f>SUMIF(Input!$I$6:$AV$6, Dashboard!S28, Input!$I$143:$AV$143)</f>
        <v>2.5000000000000001E-2</v>
      </c>
      <c r="T46" s="420">
        <f>SUMIF(Input!$I$6:$AV$6, Dashboard!T28, Input!$I$143:$AV$143)</f>
        <v>2.5000000000000001E-2</v>
      </c>
      <c r="U46" s="420">
        <f>SUMIF(Input!$I$6:$AV$6, Dashboard!U28, Input!$I$143:$AV$143)</f>
        <v>2.5000000000000001E-2</v>
      </c>
      <c r="V46" s="420">
        <f>SUMIF(Input!$I$6:$AV$6, Dashboard!V28, Input!$I$143:$AV$143)</f>
        <v>2.5000000000000001E-2</v>
      </c>
      <c r="W46" s="420">
        <f>SUMIF(Input!$I$6:$AV$6, Dashboard!W28, Input!$I$143:$AV$143)</f>
        <v>2.5000000000000001E-2</v>
      </c>
      <c r="X46" s="420">
        <f>SUMIF(Input!$I$6:$AV$6, Dashboard!X28, Input!$I$143:$AV$143)</f>
        <v>2.5000000000000001E-2</v>
      </c>
      <c r="Y46" s="420">
        <f>SUMIF(Input!$I$6:$AV$6, Dashboard!Y28, Input!$I$143:$AV$143)</f>
        <v>2.5000000000000001E-2</v>
      </c>
      <c r="Z46" s="420">
        <f>SUMIF(Input!$I$6:$AV$6, Dashboard!Z28, Input!$I$143:$AV$143)</f>
        <v>2.5000000000000001E-2</v>
      </c>
      <c r="AA46" s="420">
        <f>SUMIF(Input!$I$6:$AV$6, Dashboard!AA28, Input!$I$143:$AV$143)</f>
        <v>0</v>
      </c>
      <c r="AB46" s="420">
        <f>SUMIF(Input!$I$6:$AV$6, Dashboard!AB28, Input!$I$143:$AV$143)</f>
        <v>0</v>
      </c>
    </row>
    <row r="47" spans="3:28" x14ac:dyDescent="0.2">
      <c r="C47" s="415" t="s">
        <v>531</v>
      </c>
      <c r="G47" s="416">
        <f t="shared" si="4"/>
        <v>60.506187002441358</v>
      </c>
      <c r="H47" s="180">
        <f>IF(H28=0,0,SUMIF(Operations!$I$12:$AV$12,Dashboard!H28,Operations!$I$77:$AV$77))</f>
        <v>0</v>
      </c>
      <c r="I47" s="180">
        <f>IF(I28=0,0,SUMIF(Operations!$I$12:$AV$12,Dashboard!I28,Operations!$I$77:$AV$77))</f>
        <v>2.6118927436799995</v>
      </c>
      <c r="J47" s="180">
        <f>IF(J28=0,0,SUMIF(Operations!$I$12:$AV$12,Dashboard!J28,Operations!$I$77:$AV$77))</f>
        <v>2.6520637985535997</v>
      </c>
      <c r="K47" s="180">
        <f>IF(K28=0,0,SUMIF(Operations!$I$12:$AV$12,Dashboard!K28,Operations!$I$77:$AV$77))</f>
        <v>2.6928069385246713</v>
      </c>
      <c r="L47" s="180">
        <f>IF(L28=0,0,SUMIF(Operations!$I$12:$AV$12,Dashboard!L28,Operations!$I$77:$AV$77))</f>
        <v>2.734128978575165</v>
      </c>
      <c r="M47" s="180">
        <f>IF(M28=0,0,SUMIF(Operations!$I$12:$AV$12,Dashboard!M28,Operations!$I$77:$AV$77))</f>
        <v>2.7760367774522687</v>
      </c>
      <c r="N47" s="180">
        <f>IF(N28=0,0,SUMIF(Operations!$I$12:$AV$12,Dashboard!N28,Operations!$I$77:$AV$77))</f>
        <v>2.8185372366930261</v>
      </c>
      <c r="O47" s="180">
        <f>IF(O28=0,0,SUMIF(Operations!$I$12:$AV$12,Dashboard!O28,Operations!$I$77:$AV$77))</f>
        <v>2.8616372995924331</v>
      </c>
      <c r="P47" s="180">
        <f>IF(P28=0,0,SUMIF(Operations!$I$12:$AV$12,Dashboard!P28,Operations!$I$77:$AV$77))</f>
        <v>2.9053439501131386</v>
      </c>
      <c r="Q47" s="180">
        <f>IF(Q28=0,0,SUMIF(Operations!$I$12:$AV$12,Dashboard!Q28,Operations!$I$77:$AV$77))</f>
        <v>2.9496642117348362</v>
      </c>
      <c r="R47" s="180">
        <f>IF(R28=0,0,SUMIF(Operations!$I$12:$AV$12,Dashboard!R28,Operations!$I$77:$AV$77))</f>
        <v>2.9946051462413559</v>
      </c>
      <c r="S47" s="180">
        <f>IF(S28=0,0,SUMIF(Operations!$I$12:$AV$12,Dashboard!S28,Operations!$I$77:$AV$77))</f>
        <v>3.0401738524434423</v>
      </c>
      <c r="T47" s="180">
        <f>IF(T28=0,0,SUMIF(Operations!$I$12:$AV$12,Dashboard!T28,Operations!$I$77:$AV$77))</f>
        <v>3.0863774648351159</v>
      </c>
      <c r="U47" s="180">
        <f>IF(U28=0,0,SUMIF(Operations!$I$12:$AV$12,Dashboard!U28,Operations!$I$77:$AV$77))</f>
        <v>3.1332231521814791</v>
      </c>
      <c r="V47" s="180">
        <f>IF(V28=0,0,SUMIF(Operations!$I$12:$AV$12,Dashboard!V28,Operations!$I$77:$AV$77))</f>
        <v>3.180718116035762</v>
      </c>
      <c r="W47" s="180">
        <f>IF(W28=0,0,SUMIF(Operations!$I$12:$AV$12,Dashboard!W28,Operations!$I$77:$AV$77))</f>
        <v>3.2288695891833452</v>
      </c>
      <c r="X47" s="180">
        <f>IF(X28=0,0,SUMIF(Operations!$I$12:$AV$12,Dashboard!X28,Operations!$I$77:$AV$77))</f>
        <v>3.2776848340104161</v>
      </c>
      <c r="Y47" s="180">
        <f>IF(Y28=0,0,SUMIF(Operations!$I$12:$AV$12,Dashboard!Y28,Operations!$I$77:$AV$77))</f>
        <v>3.327171140794897</v>
      </c>
      <c r="Z47" s="180">
        <f>IF(Z28=0,0,SUMIF(Operations!$I$12:$AV$12,Dashboard!Z28,Operations!$I$77:$AV$77))</f>
        <v>3.3773358259171529</v>
      </c>
      <c r="AA47" s="180">
        <f>IF(AA28=0,0,SUMIF(Operations!$I$12:$AV$12,Dashboard!AA28,Operations!$I$77:$AV$77))</f>
        <v>3.4031862299879814</v>
      </c>
      <c r="AB47" s="180">
        <f>IF(AB28=0,0,SUMIF(Operations!$I$12:$AV$12,Dashboard!AB28,Operations!$I$77:$AV$77))</f>
        <v>3.454729715891276</v>
      </c>
    </row>
    <row r="48" spans="3:28" ht="16" thickBot="1" x14ac:dyDescent="0.25"/>
    <row r="49" spans="3:28" ht="22" customHeight="1" x14ac:dyDescent="0.2">
      <c r="C49" s="494" t="s">
        <v>484</v>
      </c>
      <c r="D49" s="494"/>
    </row>
    <row r="50" spans="3:28" x14ac:dyDescent="0.2">
      <c r="C50" t="s">
        <v>485</v>
      </c>
      <c r="H50" s="64">
        <f>H38</f>
        <v>0</v>
      </c>
      <c r="I50" s="64">
        <f t="shared" ref="I50:AB50" si="5">I38</f>
        <v>10.931462438399999</v>
      </c>
      <c r="J50" s="64">
        <f t="shared" si="5"/>
        <v>10.931462438399999</v>
      </c>
      <c r="K50" s="64">
        <f t="shared" si="5"/>
        <v>10.931462438399999</v>
      </c>
      <c r="L50" s="64">
        <f t="shared" si="5"/>
        <v>10.931462438399999</v>
      </c>
      <c r="M50" s="64">
        <f t="shared" si="5"/>
        <v>10.931462438399999</v>
      </c>
      <c r="N50" s="64">
        <f t="shared" si="5"/>
        <v>10.931462438399999</v>
      </c>
      <c r="O50" s="64">
        <f t="shared" si="5"/>
        <v>10.931462438399999</v>
      </c>
      <c r="P50" s="64">
        <f t="shared" si="5"/>
        <v>10.931462438399999</v>
      </c>
      <c r="Q50" s="64">
        <f t="shared" si="5"/>
        <v>10.931462438399999</v>
      </c>
      <c r="R50" s="64">
        <f t="shared" si="5"/>
        <v>10.931462438399999</v>
      </c>
      <c r="S50" s="64">
        <f t="shared" si="5"/>
        <v>10.931462438399999</v>
      </c>
      <c r="T50" s="64">
        <f t="shared" si="5"/>
        <v>10.931462438399999</v>
      </c>
      <c r="U50" s="64">
        <f t="shared" si="5"/>
        <v>10.931462438399999</v>
      </c>
      <c r="V50" s="64">
        <f t="shared" si="5"/>
        <v>10.931462438399999</v>
      </c>
      <c r="W50" s="64">
        <f t="shared" si="5"/>
        <v>10.931462438399999</v>
      </c>
      <c r="X50" s="64">
        <f t="shared" si="5"/>
        <v>10.931462438399999</v>
      </c>
      <c r="Y50" s="64">
        <f t="shared" si="5"/>
        <v>10.931462438399999</v>
      </c>
      <c r="Z50" s="64">
        <f t="shared" si="5"/>
        <v>10.931462438399999</v>
      </c>
      <c r="AA50" s="64">
        <f t="shared" si="5"/>
        <v>10.931462438399999</v>
      </c>
      <c r="AB50" s="64">
        <f t="shared" si="5"/>
        <v>10.931462438399999</v>
      </c>
    </row>
    <row r="51" spans="3:28" x14ac:dyDescent="0.2">
      <c r="C51" t="s">
        <v>486</v>
      </c>
      <c r="H51" s="180">
        <f>-H47</f>
        <v>0</v>
      </c>
      <c r="I51" s="180">
        <f t="shared" ref="I51:AB51" si="6">-I47</f>
        <v>-2.6118927436799995</v>
      </c>
      <c r="J51" s="180">
        <f t="shared" si="6"/>
        <v>-2.6520637985535997</v>
      </c>
      <c r="K51" s="180">
        <f t="shared" si="6"/>
        <v>-2.6928069385246713</v>
      </c>
      <c r="L51" s="180">
        <f t="shared" si="6"/>
        <v>-2.734128978575165</v>
      </c>
      <c r="M51" s="180">
        <f t="shared" si="6"/>
        <v>-2.7760367774522687</v>
      </c>
      <c r="N51" s="180">
        <f t="shared" si="6"/>
        <v>-2.8185372366930261</v>
      </c>
      <c r="O51" s="180">
        <f t="shared" si="6"/>
        <v>-2.8616372995924331</v>
      </c>
      <c r="P51" s="180">
        <f t="shared" si="6"/>
        <v>-2.9053439501131386</v>
      </c>
      <c r="Q51" s="180">
        <f t="shared" si="6"/>
        <v>-2.9496642117348362</v>
      </c>
      <c r="R51" s="180">
        <f t="shared" si="6"/>
        <v>-2.9946051462413559</v>
      </c>
      <c r="S51" s="180">
        <f t="shared" si="6"/>
        <v>-3.0401738524434423</v>
      </c>
      <c r="T51" s="180">
        <f t="shared" si="6"/>
        <v>-3.0863774648351159</v>
      </c>
      <c r="U51" s="180">
        <f t="shared" si="6"/>
        <v>-3.1332231521814791</v>
      </c>
      <c r="V51" s="180">
        <f t="shared" si="6"/>
        <v>-3.180718116035762</v>
      </c>
      <c r="W51" s="180">
        <f t="shared" si="6"/>
        <v>-3.2288695891833452</v>
      </c>
      <c r="X51" s="180">
        <f t="shared" si="6"/>
        <v>-3.2776848340104161</v>
      </c>
      <c r="Y51" s="180">
        <f t="shared" si="6"/>
        <v>-3.327171140794897</v>
      </c>
      <c r="Z51" s="180">
        <f t="shared" si="6"/>
        <v>-3.3773358259171529</v>
      </c>
      <c r="AA51" s="180">
        <f t="shared" si="6"/>
        <v>-3.4031862299879814</v>
      </c>
      <c r="AB51" s="180">
        <f t="shared" si="6"/>
        <v>-3.454729715891276</v>
      </c>
    </row>
    <row r="52" spans="3:28" x14ac:dyDescent="0.2">
      <c r="C52" t="s">
        <v>490</v>
      </c>
      <c r="H52" s="180">
        <f>IF(H28=0,0,LOOKUP(H28,'Annual Summary'!$I$11:$AB$11,'Annual Summary'!$I$110:$AB$110))</f>
        <v>0</v>
      </c>
      <c r="I52" s="180">
        <f>IF(I28=0,0,-LOOKUP(I28,'Annual Summary'!$I$11:$AB$11,'Annual Summary'!$I$110:$AB$110))</f>
        <v>-0.69669746226702212</v>
      </c>
      <c r="J52" s="180">
        <f>IF(J28=0,0,-LOOKUP(J28,'Annual Summary'!$I$11:$AB$11,'Annual Summary'!$I$110:$AB$110))</f>
        <v>2.1850264935395769E-3</v>
      </c>
      <c r="K52" s="180">
        <f>IF(K28=0,0,-LOOKUP(K28,'Annual Summary'!$I$11:$AB$11,'Annual Summary'!$I$110:$AB$110))</f>
        <v>2.215875023410363E-3</v>
      </c>
      <c r="L52" s="180">
        <f>IF(L28=0,0,-LOOKUP(L28,'Annual Summary'!$I$11:$AB$11,'Annual Summary'!$I$110:$AB$110))</f>
        <v>2.2470834838785869E-3</v>
      </c>
      <c r="M52" s="180">
        <f>IF(M28=0,0,-LOOKUP(M28,'Annual Summary'!$I$11:$AB$11,'Annual Summary'!$I$110:$AB$110))</f>
        <v>2.2786539327561695E-3</v>
      </c>
      <c r="N52" s="180">
        <f>IF(N28=0,0,-LOOKUP(N28,'Annual Summary'!$I$11:$AB$11,'Annual Summary'!$I$110:$AB$110))</f>
        <v>2.3105883661951321E-3</v>
      </c>
      <c r="O52" s="180">
        <f>IF(O28=0,0,-LOOKUP(O28,'Annual Summary'!$I$11:$AB$11,'Annual Summary'!$I$110:$AB$110))</f>
        <v>2.3428887153988942E-3</v>
      </c>
      <c r="P52" s="180">
        <f>IF(P28=0,0,-LOOKUP(P28,'Annual Summary'!$I$11:$AB$11,'Annual Summary'!$I$110:$AB$110))</f>
        <v>2.3755568432241025E-3</v>
      </c>
      <c r="Q52" s="180">
        <f>IF(Q28=0,0,-LOOKUP(Q28,'Annual Summary'!$I$11:$AB$11,'Annual Summary'!$I$110:$AB$110))</f>
        <v>2.4085945406762121E-3</v>
      </c>
      <c r="R52" s="180">
        <f>IF(R28=0,0,-LOOKUP(R28,'Annual Summary'!$I$11:$AB$11,'Annual Summary'!$I$110:$AB$110))</f>
        <v>2.4420035232889381E-3</v>
      </c>
      <c r="S52" s="180">
        <f>IF(S28=0,0,-LOOKUP(S28,'Annual Summary'!$I$11:$AB$11,'Annual Summary'!$I$110:$AB$110))</f>
        <v>2.4757854273902424E-3</v>
      </c>
      <c r="T52" s="180">
        <f>IF(T28=0,0,-LOOKUP(T28,'Annual Summary'!$I$11:$AB$11,'Annual Summary'!$I$110:$AB$110))</f>
        <v>2.5099418062461964E-3</v>
      </c>
      <c r="U52" s="180">
        <f>IF(U28=0,0,-LOOKUP(U28,'Annual Summary'!$I$11:$AB$11,'Annual Summary'!$I$110:$AB$110))</f>
        <v>2.5444741260851611E-3</v>
      </c>
      <c r="V52" s="180">
        <f>IF(V28=0,0,-LOOKUP(V28,'Annual Summary'!$I$11:$AB$11,'Annual Summary'!$I$110:$AB$110))</f>
        <v>2.5793837619955129E-3</v>
      </c>
      <c r="W52" s="180">
        <f>IF(W28=0,0,-LOOKUP(W28,'Annual Summary'!$I$11:$AB$11,'Annual Summary'!$I$110:$AB$110))</f>
        <v>2.6146719936916973E-3</v>
      </c>
      <c r="X52" s="180">
        <f>IF(X28=0,0,-LOOKUP(X28,'Annual Summary'!$I$11:$AB$11,'Annual Summary'!$I$110:$AB$110))</f>
        <v>2.6503400011508305E-3</v>
      </c>
      <c r="Y52" s="180">
        <f>IF(Y28=0,0,-LOOKUP(Y28,'Annual Summary'!$I$11:$AB$11,'Annual Summary'!$I$110:$AB$110))</f>
        <v>2.6863888601110775E-3</v>
      </c>
      <c r="Z52" s="180">
        <f>IF(Z28=0,0,-LOOKUP(Z28,'Annual Summary'!$I$11:$AB$11,'Annual Summary'!$I$110:$AB$110))</f>
        <v>2.7228195374290332E-3</v>
      </c>
      <c r="AA52" s="180">
        <f>IF(AA28=0,0,-LOOKUP(AA28,'Annual Summary'!$I$11:$AB$11,'Annual Summary'!$I$110:$AB$110))</f>
        <v>2.7596328862958819E-3</v>
      </c>
      <c r="AB52" s="180">
        <f>IF(AB28=0,0,-LOOKUP(AB28,'Annual Summary'!$I$11:$AB$11,'Annual Summary'!$I$110:$AB$110))</f>
        <v>0.65234775294425851</v>
      </c>
    </row>
    <row r="53" spans="3:28" x14ac:dyDescent="0.2">
      <c r="C53" t="s">
        <v>487</v>
      </c>
      <c r="H53" s="64">
        <f t="shared" ref="H53:AB53" si="7">IF(H28=0, -$H$20, 0)</f>
        <v>-94.593744984750373</v>
      </c>
      <c r="I53" s="64">
        <f t="shared" si="7"/>
        <v>0</v>
      </c>
      <c r="J53" s="64">
        <f t="shared" si="7"/>
        <v>0</v>
      </c>
      <c r="K53" s="64">
        <f t="shared" si="7"/>
        <v>0</v>
      </c>
      <c r="L53" s="64">
        <f t="shared" si="7"/>
        <v>0</v>
      </c>
      <c r="M53" s="64">
        <f t="shared" si="7"/>
        <v>0</v>
      </c>
      <c r="N53" s="64">
        <f t="shared" si="7"/>
        <v>0</v>
      </c>
      <c r="O53" s="64">
        <f t="shared" si="7"/>
        <v>0</v>
      </c>
      <c r="P53" s="64">
        <f t="shared" si="7"/>
        <v>0</v>
      </c>
      <c r="Q53" s="64">
        <f t="shared" si="7"/>
        <v>0</v>
      </c>
      <c r="R53" s="64">
        <f t="shared" si="7"/>
        <v>0</v>
      </c>
      <c r="S53" s="64">
        <f t="shared" si="7"/>
        <v>0</v>
      </c>
      <c r="T53" s="64">
        <f t="shared" si="7"/>
        <v>0</v>
      </c>
      <c r="U53" s="64">
        <f t="shared" si="7"/>
        <v>0</v>
      </c>
      <c r="V53" s="64">
        <f t="shared" si="7"/>
        <v>0</v>
      </c>
      <c r="W53" s="64">
        <f t="shared" si="7"/>
        <v>0</v>
      </c>
      <c r="X53" s="64">
        <f t="shared" si="7"/>
        <v>0</v>
      </c>
      <c r="Y53" s="64">
        <f t="shared" si="7"/>
        <v>0</v>
      </c>
      <c r="Z53" s="64">
        <f t="shared" si="7"/>
        <v>0</v>
      </c>
      <c r="AA53" s="64">
        <f t="shared" si="7"/>
        <v>0</v>
      </c>
      <c r="AB53" s="64">
        <f t="shared" si="7"/>
        <v>0</v>
      </c>
    </row>
    <row r="54" spans="3:28" x14ac:dyDescent="0.2">
      <c r="C54" s="382" t="s">
        <v>489</v>
      </c>
      <c r="D54" s="382"/>
      <c r="E54" s="382"/>
      <c r="F54" s="382"/>
      <c r="G54" s="382"/>
      <c r="H54" s="384">
        <f t="shared" ref="H54:AB54" si="8">IF(H28=0, $J$20, 0)</f>
        <v>94.593744984750373</v>
      </c>
      <c r="I54" s="384">
        <f t="shared" si="8"/>
        <v>0</v>
      </c>
      <c r="J54" s="384">
        <f t="shared" si="8"/>
        <v>0</v>
      </c>
      <c r="K54" s="384">
        <f t="shared" si="8"/>
        <v>0</v>
      </c>
      <c r="L54" s="384">
        <f t="shared" si="8"/>
        <v>0</v>
      </c>
      <c r="M54" s="384">
        <f t="shared" si="8"/>
        <v>0</v>
      </c>
      <c r="N54" s="384">
        <f t="shared" si="8"/>
        <v>0</v>
      </c>
      <c r="O54" s="384">
        <f t="shared" si="8"/>
        <v>0</v>
      </c>
      <c r="P54" s="384">
        <f t="shared" si="8"/>
        <v>0</v>
      </c>
      <c r="Q54" s="384">
        <f t="shared" si="8"/>
        <v>0</v>
      </c>
      <c r="R54" s="384">
        <f t="shared" si="8"/>
        <v>0</v>
      </c>
      <c r="S54" s="384">
        <f t="shared" si="8"/>
        <v>0</v>
      </c>
      <c r="T54" s="384">
        <f t="shared" si="8"/>
        <v>0</v>
      </c>
      <c r="U54" s="384">
        <f t="shared" si="8"/>
        <v>0</v>
      </c>
      <c r="V54" s="384">
        <f t="shared" si="8"/>
        <v>0</v>
      </c>
      <c r="W54" s="384">
        <f t="shared" si="8"/>
        <v>0</v>
      </c>
      <c r="X54" s="384">
        <f t="shared" si="8"/>
        <v>0</v>
      </c>
      <c r="Y54" s="384">
        <f t="shared" si="8"/>
        <v>0</v>
      </c>
      <c r="Z54" s="384">
        <f t="shared" si="8"/>
        <v>0</v>
      </c>
      <c r="AA54" s="384">
        <f t="shared" si="8"/>
        <v>0</v>
      </c>
      <c r="AB54" s="384">
        <f t="shared" si="8"/>
        <v>0</v>
      </c>
    </row>
    <row r="55" spans="3:28" x14ac:dyDescent="0.2">
      <c r="C55" s="15" t="s">
        <v>488</v>
      </c>
      <c r="H55" s="64">
        <f t="shared" ref="H55:AB55" si="9">SUM(H50:H54)</f>
        <v>0</v>
      </c>
      <c r="I55" s="64">
        <f t="shared" si="9"/>
        <v>7.6228722324529761</v>
      </c>
      <c r="J55" s="64">
        <f t="shared" si="9"/>
        <v>8.2815836663399374</v>
      </c>
      <c r="K55" s="64">
        <f t="shared" si="9"/>
        <v>8.2408713748987381</v>
      </c>
      <c r="L55" s="64">
        <f t="shared" si="9"/>
        <v>8.199580543308711</v>
      </c>
      <c r="M55" s="64">
        <f t="shared" si="9"/>
        <v>8.1577043148804851</v>
      </c>
      <c r="N55" s="64">
        <f t="shared" si="9"/>
        <v>8.1152357900731662</v>
      </c>
      <c r="O55" s="64">
        <f t="shared" si="9"/>
        <v>8.0721680275229648</v>
      </c>
      <c r="P55" s="64">
        <f t="shared" si="9"/>
        <v>8.0284940451300848</v>
      </c>
      <c r="Q55" s="64">
        <f t="shared" si="9"/>
        <v>7.9842068212058388</v>
      </c>
      <c r="R55" s="64">
        <f t="shared" si="9"/>
        <v>7.9392992956819315</v>
      </c>
      <c r="S55" s="64">
        <f t="shared" si="9"/>
        <v>7.8937643713839467</v>
      </c>
      <c r="T55" s="64">
        <f t="shared" si="9"/>
        <v>7.8475949153711291</v>
      </c>
      <c r="U55" s="64">
        <f t="shared" si="9"/>
        <v>7.8007837603446051</v>
      </c>
      <c r="V55" s="64">
        <f t="shared" si="9"/>
        <v>7.7533237061262321</v>
      </c>
      <c r="W55" s="64">
        <f t="shared" si="9"/>
        <v>7.7052075212103457</v>
      </c>
      <c r="X55" s="64">
        <f t="shared" si="9"/>
        <v>7.6564279443907335</v>
      </c>
      <c r="Y55" s="64">
        <f t="shared" si="9"/>
        <v>7.6069776864652123</v>
      </c>
      <c r="Z55" s="64">
        <f t="shared" si="9"/>
        <v>7.5568494320202753</v>
      </c>
      <c r="AA55" s="64">
        <f t="shared" si="9"/>
        <v>7.5310358412983129</v>
      </c>
      <c r="AB55" s="64">
        <f t="shared" si="9"/>
        <v>8.129080475452982</v>
      </c>
    </row>
    <row r="56" spans="3:28" x14ac:dyDescent="0.2">
      <c r="C56" s="382" t="s">
        <v>491</v>
      </c>
      <c r="D56" s="382"/>
      <c r="E56" s="382"/>
      <c r="F56" s="382"/>
      <c r="G56" s="382"/>
      <c r="H56" s="64">
        <f>IF(H28=0,0,LOOKUP(H28,'Annual Summary'!$I$11:$AB$11,'Annual Summary'!$I$97:$AB$97))</f>
        <v>0</v>
      </c>
      <c r="I56" s="64">
        <f>IF(I28=0,0,LOOKUP(I28,'Annual Summary'!$I$11:$AB$11,'Annual Summary'!$I$97:$AB$97))</f>
        <v>-5.4449087374664122</v>
      </c>
      <c r="J56" s="64">
        <f>IF(J28=0,0,LOOKUP(J28,'Annual Summary'!$I$11:$AB$11,'Annual Summary'!$I$97:$AB$97))</f>
        <v>-5.9154169045285281</v>
      </c>
      <c r="K56" s="64">
        <f>IF(K28=0,0,LOOKUP(K28,'Annual Summary'!$I$11:$AB$11,'Annual Summary'!$I$97:$AB$97))</f>
        <v>-5.8863366963562411</v>
      </c>
      <c r="L56" s="64">
        <f>IF(L28=0,0,LOOKUP(L28,'Annual Summary'!$I$11:$AB$11,'Annual Summary'!$I$97:$AB$97))</f>
        <v>-5.8568432452205093</v>
      </c>
      <c r="M56" s="64">
        <f>IF(M28=0,0,LOOKUP(M28,'Annual Summary'!$I$11:$AB$11,'Annual Summary'!$I$97:$AB$97))</f>
        <v>-5.8269316534860618</v>
      </c>
      <c r="N56" s="64">
        <f>IF(N28=0,0,LOOKUP(N28,'Annual Summary'!$I$11:$AB$11,'Annual Summary'!$I$97:$AB$97))</f>
        <v>-5.7965969929094063</v>
      </c>
      <c r="O56" s="64">
        <f>IF(O28=0,0,LOOKUP(O28,'Annual Summary'!$I$11:$AB$11,'Annual Summary'!$I$97:$AB$97))</f>
        <v>-5.7658343053735459</v>
      </c>
      <c r="P56" s="64">
        <f>IF(P28=0,0,LOOKUP(P28,'Annual Summary'!$I$11:$AB$11,'Annual Summary'!$I$97:$AB$97))</f>
        <v>-5.7346386036643455</v>
      </c>
      <c r="Q56" s="64">
        <f>IF(Q28=0,0,LOOKUP(Q28,'Annual Summary'!$I$11:$AB$11,'Annual Summary'!$I$97:$AB$97))</f>
        <v>-5.7030048722898847</v>
      </c>
      <c r="R56" s="64">
        <f>IF(R28=0,0,LOOKUP(R28,'Annual Summary'!$I$11:$AB$11,'Annual Summary'!$I$97:$AB$97))</f>
        <v>-5.6709280683442369</v>
      </c>
      <c r="S56" s="64">
        <f>IF(S28=0,0,LOOKUP(S28,'Annual Summary'!$I$11:$AB$11,'Annual Summary'!$I$97:$AB$97))</f>
        <v>-5.6384031224171052</v>
      </c>
      <c r="T56" s="64">
        <f>IF(T28=0,0,LOOKUP(T28,'Annual Summary'!$I$11:$AB$11,'Annual Summary'!$I$97:$AB$97))</f>
        <v>-5.6054249395508062</v>
      </c>
      <c r="U56" s="64">
        <f>IF(U28=0,0,LOOKUP(U28,'Annual Summary'!$I$11:$AB$11,'Annual Summary'!$I$97:$AB$97))</f>
        <v>-5.5719884002461466</v>
      </c>
      <c r="V56" s="64">
        <f>IF(V28=0,0,LOOKUP(V28,'Annual Summary'!$I$11:$AB$11,'Annual Summary'!$I$97:$AB$97))</f>
        <v>-5.5380883615187368</v>
      </c>
      <c r="W56" s="64">
        <f>IF(W28=0,0,LOOKUP(W28,'Annual Summary'!$I$11:$AB$11,'Annual Summary'!$I$97:$AB$97))</f>
        <v>-5.5037196580073893</v>
      </c>
      <c r="X56" s="64">
        <f>IF(X28=0,0,LOOKUP(X28,'Annual Summary'!$I$11:$AB$11,'Annual Summary'!$I$97:$AB$97))</f>
        <v>-5.4688771031362382</v>
      </c>
      <c r="Y56" s="64">
        <f>IF(Y28=0,0,LOOKUP(Y28,'Annual Summary'!$I$11:$AB$11,'Annual Summary'!$I$97:$AB$97))</f>
        <v>-5.433555490332294</v>
      </c>
      <c r="Z56" s="64">
        <f>IF(Z28=0,0,LOOKUP(Z28,'Annual Summary'!$I$11:$AB$11,'Annual Summary'!$I$97:$AB$97))</f>
        <v>-5.3977495943001959</v>
      </c>
      <c r="AA56" s="64">
        <f>IF(AA28=0,0,LOOKUP(AA28,'Annual Summary'!$I$11:$AB$11,'Annual Summary'!$I$97:$AB$97))</f>
        <v>0</v>
      </c>
      <c r="AB56" s="64">
        <f>IF(AB28=0,0,LOOKUP(AB28,'Annual Summary'!$I$11:$AB$11,'Annual Summary'!$I$97:$AB$97))</f>
        <v>0</v>
      </c>
    </row>
    <row r="57" spans="3:28" x14ac:dyDescent="0.2">
      <c r="C57" s="15" t="s">
        <v>492</v>
      </c>
      <c r="H57" s="383">
        <f>SUM(H55:H56)</f>
        <v>0</v>
      </c>
      <c r="I57" s="383">
        <f t="shared" ref="I57:AB57" si="10">SUM(I55:I56)</f>
        <v>2.1779634949865638</v>
      </c>
      <c r="J57" s="383">
        <f t="shared" si="10"/>
        <v>2.3661667618114093</v>
      </c>
      <c r="K57" s="383">
        <f t="shared" si="10"/>
        <v>2.354534678542497</v>
      </c>
      <c r="L57" s="383">
        <f t="shared" si="10"/>
        <v>2.3427372980882017</v>
      </c>
      <c r="M57" s="383">
        <f t="shared" si="10"/>
        <v>2.3307726613944233</v>
      </c>
      <c r="N57" s="383">
        <f t="shared" si="10"/>
        <v>2.3186387971637599</v>
      </c>
      <c r="O57" s="383">
        <f t="shared" si="10"/>
        <v>2.3063337221494189</v>
      </c>
      <c r="P57" s="383">
        <f t="shared" si="10"/>
        <v>2.2938554414657393</v>
      </c>
      <c r="Q57" s="383">
        <f t="shared" si="10"/>
        <v>2.2812019489159541</v>
      </c>
      <c r="R57" s="383">
        <f t="shared" si="10"/>
        <v>2.2683712273376946</v>
      </c>
      <c r="S57" s="383">
        <f t="shared" si="10"/>
        <v>2.2553612489668415</v>
      </c>
      <c r="T57" s="383">
        <f t="shared" si="10"/>
        <v>2.2421699758203228</v>
      </c>
      <c r="U57" s="383">
        <f t="shared" si="10"/>
        <v>2.2287953600984585</v>
      </c>
      <c r="V57" s="383">
        <f t="shared" si="10"/>
        <v>2.2152353446074953</v>
      </c>
      <c r="W57" s="383">
        <f t="shared" si="10"/>
        <v>2.2014878632029564</v>
      </c>
      <c r="X57" s="383">
        <f t="shared" si="10"/>
        <v>2.1875508412544953</v>
      </c>
      <c r="Y57" s="383">
        <f t="shared" si="10"/>
        <v>2.1734221961329183</v>
      </c>
      <c r="Z57" s="383">
        <f t="shared" si="10"/>
        <v>2.1590998377200794</v>
      </c>
      <c r="AA57" s="383">
        <f t="shared" si="10"/>
        <v>7.5310358412983129</v>
      </c>
      <c r="AB57" s="383">
        <f t="shared" si="10"/>
        <v>8.129080475452982</v>
      </c>
    </row>
    <row r="58" spans="3:28" x14ac:dyDescent="0.2">
      <c r="C58" s="382" t="s">
        <v>493</v>
      </c>
      <c r="D58" s="382"/>
      <c r="E58" s="382"/>
      <c r="F58" s="382"/>
      <c r="G58" s="382"/>
      <c r="H58" s="384">
        <f>IF(H28=0,0,-LOOKUP(Dashboard!H28,'Annual Summary'!$I$11:$AB$11,'Annual Summary'!$I$114:$AB$114))</f>
        <v>0</v>
      </c>
      <c r="I58" s="384">
        <f>IF(I28=0,0,-LOOKUP(Dashboard!I28,'Annual Summary'!$I$11:$AB$11,'Annual Summary'!$I$114:$AB$114))</f>
        <v>-0.48462147848803561</v>
      </c>
      <c r="J58" s="384">
        <f>IF(J28=0,0,-LOOKUP(Dashboard!J28,'Annual Summary'!$I$11:$AB$11,'Annual Summary'!$I$114:$AB$114))</f>
        <v>1.4767250517848662E-2</v>
      </c>
      <c r="K58" s="384">
        <f>IF(K28=0,0,-LOOKUP(Dashboard!K28,'Annual Summary'!$I$11:$AB$11,'Annual Summary'!$I$114:$AB$114))</f>
        <v>1.4978506728204888E-2</v>
      </c>
      <c r="L58" s="384">
        <f>IF(L28=0,0,-LOOKUP(Dashboard!L28,'Annual Summary'!$I$11:$AB$11,'Annual Summary'!$I$114:$AB$114))</f>
        <v>1.5192306286769153E-2</v>
      </c>
      <c r="M58" s="384">
        <f>IF(M28=0,0,-LOOKUP(Dashboard!M28,'Annual Summary'!$I$11:$AB$11,'Annual Summary'!$I$114:$AB$114))</f>
        <v>1.540866642498484E-2</v>
      </c>
      <c r="N58" s="384">
        <f>IF(N28=0,0,-LOOKUP(Dashboard!N28,'Annual Summary'!$I$11:$AB$11,'Annual Summary'!$I$114:$AB$114))</f>
        <v>1.5627604046213772E-2</v>
      </c>
      <c r="O58" s="384">
        <f>IF(O28=0,0,-LOOKUP(Dashboard!O28,'Annual Summary'!$I$11:$AB$11,'Annual Summary'!$I$114:$AB$114))</f>
        <v>1.5849135705722883E-2</v>
      </c>
      <c r="P58" s="384">
        <f>IF(P28=0,0,-LOOKUP(Dashboard!P28,'Annual Summary'!$I$11:$AB$11,'Annual Summary'!$I$114:$AB$114))</f>
        <v>1.6073277589992774E-2</v>
      </c>
      <c r="Q58" s="384">
        <f>IF(Q28=0,0,-LOOKUP(Dashboard!Q28,'Annual Summary'!$I$11:$AB$11,'Annual Summary'!$I$114:$AB$114))</f>
        <v>1.6300045495351689E-2</v>
      </c>
      <c r="R58" s="384">
        <f>IF(R28=0,0,-LOOKUP(Dashboard!R28,'Annual Summary'!$I$11:$AB$11,'Annual Summary'!$I$114:$AB$114))</f>
        <v>1.6529454805887855E-2</v>
      </c>
      <c r="S58" s="384">
        <f>IF(S28=0,0,-LOOKUP(Dashboard!S28,'Annual Summary'!$I$11:$AB$11,'Annual Summary'!$I$114:$AB$114))</f>
        <v>1.6761520470649494E-2</v>
      </c>
      <c r="T58" s="384">
        <f>IF(T28=0,0,-LOOKUP(Dashboard!T28,'Annual Summary'!$I$11:$AB$11,'Annual Summary'!$I$114:$AB$114))</f>
        <v>1.6996256980078339E-2</v>
      </c>
      <c r="U58" s="384">
        <f>IF(U28=0,0,-LOOKUP(Dashboard!U28,'Annual Summary'!$I$11:$AB$11,'Annual Summary'!$I$114:$AB$114))</f>
        <v>1.7233678341694869E-2</v>
      </c>
      <c r="V58" s="384">
        <f>IF(V28=0,0,-LOOKUP(Dashboard!V28,'Annual Summary'!$I$11:$AB$11,'Annual Summary'!$I$114:$AB$114))</f>
        <v>1.7473798054986389E-2</v>
      </c>
      <c r="W58" s="384">
        <f>IF(W28=0,0,-LOOKUP(Dashboard!W28,'Annual Summary'!$I$11:$AB$11,'Annual Summary'!$I$114:$AB$114))</f>
        <v>1.7716629085470448E-2</v>
      </c>
      <c r="X58" s="384">
        <f>IF(X28=0,0,-LOOKUP(Dashboard!X28,'Annual Summary'!$I$11:$AB$11,'Annual Summary'!$I$114:$AB$114))</f>
        <v>1.7962183837953116E-2</v>
      </c>
      <c r="Y58" s="384">
        <f>IF(Y28=0,0,-LOOKUP(Dashboard!Y28,'Annual Summary'!$I$11:$AB$11,'Annual Summary'!$I$114:$AB$114))</f>
        <v>1.8210474128901311E-2</v>
      </c>
      <c r="Z58" s="384">
        <f>IF(Z28=0,0,-LOOKUP(Dashboard!Z28,'Annual Summary'!$I$11:$AB$11,'Annual Summary'!$I$114:$AB$114))</f>
        <v>2.8917181743383091</v>
      </c>
      <c r="AA58" s="384">
        <f>IF(AA28=0,0,-LOOKUP(Dashboard!AA28,'Annual Summary'!$I$11:$AB$11,'Annual Summary'!$I$114:$AB$114))</f>
        <v>0</v>
      </c>
      <c r="AB58" s="384">
        <f>IF(AB28=0,0,-LOOKUP(Dashboard!AB28,'Annual Summary'!$I$11:$AB$11,'Annual Summary'!$I$114:$AB$114))</f>
        <v>0</v>
      </c>
    </row>
    <row r="59" spans="3:28" x14ac:dyDescent="0.2">
      <c r="C59" s="15" t="s">
        <v>494</v>
      </c>
      <c r="H59" s="64">
        <f>SUM(H57:H58)</f>
        <v>0</v>
      </c>
      <c r="I59" s="64">
        <f t="shared" ref="I59:AB59" si="11">SUM(I57:I58)</f>
        <v>1.6933420164985282</v>
      </c>
      <c r="J59" s="64">
        <f t="shared" si="11"/>
        <v>2.3809340123292579</v>
      </c>
      <c r="K59" s="64">
        <f t="shared" si="11"/>
        <v>2.3695131852707019</v>
      </c>
      <c r="L59" s="64">
        <f t="shared" si="11"/>
        <v>2.3579296043749709</v>
      </c>
      <c r="M59" s="64">
        <f t="shared" si="11"/>
        <v>2.3461813278194081</v>
      </c>
      <c r="N59" s="64">
        <f t="shared" si="11"/>
        <v>2.3342664012099736</v>
      </c>
      <c r="O59" s="64">
        <f t="shared" si="11"/>
        <v>2.3221828578551418</v>
      </c>
      <c r="P59" s="64">
        <f t="shared" si="11"/>
        <v>2.309928719055732</v>
      </c>
      <c r="Q59" s="64">
        <f t="shared" si="11"/>
        <v>2.2975019944113058</v>
      </c>
      <c r="R59" s="64">
        <f t="shared" si="11"/>
        <v>2.2849006821435824</v>
      </c>
      <c r="S59" s="64">
        <f t="shared" si="11"/>
        <v>2.272122769437491</v>
      </c>
      <c r="T59" s="64">
        <f t="shared" si="11"/>
        <v>2.2591662328004012</v>
      </c>
      <c r="U59" s="64">
        <f t="shared" si="11"/>
        <v>2.2460290384401533</v>
      </c>
      <c r="V59" s="64">
        <f t="shared" si="11"/>
        <v>2.2327091426624817</v>
      </c>
      <c r="W59" s="64">
        <f t="shared" si="11"/>
        <v>2.2192044922884269</v>
      </c>
      <c r="X59" s="64">
        <f t="shared" si="11"/>
        <v>2.2055130250924484</v>
      </c>
      <c r="Y59" s="64">
        <f t="shared" si="11"/>
        <v>2.1916326702618196</v>
      </c>
      <c r="Z59" s="64">
        <f t="shared" si="11"/>
        <v>5.0508180120583885</v>
      </c>
      <c r="AA59" s="64">
        <f t="shared" si="11"/>
        <v>7.5310358412983129</v>
      </c>
      <c r="AB59" s="64">
        <f t="shared" si="11"/>
        <v>8.129080475452982</v>
      </c>
    </row>
    <row r="62" spans="3:28" s="3" customFormat="1" ht="20" customHeight="1" thickBot="1" x14ac:dyDescent="0.25">
      <c r="C62" s="3" t="s">
        <v>541</v>
      </c>
    </row>
    <row r="64" spans="3:28" x14ac:dyDescent="0.2">
      <c r="C64" s="506" t="s">
        <v>227</v>
      </c>
      <c r="D64" s="508" t="s">
        <v>449</v>
      </c>
      <c r="E64" s="508" t="s">
        <v>498</v>
      </c>
      <c r="F64" s="508" t="s">
        <v>499</v>
      </c>
      <c r="G64" s="508" t="s">
        <v>451</v>
      </c>
      <c r="H64" s="504" t="s">
        <v>497</v>
      </c>
    </row>
    <row r="65" spans="3:8" ht="26" customHeight="1" x14ac:dyDescent="0.2">
      <c r="C65" s="507"/>
      <c r="D65" s="509"/>
      <c r="E65" s="509"/>
      <c r="F65" s="509"/>
      <c r="G65" s="509"/>
      <c r="H65" s="505"/>
    </row>
    <row r="66" spans="3:8" x14ac:dyDescent="0.2">
      <c r="C66" s="479" t="str">
        <f>Input!G161</f>
        <v>P-50 Base</v>
      </c>
      <c r="D66" s="481">
        <f>Input!H161</f>
        <v>6.2732458670418767E-2</v>
      </c>
      <c r="E66" s="481">
        <f>Input!I161</f>
        <v>0.1149228354150158</v>
      </c>
      <c r="F66" s="481">
        <f>Input!J161</f>
        <v>6.2732458670418323E-2</v>
      </c>
      <c r="G66" s="481">
        <f>Input!K161</f>
        <v>0.19177731213320937</v>
      </c>
      <c r="H66" s="482">
        <f>Input!L161</f>
        <v>4.5668608202502625E-2</v>
      </c>
    </row>
    <row r="67" spans="3:8" x14ac:dyDescent="0.2">
      <c r="C67" s="479" t="str">
        <f>Input!G162</f>
        <v>P-30 Upside</v>
      </c>
      <c r="D67" s="481">
        <f>Input!H162</f>
        <v>6.7900344172014293E-2</v>
      </c>
      <c r="E67" s="481">
        <f>Input!I162</f>
        <v>0.11932428873372247</v>
      </c>
      <c r="F67" s="481">
        <f>Input!J162</f>
        <v>6.7900344172014293E-2</v>
      </c>
      <c r="G67" s="481">
        <f>Input!K162</f>
        <v>0.20178699527240762</v>
      </c>
      <c r="H67" s="482">
        <f>Input!L162</f>
        <v>5.7598168321818077E-2</v>
      </c>
    </row>
    <row r="68" spans="3:8" x14ac:dyDescent="0.2">
      <c r="C68" s="480" t="str">
        <f>Input!G163</f>
        <v>P-99 Downside</v>
      </c>
      <c r="D68" s="483">
        <f>Input!H163</f>
        <v>3.824729613989919E-2</v>
      </c>
      <c r="E68" s="483">
        <f>Input!I163</f>
        <v>8.9013365635653097E-2</v>
      </c>
      <c r="F68" s="483">
        <f>Input!J163</f>
        <v>3.824729613989919E-2</v>
      </c>
      <c r="G68" s="483">
        <f>Input!K163</f>
        <v>0.11847497893094072</v>
      </c>
      <c r="H68" s="484">
        <f>Input!L163</f>
        <v>-1.3417881037325108E-2</v>
      </c>
    </row>
  </sheetData>
  <mergeCells count="15">
    <mergeCell ref="H64:H65"/>
    <mergeCell ref="C64:C65"/>
    <mergeCell ref="D64:D65"/>
    <mergeCell ref="E64:E65"/>
    <mergeCell ref="F64:F65"/>
    <mergeCell ref="G64:G65"/>
    <mergeCell ref="G28:G29"/>
    <mergeCell ref="C28:C29"/>
    <mergeCell ref="D28:D29"/>
    <mergeCell ref="C49:D49"/>
    <mergeCell ref="C4:D4"/>
    <mergeCell ref="G14:J14"/>
    <mergeCell ref="C22:D22"/>
    <mergeCell ref="G15:H15"/>
    <mergeCell ref="I15:J15"/>
  </mergeCells>
  <conditionalFormatting sqref="D5:D13">
    <cfRule type="cellIs" dxfId="30" priority="1" operator="equal">
      <formula>0</formula>
    </cfRule>
    <cfRule type="cellIs" dxfId="29" priority="2" operator="equal">
      <formula>1</formula>
    </cfRule>
  </conditionalFormatting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D47E4DF-3B74-6842-94D9-7B0192349847}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Dashboard!H30:AB30</xm:f>
              <xm:sqref>D30</xm:sqref>
            </x14:sparkline>
            <x14:sparkline>
              <xm:f>Dashboard!H31:AB31</xm:f>
              <xm:sqref>D31</xm:sqref>
            </x14:sparkline>
            <x14:sparkline>
              <xm:f>Dashboard!H32:AB32</xm:f>
              <xm:sqref>D32</xm:sqref>
            </x14:sparkline>
            <x14:sparkline>
              <xm:f>Dashboard!H33:AB33</xm:f>
              <xm:sqref>D33</xm:sqref>
            </x14:sparkline>
            <x14:sparkline>
              <xm:f>Dashboard!H34:AB34</xm:f>
              <xm:sqref>D34</xm:sqref>
            </x14:sparkline>
          </x14:sparklines>
        </x14:sparklineGroup>
        <x14:sparklineGroup displayEmptyCellsAs="gap" xr2:uid="{82FB27B1-F304-8E41-A2CB-BB0F8B5E33E3}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Dashboard!H36:AB36</xm:f>
              <xm:sqref>D36</xm:sqref>
            </x14:sparkline>
            <x14:sparkline>
              <xm:f>Dashboard!H37:AB37</xm:f>
              <xm:sqref>D37</xm:sqref>
            </x14:sparkline>
            <x14:sparkline>
              <xm:f>Dashboard!H38:AB38</xm:f>
              <xm:sqref>D38</xm:sqref>
            </x14:sparkline>
            <x14:sparkline>
              <xm:f>Dashboard!H39:AB39</xm:f>
              <xm:sqref>D39</xm:sqref>
            </x14:sparkline>
          </x14:sparklines>
        </x14:sparklineGroup>
        <x14:sparklineGroup displayEmptyCellsAs="gap" xr2:uid="{3CEA1F63-040C-5548-9D15-505928E566CB}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Dashboard!H41:AB41</xm:f>
              <xm:sqref>D41</xm:sqref>
            </x14:sparkline>
            <x14:sparkline>
              <xm:f>Dashboard!H42:AB42</xm:f>
              <xm:sqref>D42</xm:sqref>
            </x14:sparkline>
            <x14:sparkline>
              <xm:f>Dashboard!H43:AB43</xm:f>
              <xm:sqref>D43</xm:sqref>
            </x14:sparkline>
            <x14:sparkline>
              <xm:f>Dashboard!H44:AB44</xm:f>
              <xm:sqref>D44</xm:sqref>
            </x14:sparkline>
            <x14:sparkline>
              <xm:f>Dashboard!H45:AB45</xm:f>
              <xm:sqref>D45</xm:sqref>
            </x14:sparkline>
            <x14:sparkline>
              <xm:f>Dashboard!H46:AB46</xm:f>
              <xm:sqref>D46</xm:sqref>
            </x14:sparkline>
            <x14:sparkline>
              <xm:f>Dashboard!H47:AB47</xm:f>
              <xm:sqref>D47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08A83-8A22-DC49-872E-9C7CCD670885}">
  <sheetPr>
    <tabColor theme="5" tint="-0.249977111117893"/>
  </sheetPr>
  <dimension ref="A1:AV114"/>
  <sheetViews>
    <sheetView zoomScale="110" zoomScaleNormal="110" workbookViewId="0">
      <selection activeCell="A9" sqref="A9:XFD9"/>
    </sheetView>
  </sheetViews>
  <sheetFormatPr baseColWidth="10" defaultColWidth="0" defaultRowHeight="15" x14ac:dyDescent="0.2"/>
  <cols>
    <col min="1" max="1" width="1.83203125" customWidth="1"/>
    <col min="2" max="2" width="2.1640625" customWidth="1"/>
    <col min="3" max="3" width="35" customWidth="1"/>
    <col min="4" max="4" width="10.83203125" style="6" customWidth="1"/>
    <col min="5" max="5" width="10.83203125" customWidth="1"/>
    <col min="6" max="6" width="12.33203125" customWidth="1"/>
    <col min="7" max="7" width="13.1640625" customWidth="1"/>
    <col min="8" max="28" width="10.83203125" customWidth="1"/>
    <col min="29" max="48" width="10.83203125" hidden="1" customWidth="1"/>
  </cols>
  <sheetData>
    <row r="1" spans="1:28" ht="26" x14ac:dyDescent="0.3">
      <c r="A1" s="51"/>
      <c r="B1" s="51"/>
      <c r="C1" s="51" t="s">
        <v>389</v>
      </c>
      <c r="D1" s="51"/>
      <c r="E1" s="51"/>
      <c r="F1" s="51"/>
      <c r="G1" s="106">
        <f>Input!E2</f>
        <v>1</v>
      </c>
      <c r="H1" s="51" t="str">
        <f>Input!E11</f>
        <v>P-50 Base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</row>
    <row r="2" spans="1:28" ht="16" thickBot="1" x14ac:dyDescent="0.25">
      <c r="A2" s="80"/>
      <c r="B2" s="80"/>
      <c r="C2" s="80"/>
      <c r="D2" s="80"/>
      <c r="E2" s="80"/>
      <c r="F2" s="80"/>
      <c r="G2" s="80"/>
      <c r="H2" s="80"/>
      <c r="I2" s="81">
        <f>H3+1</f>
        <v>42005</v>
      </c>
      <c r="J2" s="81">
        <f t="shared" ref="J2:AB2" si="0">I3+1</f>
        <v>42370</v>
      </c>
      <c r="K2" s="81">
        <f t="shared" si="0"/>
        <v>42736</v>
      </c>
      <c r="L2" s="81">
        <f t="shared" si="0"/>
        <v>43101</v>
      </c>
      <c r="M2" s="81">
        <f t="shared" si="0"/>
        <v>43466</v>
      </c>
      <c r="N2" s="81">
        <f t="shared" si="0"/>
        <v>43831</v>
      </c>
      <c r="O2" s="81">
        <f t="shared" si="0"/>
        <v>44197</v>
      </c>
      <c r="P2" s="81">
        <f t="shared" si="0"/>
        <v>44562</v>
      </c>
      <c r="Q2" s="81">
        <f t="shared" si="0"/>
        <v>44927</v>
      </c>
      <c r="R2" s="81">
        <f t="shared" si="0"/>
        <v>45292</v>
      </c>
      <c r="S2" s="81">
        <f t="shared" si="0"/>
        <v>45658</v>
      </c>
      <c r="T2" s="81">
        <f t="shared" si="0"/>
        <v>46023</v>
      </c>
      <c r="U2" s="81">
        <f t="shared" si="0"/>
        <v>46388</v>
      </c>
      <c r="V2" s="81">
        <f t="shared" si="0"/>
        <v>46753</v>
      </c>
      <c r="W2" s="81">
        <f t="shared" si="0"/>
        <v>47119</v>
      </c>
      <c r="X2" s="81">
        <f t="shared" si="0"/>
        <v>47484</v>
      </c>
      <c r="Y2" s="81">
        <f t="shared" si="0"/>
        <v>47849</v>
      </c>
      <c r="Z2" s="81">
        <f t="shared" si="0"/>
        <v>48214</v>
      </c>
      <c r="AA2" s="81">
        <f t="shared" si="0"/>
        <v>48580</v>
      </c>
      <c r="AB2" s="81">
        <f t="shared" si="0"/>
        <v>48945</v>
      </c>
    </row>
    <row r="3" spans="1:28" x14ac:dyDescent="0.2">
      <c r="A3" s="82"/>
      <c r="B3" s="82"/>
      <c r="C3" s="82"/>
      <c r="E3" s="82" t="s">
        <v>25</v>
      </c>
      <c r="F3" s="82" t="s">
        <v>26</v>
      </c>
      <c r="G3" s="82"/>
      <c r="H3" s="84">
        <f>E4-1</f>
        <v>42004</v>
      </c>
      <c r="I3" s="189">
        <f>DATE(YEAR(I2),12,31)</f>
        <v>42369</v>
      </c>
      <c r="J3" s="189">
        <f t="shared" ref="J3:Q3" si="1">DATE(YEAR(J2),12,31)</f>
        <v>42735</v>
      </c>
      <c r="K3" s="189">
        <f t="shared" si="1"/>
        <v>43100</v>
      </c>
      <c r="L3" s="189">
        <f t="shared" si="1"/>
        <v>43465</v>
      </c>
      <c r="M3" s="189">
        <f t="shared" si="1"/>
        <v>43830</v>
      </c>
      <c r="N3" s="189">
        <f t="shared" si="1"/>
        <v>44196</v>
      </c>
      <c r="O3" s="189">
        <f t="shared" si="1"/>
        <v>44561</v>
      </c>
      <c r="P3" s="189">
        <f t="shared" si="1"/>
        <v>44926</v>
      </c>
      <c r="Q3" s="189">
        <f t="shared" si="1"/>
        <v>45291</v>
      </c>
      <c r="R3" s="189">
        <f t="shared" ref="R3" si="2">DATE(YEAR(R2),12,31)</f>
        <v>45657</v>
      </c>
      <c r="S3" s="189">
        <f t="shared" ref="S3" si="3">DATE(YEAR(S2),12,31)</f>
        <v>46022</v>
      </c>
      <c r="T3" s="189">
        <f t="shared" ref="T3" si="4">DATE(YEAR(T2),12,31)</f>
        <v>46387</v>
      </c>
      <c r="U3" s="189">
        <f t="shared" ref="U3" si="5">DATE(YEAR(U2),12,31)</f>
        <v>46752</v>
      </c>
      <c r="V3" s="189">
        <f t="shared" ref="V3" si="6">DATE(YEAR(V2),12,31)</f>
        <v>47118</v>
      </c>
      <c r="W3" s="189">
        <f t="shared" ref="W3" si="7">DATE(YEAR(W2),12,31)</f>
        <v>47483</v>
      </c>
      <c r="X3" s="189">
        <f t="shared" ref="X3" si="8">DATE(YEAR(X2),12,31)</f>
        <v>47848</v>
      </c>
      <c r="Y3" s="189">
        <f t="shared" ref="Y3" si="9">DATE(YEAR(Y2),12,31)</f>
        <v>48213</v>
      </c>
      <c r="Z3" s="189">
        <f t="shared" ref="Z3" si="10">DATE(YEAR(Z2),12,31)</f>
        <v>48579</v>
      </c>
      <c r="AA3" s="189">
        <f t="shared" ref="AA3" si="11">DATE(YEAR(AA2),12,31)</f>
        <v>48944</v>
      </c>
      <c r="AB3" s="189">
        <f t="shared" ref="AB3" si="12">DATE(YEAR(AB2),12,31)</f>
        <v>49309</v>
      </c>
    </row>
    <row r="4" spans="1:28" x14ac:dyDescent="0.2">
      <c r="C4" t="s">
        <v>10</v>
      </c>
      <c r="D4" s="6" t="s">
        <v>11</v>
      </c>
      <c r="E4" s="21">
        <f>Input!E5</f>
        <v>42005</v>
      </c>
      <c r="F4" s="21">
        <f>Input!F5</f>
        <v>49309</v>
      </c>
    </row>
    <row r="6" spans="1:28" ht="20" x14ac:dyDescent="0.25">
      <c r="A6" s="4" t="s">
        <v>1</v>
      </c>
      <c r="B6" s="4"/>
      <c r="C6" s="4"/>
      <c r="D6" s="7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6" customHeight="1" x14ac:dyDescent="0.2"/>
    <row r="8" spans="1:28" x14ac:dyDescent="0.2">
      <c r="B8" s="15" t="s">
        <v>77</v>
      </c>
      <c r="C8" s="15"/>
    </row>
    <row r="9" spans="1:28" x14ac:dyDescent="0.2">
      <c r="C9" s="19" t="s">
        <v>391</v>
      </c>
      <c r="D9" s="6" t="s">
        <v>11</v>
      </c>
      <c r="I9" s="52">
        <f>IF(I3&lt;=$F$4, 1,0)</f>
        <v>1</v>
      </c>
      <c r="J9" s="52">
        <f t="shared" ref="J9:AB9" si="13">IF(J3&lt;=$F$4, 1,0)</f>
        <v>1</v>
      </c>
      <c r="K9" s="52">
        <f t="shared" si="13"/>
        <v>1</v>
      </c>
      <c r="L9" s="52">
        <f t="shared" si="13"/>
        <v>1</v>
      </c>
      <c r="M9" s="52">
        <f t="shared" si="13"/>
        <v>1</v>
      </c>
      <c r="N9" s="52">
        <f t="shared" si="13"/>
        <v>1</v>
      </c>
      <c r="O9" s="52">
        <f t="shared" si="13"/>
        <v>1</v>
      </c>
      <c r="P9" s="52">
        <f t="shared" si="13"/>
        <v>1</v>
      </c>
      <c r="Q9" s="52">
        <f t="shared" si="13"/>
        <v>1</v>
      </c>
      <c r="R9" s="52">
        <f t="shared" si="13"/>
        <v>1</v>
      </c>
      <c r="S9" s="52">
        <f t="shared" si="13"/>
        <v>1</v>
      </c>
      <c r="T9" s="52">
        <f t="shared" si="13"/>
        <v>1</v>
      </c>
      <c r="U9" s="52">
        <f t="shared" si="13"/>
        <v>1</v>
      </c>
      <c r="V9" s="52">
        <f t="shared" si="13"/>
        <v>1</v>
      </c>
      <c r="W9" s="52">
        <f t="shared" si="13"/>
        <v>1</v>
      </c>
      <c r="X9" s="52">
        <f t="shared" si="13"/>
        <v>1</v>
      </c>
      <c r="Y9" s="52">
        <f t="shared" si="13"/>
        <v>1</v>
      </c>
      <c r="Z9" s="52">
        <f t="shared" si="13"/>
        <v>1</v>
      </c>
      <c r="AA9" s="52">
        <f t="shared" si="13"/>
        <v>1</v>
      </c>
      <c r="AB9" s="52">
        <f t="shared" si="13"/>
        <v>1</v>
      </c>
    </row>
    <row r="10" spans="1:28" ht="16" customHeight="1" x14ac:dyDescent="0.2">
      <c r="C10" s="19" t="s">
        <v>166</v>
      </c>
      <c r="D10" s="6" t="s">
        <v>11</v>
      </c>
      <c r="I10" s="53">
        <f>COUNT($I$2:I2)</f>
        <v>1</v>
      </c>
      <c r="J10" s="53">
        <f>COUNT($I$2:J2)</f>
        <v>2</v>
      </c>
      <c r="K10" s="53">
        <f>COUNT($I$2:K2)</f>
        <v>3</v>
      </c>
      <c r="L10" s="53">
        <f>COUNT($I$2:L2)</f>
        <v>4</v>
      </c>
      <c r="M10" s="53">
        <f>COUNT($I$2:M2)</f>
        <v>5</v>
      </c>
      <c r="N10" s="53">
        <f>COUNT($I$2:N2)</f>
        <v>6</v>
      </c>
      <c r="O10" s="53">
        <f>COUNT($I$2:O2)</f>
        <v>7</v>
      </c>
      <c r="P10" s="53">
        <f>COUNT($I$2:P2)</f>
        <v>8</v>
      </c>
      <c r="Q10" s="53">
        <f>COUNT($I$2:Q2)</f>
        <v>9</v>
      </c>
      <c r="R10" s="53">
        <f>COUNT($I$2:R2)</f>
        <v>10</v>
      </c>
      <c r="S10" s="53">
        <f>COUNT($I$2:S2)</f>
        <v>11</v>
      </c>
      <c r="T10" s="53">
        <f>COUNT($I$2:T2)</f>
        <v>12</v>
      </c>
      <c r="U10" s="53">
        <f>COUNT($I$2:U2)</f>
        <v>13</v>
      </c>
      <c r="V10" s="53">
        <f>COUNT($I$2:V2)</f>
        <v>14</v>
      </c>
      <c r="W10" s="53">
        <f>COUNT($I$2:W2)</f>
        <v>15</v>
      </c>
      <c r="X10" s="53">
        <f>COUNT($I$2:X2)</f>
        <v>16</v>
      </c>
      <c r="Y10" s="53">
        <f>COUNT($I$2:Y2)</f>
        <v>17</v>
      </c>
      <c r="Z10" s="53">
        <f>COUNT($I$2:Z2)</f>
        <v>18</v>
      </c>
      <c r="AA10" s="53">
        <f>COUNT($I$2:AA2)</f>
        <v>19</v>
      </c>
      <c r="AB10" s="53">
        <f>COUNT($I$2:AB2)</f>
        <v>20</v>
      </c>
    </row>
    <row r="11" spans="1:28" ht="16" customHeight="1" x14ac:dyDescent="0.2">
      <c r="C11" s="19" t="s">
        <v>187</v>
      </c>
      <c r="D11" s="6" t="s">
        <v>11</v>
      </c>
      <c r="I11" s="53">
        <f>YEAR(I2)-YEAR($E$4)+1</f>
        <v>1</v>
      </c>
      <c r="J11" s="53">
        <f t="shared" ref="J11:AB11" si="14">YEAR(J2)-YEAR($E$4)+1</f>
        <v>2</v>
      </c>
      <c r="K11" s="53">
        <f t="shared" si="14"/>
        <v>3</v>
      </c>
      <c r="L11" s="53">
        <f t="shared" si="14"/>
        <v>4</v>
      </c>
      <c r="M11" s="53">
        <f t="shared" si="14"/>
        <v>5</v>
      </c>
      <c r="N11" s="53">
        <f t="shared" si="14"/>
        <v>6</v>
      </c>
      <c r="O11" s="53">
        <f t="shared" si="14"/>
        <v>7</v>
      </c>
      <c r="P11" s="53">
        <f t="shared" si="14"/>
        <v>8</v>
      </c>
      <c r="Q11" s="53">
        <f t="shared" si="14"/>
        <v>9</v>
      </c>
      <c r="R11" s="53">
        <f t="shared" si="14"/>
        <v>10</v>
      </c>
      <c r="S11" s="53">
        <f t="shared" si="14"/>
        <v>11</v>
      </c>
      <c r="T11" s="53">
        <f t="shared" si="14"/>
        <v>12</v>
      </c>
      <c r="U11" s="53">
        <f t="shared" si="14"/>
        <v>13</v>
      </c>
      <c r="V11" s="53">
        <f t="shared" si="14"/>
        <v>14</v>
      </c>
      <c r="W11" s="53">
        <f t="shared" si="14"/>
        <v>15</v>
      </c>
      <c r="X11" s="53">
        <f t="shared" si="14"/>
        <v>16</v>
      </c>
      <c r="Y11" s="53">
        <f t="shared" si="14"/>
        <v>17</v>
      </c>
      <c r="Z11" s="53">
        <f t="shared" si="14"/>
        <v>18</v>
      </c>
      <c r="AA11" s="53">
        <f t="shared" si="14"/>
        <v>19</v>
      </c>
      <c r="AB11" s="53">
        <f t="shared" si="14"/>
        <v>20</v>
      </c>
    </row>
    <row r="13" spans="1:28" ht="20" x14ac:dyDescent="0.25">
      <c r="A13" s="4" t="s">
        <v>315</v>
      </c>
      <c r="B13" s="4"/>
      <c r="C13" s="4"/>
      <c r="D13" s="7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7" x14ac:dyDescent="0.2">
      <c r="C14" s="107" t="s">
        <v>316</v>
      </c>
    </row>
    <row r="15" spans="1:28" x14ac:dyDescent="0.2">
      <c r="C15" s="111" t="s">
        <v>317</v>
      </c>
    </row>
    <row r="16" spans="1:28" x14ac:dyDescent="0.2">
      <c r="C16" s="204" t="s">
        <v>318</v>
      </c>
      <c r="D16" s="6" t="s">
        <v>78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</row>
    <row r="17" spans="2:28" x14ac:dyDescent="0.2">
      <c r="C17" s="108" t="s">
        <v>397</v>
      </c>
      <c r="D17" s="6" t="s">
        <v>78</v>
      </c>
      <c r="H17" s="64">
        <f>H113</f>
        <v>2.670177484350984</v>
      </c>
      <c r="I17" s="64">
        <f>I113</f>
        <v>3.1547989628390196</v>
      </c>
      <c r="J17" s="64">
        <f t="shared" ref="J17:AB17" si="15">J113</f>
        <v>3.140031712321171</v>
      </c>
      <c r="K17" s="64">
        <f t="shared" si="15"/>
        <v>3.1250532055929661</v>
      </c>
      <c r="L17" s="64">
        <f t="shared" si="15"/>
        <v>3.1098608993061969</v>
      </c>
      <c r="M17" s="64">
        <f t="shared" si="15"/>
        <v>3.0944522328812121</v>
      </c>
      <c r="N17" s="64">
        <f t="shared" si="15"/>
        <v>3.0788246288349983</v>
      </c>
      <c r="O17" s="64">
        <f t="shared" si="15"/>
        <v>3.0629754931292754</v>
      </c>
      <c r="P17" s="64">
        <f t="shared" si="15"/>
        <v>3.0469022155392826</v>
      </c>
      <c r="Q17" s="64">
        <f t="shared" si="15"/>
        <v>3.030602170043931</v>
      </c>
      <c r="R17" s="64">
        <f t="shared" si="15"/>
        <v>3.0140727152380431</v>
      </c>
      <c r="S17" s="64">
        <f t="shared" si="15"/>
        <v>2.9973111947673936</v>
      </c>
      <c r="T17" s="64">
        <f t="shared" si="15"/>
        <v>2.9803149377873153</v>
      </c>
      <c r="U17" s="64">
        <f t="shared" si="15"/>
        <v>2.9630812594456204</v>
      </c>
      <c r="V17" s="64">
        <f t="shared" si="15"/>
        <v>2.945607461390634</v>
      </c>
      <c r="W17" s="64">
        <f t="shared" si="15"/>
        <v>2.9278908323051636</v>
      </c>
      <c r="X17" s="64">
        <f t="shared" si="15"/>
        <v>2.9099286484672104</v>
      </c>
      <c r="Y17" s="64">
        <f t="shared" si="15"/>
        <v>2.8917181743383091</v>
      </c>
      <c r="Z17" s="64">
        <f t="shared" si="15"/>
        <v>0</v>
      </c>
      <c r="AA17" s="64">
        <f t="shared" si="15"/>
        <v>0</v>
      </c>
      <c r="AB17" s="64">
        <f t="shared" si="15"/>
        <v>0</v>
      </c>
    </row>
    <row r="18" spans="2:28" x14ac:dyDescent="0.2">
      <c r="C18" s="108" t="s">
        <v>319</v>
      </c>
      <c r="D18" s="6" t="s">
        <v>78</v>
      </c>
      <c r="I18" s="180">
        <f>I101</f>
        <v>0.83807878694399984</v>
      </c>
      <c r="J18" s="180">
        <f t="shared" ref="J18:AB18" si="16">J101</f>
        <v>0.83807878694399984</v>
      </c>
      <c r="K18" s="180">
        <f t="shared" si="16"/>
        <v>0.83807878694399984</v>
      </c>
      <c r="L18" s="180">
        <f t="shared" si="16"/>
        <v>0.83807878694399984</v>
      </c>
      <c r="M18" s="180">
        <f t="shared" si="16"/>
        <v>0.83807878694399984</v>
      </c>
      <c r="N18" s="180">
        <f t="shared" si="16"/>
        <v>0.83807878694399984</v>
      </c>
      <c r="O18" s="180">
        <f t="shared" si="16"/>
        <v>0.83807878694399984</v>
      </c>
      <c r="P18" s="180">
        <f t="shared" si="16"/>
        <v>0.83807878694399984</v>
      </c>
      <c r="Q18" s="180">
        <f t="shared" si="16"/>
        <v>0.83807878694399984</v>
      </c>
      <c r="R18" s="180">
        <f t="shared" si="16"/>
        <v>0.83807878694399984</v>
      </c>
      <c r="S18" s="180">
        <f t="shared" si="16"/>
        <v>0.83807878694399984</v>
      </c>
      <c r="T18" s="180">
        <f t="shared" si="16"/>
        <v>0.83807878694399984</v>
      </c>
      <c r="U18" s="180">
        <f t="shared" si="16"/>
        <v>0.83807878694399984</v>
      </c>
      <c r="V18" s="180">
        <f t="shared" si="16"/>
        <v>0.83807878694399984</v>
      </c>
      <c r="W18" s="180">
        <f t="shared" si="16"/>
        <v>0.83807878694399984</v>
      </c>
      <c r="X18" s="180">
        <f t="shared" si="16"/>
        <v>0.83807878694399984</v>
      </c>
      <c r="Y18" s="180">
        <f t="shared" si="16"/>
        <v>0.83807878694399984</v>
      </c>
      <c r="Z18" s="180">
        <f t="shared" si="16"/>
        <v>0.83807878694399984</v>
      </c>
      <c r="AA18" s="180">
        <f t="shared" si="16"/>
        <v>0.83807878694399984</v>
      </c>
      <c r="AB18" s="180">
        <f t="shared" si="16"/>
        <v>0</v>
      </c>
    </row>
    <row r="19" spans="2:28" x14ac:dyDescent="0.2">
      <c r="C19" s="108" t="s">
        <v>322</v>
      </c>
      <c r="D19" s="6" t="s">
        <v>78</v>
      </c>
      <c r="I19" s="53">
        <f>I107</f>
        <v>0</v>
      </c>
      <c r="J19" s="53">
        <f t="shared" ref="J19:AB19" si="17">J107</f>
        <v>0</v>
      </c>
      <c r="K19" s="53">
        <f t="shared" si="17"/>
        <v>0</v>
      </c>
      <c r="L19" s="53">
        <f t="shared" si="17"/>
        <v>0</v>
      </c>
      <c r="M19" s="53">
        <f t="shared" si="17"/>
        <v>0</v>
      </c>
      <c r="N19" s="53">
        <f t="shared" si="17"/>
        <v>0</v>
      </c>
      <c r="O19" s="53">
        <f t="shared" si="17"/>
        <v>0</v>
      </c>
      <c r="P19" s="53">
        <f t="shared" si="17"/>
        <v>0</v>
      </c>
      <c r="Q19" s="53">
        <f t="shared" si="17"/>
        <v>0</v>
      </c>
      <c r="R19" s="53">
        <f t="shared" si="17"/>
        <v>0</v>
      </c>
      <c r="S19" s="53">
        <f t="shared" si="17"/>
        <v>0</v>
      </c>
      <c r="T19" s="53">
        <f t="shared" si="17"/>
        <v>0</v>
      </c>
      <c r="U19" s="53">
        <f t="shared" si="17"/>
        <v>0</v>
      </c>
      <c r="V19" s="53">
        <f t="shared" si="17"/>
        <v>0</v>
      </c>
      <c r="W19" s="53">
        <f t="shared" si="17"/>
        <v>0</v>
      </c>
      <c r="X19" s="53">
        <f t="shared" si="17"/>
        <v>0</v>
      </c>
      <c r="Y19" s="53">
        <f t="shared" si="17"/>
        <v>0</v>
      </c>
      <c r="Z19" s="53">
        <f t="shared" si="17"/>
        <v>0</v>
      </c>
      <c r="AA19" s="53">
        <f t="shared" si="17"/>
        <v>0</v>
      </c>
      <c r="AB19" s="53">
        <f t="shared" si="17"/>
        <v>0</v>
      </c>
    </row>
    <row r="20" spans="2:28" x14ac:dyDescent="0.2">
      <c r="C20" s="108" t="s">
        <v>425</v>
      </c>
      <c r="D20" s="6" t="s">
        <v>78</v>
      </c>
      <c r="H20" s="64">
        <f>H83</f>
        <v>1.2035675003993886</v>
      </c>
      <c r="I20" s="64">
        <f>I83</f>
        <v>1.1433891253794193</v>
      </c>
      <c r="J20" s="64">
        <f t="shared" ref="J20:AB20" si="18">J83</f>
        <v>1.0832107503594499</v>
      </c>
      <c r="K20" s="64">
        <f t="shared" si="18"/>
        <v>1.0230323753394805</v>
      </c>
      <c r="L20" s="64">
        <f t="shared" si="18"/>
        <v>0.96285400031951107</v>
      </c>
      <c r="M20" s="64">
        <f t="shared" si="18"/>
        <v>0.9026756252995416</v>
      </c>
      <c r="N20" s="64">
        <f t="shared" si="18"/>
        <v>0.84249725027957212</v>
      </c>
      <c r="O20" s="64">
        <f t="shared" si="18"/>
        <v>0.78231887525960264</v>
      </c>
      <c r="P20" s="64">
        <f t="shared" si="18"/>
        <v>0.72214050023963317</v>
      </c>
      <c r="Q20" s="64">
        <f t="shared" si="18"/>
        <v>0.66196212521966369</v>
      </c>
      <c r="R20" s="64">
        <f t="shared" si="18"/>
        <v>0.60178375019969421</v>
      </c>
      <c r="S20" s="64">
        <f t="shared" si="18"/>
        <v>0.54160537517972474</v>
      </c>
      <c r="T20" s="64">
        <f t="shared" si="18"/>
        <v>0.48142700015975531</v>
      </c>
      <c r="U20" s="64">
        <f t="shared" si="18"/>
        <v>0.42124862513978589</v>
      </c>
      <c r="V20" s="64">
        <f t="shared" si="18"/>
        <v>0.36107025011981647</v>
      </c>
      <c r="W20" s="64">
        <f t="shared" si="18"/>
        <v>0.30089187509984705</v>
      </c>
      <c r="X20" s="64">
        <f t="shared" si="18"/>
        <v>0.24071350007987763</v>
      </c>
      <c r="Y20" s="64">
        <f t="shared" si="18"/>
        <v>0.18053512505990821</v>
      </c>
      <c r="Z20" s="64">
        <f t="shared" si="18"/>
        <v>0.12035675003993877</v>
      </c>
      <c r="AA20" s="64">
        <f t="shared" si="18"/>
        <v>6.0178375019969338E-2</v>
      </c>
      <c r="AB20" s="64">
        <f t="shared" si="18"/>
        <v>-9.7144514654701197E-17</v>
      </c>
    </row>
    <row r="21" spans="2:28" x14ac:dyDescent="0.2">
      <c r="C21" s="108"/>
    </row>
    <row r="22" spans="2:28" x14ac:dyDescent="0.2">
      <c r="C22" s="111" t="s">
        <v>320</v>
      </c>
    </row>
    <row r="23" spans="2:28" x14ac:dyDescent="0.2">
      <c r="C23" s="108" t="s">
        <v>321</v>
      </c>
      <c r="D23" s="6" t="s">
        <v>78</v>
      </c>
      <c r="H23" s="64">
        <f>H76</f>
        <v>90.72</v>
      </c>
      <c r="I23" s="64">
        <f>I76</f>
        <v>86.183999999999997</v>
      </c>
      <c r="J23" s="64">
        <f t="shared" ref="J23:AB23" si="19">J76</f>
        <v>81.647999999999996</v>
      </c>
      <c r="K23" s="64">
        <f t="shared" si="19"/>
        <v>77.111999999999995</v>
      </c>
      <c r="L23" s="64">
        <f t="shared" si="19"/>
        <v>72.575999999999993</v>
      </c>
      <c r="M23" s="64">
        <f t="shared" si="19"/>
        <v>68.039999999999992</v>
      </c>
      <c r="N23" s="64">
        <f t="shared" si="19"/>
        <v>63.503999999999991</v>
      </c>
      <c r="O23" s="64">
        <f t="shared" si="19"/>
        <v>58.967999999999989</v>
      </c>
      <c r="P23" s="64">
        <f t="shared" si="19"/>
        <v>54.431999999999988</v>
      </c>
      <c r="Q23" s="64">
        <f t="shared" si="19"/>
        <v>49.895999999999987</v>
      </c>
      <c r="R23" s="64">
        <f t="shared" si="19"/>
        <v>45.359999999999985</v>
      </c>
      <c r="S23" s="64">
        <f t="shared" si="19"/>
        <v>40.823999999999984</v>
      </c>
      <c r="T23" s="64">
        <f t="shared" si="19"/>
        <v>36.287999999999982</v>
      </c>
      <c r="U23" s="64">
        <f t="shared" si="19"/>
        <v>31.751999999999981</v>
      </c>
      <c r="V23" s="64">
        <f t="shared" si="19"/>
        <v>27.21599999999998</v>
      </c>
      <c r="W23" s="64">
        <f t="shared" si="19"/>
        <v>22.679999999999978</v>
      </c>
      <c r="X23" s="64">
        <f t="shared" si="19"/>
        <v>18.143999999999977</v>
      </c>
      <c r="Y23" s="64">
        <f t="shared" si="19"/>
        <v>13.607999999999977</v>
      </c>
      <c r="Z23" s="64">
        <f t="shared" si="19"/>
        <v>9.0719999999999779</v>
      </c>
      <c r="AA23" s="64">
        <f t="shared" si="19"/>
        <v>4.5359999999999783</v>
      </c>
      <c r="AB23" s="64">
        <f t="shared" si="19"/>
        <v>-2.1316282072803006E-14</v>
      </c>
    </row>
    <row r="24" spans="2:28" x14ac:dyDescent="0.2">
      <c r="C24" s="108"/>
    </row>
    <row r="25" spans="2:28" x14ac:dyDescent="0.2">
      <c r="B25" s="325"/>
      <c r="C25" s="339" t="s">
        <v>323</v>
      </c>
      <c r="D25" s="324" t="s">
        <v>78</v>
      </c>
      <c r="E25" s="325"/>
      <c r="F25" s="325"/>
      <c r="G25" s="325"/>
      <c r="H25" s="348">
        <f>ROUND(SUM(H16:H23),5)</f>
        <v>94.593739999999997</v>
      </c>
      <c r="I25" s="348">
        <f>ROUND(SUM(I16:I23),5)</f>
        <v>91.320269999999994</v>
      </c>
      <c r="J25" s="348">
        <f t="shared" ref="J25:AB25" si="20">ROUND(SUM(J16:J23),5)</f>
        <v>86.709320000000005</v>
      </c>
      <c r="K25" s="348">
        <f t="shared" si="20"/>
        <v>82.098159999999993</v>
      </c>
      <c r="L25" s="348">
        <f t="shared" si="20"/>
        <v>77.486789999999999</v>
      </c>
      <c r="M25" s="348">
        <f t="shared" si="20"/>
        <v>72.875209999999996</v>
      </c>
      <c r="N25" s="348">
        <f t="shared" si="20"/>
        <v>68.263400000000004</v>
      </c>
      <c r="O25" s="348">
        <f t="shared" si="20"/>
        <v>63.65137</v>
      </c>
      <c r="P25" s="348">
        <f t="shared" si="20"/>
        <v>59.039119999999997</v>
      </c>
      <c r="Q25" s="348">
        <f t="shared" si="20"/>
        <v>54.426639999999999</v>
      </c>
      <c r="R25" s="348">
        <f t="shared" si="20"/>
        <v>49.813940000000002</v>
      </c>
      <c r="S25" s="348">
        <f t="shared" si="20"/>
        <v>45.201000000000001</v>
      </c>
      <c r="T25" s="348">
        <f t="shared" si="20"/>
        <v>40.587820000000001</v>
      </c>
      <c r="U25" s="348">
        <f t="shared" si="20"/>
        <v>35.974409999999999</v>
      </c>
      <c r="V25" s="348">
        <f t="shared" si="20"/>
        <v>31.360759999999999</v>
      </c>
      <c r="W25" s="348">
        <f t="shared" si="20"/>
        <v>26.746860000000002</v>
      </c>
      <c r="X25" s="348">
        <f t="shared" si="20"/>
        <v>22.132719999999999</v>
      </c>
      <c r="Y25" s="348">
        <f t="shared" si="20"/>
        <v>17.518329999999999</v>
      </c>
      <c r="Z25" s="348">
        <f t="shared" si="20"/>
        <v>10.03044</v>
      </c>
      <c r="AA25" s="348">
        <f t="shared" si="20"/>
        <v>5.4342600000000001</v>
      </c>
      <c r="AB25" s="348">
        <f t="shared" si="20"/>
        <v>0</v>
      </c>
    </row>
    <row r="26" spans="2:28" x14ac:dyDescent="0.2">
      <c r="C26" s="109"/>
    </row>
    <row r="27" spans="2:28" ht="17" x14ac:dyDescent="0.2">
      <c r="C27" s="107" t="s">
        <v>324</v>
      </c>
    </row>
    <row r="28" spans="2:28" x14ac:dyDescent="0.2">
      <c r="C28" s="111" t="s">
        <v>325</v>
      </c>
    </row>
    <row r="29" spans="2:28" x14ac:dyDescent="0.2">
      <c r="C29" s="108" t="s">
        <v>326</v>
      </c>
      <c r="D29" s="6" t="s">
        <v>78</v>
      </c>
      <c r="I29" s="180">
        <f>I104</f>
        <v>0.14138132467697775</v>
      </c>
      <c r="J29" s="180">
        <f t="shared" ref="J29:AB29" si="21">J104</f>
        <v>0.1435663511705173</v>
      </c>
      <c r="K29" s="180">
        <f t="shared" si="21"/>
        <v>0.14578222619392764</v>
      </c>
      <c r="L29" s="180">
        <f t="shared" si="21"/>
        <v>0.14802930967780623</v>
      </c>
      <c r="M29" s="180">
        <f t="shared" si="21"/>
        <v>0.15030796361056237</v>
      </c>
      <c r="N29" s="180">
        <f t="shared" si="21"/>
        <v>0.15261855197675761</v>
      </c>
      <c r="O29" s="180">
        <f t="shared" si="21"/>
        <v>0.15496144069215645</v>
      </c>
      <c r="P29" s="180">
        <f t="shared" si="21"/>
        <v>0.15733699753538052</v>
      </c>
      <c r="Q29" s="180">
        <f t="shared" si="21"/>
        <v>0.15974559207605674</v>
      </c>
      <c r="R29" s="180">
        <f t="shared" si="21"/>
        <v>0.16218759559934576</v>
      </c>
      <c r="S29" s="180">
        <f t="shared" si="21"/>
        <v>0.164663381026736</v>
      </c>
      <c r="T29" s="180">
        <f t="shared" si="21"/>
        <v>0.16717332283298214</v>
      </c>
      <c r="U29" s="180">
        <f t="shared" si="21"/>
        <v>0.16971779695906736</v>
      </c>
      <c r="V29" s="180">
        <f t="shared" si="21"/>
        <v>0.17229718072106279</v>
      </c>
      <c r="W29" s="180">
        <f t="shared" si="21"/>
        <v>0.17491185271475448</v>
      </c>
      <c r="X29" s="180">
        <f t="shared" si="21"/>
        <v>0.17756219271590534</v>
      </c>
      <c r="Y29" s="180">
        <f t="shared" si="21"/>
        <v>0.18024858157601639</v>
      </c>
      <c r="Z29" s="180">
        <f t="shared" si="21"/>
        <v>0.18297140111344545</v>
      </c>
      <c r="AA29" s="180">
        <f t="shared" si="21"/>
        <v>0.18573103399974131</v>
      </c>
      <c r="AB29" s="180">
        <f t="shared" si="21"/>
        <v>0</v>
      </c>
    </row>
    <row r="30" spans="2:28" x14ac:dyDescent="0.2">
      <c r="C30" s="108" t="s">
        <v>20</v>
      </c>
      <c r="D30" s="6" t="s">
        <v>78</v>
      </c>
      <c r="H30" s="64">
        <f>H94</f>
        <v>59.057138510693967</v>
      </c>
      <c r="I30" s="64">
        <f>I94</f>
        <v>57.545883981411919</v>
      </c>
      <c r="J30" s="64">
        <f t="shared" ref="J30:AB30" si="22">J94</f>
        <v>55.444936406681023</v>
      </c>
      <c r="K30" s="64">
        <f t="shared" si="22"/>
        <v>53.230442467092047</v>
      </c>
      <c r="L30" s="64">
        <f t="shared" si="22"/>
        <v>50.895087448838034</v>
      </c>
      <c r="M30" s="64">
        <f t="shared" si="22"/>
        <v>48.431063326186823</v>
      </c>
      <c r="N30" s="64">
        <f t="shared" si="22"/>
        <v>45.830035187148226</v>
      </c>
      <c r="O30" s="64">
        <f t="shared" si="22"/>
        <v>43.083105371236414</v>
      </c>
      <c r="P30" s="64">
        <f t="shared" si="22"/>
        <v>40.180775163427946</v>
      </c>
      <c r="Q30" s="64">
        <f t="shared" si="22"/>
        <v>37.112903877794324</v>
      </c>
      <c r="R30" s="64">
        <f t="shared" si="22"/>
        <v>33.86866515294269</v>
      </c>
      <c r="S30" s="64">
        <f t="shared" si="22"/>
        <v>30.43650026928016</v>
      </c>
      <c r="T30" s="64">
        <f t="shared" si="22"/>
        <v>26.804068285173617</v>
      </c>
      <c r="U30" s="64">
        <f t="shared" si="22"/>
        <v>22.958192775251263</v>
      </c>
      <c r="V30" s="64">
        <f t="shared" si="22"/>
        <v>18.884804939324958</v>
      </c>
      <c r="W30" s="64">
        <f t="shared" si="22"/>
        <v>14.568882834638913</v>
      </c>
      <c r="X30" s="64">
        <f t="shared" si="22"/>
        <v>9.9943864673024336</v>
      </c>
      <c r="Y30" s="64">
        <f t="shared" si="22"/>
        <v>5.1441884607686816</v>
      </c>
      <c r="Z30" s="64">
        <f t="shared" si="22"/>
        <v>-2.4780177909633494E-13</v>
      </c>
      <c r="AA30" s="64">
        <f t="shared" si="22"/>
        <v>-2.4780177909633494E-13</v>
      </c>
      <c r="AB30" s="64">
        <f t="shared" si="22"/>
        <v>-2.4780177909633494E-13</v>
      </c>
    </row>
    <row r="31" spans="2:28" x14ac:dyDescent="0.2">
      <c r="C31" s="109"/>
    </row>
    <row r="32" spans="2:28" x14ac:dyDescent="0.2">
      <c r="C32" s="111" t="s">
        <v>221</v>
      </c>
    </row>
    <row r="33" spans="1:28" x14ac:dyDescent="0.2">
      <c r="C33" s="108" t="s">
        <v>327</v>
      </c>
      <c r="D33" s="6" t="s">
        <v>78</v>
      </c>
      <c r="H33" s="192">
        <f t="shared" ref="H33:AB33" si="23">$E$88</f>
        <v>35.536606474056406</v>
      </c>
      <c r="I33" s="192">
        <f t="shared" si="23"/>
        <v>35.536606474056406</v>
      </c>
      <c r="J33" s="192">
        <f t="shared" si="23"/>
        <v>35.536606474056406</v>
      </c>
      <c r="K33" s="192">
        <f t="shared" si="23"/>
        <v>35.536606474056406</v>
      </c>
      <c r="L33" s="192">
        <f t="shared" si="23"/>
        <v>35.536606474056406</v>
      </c>
      <c r="M33" s="192">
        <f t="shared" si="23"/>
        <v>35.536606474056406</v>
      </c>
      <c r="N33" s="192">
        <f t="shared" si="23"/>
        <v>35.536606474056406</v>
      </c>
      <c r="O33" s="192">
        <f t="shared" si="23"/>
        <v>35.536606474056406</v>
      </c>
      <c r="P33" s="192">
        <f t="shared" si="23"/>
        <v>35.536606474056406</v>
      </c>
      <c r="Q33" s="192">
        <f t="shared" si="23"/>
        <v>35.536606474056406</v>
      </c>
      <c r="R33" s="192">
        <f t="shared" si="23"/>
        <v>35.536606474056406</v>
      </c>
      <c r="S33" s="192">
        <f t="shared" si="23"/>
        <v>35.536606474056406</v>
      </c>
      <c r="T33" s="192">
        <f t="shared" si="23"/>
        <v>35.536606474056406</v>
      </c>
      <c r="U33" s="192">
        <f t="shared" si="23"/>
        <v>35.536606474056406</v>
      </c>
      <c r="V33" s="192">
        <f t="shared" si="23"/>
        <v>35.536606474056406</v>
      </c>
      <c r="W33" s="192">
        <f t="shared" si="23"/>
        <v>35.536606474056406</v>
      </c>
      <c r="X33" s="192">
        <f t="shared" si="23"/>
        <v>35.536606474056406</v>
      </c>
      <c r="Y33" s="192">
        <f t="shared" si="23"/>
        <v>35.536606474056406</v>
      </c>
      <c r="Z33" s="192">
        <f t="shared" si="23"/>
        <v>35.536606474056406</v>
      </c>
      <c r="AA33" s="192">
        <f t="shared" si="23"/>
        <v>35.536606474056406</v>
      </c>
      <c r="AB33" s="192">
        <f t="shared" si="23"/>
        <v>35.536606474056406</v>
      </c>
    </row>
    <row r="34" spans="1:28" x14ac:dyDescent="0.2">
      <c r="C34" s="108" t="s">
        <v>328</v>
      </c>
      <c r="D34" s="6" t="s">
        <v>78</v>
      </c>
      <c r="I34" s="64">
        <f>I52</f>
        <v>-1.9036049049828634</v>
      </c>
      <c r="J34" s="64">
        <f t="shared" ref="J34:AB34" si="24">J52</f>
        <v>-4.415787982283323</v>
      </c>
      <c r="K34" s="64">
        <f t="shared" si="24"/>
        <v>-6.8146667994659325</v>
      </c>
      <c r="L34" s="64">
        <f t="shared" si="24"/>
        <v>-9.0929295460025372</v>
      </c>
      <c r="M34" s="64">
        <f t="shared" si="24"/>
        <v>-11.242771118729035</v>
      </c>
      <c r="N34" s="64">
        <f t="shared" si="24"/>
        <v>-13.255859547122816</v>
      </c>
      <c r="O34" s="64">
        <f t="shared" si="24"/>
        <v>-15.123300130652098</v>
      </c>
      <c r="P34" s="64">
        <f t="shared" si="24"/>
        <v>-16.835597132296819</v>
      </c>
      <c r="Q34" s="64">
        <f t="shared" si="24"/>
        <v>-18.382612861719196</v>
      </c>
      <c r="R34" s="64">
        <f t="shared" si="24"/>
        <v>-19.753523970216708</v>
      </c>
      <c r="S34" s="64">
        <f t="shared" si="24"/>
        <v>-20.936774767472187</v>
      </c>
      <c r="T34" s="64">
        <f t="shared" si="24"/>
        <v>-21.920027357171936</v>
      </c>
      <c r="U34" s="64">
        <f t="shared" si="24"/>
        <v>-22.690108374737331</v>
      </c>
      <c r="V34" s="64">
        <f t="shared" si="24"/>
        <v>-23.232952095647978</v>
      </c>
      <c r="W34" s="64">
        <f t="shared" si="24"/>
        <v>-23.533539667061063</v>
      </c>
      <c r="X34" s="64">
        <f t="shared" si="24"/>
        <v>-23.575834198583657</v>
      </c>
      <c r="Y34" s="64">
        <f t="shared" si="24"/>
        <v>-23.342711430058884</v>
      </c>
      <c r="Z34" s="64">
        <f t="shared" si="24"/>
        <v>-25.689142338185661</v>
      </c>
      <c r="AA34" s="64">
        <f t="shared" si="24"/>
        <v>-30.288080346091924</v>
      </c>
      <c r="AB34" s="64">
        <f t="shared" si="24"/>
        <v>-35.53660647405615</v>
      </c>
    </row>
    <row r="35" spans="1:28" x14ac:dyDescent="0.2">
      <c r="C35" s="109"/>
    </row>
    <row r="36" spans="1:28" x14ac:dyDescent="0.2">
      <c r="B36" s="325"/>
      <c r="C36" s="337" t="s">
        <v>329</v>
      </c>
      <c r="D36" s="324" t="s">
        <v>78</v>
      </c>
      <c r="E36" s="325"/>
      <c r="F36" s="325"/>
      <c r="G36" s="325"/>
      <c r="H36" s="338">
        <f>ROUND(SUM(H29:H34),5)</f>
        <v>94.593739999999997</v>
      </c>
      <c r="I36" s="338">
        <f>ROUND(SUM(I29:I34),5)</f>
        <v>91.320269999999994</v>
      </c>
      <c r="J36" s="338">
        <f t="shared" ref="J36:AB36" si="25">ROUND(SUM(J29:J34),5)</f>
        <v>86.709320000000005</v>
      </c>
      <c r="K36" s="338">
        <f t="shared" si="25"/>
        <v>82.098159999999993</v>
      </c>
      <c r="L36" s="338">
        <f t="shared" si="25"/>
        <v>77.486789999999999</v>
      </c>
      <c r="M36" s="338">
        <f t="shared" si="25"/>
        <v>72.875209999999996</v>
      </c>
      <c r="N36" s="338">
        <f t="shared" si="25"/>
        <v>68.263400000000004</v>
      </c>
      <c r="O36" s="338">
        <f t="shared" si="25"/>
        <v>63.65137</v>
      </c>
      <c r="P36" s="338">
        <f t="shared" si="25"/>
        <v>59.039119999999997</v>
      </c>
      <c r="Q36" s="338">
        <f t="shared" si="25"/>
        <v>54.426639999999999</v>
      </c>
      <c r="R36" s="338">
        <f t="shared" si="25"/>
        <v>49.813940000000002</v>
      </c>
      <c r="S36" s="338">
        <f t="shared" si="25"/>
        <v>45.201000000000001</v>
      </c>
      <c r="T36" s="338">
        <f t="shared" si="25"/>
        <v>40.587820000000001</v>
      </c>
      <c r="U36" s="338">
        <f t="shared" si="25"/>
        <v>35.974409999999999</v>
      </c>
      <c r="V36" s="338">
        <f t="shared" si="25"/>
        <v>31.360759999999999</v>
      </c>
      <c r="W36" s="338">
        <f t="shared" si="25"/>
        <v>26.746860000000002</v>
      </c>
      <c r="X36" s="338">
        <f t="shared" si="25"/>
        <v>22.132719999999999</v>
      </c>
      <c r="Y36" s="338">
        <f t="shared" si="25"/>
        <v>17.518329999999999</v>
      </c>
      <c r="Z36" s="338">
        <f t="shared" si="25"/>
        <v>10.03044</v>
      </c>
      <c r="AA36" s="338">
        <f t="shared" si="25"/>
        <v>5.4342600000000001</v>
      </c>
      <c r="AB36" s="338">
        <f t="shared" si="25"/>
        <v>0</v>
      </c>
    </row>
    <row r="37" spans="1:28" x14ac:dyDescent="0.2">
      <c r="C37" s="109"/>
    </row>
    <row r="38" spans="1:28" x14ac:dyDescent="0.2">
      <c r="C38" s="110" t="s">
        <v>330</v>
      </c>
      <c r="D38" s="6" t="s">
        <v>441</v>
      </c>
      <c r="E38" s="124">
        <f>IF(SUM(H38:AB38)=0, 0, 1)</f>
        <v>0</v>
      </c>
      <c r="H38" s="124">
        <f>IF(H25-H36=0, 0, 1)</f>
        <v>0</v>
      </c>
      <c r="I38" s="124">
        <f>IF(I25-I36=0, 0, 1)</f>
        <v>0</v>
      </c>
      <c r="J38" s="124">
        <f t="shared" ref="J38:AB38" si="26">IF(J25-J36=0, 0, 1)</f>
        <v>0</v>
      </c>
      <c r="K38" s="124">
        <f t="shared" si="26"/>
        <v>0</v>
      </c>
      <c r="L38" s="124">
        <f t="shared" si="26"/>
        <v>0</v>
      </c>
      <c r="M38" s="124">
        <f t="shared" si="26"/>
        <v>0</v>
      </c>
      <c r="N38" s="124">
        <f t="shared" si="26"/>
        <v>0</v>
      </c>
      <c r="O38" s="124">
        <f t="shared" si="26"/>
        <v>0</v>
      </c>
      <c r="P38" s="124">
        <f t="shared" si="26"/>
        <v>0</v>
      </c>
      <c r="Q38" s="124">
        <f t="shared" si="26"/>
        <v>0</v>
      </c>
      <c r="R38" s="124">
        <f t="shared" si="26"/>
        <v>0</v>
      </c>
      <c r="S38" s="124">
        <f t="shared" si="26"/>
        <v>0</v>
      </c>
      <c r="T38" s="124">
        <f t="shared" si="26"/>
        <v>0</v>
      </c>
      <c r="U38" s="124">
        <f t="shared" si="26"/>
        <v>0</v>
      </c>
      <c r="V38" s="124">
        <f t="shared" si="26"/>
        <v>0</v>
      </c>
      <c r="W38" s="124">
        <f t="shared" si="26"/>
        <v>0</v>
      </c>
      <c r="X38" s="124">
        <f t="shared" si="26"/>
        <v>0</v>
      </c>
      <c r="Y38" s="124">
        <f t="shared" si="26"/>
        <v>0</v>
      </c>
      <c r="Z38" s="124">
        <f t="shared" si="26"/>
        <v>0</v>
      </c>
      <c r="AA38" s="124">
        <f t="shared" si="26"/>
        <v>0</v>
      </c>
      <c r="AB38" s="124">
        <f t="shared" si="26"/>
        <v>0</v>
      </c>
    </row>
    <row r="39" spans="1:28" x14ac:dyDescent="0.2">
      <c r="C39" s="110"/>
    </row>
    <row r="40" spans="1:28" s="122" customFormat="1" ht="20" x14ac:dyDescent="0.25">
      <c r="A40" s="122" t="s">
        <v>353</v>
      </c>
      <c r="D40" s="190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  <c r="AA40" s="196"/>
      <c r="AB40" s="196"/>
    </row>
    <row r="41" spans="1:28" ht="16" x14ac:dyDescent="0.2">
      <c r="C41" s="178" t="s">
        <v>18</v>
      </c>
      <c r="D41" s="194" t="s">
        <v>78</v>
      </c>
      <c r="E41" s="28"/>
      <c r="F41" s="28"/>
      <c r="G41" s="28"/>
      <c r="H41" s="28"/>
      <c r="I41" s="195">
        <f>SUMIF(FS!$I$12:$AV$12, 'Annual Summary'!I$11, FS!$I42:$AV42)</f>
        <v>10.931462438399999</v>
      </c>
      <c r="J41" s="195">
        <f>SUMIF(FS!$I$12:$AV$12, 'Annual Summary'!J$11, FS!$I42:$AV42)</f>
        <v>10.931462438399999</v>
      </c>
      <c r="K41" s="195">
        <f>SUMIF(FS!$I$12:$AV$12, 'Annual Summary'!K$11, FS!$I42:$AV42)</f>
        <v>10.931462438399999</v>
      </c>
      <c r="L41" s="195">
        <f>SUMIF(FS!$I$12:$AV$12, 'Annual Summary'!L$11, FS!$I42:$AV42)</f>
        <v>10.931462438399999</v>
      </c>
      <c r="M41" s="195">
        <f>SUMIF(FS!$I$12:$AV$12, 'Annual Summary'!M$11, FS!$I42:$AV42)</f>
        <v>10.931462438399999</v>
      </c>
      <c r="N41" s="195">
        <f>SUMIF(FS!$I$12:$AV$12, 'Annual Summary'!N$11, FS!$I42:$AV42)</f>
        <v>10.931462438399999</v>
      </c>
      <c r="O41" s="195">
        <f>SUMIF(FS!$I$12:$AV$12, 'Annual Summary'!O$11, FS!$I42:$AV42)</f>
        <v>10.931462438399999</v>
      </c>
      <c r="P41" s="195">
        <f>SUMIF(FS!$I$12:$AV$12, 'Annual Summary'!P$11, FS!$I42:$AV42)</f>
        <v>10.931462438399999</v>
      </c>
      <c r="Q41" s="195">
        <f>SUMIF(FS!$I$12:$AV$12, 'Annual Summary'!Q$11, FS!$I42:$AV42)</f>
        <v>10.931462438399999</v>
      </c>
      <c r="R41" s="195">
        <f>SUMIF(FS!$I$12:$AV$12, 'Annual Summary'!R$11, FS!$I42:$AV42)</f>
        <v>10.931462438399999</v>
      </c>
      <c r="S41" s="195">
        <f>SUMIF(FS!$I$12:$AV$12, 'Annual Summary'!S$11, FS!$I42:$AV42)</f>
        <v>10.931462438399999</v>
      </c>
      <c r="T41" s="195">
        <f>SUMIF(FS!$I$12:$AV$12, 'Annual Summary'!T$11, FS!$I42:$AV42)</f>
        <v>10.931462438399999</v>
      </c>
      <c r="U41" s="195">
        <f>SUMIF(FS!$I$12:$AV$12, 'Annual Summary'!U$11, FS!$I42:$AV42)</f>
        <v>10.931462438399999</v>
      </c>
      <c r="V41" s="195">
        <f>SUMIF(FS!$I$12:$AV$12, 'Annual Summary'!V$11, FS!$I42:$AV42)</f>
        <v>10.931462438399999</v>
      </c>
      <c r="W41" s="195">
        <f>SUMIF(FS!$I$12:$AV$12, 'Annual Summary'!W$11, FS!$I42:$AV42)</f>
        <v>10.931462438399999</v>
      </c>
      <c r="X41" s="195">
        <f>SUMIF(FS!$I$12:$AV$12, 'Annual Summary'!X$11, FS!$I42:$AV42)</f>
        <v>10.931462438399999</v>
      </c>
      <c r="Y41" s="195">
        <f>SUMIF(FS!$I$12:$AV$12, 'Annual Summary'!Y$11, FS!$I42:$AV42)</f>
        <v>10.931462438399999</v>
      </c>
      <c r="Z41" s="195">
        <f>SUMIF(FS!$I$12:$AV$12, 'Annual Summary'!Z$11, FS!$I42:$AV42)</f>
        <v>10.931462438399999</v>
      </c>
      <c r="AA41" s="195">
        <f>SUMIF(FS!$I$12:$AV$12, 'Annual Summary'!AA$11, FS!$I42:$AV42)</f>
        <v>10.931462438399999</v>
      </c>
      <c r="AB41" s="195">
        <f>SUMIF(FS!$I$12:$AV$12, 'Annual Summary'!AB$11, FS!$I42:$AV42)</f>
        <v>10.931462438399999</v>
      </c>
    </row>
    <row r="42" spans="1:28" ht="16" x14ac:dyDescent="0.2">
      <c r="C42" s="220" t="s">
        <v>419</v>
      </c>
      <c r="D42" s="155" t="s">
        <v>78</v>
      </c>
      <c r="E42" s="38"/>
      <c r="F42" s="38"/>
      <c r="G42" s="38"/>
      <c r="H42" s="38"/>
      <c r="I42" s="64">
        <f>SUMIF(FS!$I$12:$AV$12, 'Annual Summary'!I$11, FS!$I43:$AV43)</f>
        <v>-2.58689274368</v>
      </c>
      <c r="J42" s="64">
        <f>SUMIF(FS!$I$12:$AV$12, 'Annual Summary'!J$11, FS!$I43:$AV43)</f>
        <v>-2.6270637985535998</v>
      </c>
      <c r="K42" s="64">
        <f>SUMIF(FS!$I$12:$AV$12, 'Annual Summary'!K$11, FS!$I43:$AV43)</f>
        <v>-2.6678069385246719</v>
      </c>
      <c r="L42" s="64">
        <f>SUMIF(FS!$I$12:$AV$12, 'Annual Summary'!L$11, FS!$I43:$AV43)</f>
        <v>-2.7091289785751647</v>
      </c>
      <c r="M42" s="64">
        <f>SUMIF(FS!$I$12:$AV$12, 'Annual Summary'!M$11, FS!$I43:$AV43)</f>
        <v>-2.7510367774522688</v>
      </c>
      <c r="N42" s="64">
        <f>SUMIF(FS!$I$12:$AV$12, 'Annual Summary'!N$11, FS!$I43:$AV43)</f>
        <v>-2.7935372366930258</v>
      </c>
      <c r="O42" s="64">
        <f>SUMIF(FS!$I$12:$AV$12, 'Annual Summary'!O$11, FS!$I43:$AV43)</f>
        <v>-2.8366372995924332</v>
      </c>
      <c r="P42" s="64">
        <f>SUMIF(FS!$I$12:$AV$12, 'Annual Summary'!P$11, FS!$I43:$AV43)</f>
        <v>-2.8803439501131387</v>
      </c>
      <c r="Q42" s="64">
        <f>SUMIF(FS!$I$12:$AV$12, 'Annual Summary'!Q$11, FS!$I43:$AV43)</f>
        <v>-2.9246642117348363</v>
      </c>
      <c r="R42" s="64">
        <f>SUMIF(FS!$I$12:$AV$12, 'Annual Summary'!R$11, FS!$I43:$AV43)</f>
        <v>-2.9696051462413555</v>
      </c>
      <c r="S42" s="64">
        <f>SUMIF(FS!$I$12:$AV$12, 'Annual Summary'!S$11, FS!$I43:$AV43)</f>
        <v>-3.0151738524434424</v>
      </c>
      <c r="T42" s="64">
        <f>SUMIF(FS!$I$12:$AV$12, 'Annual Summary'!T$11, FS!$I43:$AV43)</f>
        <v>-3.061377464835116</v>
      </c>
      <c r="U42" s="64">
        <f>SUMIF(FS!$I$12:$AV$12, 'Annual Summary'!U$11, FS!$I43:$AV43)</f>
        <v>-3.1082231521814792</v>
      </c>
      <c r="V42" s="64">
        <f>SUMIF(FS!$I$12:$AV$12, 'Annual Summary'!V$11, FS!$I43:$AV43)</f>
        <v>-3.1557181160357626</v>
      </c>
      <c r="W42" s="64">
        <f>SUMIF(FS!$I$12:$AV$12, 'Annual Summary'!W$11, FS!$I43:$AV43)</f>
        <v>-3.2038695891833449</v>
      </c>
      <c r="X42" s="64">
        <f>SUMIF(FS!$I$12:$AV$12, 'Annual Summary'!X$11, FS!$I43:$AV43)</f>
        <v>-3.2526848340104157</v>
      </c>
      <c r="Y42" s="64">
        <f>SUMIF(FS!$I$12:$AV$12, 'Annual Summary'!Y$11, FS!$I43:$AV43)</f>
        <v>-3.302171140794897</v>
      </c>
      <c r="Z42" s="64">
        <f>SUMIF(FS!$I$12:$AV$12, 'Annual Summary'!Z$11, FS!$I43:$AV43)</f>
        <v>-3.352335825917153</v>
      </c>
      <c r="AA42" s="64">
        <f>SUMIF(FS!$I$12:$AV$12, 'Annual Summary'!AA$11, FS!$I43:$AV43)</f>
        <v>-3.4031862299879814</v>
      </c>
      <c r="AB42" s="64">
        <f>SUMIF(FS!$I$12:$AV$12, 'Annual Summary'!AB$11, FS!$I43:$AV43)</f>
        <v>-3.454729715891276</v>
      </c>
    </row>
    <row r="43" spans="1:28" ht="16" x14ac:dyDescent="0.2">
      <c r="C43" s="158" t="s">
        <v>355</v>
      </c>
      <c r="D43" s="6" t="s">
        <v>78</v>
      </c>
      <c r="I43" s="195">
        <f>SUM(I41:I42)</f>
        <v>8.3445696947199988</v>
      </c>
      <c r="J43" s="195">
        <f t="shared" ref="J43:AB43" si="27">SUM(J41:J42)</f>
        <v>8.3043986398463989</v>
      </c>
      <c r="K43" s="195">
        <f t="shared" si="27"/>
        <v>8.2636554998753269</v>
      </c>
      <c r="L43" s="195">
        <f t="shared" si="27"/>
        <v>8.222333459824835</v>
      </c>
      <c r="M43" s="195">
        <f t="shared" si="27"/>
        <v>8.1804256609477299</v>
      </c>
      <c r="N43" s="195">
        <f t="shared" si="27"/>
        <v>8.1379252017069739</v>
      </c>
      <c r="O43" s="195">
        <f t="shared" si="27"/>
        <v>8.0948251388075647</v>
      </c>
      <c r="P43" s="195">
        <f t="shared" si="27"/>
        <v>8.0511184882868605</v>
      </c>
      <c r="Q43" s="195">
        <f t="shared" si="27"/>
        <v>8.0067982266651629</v>
      </c>
      <c r="R43" s="195">
        <f t="shared" si="27"/>
        <v>7.9618572921586432</v>
      </c>
      <c r="S43" s="195">
        <f t="shared" si="27"/>
        <v>7.9162885859565559</v>
      </c>
      <c r="T43" s="195">
        <f t="shared" si="27"/>
        <v>7.8700849735648823</v>
      </c>
      <c r="U43" s="195">
        <f t="shared" si="27"/>
        <v>7.82323928621852</v>
      </c>
      <c r="V43" s="195">
        <f t="shared" si="27"/>
        <v>7.7757443223642362</v>
      </c>
      <c r="W43" s="195">
        <f t="shared" si="27"/>
        <v>7.7275928492166539</v>
      </c>
      <c r="X43" s="195">
        <f t="shared" si="27"/>
        <v>7.678777604389583</v>
      </c>
      <c r="Y43" s="195">
        <f t="shared" si="27"/>
        <v>7.6292912976051017</v>
      </c>
      <c r="Z43" s="195">
        <f t="shared" si="27"/>
        <v>7.5791266124828454</v>
      </c>
      <c r="AA43" s="195">
        <f t="shared" si="27"/>
        <v>7.5282762084120174</v>
      </c>
      <c r="AB43" s="195">
        <f t="shared" si="27"/>
        <v>7.4767327225087232</v>
      </c>
    </row>
    <row r="44" spans="1:28" ht="16" x14ac:dyDescent="0.2">
      <c r="C44" s="225" t="s">
        <v>398</v>
      </c>
      <c r="I44" s="64">
        <f>-SUMIF(Operations!$I$12:$AV$12, 'Annual Summary'!I11, Operations!$I$75:$AV$75)</f>
        <v>-2.5000000000000001E-2</v>
      </c>
      <c r="J44" s="64">
        <f>-SUMIF(Operations!$I$12:$AV$12, 'Annual Summary'!J11, Operations!$I$75:$AV$75)</f>
        <v>-2.5000000000000001E-2</v>
      </c>
      <c r="K44" s="64">
        <f>-SUMIF(Operations!$I$12:$AV$12, 'Annual Summary'!K11, Operations!$I$75:$AV$75)</f>
        <v>-2.5000000000000001E-2</v>
      </c>
      <c r="L44" s="64">
        <f>-SUMIF(Operations!$I$12:$AV$12, 'Annual Summary'!L11, Operations!$I$75:$AV$75)</f>
        <v>-2.5000000000000001E-2</v>
      </c>
      <c r="M44" s="64">
        <f>-SUMIF(Operations!$I$12:$AV$12, 'Annual Summary'!M11, Operations!$I$75:$AV$75)</f>
        <v>-2.5000000000000001E-2</v>
      </c>
      <c r="N44" s="64">
        <f>-SUMIF(Operations!$I$12:$AV$12, 'Annual Summary'!N11, Operations!$I$75:$AV$75)</f>
        <v>-2.5000000000000001E-2</v>
      </c>
      <c r="O44" s="64">
        <f>-SUMIF(Operations!$I$12:$AV$12, 'Annual Summary'!O11, Operations!$I$75:$AV$75)</f>
        <v>-2.5000000000000001E-2</v>
      </c>
      <c r="P44" s="64">
        <f>-SUMIF(Operations!$I$12:$AV$12, 'Annual Summary'!P11, Operations!$I$75:$AV$75)</f>
        <v>-2.5000000000000001E-2</v>
      </c>
      <c r="Q44" s="64">
        <f>-SUMIF(Operations!$I$12:$AV$12, 'Annual Summary'!Q11, Operations!$I$75:$AV$75)</f>
        <v>-2.5000000000000001E-2</v>
      </c>
      <c r="R44" s="64">
        <f>-SUMIF(Operations!$I$12:$AV$12, 'Annual Summary'!R11, Operations!$I$75:$AV$75)</f>
        <v>-2.5000000000000001E-2</v>
      </c>
      <c r="S44" s="64">
        <f>-SUMIF(Operations!$I$12:$AV$12, 'Annual Summary'!S11, Operations!$I$75:$AV$75)</f>
        <v>-2.5000000000000001E-2</v>
      </c>
      <c r="T44" s="64">
        <f>-SUMIF(Operations!$I$12:$AV$12, 'Annual Summary'!T11, Operations!$I$75:$AV$75)</f>
        <v>-2.5000000000000001E-2</v>
      </c>
      <c r="U44" s="64">
        <f>-SUMIF(Operations!$I$12:$AV$12, 'Annual Summary'!U11, Operations!$I$75:$AV$75)</f>
        <v>-2.5000000000000001E-2</v>
      </c>
      <c r="V44" s="64">
        <f>-SUMIF(Operations!$I$12:$AV$12, 'Annual Summary'!V11, Operations!$I$75:$AV$75)</f>
        <v>-2.5000000000000001E-2</v>
      </c>
      <c r="W44" s="64">
        <f>-SUMIF(Operations!$I$12:$AV$12, 'Annual Summary'!W11, Operations!$I$75:$AV$75)</f>
        <v>-2.5000000000000001E-2</v>
      </c>
      <c r="X44" s="64">
        <f>-SUMIF(Operations!$I$12:$AV$12, 'Annual Summary'!X11, Operations!$I$75:$AV$75)</f>
        <v>-2.5000000000000001E-2</v>
      </c>
      <c r="Y44" s="64">
        <f>-SUMIF(Operations!$I$12:$AV$12, 'Annual Summary'!Y11, Operations!$I$75:$AV$75)</f>
        <v>-2.5000000000000001E-2</v>
      </c>
      <c r="Z44" s="64">
        <f>-SUMIF(Operations!$I$12:$AV$12, 'Annual Summary'!Z11, Operations!$I$75:$AV$75)</f>
        <v>-2.5000000000000001E-2</v>
      </c>
      <c r="AA44" s="64">
        <f>-SUMIF(Operations!$I$12:$AV$12, 'Annual Summary'!AA11, Operations!$I$75:$AV$75)</f>
        <v>0</v>
      </c>
      <c r="AB44" s="64">
        <f>-SUMIF(Operations!$I$12:$AV$12, 'Annual Summary'!AB11, Operations!$I$75:$AV$75)</f>
        <v>0</v>
      </c>
    </row>
    <row r="45" spans="1:28" ht="16" x14ac:dyDescent="0.2">
      <c r="C45" s="116" t="s">
        <v>356</v>
      </c>
      <c r="D45" s="6" t="s">
        <v>78</v>
      </c>
      <c r="I45" s="64">
        <f>SUMIF(FS!$I$12:$AV$12, 'Annual Summary'!I$11, FS!$I46:$AV46)</f>
        <v>-4.5359999999999996</v>
      </c>
      <c r="J45" s="64">
        <f>SUMIF(FS!$I$12:$AV$12, 'Annual Summary'!J$11, FS!$I46:$AV46)</f>
        <v>-4.5359999999999996</v>
      </c>
      <c r="K45" s="64">
        <f>SUMIF(FS!$I$12:$AV$12, 'Annual Summary'!K$11, FS!$I46:$AV46)</f>
        <v>-4.5359999999999996</v>
      </c>
      <c r="L45" s="64">
        <f>SUMIF(FS!$I$12:$AV$12, 'Annual Summary'!L$11, FS!$I46:$AV46)</f>
        <v>-4.5359999999999996</v>
      </c>
      <c r="M45" s="64">
        <f>SUMIF(FS!$I$12:$AV$12, 'Annual Summary'!M$11, FS!$I46:$AV46)</f>
        <v>-4.5359999999999996</v>
      </c>
      <c r="N45" s="64">
        <f>SUMIF(FS!$I$12:$AV$12, 'Annual Summary'!N$11, FS!$I46:$AV46)</f>
        <v>-4.5359999999999996</v>
      </c>
      <c r="O45" s="64">
        <f>SUMIF(FS!$I$12:$AV$12, 'Annual Summary'!O$11, FS!$I46:$AV46)</f>
        <v>-4.5359999999999996</v>
      </c>
      <c r="P45" s="64">
        <f>SUMIF(FS!$I$12:$AV$12, 'Annual Summary'!P$11, FS!$I46:$AV46)</f>
        <v>-4.5359999999999996</v>
      </c>
      <c r="Q45" s="64">
        <f>SUMIF(FS!$I$12:$AV$12, 'Annual Summary'!Q$11, FS!$I46:$AV46)</f>
        <v>-4.5359999999999996</v>
      </c>
      <c r="R45" s="64">
        <f>SUMIF(FS!$I$12:$AV$12, 'Annual Summary'!R$11, FS!$I46:$AV46)</f>
        <v>-4.5359999999999996</v>
      </c>
      <c r="S45" s="64">
        <f>SUMIF(FS!$I$12:$AV$12, 'Annual Summary'!S$11, FS!$I46:$AV46)</f>
        <v>-4.5359999999999996</v>
      </c>
      <c r="T45" s="64">
        <f>SUMIF(FS!$I$12:$AV$12, 'Annual Summary'!T$11, FS!$I46:$AV46)</f>
        <v>-4.5359999999999996</v>
      </c>
      <c r="U45" s="64">
        <f>SUMIF(FS!$I$12:$AV$12, 'Annual Summary'!U$11, FS!$I46:$AV46)</f>
        <v>-4.5359999999999996</v>
      </c>
      <c r="V45" s="64">
        <f>SUMIF(FS!$I$12:$AV$12, 'Annual Summary'!V$11, FS!$I46:$AV46)</f>
        <v>-4.5359999999999996</v>
      </c>
      <c r="W45" s="64">
        <f>SUMIF(FS!$I$12:$AV$12, 'Annual Summary'!W$11, FS!$I46:$AV46)</f>
        <v>-4.5359999999999996</v>
      </c>
      <c r="X45" s="64">
        <f>SUMIF(FS!$I$12:$AV$12, 'Annual Summary'!X$11, FS!$I46:$AV46)</f>
        <v>-4.5359999999999996</v>
      </c>
      <c r="Y45" s="64">
        <f>SUMIF(FS!$I$12:$AV$12, 'Annual Summary'!Y$11, FS!$I46:$AV46)</f>
        <v>-4.5359999999999996</v>
      </c>
      <c r="Z45" s="64">
        <f>SUMIF(FS!$I$12:$AV$12, 'Annual Summary'!Z$11, FS!$I46:$AV46)</f>
        <v>-4.5359999999999996</v>
      </c>
      <c r="AA45" s="64">
        <f>SUMIF(FS!$I$12:$AV$12, 'Annual Summary'!AA$11, FS!$I46:$AV46)</f>
        <v>-4.5359999999999996</v>
      </c>
      <c r="AB45" s="64">
        <f>SUMIF(FS!$I$12:$AV$12, 'Annual Summary'!AB$11, FS!$I46:$AV46)</f>
        <v>-4.5359999999999996</v>
      </c>
    </row>
    <row r="46" spans="1:28" ht="16" x14ac:dyDescent="0.2">
      <c r="C46" s="216" t="s">
        <v>413</v>
      </c>
      <c r="I46" s="64">
        <f>-$E$79</f>
        <v>-6.0178375019969435E-2</v>
      </c>
      <c r="J46" s="64">
        <f t="shared" ref="J46:AB46" si="28">-$E$79</f>
        <v>-6.0178375019969435E-2</v>
      </c>
      <c r="K46" s="64">
        <f t="shared" si="28"/>
        <v>-6.0178375019969435E-2</v>
      </c>
      <c r="L46" s="64">
        <f t="shared" si="28"/>
        <v>-6.0178375019969435E-2</v>
      </c>
      <c r="M46" s="64">
        <f t="shared" si="28"/>
        <v>-6.0178375019969435E-2</v>
      </c>
      <c r="N46" s="64">
        <f t="shared" si="28"/>
        <v>-6.0178375019969435E-2</v>
      </c>
      <c r="O46" s="64">
        <f t="shared" si="28"/>
        <v>-6.0178375019969435E-2</v>
      </c>
      <c r="P46" s="64">
        <f t="shared" si="28"/>
        <v>-6.0178375019969435E-2</v>
      </c>
      <c r="Q46" s="64">
        <f t="shared" si="28"/>
        <v>-6.0178375019969435E-2</v>
      </c>
      <c r="R46" s="64">
        <f t="shared" si="28"/>
        <v>-6.0178375019969435E-2</v>
      </c>
      <c r="S46" s="64">
        <f t="shared" si="28"/>
        <v>-6.0178375019969435E-2</v>
      </c>
      <c r="T46" s="64">
        <f t="shared" si="28"/>
        <v>-6.0178375019969435E-2</v>
      </c>
      <c r="U46" s="64">
        <f t="shared" si="28"/>
        <v>-6.0178375019969435E-2</v>
      </c>
      <c r="V46" s="64">
        <f t="shared" si="28"/>
        <v>-6.0178375019969435E-2</v>
      </c>
      <c r="W46" s="64">
        <f t="shared" si="28"/>
        <v>-6.0178375019969435E-2</v>
      </c>
      <c r="X46" s="64">
        <f t="shared" si="28"/>
        <v>-6.0178375019969435E-2</v>
      </c>
      <c r="Y46" s="64">
        <f t="shared" si="28"/>
        <v>-6.0178375019969435E-2</v>
      </c>
      <c r="Z46" s="64">
        <f t="shared" si="28"/>
        <v>-6.0178375019969435E-2</v>
      </c>
      <c r="AA46" s="64">
        <f t="shared" si="28"/>
        <v>-6.0178375019969435E-2</v>
      </c>
      <c r="AB46" s="64">
        <f t="shared" si="28"/>
        <v>-6.0178375019969435E-2</v>
      </c>
    </row>
    <row r="47" spans="1:28" ht="16" x14ac:dyDescent="0.2">
      <c r="C47" s="159" t="s">
        <v>357</v>
      </c>
      <c r="D47" s="155" t="s">
        <v>78</v>
      </c>
      <c r="E47" s="38"/>
      <c r="F47" s="38"/>
      <c r="G47" s="38"/>
      <c r="H47" s="38"/>
      <c r="I47" s="174">
        <f>SUMIF(FS!$I$12:$AV$12, 'Annual Summary'!I$11, FS!$I48:$AV48)</f>
        <v>-3.9336542081843646</v>
      </c>
      <c r="J47" s="64">
        <f>SUMIF(FS!$I$12:$AV$12, 'Annual Summary'!J$11, FS!$I48:$AV48)</f>
        <v>-3.8144693297976313</v>
      </c>
      <c r="K47" s="64">
        <f>SUMIF(FS!$I$12:$AV$12, 'Annual Summary'!K$11, FS!$I48:$AV48)</f>
        <v>-3.6718427567672673</v>
      </c>
      <c r="L47" s="64">
        <f>SUMIF(FS!$I$12:$AV$12, 'Annual Summary'!L$11, FS!$I48:$AV48)</f>
        <v>-3.5214882269664978</v>
      </c>
      <c r="M47" s="64">
        <f>SUMIF(FS!$I$12:$AV$12, 'Annual Summary'!M$11, FS!$I48:$AV48)</f>
        <v>-3.3629075308348497</v>
      </c>
      <c r="N47" s="64">
        <f>SUMIF(FS!$I$12:$AV$12, 'Annual Summary'!N$11, FS!$I48:$AV48)</f>
        <v>-3.1955688538708102</v>
      </c>
      <c r="O47" s="64">
        <f>SUMIF(FS!$I$12:$AV$12, 'Annual Summary'!O$11, FS!$I48:$AV48)</f>
        <v>-3.0189044894617365</v>
      </c>
      <c r="P47" s="64">
        <f>SUMIF(FS!$I$12:$AV$12, 'Annual Summary'!P$11, FS!$I48:$AV48)</f>
        <v>-2.8323083958558799</v>
      </c>
      <c r="Q47" s="64">
        <f>SUMIF(FS!$I$12:$AV$12, 'Annual Summary'!Q$11, FS!$I48:$AV48)</f>
        <v>-2.6351335866562637</v>
      </c>
      <c r="R47" s="64">
        <f>SUMIF(FS!$I$12:$AV$12, 'Annual Summary'!R$11, FS!$I48:$AV48)</f>
        <v>-2.4266893434926029</v>
      </c>
      <c r="S47" s="64">
        <f>SUMIF(FS!$I$12:$AV$12, 'Annual Summary'!S$11, FS!$I48:$AV48)</f>
        <v>-2.206238238754576</v>
      </c>
      <c r="T47" s="64">
        <f>SUMIF(FS!$I$12:$AV$12, 'Annual Summary'!T$11, FS!$I48:$AV48)</f>
        <v>-1.9729929554442633</v>
      </c>
      <c r="U47" s="64">
        <f>SUMIF(FS!$I$12:$AV$12, 'Annual Summary'!U$11, FS!$I48:$AV48)</f>
        <v>-1.7261128903237939</v>
      </c>
      <c r="V47" s="64">
        <f>SUMIF(FS!$I$12:$AV$12, 'Annual Summary'!V$11, FS!$I48:$AV48)</f>
        <v>-1.4647005255924328</v>
      </c>
      <c r="W47" s="64">
        <f>SUMIF(FS!$I$12:$AV$12, 'Annual Summary'!W$11, FS!$I48:$AV48)</f>
        <v>-1.1877975533213441</v>
      </c>
      <c r="X47" s="64">
        <f>SUMIF(FS!$I$12:$AV$12, 'Annual Summary'!X$11, FS!$I48:$AV48)</f>
        <v>-0.89438073579975852</v>
      </c>
      <c r="Y47" s="64">
        <f>SUMIF(FS!$I$12:$AV$12, 'Annual Summary'!Y$11, FS!$I48:$AV48)</f>
        <v>-0.58335748379854246</v>
      </c>
      <c r="Z47" s="64">
        <f>SUMIF(FS!$I$12:$AV$12, 'Annual Summary'!Z$11, FS!$I48:$AV48)</f>
        <v>-0.25356113353126664</v>
      </c>
      <c r="AA47" s="64">
        <f>SUMIF(FS!$I$12:$AV$12, 'Annual Summary'!AA$11, FS!$I48:$AV48)</f>
        <v>0</v>
      </c>
      <c r="AB47" s="64">
        <f>SUMIF(FS!$I$12:$AV$12, 'Annual Summary'!AB$11, FS!$I48:$AV48)</f>
        <v>0</v>
      </c>
    </row>
    <row r="48" spans="1:28" ht="16" x14ac:dyDescent="0.2">
      <c r="C48" s="158" t="s">
        <v>358</v>
      </c>
      <c r="D48" s="6" t="s">
        <v>78</v>
      </c>
      <c r="H48" s="170">
        <f>SUM(I48:AB48)</f>
        <v>23.49738602670535</v>
      </c>
      <c r="I48" s="64">
        <f t="shared" ref="I48:AB48" si="29">SUM(I43:I47)</f>
        <v>-0.21026288848433516</v>
      </c>
      <c r="J48" s="195">
        <f t="shared" si="29"/>
        <v>-0.1312490649712017</v>
      </c>
      <c r="K48" s="195">
        <f t="shared" si="29"/>
        <v>-2.9365631911909773E-2</v>
      </c>
      <c r="L48" s="195">
        <f t="shared" si="29"/>
        <v>7.966685783836791E-2</v>
      </c>
      <c r="M48" s="195">
        <f t="shared" si="29"/>
        <v>0.19633975509291091</v>
      </c>
      <c r="N48" s="195">
        <f t="shared" si="29"/>
        <v>0.32117797281619431</v>
      </c>
      <c r="O48" s="195">
        <f t="shared" si="29"/>
        <v>0.4547422743258589</v>
      </c>
      <c r="P48" s="195">
        <f t="shared" si="29"/>
        <v>0.59763171741101129</v>
      </c>
      <c r="Q48" s="195">
        <f t="shared" si="29"/>
        <v>0.7504862649889299</v>
      </c>
      <c r="R48" s="195">
        <f t="shared" si="29"/>
        <v>0.91398957364607103</v>
      </c>
      <c r="S48" s="195">
        <f t="shared" si="29"/>
        <v>1.0888719721820106</v>
      </c>
      <c r="T48" s="195">
        <f t="shared" si="29"/>
        <v>1.2759136431006497</v>
      </c>
      <c r="U48" s="195">
        <f t="shared" si="29"/>
        <v>1.4759480208747568</v>
      </c>
      <c r="V48" s="195">
        <f t="shared" si="29"/>
        <v>1.6898654217518341</v>
      </c>
      <c r="W48" s="195">
        <f t="shared" si="29"/>
        <v>1.9186169208753405</v>
      </c>
      <c r="X48" s="195">
        <f t="shared" si="29"/>
        <v>2.1632184935698553</v>
      </c>
      <c r="Y48" s="195">
        <f t="shared" si="29"/>
        <v>2.4247554387865899</v>
      </c>
      <c r="Z48" s="195">
        <f t="shared" si="29"/>
        <v>2.7043871039316096</v>
      </c>
      <c r="AA48" s="195">
        <f t="shared" si="29"/>
        <v>2.9320978333920484</v>
      </c>
      <c r="AB48" s="195">
        <f t="shared" si="29"/>
        <v>2.8805543474887543</v>
      </c>
    </row>
    <row r="49" spans="1:28" ht="16" x14ac:dyDescent="0.2">
      <c r="C49" s="159" t="s">
        <v>359</v>
      </c>
      <c r="D49" s="155" t="s">
        <v>78</v>
      </c>
      <c r="E49" s="38"/>
      <c r="F49" s="38"/>
      <c r="G49" s="38"/>
      <c r="H49" s="170">
        <f t="shared" ref="H49:H50" si="30">SUM(I49:AB49)</f>
        <v>-59.033992500761499</v>
      </c>
      <c r="I49" s="174">
        <f>-I64</f>
        <v>-1.6933420164985282</v>
      </c>
      <c r="J49" s="174">
        <f t="shared" ref="J49:AB49" si="31">-J64</f>
        <v>-2.3809340123292575</v>
      </c>
      <c r="K49" s="174">
        <f t="shared" si="31"/>
        <v>-2.3695131852707001</v>
      </c>
      <c r="L49" s="174">
        <f t="shared" si="31"/>
        <v>-2.3579296043749727</v>
      </c>
      <c r="M49" s="174">
        <f t="shared" si="31"/>
        <v>-2.3461813278194081</v>
      </c>
      <c r="N49" s="174">
        <f t="shared" si="31"/>
        <v>-2.3342664012099754</v>
      </c>
      <c r="O49" s="174">
        <f t="shared" si="31"/>
        <v>-2.3221828578551404</v>
      </c>
      <c r="P49" s="174">
        <f t="shared" si="31"/>
        <v>-2.309928719055732</v>
      </c>
      <c r="Q49" s="174">
        <f t="shared" si="31"/>
        <v>-2.2975019944113058</v>
      </c>
      <c r="R49" s="174">
        <f t="shared" si="31"/>
        <v>-2.2849006821435824</v>
      </c>
      <c r="S49" s="174">
        <f t="shared" si="31"/>
        <v>-2.2721227694374901</v>
      </c>
      <c r="T49" s="174">
        <f t="shared" si="31"/>
        <v>-2.2591662328003999</v>
      </c>
      <c r="U49" s="174">
        <f t="shared" si="31"/>
        <v>-2.2460290384401533</v>
      </c>
      <c r="V49" s="174">
        <f t="shared" si="31"/>
        <v>-2.2327091426624803</v>
      </c>
      <c r="W49" s="174">
        <f t="shared" si="31"/>
        <v>-2.2192044922884269</v>
      </c>
      <c r="X49" s="174">
        <f t="shared" si="31"/>
        <v>-2.2055130250924488</v>
      </c>
      <c r="Y49" s="174">
        <f t="shared" si="31"/>
        <v>-2.1916326702618192</v>
      </c>
      <c r="Z49" s="174">
        <f t="shared" si="31"/>
        <v>-5.0508180120583877</v>
      </c>
      <c r="AA49" s="174">
        <f t="shared" si="31"/>
        <v>-7.5310358412983129</v>
      </c>
      <c r="AB49" s="174">
        <f t="shared" si="31"/>
        <v>-8.129080475452982</v>
      </c>
    </row>
    <row r="50" spans="1:28" ht="16" x14ac:dyDescent="0.2">
      <c r="C50" s="158" t="s">
        <v>360</v>
      </c>
      <c r="D50" s="6" t="s">
        <v>78</v>
      </c>
      <c r="H50" s="170">
        <f t="shared" si="30"/>
        <v>-35.53660647405615</v>
      </c>
      <c r="I50" s="64">
        <f>SUM(I48:I49)</f>
        <v>-1.9036049049828634</v>
      </c>
      <c r="J50" s="64">
        <f t="shared" ref="J50:AB50" si="32">SUM(J48:J49)</f>
        <v>-2.5121830773004592</v>
      </c>
      <c r="K50" s="64">
        <f t="shared" si="32"/>
        <v>-2.3988788171826099</v>
      </c>
      <c r="L50" s="64">
        <f t="shared" si="32"/>
        <v>-2.2782627465366048</v>
      </c>
      <c r="M50" s="64">
        <f t="shared" si="32"/>
        <v>-2.1498415727264972</v>
      </c>
      <c r="N50" s="64">
        <f t="shared" si="32"/>
        <v>-2.0130884283937811</v>
      </c>
      <c r="O50" s="64">
        <f t="shared" si="32"/>
        <v>-1.8674405835292816</v>
      </c>
      <c r="P50" s="64">
        <f t="shared" si="32"/>
        <v>-1.7122970016447208</v>
      </c>
      <c r="Q50" s="64">
        <f t="shared" si="32"/>
        <v>-1.5470157294223759</v>
      </c>
      <c r="R50" s="64">
        <f t="shared" si="32"/>
        <v>-1.3709111084975114</v>
      </c>
      <c r="S50" s="64">
        <f t="shared" si="32"/>
        <v>-1.1832507972554795</v>
      </c>
      <c r="T50" s="64">
        <f t="shared" si="32"/>
        <v>-0.98325258969975016</v>
      </c>
      <c r="U50" s="64">
        <f t="shared" si="32"/>
        <v>-0.77008101756539649</v>
      </c>
      <c r="V50" s="64">
        <f t="shared" si="32"/>
        <v>-0.54284372091064625</v>
      </c>
      <c r="W50" s="64">
        <f t="shared" si="32"/>
        <v>-0.30058757141308634</v>
      </c>
      <c r="X50" s="64">
        <f t="shared" si="32"/>
        <v>-4.2294531522593548E-2</v>
      </c>
      <c r="Y50" s="64">
        <f t="shared" si="32"/>
        <v>0.23312276852477076</v>
      </c>
      <c r="Z50" s="64">
        <f t="shared" si="32"/>
        <v>-2.346430908126778</v>
      </c>
      <c r="AA50" s="64">
        <f t="shared" si="32"/>
        <v>-4.5989380079062645</v>
      </c>
      <c r="AB50" s="64">
        <f t="shared" si="32"/>
        <v>-5.2485261279642277</v>
      </c>
    </row>
    <row r="51" spans="1:28" ht="16" x14ac:dyDescent="0.2">
      <c r="C51" s="115"/>
    </row>
    <row r="52" spans="1:28" ht="17" thickBot="1" x14ac:dyDescent="0.25">
      <c r="C52" s="117" t="s">
        <v>361</v>
      </c>
      <c r="D52" s="197" t="s">
        <v>78</v>
      </c>
      <c r="E52" s="160"/>
      <c r="F52" s="160"/>
      <c r="G52" s="160"/>
      <c r="H52" s="160"/>
      <c r="I52" s="198">
        <f>SUM($I$50:I50)</f>
        <v>-1.9036049049828634</v>
      </c>
      <c r="J52" s="198">
        <f>SUM($I$50:J50)</f>
        <v>-4.415787982283323</v>
      </c>
      <c r="K52" s="198">
        <f>SUM($I$50:K50)</f>
        <v>-6.8146667994659325</v>
      </c>
      <c r="L52" s="198">
        <f>SUM($I$50:L50)</f>
        <v>-9.0929295460025372</v>
      </c>
      <c r="M52" s="198">
        <f>SUM($I$50:M50)</f>
        <v>-11.242771118729035</v>
      </c>
      <c r="N52" s="198">
        <f>SUM($I$50:N50)</f>
        <v>-13.255859547122816</v>
      </c>
      <c r="O52" s="198">
        <f>SUM($I$50:O50)</f>
        <v>-15.123300130652098</v>
      </c>
      <c r="P52" s="198">
        <f>SUM($I$50:P50)</f>
        <v>-16.835597132296819</v>
      </c>
      <c r="Q52" s="198">
        <f>SUM($I$50:Q50)</f>
        <v>-18.382612861719196</v>
      </c>
      <c r="R52" s="198">
        <f>SUM($I$50:R50)</f>
        <v>-19.753523970216708</v>
      </c>
      <c r="S52" s="198">
        <f>SUM($I$50:S50)</f>
        <v>-20.936774767472187</v>
      </c>
      <c r="T52" s="198">
        <f>SUM($I$50:T50)</f>
        <v>-21.920027357171936</v>
      </c>
      <c r="U52" s="198">
        <f>SUM($I$50:U50)</f>
        <v>-22.690108374737331</v>
      </c>
      <c r="V52" s="198">
        <f>SUM($I$50:V50)</f>
        <v>-23.232952095647978</v>
      </c>
      <c r="W52" s="198">
        <f>SUM($I$50:W50)</f>
        <v>-23.533539667061063</v>
      </c>
      <c r="X52" s="198">
        <f>SUM($I$50:X50)</f>
        <v>-23.575834198583657</v>
      </c>
      <c r="Y52" s="198">
        <f>SUM($I$50:Y50)</f>
        <v>-23.342711430058884</v>
      </c>
      <c r="Z52" s="198">
        <f>SUM($I$50:Z50)</f>
        <v>-25.689142338185661</v>
      </c>
      <c r="AA52" s="198">
        <f>SUM($I$50:AA50)</f>
        <v>-30.288080346091924</v>
      </c>
      <c r="AB52" s="198">
        <f>SUM($I$50:AB50)</f>
        <v>-35.53660647405615</v>
      </c>
    </row>
    <row r="53" spans="1:28" ht="17" thickTop="1" x14ac:dyDescent="0.2">
      <c r="C53" s="349"/>
      <c r="D53" s="200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</row>
    <row r="54" spans="1:28" ht="16" x14ac:dyDescent="0.2">
      <c r="C54" s="226" t="s">
        <v>443</v>
      </c>
      <c r="D54" s="6" t="s">
        <v>441</v>
      </c>
      <c r="E54" s="124">
        <f>IF(ROUND(SUM(I54:AB54),5)=0, 0, 1)</f>
        <v>0</v>
      </c>
      <c r="I54" s="124">
        <f>IF(ROUND(SUMIF(FS!$I$12:$AV$12,I$11,FS!$I44:$AV44)-I43,5)=0,0,1)</f>
        <v>0</v>
      </c>
      <c r="J54" s="124">
        <f>IF(ROUND(SUMIF(FS!$I$12:$AV$12,J$11,FS!$I44:$AV44)-J43,5)=0,0,1)</f>
        <v>0</v>
      </c>
      <c r="K54" s="124">
        <f>IF(ROUND(SUMIF(FS!$I$12:$AV$12,K$11,FS!$I44:$AV44)-K43,5)=0,0,1)</f>
        <v>0</v>
      </c>
      <c r="L54" s="124">
        <f>IF(ROUND(SUMIF(FS!$I$12:$AV$12,L$11,FS!$I44:$AV44)-L43,5)=0,0,1)</f>
        <v>0</v>
      </c>
      <c r="M54" s="124">
        <f>IF(ROUND(SUMIF(FS!$I$12:$AV$12,M$11,FS!$I44:$AV44)-M43,5)=0,0,1)</f>
        <v>0</v>
      </c>
      <c r="N54" s="124">
        <f>IF(ROUND(SUMIF(FS!$I$12:$AV$12,N$11,FS!$I44:$AV44)-N43,5)=0,0,1)</f>
        <v>0</v>
      </c>
      <c r="O54" s="124">
        <f>IF(ROUND(SUMIF(FS!$I$12:$AV$12,O$11,FS!$I44:$AV44)-O43,5)=0,0,1)</f>
        <v>0</v>
      </c>
      <c r="P54" s="124">
        <f>IF(ROUND(SUMIF(FS!$I$12:$AV$12,P$11,FS!$I44:$AV44)-P43,5)=0,0,1)</f>
        <v>0</v>
      </c>
      <c r="Q54" s="124">
        <f>IF(ROUND(SUMIF(FS!$I$12:$AV$12,Q$11,FS!$I44:$AV44)-Q43,5)=0,0,1)</f>
        <v>0</v>
      </c>
      <c r="R54" s="124">
        <f>IF(ROUND(SUMIF(FS!$I$12:$AV$12,R$11,FS!$I44:$AV44)-R43,5)=0,0,1)</f>
        <v>0</v>
      </c>
      <c r="S54" s="124">
        <f>IF(ROUND(SUMIF(FS!$I$12:$AV$12,S$11,FS!$I44:$AV44)-S43,5)=0,0,1)</f>
        <v>0</v>
      </c>
      <c r="T54" s="124">
        <f>IF(ROUND(SUMIF(FS!$I$12:$AV$12,T$11,FS!$I44:$AV44)-T43,5)=0,0,1)</f>
        <v>0</v>
      </c>
      <c r="U54" s="124">
        <f>IF(ROUND(SUMIF(FS!$I$12:$AV$12,U$11,FS!$I44:$AV44)-U43,5)=0,0,1)</f>
        <v>0</v>
      </c>
      <c r="V54" s="124">
        <f>IF(ROUND(SUMIF(FS!$I$12:$AV$12,V$11,FS!$I44:$AV44)-V43,5)=0,0,1)</f>
        <v>0</v>
      </c>
      <c r="W54" s="124">
        <f>IF(ROUND(SUMIF(FS!$I$12:$AV$12,W$11,FS!$I44:$AV44)-W43,5)=0,0,1)</f>
        <v>0</v>
      </c>
      <c r="X54" s="124">
        <f>IF(ROUND(SUMIF(FS!$I$12:$AV$12,X$11,FS!$I44:$AV44)-X43,5)=0,0,1)</f>
        <v>0</v>
      </c>
      <c r="Y54" s="124">
        <f>IF(ROUND(SUMIF(FS!$I$12:$AV$12,Y$11,FS!$I44:$AV44)-Y43,5)=0,0,1)</f>
        <v>0</v>
      </c>
      <c r="Z54" s="124">
        <f>IF(ROUND(SUMIF(FS!$I$12:$AV$12,Z$11,FS!$I44:$AV44)-Z43,5)=0,0,1)</f>
        <v>0</v>
      </c>
      <c r="AA54" s="124">
        <f>IF(ROUND(SUMIF(FS!$I$12:$AV$12,AA$11,FS!$I44:$AV44)-AA43,5)=0,0,1)</f>
        <v>0</v>
      </c>
      <c r="AB54" s="124">
        <f>IF(ROUND(SUMIF(FS!$I$12:$AV$12,AB$11,FS!$I44:$AV44)-AB43,5)=0,0,1)</f>
        <v>0</v>
      </c>
    </row>
    <row r="55" spans="1:28" s="122" customFormat="1" ht="20" x14ac:dyDescent="0.25">
      <c r="A55" s="122" t="s">
        <v>354</v>
      </c>
      <c r="D55" s="190"/>
    </row>
    <row r="56" spans="1:28" x14ac:dyDescent="0.2">
      <c r="C56" s="110"/>
    </row>
    <row r="57" spans="1:28" x14ac:dyDescent="0.2">
      <c r="C57" t="s">
        <v>355</v>
      </c>
      <c r="D57" s="200" t="s">
        <v>78</v>
      </c>
      <c r="I57" s="64">
        <f t="shared" ref="I57:AB57" si="33">I43</f>
        <v>8.3445696947199988</v>
      </c>
      <c r="J57" s="64">
        <f t="shared" si="33"/>
        <v>8.3043986398463989</v>
      </c>
      <c r="K57" s="64">
        <f t="shared" si="33"/>
        <v>8.2636554998753269</v>
      </c>
      <c r="L57" s="64">
        <f t="shared" si="33"/>
        <v>8.222333459824835</v>
      </c>
      <c r="M57" s="64">
        <f t="shared" si="33"/>
        <v>8.1804256609477299</v>
      </c>
      <c r="N57" s="64">
        <f t="shared" si="33"/>
        <v>8.1379252017069739</v>
      </c>
      <c r="O57" s="64">
        <f t="shared" si="33"/>
        <v>8.0948251388075647</v>
      </c>
      <c r="P57" s="64">
        <f t="shared" si="33"/>
        <v>8.0511184882868605</v>
      </c>
      <c r="Q57" s="64">
        <f t="shared" si="33"/>
        <v>8.0067982266651629</v>
      </c>
      <c r="R57" s="64">
        <f t="shared" si="33"/>
        <v>7.9618572921586432</v>
      </c>
      <c r="S57" s="64">
        <f t="shared" si="33"/>
        <v>7.9162885859565559</v>
      </c>
      <c r="T57" s="64">
        <f t="shared" si="33"/>
        <v>7.8700849735648823</v>
      </c>
      <c r="U57" s="64">
        <f t="shared" si="33"/>
        <v>7.82323928621852</v>
      </c>
      <c r="V57" s="64">
        <f t="shared" si="33"/>
        <v>7.7757443223642362</v>
      </c>
      <c r="W57" s="64">
        <f t="shared" si="33"/>
        <v>7.7275928492166539</v>
      </c>
      <c r="X57" s="64">
        <f t="shared" si="33"/>
        <v>7.678777604389583</v>
      </c>
      <c r="Y57" s="64">
        <f t="shared" si="33"/>
        <v>7.6292912976051017</v>
      </c>
      <c r="Z57" s="64">
        <f t="shared" si="33"/>
        <v>7.5791266124828454</v>
      </c>
      <c r="AA57" s="64">
        <f t="shared" si="33"/>
        <v>7.5282762084120174</v>
      </c>
      <c r="AB57" s="64">
        <f t="shared" si="33"/>
        <v>7.4767327225087232</v>
      </c>
    </row>
    <row r="58" spans="1:28" ht="16" x14ac:dyDescent="0.2">
      <c r="C58" s="225" t="s">
        <v>398</v>
      </c>
      <c r="D58" s="200" t="s">
        <v>78</v>
      </c>
      <c r="I58" s="64">
        <f>-SUMIF(Operations!$I$12:$AV$12, 'Annual Summary'!I11, Operations!$I$75:$AV$75)</f>
        <v>-2.5000000000000001E-2</v>
      </c>
      <c r="J58" s="64">
        <f>-SUMIF(Operations!$I$12:$AV$12, 'Annual Summary'!J11, Operations!$I$75:$AV$75)</f>
        <v>-2.5000000000000001E-2</v>
      </c>
      <c r="K58" s="64">
        <f>-SUMIF(Operations!$I$12:$AV$12, 'Annual Summary'!K11, Operations!$I$75:$AV$75)</f>
        <v>-2.5000000000000001E-2</v>
      </c>
      <c r="L58" s="64">
        <f>-SUMIF(Operations!$I$12:$AV$12, 'Annual Summary'!L11, Operations!$I$75:$AV$75)</f>
        <v>-2.5000000000000001E-2</v>
      </c>
      <c r="M58" s="64">
        <f>-SUMIF(Operations!$I$12:$AV$12, 'Annual Summary'!M11, Operations!$I$75:$AV$75)</f>
        <v>-2.5000000000000001E-2</v>
      </c>
      <c r="N58" s="64">
        <f>-SUMIF(Operations!$I$12:$AV$12, 'Annual Summary'!N11, Operations!$I$75:$AV$75)</f>
        <v>-2.5000000000000001E-2</v>
      </c>
      <c r="O58" s="64">
        <f>-SUMIF(Operations!$I$12:$AV$12, 'Annual Summary'!O11, Operations!$I$75:$AV$75)</f>
        <v>-2.5000000000000001E-2</v>
      </c>
      <c r="P58" s="64">
        <f>-SUMIF(Operations!$I$12:$AV$12, 'Annual Summary'!P11, Operations!$I$75:$AV$75)</f>
        <v>-2.5000000000000001E-2</v>
      </c>
      <c r="Q58" s="64">
        <f>-SUMIF(Operations!$I$12:$AV$12, 'Annual Summary'!Q11, Operations!$I$75:$AV$75)</f>
        <v>-2.5000000000000001E-2</v>
      </c>
      <c r="R58" s="64">
        <f>-SUMIF(Operations!$I$12:$AV$12, 'Annual Summary'!R11, Operations!$I$75:$AV$75)</f>
        <v>-2.5000000000000001E-2</v>
      </c>
      <c r="S58" s="64">
        <f>-SUMIF(Operations!$I$12:$AV$12, 'Annual Summary'!S11, Operations!$I$75:$AV$75)</f>
        <v>-2.5000000000000001E-2</v>
      </c>
      <c r="T58" s="64">
        <f>-SUMIF(Operations!$I$12:$AV$12, 'Annual Summary'!T11, Operations!$I$75:$AV$75)</f>
        <v>-2.5000000000000001E-2</v>
      </c>
      <c r="U58" s="64">
        <f>-SUMIF(Operations!$I$12:$AV$12, 'Annual Summary'!U11, Operations!$I$75:$AV$75)</f>
        <v>-2.5000000000000001E-2</v>
      </c>
      <c r="V58" s="64">
        <f>-SUMIF(Operations!$I$12:$AV$12, 'Annual Summary'!V11, Operations!$I$75:$AV$75)</f>
        <v>-2.5000000000000001E-2</v>
      </c>
      <c r="W58" s="64">
        <f>-SUMIF(Operations!$I$12:$AV$12, 'Annual Summary'!W11, Operations!$I$75:$AV$75)</f>
        <v>-2.5000000000000001E-2</v>
      </c>
      <c r="X58" s="64">
        <f>-SUMIF(Operations!$I$12:$AV$12, 'Annual Summary'!X11, Operations!$I$75:$AV$75)</f>
        <v>-2.5000000000000001E-2</v>
      </c>
      <c r="Y58" s="64">
        <f>-SUMIF(Operations!$I$12:$AV$12, 'Annual Summary'!Y11, Operations!$I$75:$AV$75)</f>
        <v>-2.5000000000000001E-2</v>
      </c>
      <c r="Z58" s="64">
        <f>-SUMIF(Operations!$I$12:$AV$12, 'Annual Summary'!Z11, Operations!$I$75:$AV$75)</f>
        <v>-2.5000000000000001E-2</v>
      </c>
      <c r="AA58" s="64">
        <f>-SUMIF(Operations!$I$12:$AV$12, 'Annual Summary'!AA11, Operations!$I$75:$AV$75)</f>
        <v>0</v>
      </c>
      <c r="AB58" s="64">
        <f>-SUMIF(Operations!$I$12:$AV$12, 'Annual Summary'!AB11, Operations!$I$75:$AV$75)</f>
        <v>0</v>
      </c>
    </row>
    <row r="59" spans="1:28" x14ac:dyDescent="0.2">
      <c r="C59" s="157" t="s">
        <v>362</v>
      </c>
      <c r="D59" s="155" t="s">
        <v>78</v>
      </c>
      <c r="E59" s="38"/>
      <c r="F59" s="38"/>
      <c r="G59" s="38"/>
      <c r="H59" s="38"/>
      <c r="I59" s="201">
        <f>-I110</f>
        <v>-0.69669746226702212</v>
      </c>
      <c r="J59" s="201">
        <f t="shared" ref="J59:AB59" si="34">-J110</f>
        <v>2.1850264935395769E-3</v>
      </c>
      <c r="K59" s="201">
        <f t="shared" si="34"/>
        <v>2.215875023410363E-3</v>
      </c>
      <c r="L59" s="201">
        <f t="shared" si="34"/>
        <v>2.2470834838785869E-3</v>
      </c>
      <c r="M59" s="201">
        <f t="shared" si="34"/>
        <v>2.2786539327561695E-3</v>
      </c>
      <c r="N59" s="201">
        <f t="shared" si="34"/>
        <v>2.3105883661951321E-3</v>
      </c>
      <c r="O59" s="201">
        <f t="shared" si="34"/>
        <v>2.3428887153988942E-3</v>
      </c>
      <c r="P59" s="201">
        <f t="shared" si="34"/>
        <v>2.3755568432241025E-3</v>
      </c>
      <c r="Q59" s="201">
        <f t="shared" si="34"/>
        <v>2.4085945406762121E-3</v>
      </c>
      <c r="R59" s="201">
        <f t="shared" si="34"/>
        <v>2.4420035232889381E-3</v>
      </c>
      <c r="S59" s="201">
        <f t="shared" si="34"/>
        <v>2.4757854273902424E-3</v>
      </c>
      <c r="T59" s="201">
        <f t="shared" si="34"/>
        <v>2.5099418062461964E-3</v>
      </c>
      <c r="U59" s="201">
        <f t="shared" si="34"/>
        <v>2.5444741260851611E-3</v>
      </c>
      <c r="V59" s="201">
        <f t="shared" si="34"/>
        <v>2.5793837619955129E-3</v>
      </c>
      <c r="W59" s="201">
        <f t="shared" si="34"/>
        <v>2.6146719936916973E-3</v>
      </c>
      <c r="X59" s="201">
        <f t="shared" si="34"/>
        <v>2.6503400011508305E-3</v>
      </c>
      <c r="Y59" s="201">
        <f t="shared" si="34"/>
        <v>2.6863888601110775E-3</v>
      </c>
      <c r="Z59" s="201">
        <f t="shared" si="34"/>
        <v>2.7228195374290332E-3</v>
      </c>
      <c r="AA59" s="201">
        <f t="shared" si="34"/>
        <v>2.7596328862958819E-3</v>
      </c>
      <c r="AB59" s="201">
        <f t="shared" si="34"/>
        <v>0.65234775294425851</v>
      </c>
    </row>
    <row r="60" spans="1:28" x14ac:dyDescent="0.2">
      <c r="C60" s="156" t="s">
        <v>269</v>
      </c>
      <c r="D60" s="200" t="s">
        <v>78</v>
      </c>
      <c r="I60" s="64">
        <f>SUM(I57:I59)</f>
        <v>7.6228722324529761</v>
      </c>
      <c r="J60" s="64">
        <f t="shared" ref="J60:AA60" si="35">SUM(J57:J59)</f>
        <v>8.2815836663399374</v>
      </c>
      <c r="K60" s="64">
        <f t="shared" si="35"/>
        <v>8.2408713748987363</v>
      </c>
      <c r="L60" s="64">
        <f t="shared" si="35"/>
        <v>8.1995805433087128</v>
      </c>
      <c r="M60" s="64">
        <f t="shared" si="35"/>
        <v>8.1577043148804851</v>
      </c>
      <c r="N60" s="64">
        <f t="shared" si="35"/>
        <v>8.115235790073168</v>
      </c>
      <c r="O60" s="64">
        <f t="shared" si="35"/>
        <v>8.072168027522963</v>
      </c>
      <c r="P60" s="64">
        <f t="shared" si="35"/>
        <v>8.0284940451300848</v>
      </c>
      <c r="Q60" s="64">
        <f t="shared" si="35"/>
        <v>7.9842068212058388</v>
      </c>
      <c r="R60" s="64">
        <f t="shared" si="35"/>
        <v>7.9392992956819315</v>
      </c>
      <c r="S60" s="64">
        <f t="shared" si="35"/>
        <v>7.8937643713839458</v>
      </c>
      <c r="T60" s="64">
        <f t="shared" si="35"/>
        <v>7.8475949153711282</v>
      </c>
      <c r="U60" s="64">
        <f t="shared" si="35"/>
        <v>7.8007837603446051</v>
      </c>
      <c r="V60" s="64">
        <f t="shared" si="35"/>
        <v>7.7533237061262312</v>
      </c>
      <c r="W60" s="64">
        <f t="shared" si="35"/>
        <v>7.7052075212103457</v>
      </c>
      <c r="X60" s="64">
        <f t="shared" si="35"/>
        <v>7.6564279443907335</v>
      </c>
      <c r="Y60" s="64">
        <f t="shared" si="35"/>
        <v>7.6069776864652123</v>
      </c>
      <c r="Z60" s="64">
        <f t="shared" si="35"/>
        <v>7.5568494320202744</v>
      </c>
      <c r="AA60" s="64">
        <f t="shared" si="35"/>
        <v>7.5310358412983129</v>
      </c>
      <c r="AB60" s="64">
        <f>SUM(AB57:AB59)</f>
        <v>8.129080475452982</v>
      </c>
    </row>
    <row r="61" spans="1:28" x14ac:dyDescent="0.2">
      <c r="C61" s="12" t="s">
        <v>341</v>
      </c>
      <c r="D61" s="200" t="s">
        <v>78</v>
      </c>
      <c r="I61" s="180">
        <f>SUMIF(FS!$I$12:$AV$12, 'Annual Summary'!I$11, FS!$I61:$AV61)</f>
        <v>-1.5112545292820478</v>
      </c>
      <c r="J61" s="180">
        <f>SUMIF(FS!$I$12:$AV$12, 'Annual Summary'!J$11, FS!$I61:$AV61)</f>
        <v>-2.1009475747308968</v>
      </c>
      <c r="K61" s="180">
        <f>SUMIF(FS!$I$12:$AV$12, 'Annual Summary'!K$11, FS!$I61:$AV61)</f>
        <v>-2.2144939395889738</v>
      </c>
      <c r="L61" s="180">
        <f>SUMIF(FS!$I$12:$AV$12, 'Annual Summary'!L$11, FS!$I61:$AV61)</f>
        <v>-2.3353550182540115</v>
      </c>
      <c r="M61" s="180">
        <f>SUMIF(FS!$I$12:$AV$12, 'Annual Summary'!M$11, FS!$I61:$AV61)</f>
        <v>-2.4640241226512121</v>
      </c>
      <c r="N61" s="180">
        <f>SUMIF(FS!$I$12:$AV$12, 'Annual Summary'!N$11, FS!$I61:$AV61)</f>
        <v>-2.6010281390385961</v>
      </c>
      <c r="O61" s="180">
        <f>SUMIF(FS!$I$12:$AV$12, 'Annual Summary'!O$11, FS!$I61:$AV61)</f>
        <v>-2.7469298159118094</v>
      </c>
      <c r="P61" s="180">
        <f>SUMIF(FS!$I$12:$AV$12, 'Annual Summary'!P$11, FS!$I61:$AV61)</f>
        <v>-2.9023302078084656</v>
      </c>
      <c r="Q61" s="180">
        <f>SUMIF(FS!$I$12:$AV$12, 'Annual Summary'!Q$11, FS!$I61:$AV61)</f>
        <v>-3.067871285633621</v>
      </c>
      <c r="R61" s="180">
        <f>SUMIF(FS!$I$12:$AV$12, 'Annual Summary'!R$11, FS!$I61:$AV61)</f>
        <v>-3.244238724851634</v>
      </c>
      <c r="S61" s="180">
        <f>SUMIF(FS!$I$12:$AV$12, 'Annual Summary'!S$11, FS!$I61:$AV61)</f>
        <v>-3.4321648836625291</v>
      </c>
      <c r="T61" s="180">
        <f>SUMIF(FS!$I$12:$AV$12, 'Annual Summary'!T$11, FS!$I61:$AV61)</f>
        <v>-3.6324319841065433</v>
      </c>
      <c r="U61" s="180">
        <f>SUMIF(FS!$I$12:$AV$12, 'Annual Summary'!U$11, FS!$I61:$AV61)</f>
        <v>-3.8458755099223527</v>
      </c>
      <c r="V61" s="180">
        <f>SUMIF(FS!$I$12:$AV$12, 'Annual Summary'!V$11, FS!$I61:$AV61)</f>
        <v>-4.0733878359263045</v>
      </c>
      <c r="W61" s="180">
        <f>SUMIF(FS!$I$12:$AV$12, 'Annual Summary'!W$11, FS!$I61:$AV61)</f>
        <v>-4.3159221046860452</v>
      </c>
      <c r="X61" s="180">
        <f>SUMIF(FS!$I$12:$AV$12, 'Annual Summary'!X$11, FS!$I61:$AV61)</f>
        <v>-4.5744963673364794</v>
      </c>
      <c r="Y61" s="180">
        <f>SUMIF(FS!$I$12:$AV$12, 'Annual Summary'!Y$11, FS!$I61:$AV61)</f>
        <v>-4.850198006533752</v>
      </c>
      <c r="Z61" s="180">
        <f>SUMIF(FS!$I$12:$AV$12, 'Annual Summary'!Z$11, FS!$I61:$AV61)</f>
        <v>-5.1441884607689294</v>
      </c>
      <c r="AA61" s="180">
        <f>SUMIF(FS!$I$12:$AV$12, 'Annual Summary'!AA$11, FS!$I61:$AV61)</f>
        <v>0</v>
      </c>
      <c r="AB61" s="180">
        <f>SUMIF(FS!$I$12:$AV$12, 'Annual Summary'!AB$11, FS!$I61:$AV61)</f>
        <v>0</v>
      </c>
    </row>
    <row r="62" spans="1:28" x14ac:dyDescent="0.2">
      <c r="C62" s="12" t="s">
        <v>363</v>
      </c>
      <c r="D62" s="200" t="s">
        <v>78</v>
      </c>
      <c r="I62" s="180">
        <f>SUMIF(FS!$I$12:$AV$12, 'Annual Summary'!I$11, FS!$I62:$AV62)</f>
        <v>-3.9336542081843646</v>
      </c>
      <c r="J62" s="180">
        <f>SUMIF(FS!$I$12:$AV$12, 'Annual Summary'!J$11, FS!$I62:$AV62)</f>
        <v>-3.8144693297976313</v>
      </c>
      <c r="K62" s="180">
        <f>SUMIF(FS!$I$12:$AV$12, 'Annual Summary'!K$11, FS!$I62:$AV62)</f>
        <v>-3.6718427567672673</v>
      </c>
      <c r="L62" s="180">
        <f>SUMIF(FS!$I$12:$AV$12, 'Annual Summary'!L$11, FS!$I62:$AV62)</f>
        <v>-3.5214882269664978</v>
      </c>
      <c r="M62" s="180">
        <f>SUMIF(FS!$I$12:$AV$12, 'Annual Summary'!M$11, FS!$I62:$AV62)</f>
        <v>-3.3629075308348497</v>
      </c>
      <c r="N62" s="180">
        <f>SUMIF(FS!$I$12:$AV$12, 'Annual Summary'!N$11, FS!$I62:$AV62)</f>
        <v>-3.1955688538708102</v>
      </c>
      <c r="O62" s="180">
        <f>SUMIF(FS!$I$12:$AV$12, 'Annual Summary'!O$11, FS!$I62:$AV62)</f>
        <v>-3.0189044894617365</v>
      </c>
      <c r="P62" s="180">
        <f>SUMIF(FS!$I$12:$AV$12, 'Annual Summary'!P$11, FS!$I62:$AV62)</f>
        <v>-2.8323083958558799</v>
      </c>
      <c r="Q62" s="180">
        <f>SUMIF(FS!$I$12:$AV$12, 'Annual Summary'!Q$11, FS!$I62:$AV62)</f>
        <v>-2.6351335866562637</v>
      </c>
      <c r="R62" s="180">
        <f>SUMIF(FS!$I$12:$AV$12, 'Annual Summary'!R$11, FS!$I62:$AV62)</f>
        <v>-2.4266893434926029</v>
      </c>
      <c r="S62" s="180">
        <f>SUMIF(FS!$I$12:$AV$12, 'Annual Summary'!S$11, FS!$I62:$AV62)</f>
        <v>-2.206238238754576</v>
      </c>
      <c r="T62" s="180">
        <f>SUMIF(FS!$I$12:$AV$12, 'Annual Summary'!T$11, FS!$I62:$AV62)</f>
        <v>-1.9729929554442633</v>
      </c>
      <c r="U62" s="180">
        <f>SUMIF(FS!$I$12:$AV$12, 'Annual Summary'!U$11, FS!$I62:$AV62)</f>
        <v>-1.7261128903237939</v>
      </c>
      <c r="V62" s="180">
        <f>SUMIF(FS!$I$12:$AV$12, 'Annual Summary'!V$11, FS!$I62:$AV62)</f>
        <v>-1.4647005255924328</v>
      </c>
      <c r="W62" s="180">
        <f>SUMIF(FS!$I$12:$AV$12, 'Annual Summary'!W$11, FS!$I62:$AV62)</f>
        <v>-1.1877975533213441</v>
      </c>
      <c r="X62" s="180">
        <f>SUMIF(FS!$I$12:$AV$12, 'Annual Summary'!X$11, FS!$I62:$AV62)</f>
        <v>-0.89438073579975852</v>
      </c>
      <c r="Y62" s="180">
        <f>SUMIF(FS!$I$12:$AV$12, 'Annual Summary'!Y$11, FS!$I62:$AV62)</f>
        <v>-0.58335748379854246</v>
      </c>
      <c r="Z62" s="180">
        <f>SUMIF(FS!$I$12:$AV$12, 'Annual Summary'!Z$11, FS!$I62:$AV62)</f>
        <v>-0.25356113353126664</v>
      </c>
      <c r="AA62" s="180">
        <f>SUMIF(FS!$I$12:$AV$12, 'Annual Summary'!AA$11, FS!$I62:$AV62)</f>
        <v>0</v>
      </c>
      <c r="AB62" s="180">
        <f>SUMIF(FS!$I$12:$AV$12, 'Annual Summary'!AB$11, FS!$I62:$AV62)</f>
        <v>0</v>
      </c>
    </row>
    <row r="63" spans="1:28" x14ac:dyDescent="0.2">
      <c r="C63" s="157" t="s">
        <v>380</v>
      </c>
      <c r="D63" s="155" t="s">
        <v>78</v>
      </c>
      <c r="E63" s="38"/>
      <c r="F63" s="38"/>
      <c r="G63" s="38"/>
      <c r="H63" s="38"/>
      <c r="I63" s="174">
        <f>-I114</f>
        <v>-0.48462147848803561</v>
      </c>
      <c r="J63" s="174">
        <f t="shared" ref="J63:AB63" si="36">-J114</f>
        <v>1.4767250517848662E-2</v>
      </c>
      <c r="K63" s="174">
        <f t="shared" si="36"/>
        <v>1.4978506728204888E-2</v>
      </c>
      <c r="L63" s="174">
        <f t="shared" si="36"/>
        <v>1.5192306286769153E-2</v>
      </c>
      <c r="M63" s="174">
        <f t="shared" si="36"/>
        <v>1.540866642498484E-2</v>
      </c>
      <c r="N63" s="174">
        <f t="shared" si="36"/>
        <v>1.5627604046213772E-2</v>
      </c>
      <c r="O63" s="174">
        <f t="shared" si="36"/>
        <v>1.5849135705722883E-2</v>
      </c>
      <c r="P63" s="174">
        <f t="shared" si="36"/>
        <v>1.6073277589992774E-2</v>
      </c>
      <c r="Q63" s="174">
        <f t="shared" si="36"/>
        <v>1.6300045495351689E-2</v>
      </c>
      <c r="R63" s="174">
        <f t="shared" si="36"/>
        <v>1.6529454805887855E-2</v>
      </c>
      <c r="S63" s="174">
        <f t="shared" si="36"/>
        <v>1.6761520470649494E-2</v>
      </c>
      <c r="T63" s="174">
        <f t="shared" si="36"/>
        <v>1.6996256980078339E-2</v>
      </c>
      <c r="U63" s="174">
        <f t="shared" si="36"/>
        <v>1.7233678341694869E-2</v>
      </c>
      <c r="V63" s="174">
        <f t="shared" si="36"/>
        <v>1.7473798054986389E-2</v>
      </c>
      <c r="W63" s="174">
        <f t="shared" si="36"/>
        <v>1.7716629085470448E-2</v>
      </c>
      <c r="X63" s="174">
        <f t="shared" si="36"/>
        <v>1.7962183837953116E-2</v>
      </c>
      <c r="Y63" s="174">
        <f t="shared" si="36"/>
        <v>1.8210474128901311E-2</v>
      </c>
      <c r="Z63" s="174">
        <f t="shared" si="36"/>
        <v>2.8917181743383091</v>
      </c>
      <c r="AA63" s="174">
        <f t="shared" si="36"/>
        <v>0</v>
      </c>
      <c r="AB63" s="174">
        <f t="shared" si="36"/>
        <v>0</v>
      </c>
    </row>
    <row r="64" spans="1:28" x14ac:dyDescent="0.2">
      <c r="C64" s="156" t="s">
        <v>364</v>
      </c>
      <c r="D64" s="200" t="s">
        <v>78</v>
      </c>
      <c r="H64" s="486">
        <f>SUM(I64:AB64)</f>
        <v>59.033992500761499</v>
      </c>
      <c r="I64" s="64">
        <f>SUM(I60:I63)</f>
        <v>1.6933420164985282</v>
      </c>
      <c r="J64" s="64">
        <f t="shared" ref="J64:AB64" si="37">SUM(J60:J63)</f>
        <v>2.3809340123292575</v>
      </c>
      <c r="K64" s="64">
        <f t="shared" si="37"/>
        <v>2.3695131852707001</v>
      </c>
      <c r="L64" s="64">
        <f t="shared" si="37"/>
        <v>2.3579296043749727</v>
      </c>
      <c r="M64" s="64">
        <f t="shared" si="37"/>
        <v>2.3461813278194081</v>
      </c>
      <c r="N64" s="64">
        <f t="shared" si="37"/>
        <v>2.3342664012099754</v>
      </c>
      <c r="O64" s="64">
        <f t="shared" si="37"/>
        <v>2.3221828578551404</v>
      </c>
      <c r="P64" s="64">
        <f t="shared" si="37"/>
        <v>2.309928719055732</v>
      </c>
      <c r="Q64" s="64">
        <f t="shared" si="37"/>
        <v>2.2975019944113058</v>
      </c>
      <c r="R64" s="64">
        <f t="shared" si="37"/>
        <v>2.2849006821435824</v>
      </c>
      <c r="S64" s="64">
        <f t="shared" si="37"/>
        <v>2.2721227694374901</v>
      </c>
      <c r="T64" s="64">
        <f t="shared" si="37"/>
        <v>2.2591662328003999</v>
      </c>
      <c r="U64" s="64">
        <f t="shared" si="37"/>
        <v>2.2460290384401533</v>
      </c>
      <c r="V64" s="64">
        <f t="shared" si="37"/>
        <v>2.2327091426624803</v>
      </c>
      <c r="W64" s="64">
        <f t="shared" si="37"/>
        <v>2.2192044922884269</v>
      </c>
      <c r="X64" s="64">
        <f t="shared" si="37"/>
        <v>2.2055130250924488</v>
      </c>
      <c r="Y64" s="64">
        <f t="shared" si="37"/>
        <v>2.1916326702618192</v>
      </c>
      <c r="Z64" s="64">
        <f t="shared" si="37"/>
        <v>5.0508180120583877</v>
      </c>
      <c r="AA64" s="64">
        <f t="shared" si="37"/>
        <v>7.5310358412983129</v>
      </c>
      <c r="AB64" s="64">
        <f t="shared" si="37"/>
        <v>8.129080475452982</v>
      </c>
    </row>
    <row r="65" spans="1:28" x14ac:dyDescent="0.2">
      <c r="C65" s="156"/>
      <c r="D65" s="200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</row>
    <row r="66" spans="1:28" ht="16" x14ac:dyDescent="0.2">
      <c r="C66" s="226" t="s">
        <v>442</v>
      </c>
      <c r="D66" s="6" t="s">
        <v>441</v>
      </c>
      <c r="E66" s="124">
        <f>IF(SUM(I66:AB66)=0, 0, 1)</f>
        <v>0</v>
      </c>
      <c r="I66" s="124">
        <f>IF(SUMIF(FS!$I$12:$AV$12, 'Annual Summary'!I11, FS!$I96:$AV96)=I97, 0,1)</f>
        <v>0</v>
      </c>
      <c r="J66" s="124">
        <f>IF(SUMIF(FS!$I$12:$AV$12, 'Annual Summary'!J11, FS!$I96:$AV96)=J97, 0,1)</f>
        <v>0</v>
      </c>
      <c r="K66" s="124">
        <f>IF(SUMIF(FS!$I$12:$AV$12, 'Annual Summary'!K11, FS!$I96:$AV96)=K97, 0,1)</f>
        <v>0</v>
      </c>
      <c r="L66" s="124">
        <f>IF(SUMIF(FS!$I$12:$AV$12, 'Annual Summary'!L11, FS!$I96:$AV96)=L97, 0,1)</f>
        <v>0</v>
      </c>
      <c r="M66" s="124">
        <f>IF(SUMIF(FS!$I$12:$AV$12, 'Annual Summary'!M11, FS!$I96:$AV96)=M97, 0,1)</f>
        <v>0</v>
      </c>
      <c r="N66" s="124">
        <f>IF(SUMIF(FS!$I$12:$AV$12, 'Annual Summary'!N11, FS!$I96:$AV96)=N97, 0,1)</f>
        <v>0</v>
      </c>
      <c r="O66" s="124">
        <f>IF(SUMIF(FS!$I$12:$AV$12, 'Annual Summary'!O11, FS!$I96:$AV96)=O97, 0,1)</f>
        <v>0</v>
      </c>
      <c r="P66" s="124">
        <f>IF(SUMIF(FS!$I$12:$AV$12, 'Annual Summary'!P11, FS!$I96:$AV96)=P97, 0,1)</f>
        <v>0</v>
      </c>
      <c r="Q66" s="124">
        <f>IF(SUMIF(FS!$I$12:$AV$12, 'Annual Summary'!Q11, FS!$I96:$AV96)=Q97, 0,1)</f>
        <v>0</v>
      </c>
      <c r="R66" s="124">
        <f>IF(SUMIF(FS!$I$12:$AV$12, 'Annual Summary'!R11, FS!$I96:$AV96)=R97, 0,1)</f>
        <v>0</v>
      </c>
      <c r="S66" s="124">
        <f>IF(SUMIF(FS!$I$12:$AV$12, 'Annual Summary'!S11, FS!$I96:$AV96)=S97, 0,1)</f>
        <v>0</v>
      </c>
      <c r="T66" s="124">
        <f>IF(SUMIF(FS!$I$12:$AV$12, 'Annual Summary'!T11, FS!$I96:$AV96)=T97, 0,1)</f>
        <v>0</v>
      </c>
      <c r="U66" s="124">
        <f>IF(SUMIF(FS!$I$12:$AV$12, 'Annual Summary'!U11, FS!$I96:$AV96)=U97, 0,1)</f>
        <v>0</v>
      </c>
      <c r="V66" s="124">
        <f>IF(SUMIF(FS!$I$12:$AV$12, 'Annual Summary'!V11, FS!$I96:$AV96)=V97, 0,1)</f>
        <v>0</v>
      </c>
      <c r="W66" s="124">
        <f>IF(SUMIF(FS!$I$12:$AV$12, 'Annual Summary'!W11, FS!$I96:$AV96)=W97, 0,1)</f>
        <v>0</v>
      </c>
      <c r="X66" s="124">
        <f>IF(SUMIF(FS!$I$12:$AV$12, 'Annual Summary'!X11, FS!$I96:$AV96)=X97, 0,1)</f>
        <v>0</v>
      </c>
      <c r="Y66" s="124">
        <f>IF(SUMIF(FS!$I$12:$AV$12, 'Annual Summary'!Y11, FS!$I96:$AV96)=Y97, 0,1)</f>
        <v>0</v>
      </c>
      <c r="Z66" s="124">
        <f>IF(SUMIF(FS!$I$12:$AV$12, 'Annual Summary'!Z11, FS!$I96:$AV96)=Z97, 0,1)</f>
        <v>0</v>
      </c>
      <c r="AA66" s="124">
        <f>IF(SUMIF(FS!$I$12:$AV$12, 'Annual Summary'!AA11, FS!$I96:$AV96)=AA97, 0,1)</f>
        <v>0</v>
      </c>
      <c r="AB66" s="124">
        <f>IF(SUMIF(FS!$I$12:$AV$12, 'Annual Summary'!AB11, FS!$I96:$AV96)=AB97, 0,1)</f>
        <v>0</v>
      </c>
    </row>
    <row r="67" spans="1:28" ht="20" x14ac:dyDescent="0.25">
      <c r="A67" s="112" t="s">
        <v>331</v>
      </c>
      <c r="B67" s="112"/>
      <c r="C67" s="112"/>
      <c r="D67" s="191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</row>
    <row r="68" spans="1:28" x14ac:dyDescent="0.2">
      <c r="C68" t="s">
        <v>201</v>
      </c>
      <c r="D68" s="6" t="s">
        <v>78</v>
      </c>
      <c r="E68" s="187">
        <f>Operations!E105</f>
        <v>90.72</v>
      </c>
    </row>
    <row r="69" spans="1:28" x14ac:dyDescent="0.2">
      <c r="C69" t="s">
        <v>336</v>
      </c>
      <c r="D69" s="6" t="s">
        <v>52</v>
      </c>
      <c r="E69" s="91">
        <f>Input!E68</f>
        <v>20</v>
      </c>
    </row>
    <row r="70" spans="1:28" x14ac:dyDescent="0.2">
      <c r="C70" t="s">
        <v>337</v>
      </c>
      <c r="D70" s="6" t="s">
        <v>78</v>
      </c>
      <c r="E70" s="86">
        <f>E68/E69</f>
        <v>4.5359999999999996</v>
      </c>
    </row>
    <row r="72" spans="1:28" ht="16" x14ac:dyDescent="0.2">
      <c r="C72" s="113" t="s">
        <v>332</v>
      </c>
    </row>
    <row r="73" spans="1:28" ht="16" x14ac:dyDescent="0.2">
      <c r="C73" s="115" t="s">
        <v>333</v>
      </c>
      <c r="D73" s="6" t="s">
        <v>78</v>
      </c>
    </row>
    <row r="74" spans="1:28" ht="16" x14ac:dyDescent="0.2">
      <c r="C74" s="115" t="s">
        <v>273</v>
      </c>
      <c r="D74" s="6" t="s">
        <v>78</v>
      </c>
      <c r="H74" s="64"/>
      <c r="I74" s="64">
        <f>H76</f>
        <v>90.72</v>
      </c>
      <c r="J74" s="64">
        <f t="shared" ref="J74:AB74" si="38">I76</f>
        <v>86.183999999999997</v>
      </c>
      <c r="K74" s="64">
        <f t="shared" si="38"/>
        <v>81.647999999999996</v>
      </c>
      <c r="L74" s="64">
        <f t="shared" si="38"/>
        <v>77.111999999999995</v>
      </c>
      <c r="M74" s="64">
        <f t="shared" si="38"/>
        <v>72.575999999999993</v>
      </c>
      <c r="N74" s="64">
        <f t="shared" si="38"/>
        <v>68.039999999999992</v>
      </c>
      <c r="O74" s="64">
        <f t="shared" si="38"/>
        <v>63.503999999999991</v>
      </c>
      <c r="P74" s="64">
        <f t="shared" si="38"/>
        <v>58.967999999999989</v>
      </c>
      <c r="Q74" s="64">
        <f t="shared" si="38"/>
        <v>54.431999999999988</v>
      </c>
      <c r="R74" s="64">
        <f t="shared" si="38"/>
        <v>49.895999999999987</v>
      </c>
      <c r="S74" s="64">
        <f t="shared" si="38"/>
        <v>45.359999999999985</v>
      </c>
      <c r="T74" s="64">
        <f t="shared" si="38"/>
        <v>40.823999999999984</v>
      </c>
      <c r="U74" s="64">
        <f t="shared" si="38"/>
        <v>36.287999999999982</v>
      </c>
      <c r="V74" s="64">
        <f t="shared" si="38"/>
        <v>31.751999999999981</v>
      </c>
      <c r="W74" s="64">
        <f t="shared" si="38"/>
        <v>27.21599999999998</v>
      </c>
      <c r="X74" s="64">
        <f t="shared" si="38"/>
        <v>22.679999999999978</v>
      </c>
      <c r="Y74" s="64">
        <f t="shared" si="38"/>
        <v>18.143999999999977</v>
      </c>
      <c r="Z74" s="64">
        <f t="shared" si="38"/>
        <v>13.607999999999977</v>
      </c>
      <c r="AA74" s="64">
        <f t="shared" si="38"/>
        <v>9.0719999999999779</v>
      </c>
      <c r="AB74" s="64">
        <f t="shared" si="38"/>
        <v>4.5359999999999783</v>
      </c>
    </row>
    <row r="75" spans="1:28" ht="16" x14ac:dyDescent="0.2">
      <c r="C75" s="159" t="s">
        <v>334</v>
      </c>
      <c r="D75" s="155" t="s">
        <v>78</v>
      </c>
      <c r="E75" s="38"/>
      <c r="F75" s="38"/>
      <c r="G75" s="38"/>
      <c r="H75" s="174"/>
      <c r="I75" s="174">
        <f>SUMIF(FS!I12:AV12, 'Annual Summary'!I11, FS!I74:AV74)</f>
        <v>-4.5359999999999996</v>
      </c>
      <c r="J75" s="174">
        <f>SUMIF(FS!J12:AW12, 'Annual Summary'!J11, FS!J74:AW74)</f>
        <v>-4.5359999999999996</v>
      </c>
      <c r="K75" s="174">
        <f>SUMIF(FS!K12:AX12, 'Annual Summary'!K11, FS!K74:AX74)</f>
        <v>-4.5359999999999996</v>
      </c>
      <c r="L75" s="174">
        <f>SUMIF(FS!L12:AY12, 'Annual Summary'!L11, FS!L74:AY74)</f>
        <v>-4.5359999999999996</v>
      </c>
      <c r="M75" s="174">
        <f>SUMIF(FS!M12:AZ12, 'Annual Summary'!M11, FS!M74:AZ74)</f>
        <v>-4.5359999999999996</v>
      </c>
      <c r="N75" s="174">
        <f>SUMIF(FS!N12:BA12, 'Annual Summary'!N11, FS!N74:BA74)</f>
        <v>-4.5359999999999996</v>
      </c>
      <c r="O75" s="174">
        <f>SUMIF(FS!O12:BB12, 'Annual Summary'!O11, FS!O74:BB74)</f>
        <v>-4.5359999999999996</v>
      </c>
      <c r="P75" s="174">
        <f>SUMIF(FS!P12:BC12, 'Annual Summary'!P11, FS!P74:BC74)</f>
        <v>-4.5359999999999996</v>
      </c>
      <c r="Q75" s="174">
        <f>SUMIF(FS!Q12:BD12, 'Annual Summary'!Q11, FS!Q74:BD74)</f>
        <v>-4.5359999999999996</v>
      </c>
      <c r="R75" s="174">
        <f>SUMIF(FS!R12:BE12, 'Annual Summary'!R11, FS!R74:BE74)</f>
        <v>-4.5359999999999996</v>
      </c>
      <c r="S75" s="174">
        <f>SUMIF(FS!S12:BF12, 'Annual Summary'!S11, FS!S74:BF74)</f>
        <v>-4.5359999999999996</v>
      </c>
      <c r="T75" s="174">
        <f>SUMIF(FS!T12:BG12, 'Annual Summary'!T11, FS!T74:BG74)</f>
        <v>-4.5359999999999996</v>
      </c>
      <c r="U75" s="174">
        <f>SUMIF(FS!U12:BH12, 'Annual Summary'!U11, FS!U74:BH74)</f>
        <v>-4.5359999999999996</v>
      </c>
      <c r="V75" s="174">
        <f>SUMIF(FS!V12:BI12, 'Annual Summary'!V11, FS!V74:BI74)</f>
        <v>-4.5359999999999996</v>
      </c>
      <c r="W75" s="174">
        <f>SUMIF(FS!W12:BJ12, 'Annual Summary'!W11, FS!W74:BJ74)</f>
        <v>-4.5359999999999996</v>
      </c>
      <c r="X75" s="174">
        <f>SUMIF(FS!X12:BK12, 'Annual Summary'!X11, FS!X74:BK74)</f>
        <v>-4.5359999999999996</v>
      </c>
      <c r="Y75" s="174">
        <f>SUMIF(FS!Y12:BL12, 'Annual Summary'!Y11, FS!Y74:BL74)</f>
        <v>-4.5359999999999996</v>
      </c>
      <c r="Z75" s="174">
        <f>SUMIF(FS!Z12:BM12, 'Annual Summary'!Z11, FS!Z74:BM74)</f>
        <v>-4.5359999999999996</v>
      </c>
      <c r="AA75" s="174">
        <f>SUMIF(FS!AA12:BN12, 'Annual Summary'!AA11, FS!AA74:BN74)</f>
        <v>-4.5359999999999996</v>
      </c>
      <c r="AB75" s="174">
        <f>SUMIF(FS!AB12:BO12, 'Annual Summary'!AB11, FS!AB74:BO74)</f>
        <v>-4.5359999999999996</v>
      </c>
    </row>
    <row r="76" spans="1:28" ht="17" thickBot="1" x14ac:dyDescent="0.25">
      <c r="C76" s="117" t="s">
        <v>335</v>
      </c>
      <c r="D76" s="197" t="s">
        <v>78</v>
      </c>
      <c r="E76" s="160"/>
      <c r="F76" s="160"/>
      <c r="G76" s="160"/>
      <c r="H76" s="198">
        <f>E68</f>
        <v>90.72</v>
      </c>
      <c r="I76" s="198">
        <f>SUM(I74:I75)</f>
        <v>86.183999999999997</v>
      </c>
      <c r="J76" s="198">
        <f t="shared" ref="J76:AB76" si="39">SUM(J74:J75)</f>
        <v>81.647999999999996</v>
      </c>
      <c r="K76" s="198">
        <f t="shared" si="39"/>
        <v>77.111999999999995</v>
      </c>
      <c r="L76" s="198">
        <f t="shared" si="39"/>
        <v>72.575999999999993</v>
      </c>
      <c r="M76" s="198">
        <f t="shared" si="39"/>
        <v>68.039999999999992</v>
      </c>
      <c r="N76" s="198">
        <f t="shared" si="39"/>
        <v>63.503999999999991</v>
      </c>
      <c r="O76" s="198">
        <f t="shared" si="39"/>
        <v>58.967999999999989</v>
      </c>
      <c r="P76" s="198">
        <f t="shared" si="39"/>
        <v>54.431999999999988</v>
      </c>
      <c r="Q76" s="198">
        <f t="shared" si="39"/>
        <v>49.895999999999987</v>
      </c>
      <c r="R76" s="198">
        <f t="shared" si="39"/>
        <v>45.359999999999985</v>
      </c>
      <c r="S76" s="198">
        <f t="shared" si="39"/>
        <v>40.823999999999984</v>
      </c>
      <c r="T76" s="198">
        <f t="shared" si="39"/>
        <v>36.287999999999982</v>
      </c>
      <c r="U76" s="198">
        <f t="shared" si="39"/>
        <v>31.751999999999981</v>
      </c>
      <c r="V76" s="198">
        <f t="shared" si="39"/>
        <v>27.21599999999998</v>
      </c>
      <c r="W76" s="198">
        <f t="shared" si="39"/>
        <v>22.679999999999978</v>
      </c>
      <c r="X76" s="198">
        <f t="shared" si="39"/>
        <v>18.143999999999977</v>
      </c>
      <c r="Y76" s="198">
        <f t="shared" si="39"/>
        <v>13.607999999999977</v>
      </c>
      <c r="Z76" s="198">
        <f t="shared" si="39"/>
        <v>9.0719999999999779</v>
      </c>
      <c r="AA76" s="198">
        <f t="shared" si="39"/>
        <v>4.5359999999999783</v>
      </c>
      <c r="AB76" s="198">
        <f t="shared" si="39"/>
        <v>-2.1316282072803006E-14</v>
      </c>
    </row>
    <row r="77" spans="1:28" ht="16" thickTop="1" x14ac:dyDescent="0.2"/>
    <row r="78" spans="1:28" ht="16" x14ac:dyDescent="0.2">
      <c r="C78" s="222" t="s">
        <v>420</v>
      </c>
      <c r="E78" s="86">
        <f>'Construction schedule'!H41</f>
        <v>1.2035675003993886</v>
      </c>
    </row>
    <row r="79" spans="1:28" ht="16" x14ac:dyDescent="0.2">
      <c r="C79" s="223" t="s">
        <v>424</v>
      </c>
      <c r="D79" s="6" t="s">
        <v>78</v>
      </c>
      <c r="E79" s="86">
        <f>E78/20</f>
        <v>6.0178375019969435E-2</v>
      </c>
    </row>
    <row r="80" spans="1:28" ht="16" x14ac:dyDescent="0.2">
      <c r="C80" s="223"/>
    </row>
    <row r="81" spans="3:28" ht="16" x14ac:dyDescent="0.2">
      <c r="C81" s="224" t="s">
        <v>421</v>
      </c>
      <c r="D81" s="6" t="s">
        <v>78</v>
      </c>
      <c r="I81" s="64">
        <f>H83</f>
        <v>1.2035675003993886</v>
      </c>
      <c r="J81" s="64">
        <f t="shared" ref="J81:AB81" si="40">I83</f>
        <v>1.1433891253794193</v>
      </c>
      <c r="K81" s="64">
        <f t="shared" si="40"/>
        <v>1.0832107503594499</v>
      </c>
      <c r="L81" s="64">
        <f t="shared" si="40"/>
        <v>1.0230323753394805</v>
      </c>
      <c r="M81" s="64">
        <f t="shared" si="40"/>
        <v>0.96285400031951107</v>
      </c>
      <c r="N81" s="64">
        <f t="shared" si="40"/>
        <v>0.9026756252995416</v>
      </c>
      <c r="O81" s="64">
        <f t="shared" si="40"/>
        <v>0.84249725027957212</v>
      </c>
      <c r="P81" s="64">
        <f t="shared" si="40"/>
        <v>0.78231887525960264</v>
      </c>
      <c r="Q81" s="64">
        <f t="shared" si="40"/>
        <v>0.72214050023963317</v>
      </c>
      <c r="R81" s="64">
        <f t="shared" si="40"/>
        <v>0.66196212521966369</v>
      </c>
      <c r="S81" s="64">
        <f t="shared" si="40"/>
        <v>0.60178375019969421</v>
      </c>
      <c r="T81" s="64">
        <f t="shared" si="40"/>
        <v>0.54160537517972474</v>
      </c>
      <c r="U81" s="64">
        <f t="shared" si="40"/>
        <v>0.48142700015975531</v>
      </c>
      <c r="V81" s="64">
        <f t="shared" si="40"/>
        <v>0.42124862513978589</v>
      </c>
      <c r="W81" s="64">
        <f t="shared" si="40"/>
        <v>0.36107025011981647</v>
      </c>
      <c r="X81" s="64">
        <f t="shared" si="40"/>
        <v>0.30089187509984705</v>
      </c>
      <c r="Y81" s="64">
        <f t="shared" si="40"/>
        <v>0.24071350007987763</v>
      </c>
      <c r="Z81" s="64">
        <f t="shared" si="40"/>
        <v>0.18053512505990821</v>
      </c>
      <c r="AA81" s="64">
        <f t="shared" si="40"/>
        <v>0.12035675003993877</v>
      </c>
      <c r="AB81" s="64">
        <f t="shared" si="40"/>
        <v>6.0178375019969338E-2</v>
      </c>
    </row>
    <row r="82" spans="3:28" ht="16" x14ac:dyDescent="0.2">
      <c r="C82" s="233" t="s">
        <v>423</v>
      </c>
      <c r="D82" s="155" t="s">
        <v>78</v>
      </c>
      <c r="E82" s="38"/>
      <c r="F82" s="38"/>
      <c r="G82" s="38"/>
      <c r="H82" s="38"/>
      <c r="I82" s="174">
        <f>-$E$79</f>
        <v>-6.0178375019969435E-2</v>
      </c>
      <c r="J82" s="174">
        <f t="shared" ref="J82:AB82" si="41">-$E$79</f>
        <v>-6.0178375019969435E-2</v>
      </c>
      <c r="K82" s="174">
        <f t="shared" si="41"/>
        <v>-6.0178375019969435E-2</v>
      </c>
      <c r="L82" s="174">
        <f t="shared" si="41"/>
        <v>-6.0178375019969435E-2</v>
      </c>
      <c r="M82" s="174">
        <f t="shared" si="41"/>
        <v>-6.0178375019969435E-2</v>
      </c>
      <c r="N82" s="174">
        <f t="shared" si="41"/>
        <v>-6.0178375019969435E-2</v>
      </c>
      <c r="O82" s="174">
        <f t="shared" si="41"/>
        <v>-6.0178375019969435E-2</v>
      </c>
      <c r="P82" s="174">
        <f t="shared" si="41"/>
        <v>-6.0178375019969435E-2</v>
      </c>
      <c r="Q82" s="174">
        <f t="shared" si="41"/>
        <v>-6.0178375019969435E-2</v>
      </c>
      <c r="R82" s="174">
        <f t="shared" si="41"/>
        <v>-6.0178375019969435E-2</v>
      </c>
      <c r="S82" s="174">
        <f t="shared" si="41"/>
        <v>-6.0178375019969435E-2</v>
      </c>
      <c r="T82" s="174">
        <f t="shared" si="41"/>
        <v>-6.0178375019969435E-2</v>
      </c>
      <c r="U82" s="174">
        <f t="shared" si="41"/>
        <v>-6.0178375019969435E-2</v>
      </c>
      <c r="V82" s="174">
        <f t="shared" si="41"/>
        <v>-6.0178375019969435E-2</v>
      </c>
      <c r="W82" s="174">
        <f t="shared" si="41"/>
        <v>-6.0178375019969435E-2</v>
      </c>
      <c r="X82" s="174">
        <f t="shared" si="41"/>
        <v>-6.0178375019969435E-2</v>
      </c>
      <c r="Y82" s="174">
        <f t="shared" si="41"/>
        <v>-6.0178375019969435E-2</v>
      </c>
      <c r="Z82" s="174">
        <f t="shared" si="41"/>
        <v>-6.0178375019969435E-2</v>
      </c>
      <c r="AA82" s="174">
        <f t="shared" si="41"/>
        <v>-6.0178375019969435E-2</v>
      </c>
      <c r="AB82" s="174">
        <f t="shared" si="41"/>
        <v>-6.0178375019969435E-2</v>
      </c>
    </row>
    <row r="83" spans="3:28" ht="16" x14ac:dyDescent="0.2">
      <c r="C83" s="224" t="s">
        <v>422</v>
      </c>
      <c r="D83" s="6" t="s">
        <v>78</v>
      </c>
      <c r="H83" s="64">
        <f>E78</f>
        <v>1.2035675003993886</v>
      </c>
      <c r="I83" s="64">
        <f>SUM(I81:I82)</f>
        <v>1.1433891253794193</v>
      </c>
      <c r="J83" s="64">
        <f t="shared" ref="J83:AB83" si="42">SUM(J81:J82)</f>
        <v>1.0832107503594499</v>
      </c>
      <c r="K83" s="64">
        <f t="shared" si="42"/>
        <v>1.0230323753394805</v>
      </c>
      <c r="L83" s="64">
        <f t="shared" si="42"/>
        <v>0.96285400031951107</v>
      </c>
      <c r="M83" s="64">
        <f t="shared" si="42"/>
        <v>0.9026756252995416</v>
      </c>
      <c r="N83" s="64">
        <f t="shared" si="42"/>
        <v>0.84249725027957212</v>
      </c>
      <c r="O83" s="64">
        <f t="shared" si="42"/>
        <v>0.78231887525960264</v>
      </c>
      <c r="P83" s="64">
        <f t="shared" si="42"/>
        <v>0.72214050023963317</v>
      </c>
      <c r="Q83" s="64">
        <f t="shared" si="42"/>
        <v>0.66196212521966369</v>
      </c>
      <c r="R83" s="64">
        <f t="shared" si="42"/>
        <v>0.60178375019969421</v>
      </c>
      <c r="S83" s="64">
        <f t="shared" si="42"/>
        <v>0.54160537517972474</v>
      </c>
      <c r="T83" s="64">
        <f t="shared" si="42"/>
        <v>0.48142700015975531</v>
      </c>
      <c r="U83" s="64">
        <f t="shared" si="42"/>
        <v>0.42124862513978589</v>
      </c>
      <c r="V83" s="64">
        <f t="shared" si="42"/>
        <v>0.36107025011981647</v>
      </c>
      <c r="W83" s="64">
        <f t="shared" si="42"/>
        <v>0.30089187509984705</v>
      </c>
      <c r="X83" s="64">
        <f t="shared" si="42"/>
        <v>0.24071350007987763</v>
      </c>
      <c r="Y83" s="64">
        <f t="shared" si="42"/>
        <v>0.18053512505990821</v>
      </c>
      <c r="Z83" s="64">
        <f t="shared" si="42"/>
        <v>0.12035675003993877</v>
      </c>
      <c r="AA83" s="64">
        <f t="shared" si="42"/>
        <v>6.0178375019969338E-2</v>
      </c>
      <c r="AB83" s="64">
        <f t="shared" si="42"/>
        <v>-9.7144514654701197E-17</v>
      </c>
    </row>
    <row r="84" spans="3:28" ht="16" x14ac:dyDescent="0.2">
      <c r="C84" s="224"/>
    </row>
    <row r="85" spans="3:28" ht="16" x14ac:dyDescent="0.2">
      <c r="C85" s="113" t="s">
        <v>338</v>
      </c>
    </row>
    <row r="86" spans="3:28" ht="16" x14ac:dyDescent="0.2">
      <c r="C86" s="226" t="s">
        <v>408</v>
      </c>
      <c r="D86" s="6" t="s">
        <v>78</v>
      </c>
      <c r="E86" s="57">
        <f>Input!F94</f>
        <v>94.593744984750373</v>
      </c>
    </row>
    <row r="87" spans="3:28" ht="16" x14ac:dyDescent="0.2">
      <c r="C87" s="216" t="s">
        <v>20</v>
      </c>
      <c r="D87" s="6" t="s">
        <v>78</v>
      </c>
      <c r="E87" s="57">
        <f>Input!G94</f>
        <v>59.057138510693967</v>
      </c>
    </row>
    <row r="88" spans="3:28" ht="16" x14ac:dyDescent="0.2">
      <c r="C88" s="67" t="s">
        <v>339</v>
      </c>
      <c r="D88" s="6" t="s">
        <v>78</v>
      </c>
      <c r="E88" s="57">
        <f>Input!H94</f>
        <v>35.536606474056406</v>
      </c>
    </row>
    <row r="90" spans="3:28" ht="16" x14ac:dyDescent="0.2">
      <c r="C90" s="113" t="s">
        <v>20</v>
      </c>
    </row>
    <row r="91" spans="3:28" ht="16" x14ac:dyDescent="0.2">
      <c r="C91" s="114" t="s">
        <v>340</v>
      </c>
      <c r="D91" s="6" t="s">
        <v>78</v>
      </c>
    </row>
    <row r="92" spans="3:28" ht="16" x14ac:dyDescent="0.2">
      <c r="C92" s="115" t="s">
        <v>273</v>
      </c>
      <c r="D92" s="6" t="s">
        <v>78</v>
      </c>
      <c r="I92" s="192">
        <f>H94</f>
        <v>59.057138510693967</v>
      </c>
      <c r="J92" s="192">
        <f t="shared" ref="J92:AB92" si="43">I94</f>
        <v>57.545883981411919</v>
      </c>
      <c r="K92" s="192">
        <f t="shared" si="43"/>
        <v>55.444936406681023</v>
      </c>
      <c r="L92" s="192">
        <f t="shared" si="43"/>
        <v>53.230442467092047</v>
      </c>
      <c r="M92" s="192">
        <f t="shared" si="43"/>
        <v>50.895087448838034</v>
      </c>
      <c r="N92" s="192">
        <f t="shared" si="43"/>
        <v>48.431063326186823</v>
      </c>
      <c r="O92" s="192">
        <f t="shared" si="43"/>
        <v>45.830035187148226</v>
      </c>
      <c r="P92" s="192">
        <f t="shared" si="43"/>
        <v>43.083105371236414</v>
      </c>
      <c r="Q92" s="192">
        <f t="shared" si="43"/>
        <v>40.180775163427946</v>
      </c>
      <c r="R92" s="192">
        <f t="shared" si="43"/>
        <v>37.112903877794324</v>
      </c>
      <c r="S92" s="192">
        <f t="shared" si="43"/>
        <v>33.86866515294269</v>
      </c>
      <c r="T92" s="192">
        <f t="shared" si="43"/>
        <v>30.43650026928016</v>
      </c>
      <c r="U92" s="192">
        <f t="shared" si="43"/>
        <v>26.804068285173617</v>
      </c>
      <c r="V92" s="192">
        <f t="shared" si="43"/>
        <v>22.958192775251263</v>
      </c>
      <c r="W92" s="192">
        <f t="shared" si="43"/>
        <v>18.884804939324958</v>
      </c>
      <c r="X92" s="192">
        <f t="shared" si="43"/>
        <v>14.568882834638913</v>
      </c>
      <c r="Y92" s="192">
        <f t="shared" si="43"/>
        <v>9.9943864673024336</v>
      </c>
      <c r="Z92" s="192">
        <f t="shared" si="43"/>
        <v>5.1441884607686816</v>
      </c>
      <c r="AA92" s="192">
        <f t="shared" si="43"/>
        <v>-2.4780177909633494E-13</v>
      </c>
      <c r="AB92" s="192">
        <f t="shared" si="43"/>
        <v>-2.4780177909633494E-13</v>
      </c>
    </row>
    <row r="93" spans="3:28" ht="16" x14ac:dyDescent="0.2">
      <c r="C93" s="116" t="s">
        <v>341</v>
      </c>
      <c r="D93" s="6" t="s">
        <v>78</v>
      </c>
      <c r="I93" s="180">
        <f>SUMIF(FS!$I$12:$AV$12, 'Annual Summary'!I$11, FS!$I92:$AV92)</f>
        <v>-1.5112545292820478</v>
      </c>
      <c r="J93" s="180">
        <f>SUMIF(FS!$I$12:$AV$12, 'Annual Summary'!J$11, FS!$I92:$AV92)</f>
        <v>-2.1009475747308968</v>
      </c>
      <c r="K93" s="180">
        <f>SUMIF(FS!$I$12:$AV$12, 'Annual Summary'!K$11, FS!$I92:$AV92)</f>
        <v>-2.2144939395889738</v>
      </c>
      <c r="L93" s="180">
        <f>SUMIF(FS!$I$12:$AV$12, 'Annual Summary'!L$11, FS!$I92:$AV92)</f>
        <v>-2.3353550182540115</v>
      </c>
      <c r="M93" s="180">
        <f>SUMIF(FS!$I$12:$AV$12, 'Annual Summary'!M$11, FS!$I92:$AV92)</f>
        <v>-2.4640241226512121</v>
      </c>
      <c r="N93" s="180">
        <f>SUMIF(FS!$I$12:$AV$12, 'Annual Summary'!N$11, FS!$I92:$AV92)</f>
        <v>-2.6010281390385961</v>
      </c>
      <c r="O93" s="180">
        <f>SUMIF(FS!$I$12:$AV$12, 'Annual Summary'!O$11, FS!$I92:$AV92)</f>
        <v>-2.7469298159118094</v>
      </c>
      <c r="P93" s="180">
        <f>SUMIF(FS!$I$12:$AV$12, 'Annual Summary'!P$11, FS!$I92:$AV92)</f>
        <v>-2.9023302078084656</v>
      </c>
      <c r="Q93" s="180">
        <f>SUMIF(FS!$I$12:$AV$12, 'Annual Summary'!Q$11, FS!$I92:$AV92)</f>
        <v>-3.067871285633621</v>
      </c>
      <c r="R93" s="180">
        <f>SUMIF(FS!$I$12:$AV$12, 'Annual Summary'!R$11, FS!$I92:$AV92)</f>
        <v>-3.244238724851634</v>
      </c>
      <c r="S93" s="180">
        <f>SUMIF(FS!$I$12:$AV$12, 'Annual Summary'!S$11, FS!$I92:$AV92)</f>
        <v>-3.4321648836625291</v>
      </c>
      <c r="T93" s="180">
        <f>SUMIF(FS!$I$12:$AV$12, 'Annual Summary'!T$11, FS!$I92:$AV92)</f>
        <v>-3.6324319841065433</v>
      </c>
      <c r="U93" s="180">
        <f>SUMIF(FS!$I$12:$AV$12, 'Annual Summary'!U$11, FS!$I92:$AV92)</f>
        <v>-3.8458755099223527</v>
      </c>
      <c r="V93" s="180">
        <f>SUMIF(FS!$I$12:$AV$12, 'Annual Summary'!V$11, FS!$I92:$AV92)</f>
        <v>-4.0733878359263045</v>
      </c>
      <c r="W93" s="180">
        <f>SUMIF(FS!$I$12:$AV$12, 'Annual Summary'!W$11, FS!$I92:$AV92)</f>
        <v>-4.3159221046860452</v>
      </c>
      <c r="X93" s="180">
        <f>SUMIF(FS!$I$12:$AV$12, 'Annual Summary'!X$11, FS!$I92:$AV92)</f>
        <v>-4.5744963673364794</v>
      </c>
      <c r="Y93" s="180">
        <f>SUMIF(FS!$I$12:$AV$12, 'Annual Summary'!Y$11, FS!$I92:$AV92)</f>
        <v>-4.850198006533752</v>
      </c>
      <c r="Z93" s="180">
        <f>SUMIF(FS!$I$12:$AV$12, 'Annual Summary'!Z$11, FS!$I92:$AV92)</f>
        <v>-5.1441884607689294</v>
      </c>
      <c r="AA93" s="180">
        <f>SUMIF(FS!$I$12:$AV$12, 'Annual Summary'!AA$11, FS!$I92:$AV92)</f>
        <v>0</v>
      </c>
      <c r="AB93" s="180">
        <f>SUMIF(FS!$I$12:$AV$12, 'Annual Summary'!AB$11, FS!$I92:$AV92)</f>
        <v>0</v>
      </c>
    </row>
    <row r="94" spans="3:28" ht="17" thickBot="1" x14ac:dyDescent="0.25">
      <c r="C94" s="117" t="s">
        <v>335</v>
      </c>
      <c r="D94" s="197" t="s">
        <v>78</v>
      </c>
      <c r="E94" s="160"/>
      <c r="F94" s="160"/>
      <c r="G94" s="160"/>
      <c r="H94" s="351">
        <f>FS!H93</f>
        <v>59.057138510693967</v>
      </c>
      <c r="I94" s="352">
        <f>SUM(I92:I93)</f>
        <v>57.545883981411919</v>
      </c>
      <c r="J94" s="352">
        <f t="shared" ref="J94:AB94" si="44">SUM(J92:J93)</f>
        <v>55.444936406681023</v>
      </c>
      <c r="K94" s="352">
        <f t="shared" si="44"/>
        <v>53.230442467092047</v>
      </c>
      <c r="L94" s="352">
        <f t="shared" si="44"/>
        <v>50.895087448838034</v>
      </c>
      <c r="M94" s="352">
        <f t="shared" si="44"/>
        <v>48.431063326186823</v>
      </c>
      <c r="N94" s="352">
        <f t="shared" si="44"/>
        <v>45.830035187148226</v>
      </c>
      <c r="O94" s="352">
        <f t="shared" si="44"/>
        <v>43.083105371236414</v>
      </c>
      <c r="P94" s="352">
        <f t="shared" si="44"/>
        <v>40.180775163427946</v>
      </c>
      <c r="Q94" s="352">
        <f t="shared" si="44"/>
        <v>37.112903877794324</v>
      </c>
      <c r="R94" s="352">
        <f t="shared" si="44"/>
        <v>33.86866515294269</v>
      </c>
      <c r="S94" s="352">
        <f t="shared" si="44"/>
        <v>30.43650026928016</v>
      </c>
      <c r="T94" s="352">
        <f t="shared" si="44"/>
        <v>26.804068285173617</v>
      </c>
      <c r="U94" s="352">
        <f t="shared" si="44"/>
        <v>22.958192775251263</v>
      </c>
      <c r="V94" s="352">
        <f t="shared" si="44"/>
        <v>18.884804939324958</v>
      </c>
      <c r="W94" s="352">
        <f t="shared" si="44"/>
        <v>14.568882834638913</v>
      </c>
      <c r="X94" s="352">
        <f t="shared" si="44"/>
        <v>9.9943864673024336</v>
      </c>
      <c r="Y94" s="352">
        <f t="shared" si="44"/>
        <v>5.1441884607686816</v>
      </c>
      <c r="Z94" s="352">
        <f t="shared" si="44"/>
        <v>-2.4780177909633494E-13</v>
      </c>
      <c r="AA94" s="352">
        <f t="shared" si="44"/>
        <v>-2.4780177909633494E-13</v>
      </c>
      <c r="AB94" s="352">
        <f t="shared" si="44"/>
        <v>-2.4780177909633494E-13</v>
      </c>
    </row>
    <row r="95" spans="3:28" ht="17" thickTop="1" x14ac:dyDescent="0.2">
      <c r="C95" s="115"/>
    </row>
    <row r="96" spans="3:28" ht="16" x14ac:dyDescent="0.2">
      <c r="C96" s="115" t="s">
        <v>217</v>
      </c>
      <c r="D96" s="6" t="s">
        <v>78</v>
      </c>
      <c r="I96" s="180">
        <f>SUMIF(FS!$I$12:$AV$12, 'Annual Summary'!I$11, FS!$I95:$AV95)</f>
        <v>-3.9336542081843646</v>
      </c>
      <c r="J96" s="180">
        <f>SUMIF(FS!$I$12:$AV$12, 'Annual Summary'!J$11, FS!$I95:$AV95)</f>
        <v>-3.8144693297976313</v>
      </c>
      <c r="K96" s="180">
        <f>SUMIF(FS!$I$12:$AV$12, 'Annual Summary'!K$11, FS!$I95:$AV95)</f>
        <v>-3.6718427567672673</v>
      </c>
      <c r="L96" s="180">
        <f>SUMIF(FS!$I$12:$AV$12, 'Annual Summary'!L$11, FS!$I95:$AV95)</f>
        <v>-3.5214882269664978</v>
      </c>
      <c r="M96" s="180">
        <f>SUMIF(FS!$I$12:$AV$12, 'Annual Summary'!M$11, FS!$I95:$AV95)</f>
        <v>-3.3629075308348497</v>
      </c>
      <c r="N96" s="180">
        <f>SUMIF(FS!$I$12:$AV$12, 'Annual Summary'!N$11, FS!$I95:$AV95)</f>
        <v>-3.1955688538708102</v>
      </c>
      <c r="O96" s="180">
        <f>SUMIF(FS!$I$12:$AV$12, 'Annual Summary'!O$11, FS!$I95:$AV95)</f>
        <v>-3.0189044894617365</v>
      </c>
      <c r="P96" s="180">
        <f>SUMIF(FS!$I$12:$AV$12, 'Annual Summary'!P$11, FS!$I95:$AV95)</f>
        <v>-2.8323083958558799</v>
      </c>
      <c r="Q96" s="180">
        <f>SUMIF(FS!$I$12:$AV$12, 'Annual Summary'!Q$11, FS!$I95:$AV95)</f>
        <v>-2.6351335866562637</v>
      </c>
      <c r="R96" s="180">
        <f>SUMIF(FS!$I$12:$AV$12, 'Annual Summary'!R$11, FS!$I95:$AV95)</f>
        <v>-2.4266893434926029</v>
      </c>
      <c r="S96" s="180">
        <f>SUMIF(FS!$I$12:$AV$12, 'Annual Summary'!S$11, FS!$I95:$AV95)</f>
        <v>-2.206238238754576</v>
      </c>
      <c r="T96" s="180">
        <f>SUMIF(FS!$I$12:$AV$12, 'Annual Summary'!T$11, FS!$I95:$AV95)</f>
        <v>-1.9729929554442633</v>
      </c>
      <c r="U96" s="180">
        <f>SUMIF(FS!$I$12:$AV$12, 'Annual Summary'!U$11, FS!$I95:$AV95)</f>
        <v>-1.7261128903237939</v>
      </c>
      <c r="V96" s="180">
        <f>SUMIF(FS!$I$12:$AV$12, 'Annual Summary'!V$11, FS!$I95:$AV95)</f>
        <v>-1.4647005255924328</v>
      </c>
      <c r="W96" s="180">
        <f>SUMIF(FS!$I$12:$AV$12, 'Annual Summary'!W$11, FS!$I95:$AV95)</f>
        <v>-1.1877975533213441</v>
      </c>
      <c r="X96" s="180">
        <f>SUMIF(FS!$I$12:$AV$12, 'Annual Summary'!X$11, FS!$I95:$AV95)</f>
        <v>-0.89438073579975852</v>
      </c>
      <c r="Y96" s="180">
        <f>SUMIF(FS!$I$12:$AV$12, 'Annual Summary'!Y$11, FS!$I95:$AV95)</f>
        <v>-0.58335748379854246</v>
      </c>
      <c r="Z96" s="180">
        <f>SUMIF(FS!$I$12:$AV$12, 'Annual Summary'!Z$11, FS!$I95:$AV95)</f>
        <v>-0.25356113353126664</v>
      </c>
      <c r="AA96" s="180">
        <f>SUMIF(FS!$I$12:$AV$12, 'Annual Summary'!AA$11, FS!$I95:$AV95)</f>
        <v>0</v>
      </c>
      <c r="AB96" s="180">
        <f>SUMIF(FS!$I$12:$AV$12, 'Annual Summary'!AB$11, FS!$I95:$AV95)</f>
        <v>0</v>
      </c>
    </row>
    <row r="97" spans="3:28" ht="16" x14ac:dyDescent="0.2">
      <c r="C97" s="226" t="s">
        <v>444</v>
      </c>
      <c r="D97" s="6" t="s">
        <v>78</v>
      </c>
      <c r="I97" s="180">
        <f>I93+I96</f>
        <v>-5.4449087374664122</v>
      </c>
      <c r="J97" s="180">
        <f t="shared" ref="J97:AB97" si="45">J93+J96</f>
        <v>-5.9154169045285281</v>
      </c>
      <c r="K97" s="180">
        <f t="shared" si="45"/>
        <v>-5.8863366963562411</v>
      </c>
      <c r="L97" s="180">
        <f t="shared" si="45"/>
        <v>-5.8568432452205093</v>
      </c>
      <c r="M97" s="180">
        <f t="shared" si="45"/>
        <v>-5.8269316534860618</v>
      </c>
      <c r="N97" s="180">
        <f t="shared" si="45"/>
        <v>-5.7965969929094063</v>
      </c>
      <c r="O97" s="180">
        <f t="shared" si="45"/>
        <v>-5.7658343053735459</v>
      </c>
      <c r="P97" s="180">
        <f t="shared" si="45"/>
        <v>-5.7346386036643455</v>
      </c>
      <c r="Q97" s="180">
        <f t="shared" si="45"/>
        <v>-5.7030048722898847</v>
      </c>
      <c r="R97" s="180">
        <f t="shared" si="45"/>
        <v>-5.6709280683442369</v>
      </c>
      <c r="S97" s="180">
        <f t="shared" si="45"/>
        <v>-5.6384031224171052</v>
      </c>
      <c r="T97" s="180">
        <f t="shared" si="45"/>
        <v>-5.6054249395508062</v>
      </c>
      <c r="U97" s="180">
        <f t="shared" si="45"/>
        <v>-5.5719884002461466</v>
      </c>
      <c r="V97" s="180">
        <f t="shared" si="45"/>
        <v>-5.5380883615187368</v>
      </c>
      <c r="W97" s="180">
        <f t="shared" si="45"/>
        <v>-5.5037196580073893</v>
      </c>
      <c r="X97" s="180">
        <f t="shared" si="45"/>
        <v>-5.4688771031362382</v>
      </c>
      <c r="Y97" s="180">
        <f t="shared" si="45"/>
        <v>-5.433555490332294</v>
      </c>
      <c r="Z97" s="180">
        <f t="shared" si="45"/>
        <v>-5.3977495943001959</v>
      </c>
      <c r="AA97" s="180">
        <f t="shared" si="45"/>
        <v>0</v>
      </c>
      <c r="AB97" s="180">
        <f t="shared" si="45"/>
        <v>0</v>
      </c>
    </row>
    <row r="98" spans="3:28" ht="16" x14ac:dyDescent="0.2">
      <c r="C98" s="115"/>
    </row>
    <row r="99" spans="3:28" ht="16" x14ac:dyDescent="0.2">
      <c r="C99" s="113" t="s">
        <v>342</v>
      </c>
    </row>
    <row r="100" spans="3:28" ht="16" x14ac:dyDescent="0.2">
      <c r="C100" s="114" t="s">
        <v>343</v>
      </c>
      <c r="E100" s="119" t="s">
        <v>349</v>
      </c>
    </row>
    <row r="101" spans="3:28" ht="16" x14ac:dyDescent="0.2">
      <c r="C101" s="116" t="s">
        <v>347</v>
      </c>
      <c r="D101" s="6" t="s">
        <v>78</v>
      </c>
      <c r="E101" s="121">
        <f>Input!E70</f>
        <v>30</v>
      </c>
      <c r="I101" s="64" cm="1">
        <f t="array" ref="I101">SUMPRODUCT((Operations!I12:AV12='Annual Summary'!I11)*(Operations!I10:AV10=2)*(Operations!I82:AV82))</f>
        <v>0.83807878694399984</v>
      </c>
      <c r="J101" s="64" cm="1">
        <f t="array" ref="J101">SUMPRODUCT((Operations!J12:AW12='Annual Summary'!J11)*(Operations!J10:AW10=2)*(Operations!J82:AW82))</f>
        <v>0.83807878694399984</v>
      </c>
      <c r="K101" s="64" cm="1">
        <f t="array" ref="K101">SUMPRODUCT((Operations!K12:AX12='Annual Summary'!K11)*(Operations!K10:AX10=2)*(Operations!K82:AX82))</f>
        <v>0.83807878694399984</v>
      </c>
      <c r="L101" s="64" cm="1">
        <f t="array" ref="L101">SUMPRODUCT((Operations!L12:AY12='Annual Summary'!L11)*(Operations!L10:AY10=2)*(Operations!L82:AY82))</f>
        <v>0.83807878694399984</v>
      </c>
      <c r="M101" s="64" cm="1">
        <f t="array" ref="M101">SUMPRODUCT((Operations!M12:AZ12='Annual Summary'!M11)*(Operations!M10:AZ10=2)*(Operations!M82:AZ82))</f>
        <v>0.83807878694399984</v>
      </c>
      <c r="N101" s="64" cm="1">
        <f t="array" ref="N101">SUMPRODUCT((Operations!N12:BA12='Annual Summary'!N11)*(Operations!N10:BA10=2)*(Operations!N82:BA82))</f>
        <v>0.83807878694399984</v>
      </c>
      <c r="O101" s="64" cm="1">
        <f t="array" ref="O101">SUMPRODUCT((Operations!O12:BB12='Annual Summary'!O11)*(Operations!O10:BB10=2)*(Operations!O82:BB82))</f>
        <v>0.83807878694399984</v>
      </c>
      <c r="P101" s="64" cm="1">
        <f t="array" ref="P101">SUMPRODUCT((Operations!P12:BC12='Annual Summary'!P11)*(Operations!P10:BC10=2)*(Operations!P82:BC82))</f>
        <v>0.83807878694399984</v>
      </c>
      <c r="Q101" s="64" cm="1">
        <f t="array" ref="Q101">SUMPRODUCT((Operations!Q12:BD12='Annual Summary'!Q11)*(Operations!Q10:BD10=2)*(Operations!Q82:BD82))</f>
        <v>0.83807878694399984</v>
      </c>
      <c r="R101" s="64" cm="1">
        <f t="array" ref="R101">SUMPRODUCT((Operations!R12:BE12='Annual Summary'!R11)*(Operations!R10:BE10=2)*(Operations!R82:BE82))</f>
        <v>0.83807878694399984</v>
      </c>
      <c r="S101" s="64" cm="1">
        <f t="array" ref="S101">SUMPRODUCT((Operations!S12:BF12='Annual Summary'!S11)*(Operations!S10:BF10=2)*(Operations!S82:BF82))</f>
        <v>0.83807878694399984</v>
      </c>
      <c r="T101" s="64" cm="1">
        <f t="array" ref="T101">SUMPRODUCT((Operations!T12:BG12='Annual Summary'!T11)*(Operations!T10:BG10=2)*(Operations!T82:BG82))</f>
        <v>0.83807878694399984</v>
      </c>
      <c r="U101" s="64" cm="1">
        <f t="array" ref="U101">SUMPRODUCT((Operations!U12:BH12='Annual Summary'!U11)*(Operations!U10:BH10=2)*(Operations!U82:BH82))</f>
        <v>0.83807878694399984</v>
      </c>
      <c r="V101" s="64" cm="1">
        <f t="array" ref="V101">SUMPRODUCT((Operations!V12:BI12='Annual Summary'!V11)*(Operations!V10:BI10=2)*(Operations!V82:BI82))</f>
        <v>0.83807878694399984</v>
      </c>
      <c r="W101" s="64" cm="1">
        <f t="array" ref="W101">SUMPRODUCT((Operations!W12:BJ12='Annual Summary'!W11)*(Operations!W10:BJ10=2)*(Operations!W82:BJ82))</f>
        <v>0.83807878694399984</v>
      </c>
      <c r="X101" s="64" cm="1">
        <f t="array" ref="X101">SUMPRODUCT((Operations!X12:BK12='Annual Summary'!X11)*(Operations!X10:BK10=2)*(Operations!X82:BK82))</f>
        <v>0.83807878694399984</v>
      </c>
      <c r="Y101" s="64" cm="1">
        <f t="array" ref="Y101">SUMPRODUCT((Operations!Y12:BL12='Annual Summary'!Y11)*(Operations!Y10:BL10=2)*(Operations!Y82:BL82))</f>
        <v>0.83807878694399984</v>
      </c>
      <c r="Z101" s="64" cm="1">
        <f t="array" ref="Z101">SUMPRODUCT((Operations!Z12:BM12='Annual Summary'!Z11)*(Operations!Z10:BM10=2)*(Operations!Z82:BM82))</f>
        <v>0.83807878694399984</v>
      </c>
      <c r="AA101" s="64" cm="1">
        <f t="array" ref="AA101">SUMPRODUCT((Operations!AA12:BN12='Annual Summary'!AA11)*(Operations!AA10:BN10=2)*(Operations!AA82:BN82))</f>
        <v>0.83807878694399984</v>
      </c>
      <c r="AB101" s="64" cm="1">
        <f t="array" ref="AB101">SUMPRODUCT((Operations!AB12:BO12='Annual Summary'!AB11)*(Operations!AB10:BO10=2)*(Operations!AB82:BO82))</f>
        <v>0</v>
      </c>
    </row>
    <row r="102" spans="3:28" ht="16" x14ac:dyDescent="0.2">
      <c r="C102" s="115"/>
      <c r="I102" s="180"/>
      <c r="J102" s="180"/>
      <c r="K102" s="180"/>
      <c r="L102" s="180"/>
      <c r="M102" s="180"/>
      <c r="N102" s="180"/>
      <c r="O102" s="180"/>
      <c r="P102" s="180"/>
      <c r="Q102" s="180"/>
      <c r="R102" s="180"/>
      <c r="S102" s="180"/>
      <c r="T102" s="180"/>
      <c r="U102" s="180"/>
      <c r="V102" s="180"/>
      <c r="W102" s="180"/>
      <c r="X102" s="180"/>
      <c r="Y102" s="180"/>
      <c r="Z102" s="180"/>
      <c r="AA102" s="180"/>
      <c r="AB102" s="180"/>
    </row>
    <row r="103" spans="3:28" ht="16" x14ac:dyDescent="0.2">
      <c r="C103" s="114" t="s">
        <v>344</v>
      </c>
      <c r="E103" s="119" t="s">
        <v>349</v>
      </c>
      <c r="I103" s="180"/>
      <c r="J103" s="180"/>
      <c r="K103" s="180"/>
      <c r="L103" s="180"/>
      <c r="M103" s="180"/>
      <c r="N103" s="180"/>
      <c r="O103" s="180"/>
      <c r="P103" s="180"/>
      <c r="Q103" s="180"/>
      <c r="R103" s="180"/>
      <c r="S103" s="180"/>
      <c r="T103" s="180"/>
      <c r="U103" s="180"/>
      <c r="V103" s="180"/>
      <c r="W103" s="180"/>
      <c r="X103" s="180"/>
      <c r="Y103" s="180"/>
      <c r="Z103" s="180"/>
      <c r="AA103" s="180"/>
      <c r="AB103" s="180"/>
    </row>
    <row r="104" spans="3:28" ht="16" x14ac:dyDescent="0.2">
      <c r="C104" s="116" t="s">
        <v>348</v>
      </c>
      <c r="D104" s="6" t="s">
        <v>78</v>
      </c>
      <c r="E104" s="121">
        <f>Input!E71</f>
        <v>20</v>
      </c>
      <c r="I104" s="64" cm="1">
        <f t="array" ref="I104">SUMPRODUCT((Operations!I12:AV12='Annual Summary'!I11)*(Operations!I10:AV10=2)*(Operations!I85:AV85))</f>
        <v>0.14138132467697775</v>
      </c>
      <c r="J104" s="64" cm="1">
        <f t="array" ref="J104">SUMPRODUCT((Operations!J12:AW12='Annual Summary'!J11)*(Operations!J10:AW10=2)*(Operations!J85:AW85))</f>
        <v>0.1435663511705173</v>
      </c>
      <c r="K104" s="64" cm="1">
        <f t="array" ref="K104">SUMPRODUCT((Operations!K12:AX12='Annual Summary'!K11)*(Operations!K10:AX10=2)*(Operations!K85:AX85))</f>
        <v>0.14578222619392764</v>
      </c>
      <c r="L104" s="64" cm="1">
        <f t="array" ref="L104">SUMPRODUCT((Operations!L12:AY12='Annual Summary'!L11)*(Operations!L10:AY10=2)*(Operations!L85:AY85))</f>
        <v>0.14802930967780623</v>
      </c>
      <c r="M104" s="64" cm="1">
        <f t="array" ref="M104">SUMPRODUCT((Operations!M12:AZ12='Annual Summary'!M11)*(Operations!M10:AZ10=2)*(Operations!M85:AZ85))</f>
        <v>0.15030796361056237</v>
      </c>
      <c r="N104" s="64" cm="1">
        <f t="array" ref="N104">SUMPRODUCT((Operations!N12:BA12='Annual Summary'!N11)*(Operations!N10:BA10=2)*(Operations!N85:BA85))</f>
        <v>0.15261855197675761</v>
      </c>
      <c r="O104" s="64" cm="1">
        <f t="array" ref="O104">SUMPRODUCT((Operations!O12:BB12='Annual Summary'!O11)*(Operations!O10:BB10=2)*(Operations!O85:BB85))</f>
        <v>0.15496144069215645</v>
      </c>
      <c r="P104" s="64" cm="1">
        <f t="array" ref="P104">SUMPRODUCT((Operations!P12:BC12='Annual Summary'!P11)*(Operations!P10:BC10=2)*(Operations!P85:BC85))</f>
        <v>0.15733699753538052</v>
      </c>
      <c r="Q104" s="64" cm="1">
        <f t="array" ref="Q104">SUMPRODUCT((Operations!Q12:BD12='Annual Summary'!Q11)*(Operations!Q10:BD10=2)*(Operations!Q85:BD85))</f>
        <v>0.15974559207605674</v>
      </c>
      <c r="R104" s="64" cm="1">
        <f t="array" ref="R104">SUMPRODUCT((Operations!R12:BE12='Annual Summary'!R11)*(Operations!R10:BE10=2)*(Operations!R85:BE85))</f>
        <v>0.16218759559934576</v>
      </c>
      <c r="S104" s="64" cm="1">
        <f t="array" ref="S104">SUMPRODUCT((Operations!S12:BF12='Annual Summary'!S11)*(Operations!S10:BF10=2)*(Operations!S85:BF85))</f>
        <v>0.164663381026736</v>
      </c>
      <c r="T104" s="64" cm="1">
        <f t="array" ref="T104">SUMPRODUCT((Operations!T12:BG12='Annual Summary'!T11)*(Operations!T10:BG10=2)*(Operations!T85:BG85))</f>
        <v>0.16717332283298214</v>
      </c>
      <c r="U104" s="64" cm="1">
        <f t="array" ref="U104">SUMPRODUCT((Operations!U12:BH12='Annual Summary'!U11)*(Operations!U10:BH10=2)*(Operations!U85:BH85))</f>
        <v>0.16971779695906736</v>
      </c>
      <c r="V104" s="64" cm="1">
        <f t="array" ref="V104">SUMPRODUCT((Operations!V12:BI12='Annual Summary'!V11)*(Operations!V10:BI10=2)*(Operations!V85:BI85))</f>
        <v>0.17229718072106279</v>
      </c>
      <c r="W104" s="64" cm="1">
        <f t="array" ref="W104">SUMPRODUCT((Operations!W12:BJ12='Annual Summary'!W11)*(Operations!W10:BJ10=2)*(Operations!W85:BJ85))</f>
        <v>0.17491185271475448</v>
      </c>
      <c r="X104" s="64" cm="1">
        <f t="array" ref="X104">SUMPRODUCT((Operations!X12:BK12='Annual Summary'!X11)*(Operations!X10:BK10=2)*(Operations!X85:BK85))</f>
        <v>0.17756219271590534</v>
      </c>
      <c r="Y104" s="64" cm="1">
        <f t="array" ref="Y104">SUMPRODUCT((Operations!Y12:BL12='Annual Summary'!Y11)*(Operations!Y10:BL10=2)*(Operations!Y85:BL85))</f>
        <v>0.18024858157601639</v>
      </c>
      <c r="Z104" s="64" cm="1">
        <f t="array" ref="Z104">SUMPRODUCT((Operations!Z12:BM12='Annual Summary'!Z11)*(Operations!Z10:BM10=2)*(Operations!Z85:BM85))</f>
        <v>0.18297140111344545</v>
      </c>
      <c r="AA104" s="64" cm="1">
        <f t="array" ref="AA104">SUMPRODUCT((Operations!AA12:BN12='Annual Summary'!AA11)*(Operations!AA10:BN10=2)*(Operations!AA85:BN85))</f>
        <v>0.18573103399974131</v>
      </c>
      <c r="AB104" s="64" cm="1">
        <f t="array" ref="AB104">SUMPRODUCT((Operations!AB12:BO12='Annual Summary'!AB11)*(Operations!AB10:BO10=2)*(Operations!AB85:BO85))</f>
        <v>0</v>
      </c>
    </row>
    <row r="105" spans="3:28" ht="16" x14ac:dyDescent="0.2">
      <c r="C105" s="115"/>
    </row>
    <row r="106" spans="3:28" ht="16" x14ac:dyDescent="0.2">
      <c r="C106" s="114" t="s">
        <v>365</v>
      </c>
      <c r="E106" s="119" t="s">
        <v>349</v>
      </c>
    </row>
    <row r="107" spans="3:28" ht="16" x14ac:dyDescent="0.2">
      <c r="C107" s="123" t="s">
        <v>366</v>
      </c>
      <c r="D107" s="6" t="s">
        <v>78</v>
      </c>
      <c r="E107" s="121">
        <f>Input!E72</f>
        <v>0</v>
      </c>
      <c r="I107" s="53">
        <f t="shared" ref="I107:AB107" si="46">$E$107</f>
        <v>0</v>
      </c>
      <c r="J107" s="53">
        <f t="shared" si="46"/>
        <v>0</v>
      </c>
      <c r="K107" s="53">
        <f t="shared" si="46"/>
        <v>0</v>
      </c>
      <c r="L107" s="53">
        <f t="shared" si="46"/>
        <v>0</v>
      </c>
      <c r="M107" s="53">
        <f t="shared" si="46"/>
        <v>0</v>
      </c>
      <c r="N107" s="53">
        <f t="shared" si="46"/>
        <v>0</v>
      </c>
      <c r="O107" s="53">
        <f t="shared" si="46"/>
        <v>0</v>
      </c>
      <c r="P107" s="53">
        <f t="shared" si="46"/>
        <v>0</v>
      </c>
      <c r="Q107" s="53">
        <f t="shared" si="46"/>
        <v>0</v>
      </c>
      <c r="R107" s="53">
        <f t="shared" si="46"/>
        <v>0</v>
      </c>
      <c r="S107" s="53">
        <f t="shared" si="46"/>
        <v>0</v>
      </c>
      <c r="T107" s="53">
        <f t="shared" si="46"/>
        <v>0</v>
      </c>
      <c r="U107" s="53">
        <f t="shared" si="46"/>
        <v>0</v>
      </c>
      <c r="V107" s="53">
        <f t="shared" si="46"/>
        <v>0</v>
      </c>
      <c r="W107" s="53">
        <f t="shared" si="46"/>
        <v>0</v>
      </c>
      <c r="X107" s="53">
        <f t="shared" si="46"/>
        <v>0</v>
      </c>
      <c r="Y107" s="53">
        <f t="shared" si="46"/>
        <v>0</v>
      </c>
      <c r="Z107" s="53">
        <f t="shared" si="46"/>
        <v>0</v>
      </c>
      <c r="AA107" s="53">
        <f t="shared" si="46"/>
        <v>0</v>
      </c>
      <c r="AB107" s="53">
        <f t="shared" si="46"/>
        <v>0</v>
      </c>
    </row>
    <row r="109" spans="3:28" ht="16" x14ac:dyDescent="0.2">
      <c r="C109" s="115" t="s">
        <v>345</v>
      </c>
      <c r="D109" s="6" t="s">
        <v>78</v>
      </c>
      <c r="H109" s="235">
        <f>SUM(I109:AB109)</f>
        <v>12.832302855066798</v>
      </c>
      <c r="I109" s="199">
        <f>I101-I104+I107</f>
        <v>0.69669746226702212</v>
      </c>
      <c r="J109" s="199">
        <f t="shared" ref="J109:AB109" si="47">J101-J104+J107</f>
        <v>0.69451243577348254</v>
      </c>
      <c r="K109" s="199">
        <f t="shared" si="47"/>
        <v>0.69229656075007218</v>
      </c>
      <c r="L109" s="199">
        <f t="shared" si="47"/>
        <v>0.69004947726619359</v>
      </c>
      <c r="M109" s="199">
        <f t="shared" si="47"/>
        <v>0.68777082333343742</v>
      </c>
      <c r="N109" s="199">
        <f t="shared" si="47"/>
        <v>0.68546023496724229</v>
      </c>
      <c r="O109" s="199">
        <f t="shared" si="47"/>
        <v>0.68311734625184339</v>
      </c>
      <c r="P109" s="199">
        <f t="shared" si="47"/>
        <v>0.68074178940861929</v>
      </c>
      <c r="Q109" s="199">
        <f t="shared" si="47"/>
        <v>0.67833319486794308</v>
      </c>
      <c r="R109" s="199">
        <f t="shared" si="47"/>
        <v>0.67589119134465414</v>
      </c>
      <c r="S109" s="199">
        <f t="shared" si="47"/>
        <v>0.6734154059172639</v>
      </c>
      <c r="T109" s="199">
        <f t="shared" si="47"/>
        <v>0.6709054641110177</v>
      </c>
      <c r="U109" s="199">
        <f t="shared" si="47"/>
        <v>0.66836098998493254</v>
      </c>
      <c r="V109" s="199">
        <f t="shared" si="47"/>
        <v>0.66578160622293703</v>
      </c>
      <c r="W109" s="199">
        <f t="shared" si="47"/>
        <v>0.66316693422924533</v>
      </c>
      <c r="X109" s="199">
        <f t="shared" si="47"/>
        <v>0.6605165942280945</v>
      </c>
      <c r="Y109" s="199">
        <f t="shared" si="47"/>
        <v>0.65783020536798342</v>
      </c>
      <c r="Z109" s="199">
        <f t="shared" si="47"/>
        <v>0.65510738583055439</v>
      </c>
      <c r="AA109" s="199">
        <f t="shared" si="47"/>
        <v>0.65234775294425851</v>
      </c>
      <c r="AB109" s="199">
        <f t="shared" si="47"/>
        <v>0</v>
      </c>
    </row>
    <row r="110" spans="3:28" ht="16" x14ac:dyDescent="0.2">
      <c r="C110" s="118" t="s">
        <v>346</v>
      </c>
      <c r="D110" s="6" t="s">
        <v>78</v>
      </c>
      <c r="H110" s="236">
        <f>SUM(I110:AB110)</f>
        <v>0</v>
      </c>
      <c r="I110" s="192">
        <f t="shared" ref="I110:AB110" si="48">IF(I11=1, I109, I109-H109)</f>
        <v>0.69669746226702212</v>
      </c>
      <c r="J110" s="192">
        <f t="shared" si="48"/>
        <v>-2.1850264935395769E-3</v>
      </c>
      <c r="K110" s="192">
        <f t="shared" si="48"/>
        <v>-2.215875023410363E-3</v>
      </c>
      <c r="L110" s="192">
        <f t="shared" si="48"/>
        <v>-2.2470834838785869E-3</v>
      </c>
      <c r="M110" s="192">
        <f t="shared" si="48"/>
        <v>-2.2786539327561695E-3</v>
      </c>
      <c r="N110" s="192">
        <f t="shared" si="48"/>
        <v>-2.3105883661951321E-3</v>
      </c>
      <c r="O110" s="192">
        <f t="shared" si="48"/>
        <v>-2.3428887153988942E-3</v>
      </c>
      <c r="P110" s="192">
        <f t="shared" si="48"/>
        <v>-2.3755568432241025E-3</v>
      </c>
      <c r="Q110" s="192">
        <f t="shared" si="48"/>
        <v>-2.4085945406762121E-3</v>
      </c>
      <c r="R110" s="192">
        <f t="shared" si="48"/>
        <v>-2.4420035232889381E-3</v>
      </c>
      <c r="S110" s="192">
        <f t="shared" si="48"/>
        <v>-2.4757854273902424E-3</v>
      </c>
      <c r="T110" s="192">
        <f t="shared" si="48"/>
        <v>-2.5099418062461964E-3</v>
      </c>
      <c r="U110" s="192">
        <f t="shared" si="48"/>
        <v>-2.5444741260851611E-3</v>
      </c>
      <c r="V110" s="192">
        <f t="shared" si="48"/>
        <v>-2.5793837619955129E-3</v>
      </c>
      <c r="W110" s="192">
        <f t="shared" si="48"/>
        <v>-2.6146719936916973E-3</v>
      </c>
      <c r="X110" s="192">
        <f t="shared" si="48"/>
        <v>-2.6503400011508305E-3</v>
      </c>
      <c r="Y110" s="192">
        <f t="shared" si="48"/>
        <v>-2.6863888601110775E-3</v>
      </c>
      <c r="Z110" s="192">
        <f t="shared" si="48"/>
        <v>-2.7228195374290332E-3</v>
      </c>
      <c r="AA110" s="192">
        <f t="shared" si="48"/>
        <v>-2.7596328862958819E-3</v>
      </c>
      <c r="AB110" s="192">
        <f t="shared" si="48"/>
        <v>-0.65234775294425851</v>
      </c>
    </row>
    <row r="112" spans="3:28" x14ac:dyDescent="0.2">
      <c r="C112" t="s">
        <v>392</v>
      </c>
    </row>
    <row r="113" spans="3:28" x14ac:dyDescent="0.2">
      <c r="C113" s="19" t="s">
        <v>115</v>
      </c>
      <c r="D113" s="6" t="s">
        <v>78</v>
      </c>
      <c r="H113" s="234">
        <f>Funding!H77</f>
        <v>2.670177484350984</v>
      </c>
      <c r="I113" s="64" cm="1">
        <f t="array" ref="I113">SUMPRODUCT((Funding!I12:AV12='Annual Summary'!I11)*(Funding!I11:AV11=2)*(Funding!I77:AV77))</f>
        <v>3.1547989628390196</v>
      </c>
      <c r="J113" s="64" cm="1">
        <f t="array" ref="J113">SUMPRODUCT((Funding!J12:AW12='Annual Summary'!J11)*(Funding!J11:AW11=2)*(Funding!J77:AW77))</f>
        <v>3.140031712321171</v>
      </c>
      <c r="K113" s="64" cm="1">
        <f t="array" ref="K113">SUMPRODUCT((Funding!K12:AX12='Annual Summary'!K11)*(Funding!K11:AX11=2)*(Funding!K77:AX77))</f>
        <v>3.1250532055929661</v>
      </c>
      <c r="L113" s="64" cm="1">
        <f t="array" ref="L113">SUMPRODUCT((Funding!L12:AY12='Annual Summary'!L11)*(Funding!L11:AY11=2)*(Funding!L77:AY77))</f>
        <v>3.1098608993061969</v>
      </c>
      <c r="M113" s="64" cm="1">
        <f t="array" ref="M113">SUMPRODUCT((Funding!M12:AZ12='Annual Summary'!M11)*(Funding!M11:AZ11=2)*(Funding!M77:AZ77))</f>
        <v>3.0944522328812121</v>
      </c>
      <c r="N113" s="64" cm="1">
        <f t="array" ref="N113">SUMPRODUCT((Funding!N12:BA12='Annual Summary'!N11)*(Funding!N11:BA11=2)*(Funding!N77:BA77))</f>
        <v>3.0788246288349983</v>
      </c>
      <c r="O113" s="64" cm="1">
        <f t="array" ref="O113">SUMPRODUCT((Funding!O12:BB12='Annual Summary'!O11)*(Funding!O11:BB11=2)*(Funding!O77:BB77))</f>
        <v>3.0629754931292754</v>
      </c>
      <c r="P113" s="64" cm="1">
        <f t="array" ref="P113">SUMPRODUCT((Funding!P12:BC12='Annual Summary'!P11)*(Funding!P11:BC11=2)*(Funding!P77:BC77))</f>
        <v>3.0469022155392826</v>
      </c>
      <c r="Q113" s="64" cm="1">
        <f t="array" ref="Q113">SUMPRODUCT((Funding!Q12:BD12='Annual Summary'!Q11)*(Funding!Q11:BD11=2)*(Funding!Q77:BD77))</f>
        <v>3.030602170043931</v>
      </c>
      <c r="R113" s="64" cm="1">
        <f t="array" ref="R113">SUMPRODUCT((Funding!R12:BE12='Annual Summary'!R11)*(Funding!R11:BE11=2)*(Funding!R77:BE77))</f>
        <v>3.0140727152380431</v>
      </c>
      <c r="S113" s="64" cm="1">
        <f t="array" ref="S113">SUMPRODUCT((Funding!S12:BF12='Annual Summary'!S11)*(Funding!S11:BF11=2)*(Funding!S77:BF77))</f>
        <v>2.9973111947673936</v>
      </c>
      <c r="T113" s="64" cm="1">
        <f t="array" ref="T113">SUMPRODUCT((Funding!T12:BG12='Annual Summary'!T11)*(Funding!T11:BG11=2)*(Funding!T77:BG77))</f>
        <v>2.9803149377873153</v>
      </c>
      <c r="U113" s="64" cm="1">
        <f t="array" ref="U113">SUMPRODUCT((Funding!U12:BH12='Annual Summary'!U11)*(Funding!U11:BH11=2)*(Funding!U77:BH77))</f>
        <v>2.9630812594456204</v>
      </c>
      <c r="V113" s="64" cm="1">
        <f t="array" ref="V113">SUMPRODUCT((Funding!V12:BI12='Annual Summary'!V11)*(Funding!V11:BI11=2)*(Funding!V77:BI77))</f>
        <v>2.945607461390634</v>
      </c>
      <c r="W113" s="64" cm="1">
        <f t="array" ref="W113">SUMPRODUCT((Funding!W12:BJ12='Annual Summary'!W11)*(Funding!W11:BJ11=2)*(Funding!W77:BJ77))</f>
        <v>2.9278908323051636</v>
      </c>
      <c r="X113" s="64" cm="1">
        <f t="array" ref="X113">SUMPRODUCT((Funding!X12:BK12='Annual Summary'!X11)*(Funding!X11:BK11=2)*(Funding!X77:BK77))</f>
        <v>2.9099286484672104</v>
      </c>
      <c r="Y113" s="64" cm="1">
        <f t="array" ref="Y113">SUMPRODUCT((Funding!Y12:BL12='Annual Summary'!Y11)*(Funding!Y11:BL11=2)*(Funding!Y77:BL77))</f>
        <v>2.8917181743383091</v>
      </c>
      <c r="Z113" s="64" cm="1">
        <f t="array" ref="Z113">SUMPRODUCT((Funding!Z12:BM12='Annual Summary'!Z11)*(Funding!Z11:BM11=2)*(Funding!Z77:BM77))</f>
        <v>0</v>
      </c>
      <c r="AA113" s="64" cm="1">
        <f t="array" ref="AA113">SUMPRODUCT((Funding!AA12:BN12='Annual Summary'!AA11)*(Funding!AA11:BN11=2)*(Funding!AA77:BN77))</f>
        <v>0</v>
      </c>
      <c r="AB113" s="64" cm="1">
        <f t="array" ref="AB113">SUMPRODUCT((Funding!AB12:BO12='Annual Summary'!AB11)*(Funding!AB11:BO11=2)*(Funding!AB77:BO77))</f>
        <v>0</v>
      </c>
    </row>
    <row r="114" spans="3:28" ht="16" x14ac:dyDescent="0.2">
      <c r="C114" s="163" t="s">
        <v>381</v>
      </c>
      <c r="D114" s="6" t="s">
        <v>78</v>
      </c>
      <c r="I114" s="64">
        <f>I113-H113</f>
        <v>0.48462147848803561</v>
      </c>
      <c r="J114" s="64">
        <f t="shared" ref="J114:AB114" si="49">J113-I113</f>
        <v>-1.4767250517848662E-2</v>
      </c>
      <c r="K114" s="64">
        <f t="shared" si="49"/>
        <v>-1.4978506728204888E-2</v>
      </c>
      <c r="L114" s="64">
        <f t="shared" si="49"/>
        <v>-1.5192306286769153E-2</v>
      </c>
      <c r="M114" s="64">
        <f t="shared" si="49"/>
        <v>-1.540866642498484E-2</v>
      </c>
      <c r="N114" s="64">
        <f t="shared" si="49"/>
        <v>-1.5627604046213772E-2</v>
      </c>
      <c r="O114" s="64">
        <f t="shared" si="49"/>
        <v>-1.5849135705722883E-2</v>
      </c>
      <c r="P114" s="64">
        <f t="shared" si="49"/>
        <v>-1.6073277589992774E-2</v>
      </c>
      <c r="Q114" s="64">
        <f t="shared" si="49"/>
        <v>-1.6300045495351689E-2</v>
      </c>
      <c r="R114" s="64">
        <f t="shared" si="49"/>
        <v>-1.6529454805887855E-2</v>
      </c>
      <c r="S114" s="64">
        <f t="shared" si="49"/>
        <v>-1.6761520470649494E-2</v>
      </c>
      <c r="T114" s="64">
        <f t="shared" si="49"/>
        <v>-1.6996256980078339E-2</v>
      </c>
      <c r="U114" s="64">
        <f t="shared" si="49"/>
        <v>-1.7233678341694869E-2</v>
      </c>
      <c r="V114" s="64">
        <f t="shared" si="49"/>
        <v>-1.7473798054986389E-2</v>
      </c>
      <c r="W114" s="64">
        <f t="shared" si="49"/>
        <v>-1.7716629085470448E-2</v>
      </c>
      <c r="X114" s="64">
        <f t="shared" si="49"/>
        <v>-1.7962183837953116E-2</v>
      </c>
      <c r="Y114" s="64">
        <f t="shared" si="49"/>
        <v>-1.8210474128901311E-2</v>
      </c>
      <c r="Z114" s="64">
        <f t="shared" si="49"/>
        <v>-2.8917181743383091</v>
      </c>
      <c r="AA114" s="64">
        <f t="shared" si="49"/>
        <v>0</v>
      </c>
      <c r="AB114" s="64">
        <f t="shared" si="49"/>
        <v>0</v>
      </c>
    </row>
  </sheetData>
  <conditionalFormatting sqref="E38">
    <cfRule type="cellIs" dxfId="28" priority="6" operator="notEqual">
      <formula>0</formula>
    </cfRule>
    <cfRule type="cellIs" dxfId="27" priority="5" operator="equal">
      <formula>1</formula>
    </cfRule>
  </conditionalFormatting>
  <conditionalFormatting sqref="E54">
    <cfRule type="cellIs" dxfId="26" priority="3" operator="equal">
      <formula>1</formula>
    </cfRule>
    <cfRule type="cellIs" dxfId="25" priority="4" operator="notEqual">
      <formula>0</formula>
    </cfRule>
  </conditionalFormatting>
  <conditionalFormatting sqref="E66">
    <cfRule type="cellIs" dxfId="24" priority="2" operator="notEqual">
      <formula>0</formula>
    </cfRule>
    <cfRule type="cellIs" dxfId="23" priority="1" operator="equal">
      <formula>1</formula>
    </cfRule>
  </conditionalFormatting>
  <conditionalFormatting sqref="H38:AB38">
    <cfRule type="cellIs" dxfId="22" priority="7" operator="equal">
      <formula>1</formula>
    </cfRule>
    <cfRule type="cellIs" dxfId="21" priority="8" operator="notEqual">
      <formula>0</formula>
    </cfRule>
  </conditionalFormatting>
  <conditionalFormatting sqref="I9:AV9">
    <cfRule type="colorScale" priority="9">
      <colorScale>
        <cfvo type="num" val="1"/>
        <cfvo type="num" val="2"/>
        <color theme="9" tint="0.59999389629810485"/>
        <color theme="5" tint="0.59999389629810485"/>
      </colorScale>
    </cfRule>
    <cfRule type="cellIs" dxfId="20" priority="10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7A9C-9D40-9B40-BFB2-19124F922116}">
  <sheetPr>
    <tabColor theme="5" tint="-0.249977111117893"/>
  </sheetPr>
  <dimension ref="A1:CI109"/>
  <sheetViews>
    <sheetView topLeftCell="A75" zoomScale="120" zoomScaleNormal="120" workbookViewId="0">
      <pane xSplit="6" topLeftCell="G1" activePane="topRight" state="frozen"/>
      <selection pane="topRight" activeCell="I103" sqref="I103"/>
    </sheetView>
  </sheetViews>
  <sheetFormatPr baseColWidth="10" defaultColWidth="0" defaultRowHeight="16" x14ac:dyDescent="0.2"/>
  <cols>
    <col min="1" max="1" width="2.5" customWidth="1"/>
    <col min="2" max="2" width="2.33203125" customWidth="1"/>
    <col min="3" max="3" width="32.33203125" style="226" customWidth="1"/>
    <col min="4" max="4" width="13.5" customWidth="1"/>
    <col min="5" max="5" width="10.83203125" customWidth="1"/>
    <col min="6" max="6" width="13.6640625" customWidth="1"/>
    <col min="7" max="7" width="11.5" customWidth="1"/>
    <col min="8" max="8" width="11.1640625" bestFit="1" customWidth="1"/>
    <col min="9" max="9" width="11.33203125" bestFit="1" customWidth="1"/>
    <col min="10" max="10" width="11.1640625" bestFit="1" customWidth="1"/>
    <col min="11" max="12" width="11.83203125" bestFit="1" customWidth="1"/>
    <col min="13" max="16" width="11.1640625" bestFit="1" customWidth="1"/>
    <col min="17" max="17" width="11.6640625" bestFit="1" customWidth="1"/>
    <col min="18" max="18" width="12.83203125" customWidth="1"/>
    <col min="19" max="19" width="14.1640625" customWidth="1"/>
    <col min="20" max="20" width="14" customWidth="1"/>
    <col min="21" max="21" width="14.5" customWidth="1"/>
    <col min="22" max="22" width="14.1640625" customWidth="1"/>
    <col min="23" max="30" width="11.6640625" bestFit="1" customWidth="1"/>
    <col min="31" max="45" width="11.83203125" bestFit="1" customWidth="1"/>
    <col min="46" max="46" width="12.1640625" bestFit="1" customWidth="1"/>
    <col min="47" max="47" width="11.83203125" bestFit="1" customWidth="1"/>
    <col min="48" max="48" width="13.1640625" bestFit="1" customWidth="1"/>
    <col min="49" max="16384" width="10.83203125" hidden="1"/>
  </cols>
  <sheetData>
    <row r="1" spans="1:48" s="51" customFormat="1" ht="26" x14ac:dyDescent="0.3">
      <c r="C1" s="51" t="s">
        <v>390</v>
      </c>
      <c r="G1" s="106">
        <f>Input!E2</f>
        <v>1</v>
      </c>
      <c r="H1" s="51" t="str">
        <f>Input!E11</f>
        <v>P-50 Base</v>
      </c>
    </row>
    <row r="2" spans="1:48" s="80" customFormat="1" thickBot="1" x14ac:dyDescent="0.25">
      <c r="I2" s="81">
        <f>H3+1</f>
        <v>42005</v>
      </c>
      <c r="J2" s="81">
        <f t="shared" ref="J2:AV2" si="0">I3+1</f>
        <v>42186</v>
      </c>
      <c r="K2" s="81">
        <f t="shared" si="0"/>
        <v>42370</v>
      </c>
      <c r="L2" s="81">
        <f t="shared" si="0"/>
        <v>42552</v>
      </c>
      <c r="M2" s="81">
        <f t="shared" si="0"/>
        <v>42736</v>
      </c>
      <c r="N2" s="81">
        <f t="shared" si="0"/>
        <v>42917</v>
      </c>
      <c r="O2" s="81">
        <f t="shared" si="0"/>
        <v>43101</v>
      </c>
      <c r="P2" s="81">
        <f t="shared" si="0"/>
        <v>43282</v>
      </c>
      <c r="Q2" s="81">
        <f t="shared" si="0"/>
        <v>43466</v>
      </c>
      <c r="R2" s="81">
        <f t="shared" si="0"/>
        <v>43647</v>
      </c>
      <c r="S2" s="81">
        <f t="shared" si="0"/>
        <v>43831</v>
      </c>
      <c r="T2" s="81">
        <f t="shared" si="0"/>
        <v>44013</v>
      </c>
      <c r="U2" s="81">
        <f t="shared" si="0"/>
        <v>44197</v>
      </c>
      <c r="V2" s="81">
        <f t="shared" si="0"/>
        <v>44378</v>
      </c>
      <c r="W2" s="81">
        <f t="shared" si="0"/>
        <v>44562</v>
      </c>
      <c r="X2" s="81">
        <f t="shared" si="0"/>
        <v>44743</v>
      </c>
      <c r="Y2" s="81">
        <f t="shared" si="0"/>
        <v>44927</v>
      </c>
      <c r="Z2" s="81">
        <f t="shared" si="0"/>
        <v>45108</v>
      </c>
      <c r="AA2" s="81">
        <f t="shared" si="0"/>
        <v>45292</v>
      </c>
      <c r="AB2" s="81">
        <f t="shared" si="0"/>
        <v>45474</v>
      </c>
      <c r="AC2" s="81">
        <f t="shared" si="0"/>
        <v>45658</v>
      </c>
      <c r="AD2" s="81">
        <f t="shared" si="0"/>
        <v>45839</v>
      </c>
      <c r="AE2" s="81">
        <f t="shared" si="0"/>
        <v>46023</v>
      </c>
      <c r="AF2" s="81">
        <f t="shared" si="0"/>
        <v>46204</v>
      </c>
      <c r="AG2" s="81">
        <f t="shared" si="0"/>
        <v>46388</v>
      </c>
      <c r="AH2" s="81">
        <f t="shared" si="0"/>
        <v>46569</v>
      </c>
      <c r="AI2" s="81">
        <f t="shared" si="0"/>
        <v>46753</v>
      </c>
      <c r="AJ2" s="81">
        <f t="shared" si="0"/>
        <v>46935</v>
      </c>
      <c r="AK2" s="81">
        <f t="shared" si="0"/>
        <v>47119</v>
      </c>
      <c r="AL2" s="81">
        <f t="shared" si="0"/>
        <v>47300</v>
      </c>
      <c r="AM2" s="81">
        <f t="shared" si="0"/>
        <v>47484</v>
      </c>
      <c r="AN2" s="81">
        <f t="shared" si="0"/>
        <v>47665</v>
      </c>
      <c r="AO2" s="81">
        <f t="shared" si="0"/>
        <v>47849</v>
      </c>
      <c r="AP2" s="81">
        <f t="shared" si="0"/>
        <v>48030</v>
      </c>
      <c r="AQ2" s="81">
        <f t="shared" si="0"/>
        <v>48214</v>
      </c>
      <c r="AR2" s="81">
        <f t="shared" si="0"/>
        <v>48396</v>
      </c>
      <c r="AS2" s="81">
        <f t="shared" si="0"/>
        <v>48580</v>
      </c>
      <c r="AT2" s="81">
        <f t="shared" si="0"/>
        <v>48761</v>
      </c>
      <c r="AU2" s="81">
        <f t="shared" si="0"/>
        <v>48945</v>
      </c>
      <c r="AV2" s="81">
        <f t="shared" si="0"/>
        <v>49126</v>
      </c>
    </row>
    <row r="3" spans="1:48" s="82" customFormat="1" ht="15" x14ac:dyDescent="0.2">
      <c r="D3" s="83"/>
      <c r="E3" s="82" t="s">
        <v>25</v>
      </c>
      <c r="F3" s="82" t="s">
        <v>26</v>
      </c>
      <c r="H3" s="84">
        <f>E4-1</f>
        <v>42004</v>
      </c>
      <c r="I3" s="85">
        <f>EOMONTH(I2, 6-1)</f>
        <v>42185</v>
      </c>
      <c r="J3" s="85">
        <f t="shared" ref="J3:Q3" si="1">EOMONTH(J2, 6-1)</f>
        <v>42369</v>
      </c>
      <c r="K3" s="85">
        <f t="shared" si="1"/>
        <v>42551</v>
      </c>
      <c r="L3" s="85">
        <f t="shared" si="1"/>
        <v>42735</v>
      </c>
      <c r="M3" s="85">
        <f t="shared" si="1"/>
        <v>42916</v>
      </c>
      <c r="N3" s="85">
        <f t="shared" si="1"/>
        <v>43100</v>
      </c>
      <c r="O3" s="85">
        <f t="shared" si="1"/>
        <v>43281</v>
      </c>
      <c r="P3" s="85">
        <f t="shared" si="1"/>
        <v>43465</v>
      </c>
      <c r="Q3" s="85">
        <f t="shared" si="1"/>
        <v>43646</v>
      </c>
      <c r="R3" s="85">
        <f>EOMONTH(R2, 6-1)</f>
        <v>43830</v>
      </c>
      <c r="S3" s="85">
        <f t="shared" ref="S3:AV3" si="2">EOMONTH(S2, 6-1)</f>
        <v>44012</v>
      </c>
      <c r="T3" s="85">
        <f t="shared" si="2"/>
        <v>44196</v>
      </c>
      <c r="U3" s="85">
        <f t="shared" si="2"/>
        <v>44377</v>
      </c>
      <c r="V3" s="85">
        <f t="shared" si="2"/>
        <v>44561</v>
      </c>
      <c r="W3" s="85">
        <f t="shared" si="2"/>
        <v>44742</v>
      </c>
      <c r="X3" s="85">
        <f t="shared" si="2"/>
        <v>44926</v>
      </c>
      <c r="Y3" s="85">
        <f t="shared" si="2"/>
        <v>45107</v>
      </c>
      <c r="Z3" s="85">
        <f t="shared" si="2"/>
        <v>45291</v>
      </c>
      <c r="AA3" s="85">
        <f t="shared" si="2"/>
        <v>45473</v>
      </c>
      <c r="AB3" s="85">
        <f t="shared" si="2"/>
        <v>45657</v>
      </c>
      <c r="AC3" s="85">
        <f t="shared" si="2"/>
        <v>45838</v>
      </c>
      <c r="AD3" s="85">
        <f t="shared" si="2"/>
        <v>46022</v>
      </c>
      <c r="AE3" s="85">
        <f t="shared" si="2"/>
        <v>46203</v>
      </c>
      <c r="AF3" s="85">
        <f t="shared" si="2"/>
        <v>46387</v>
      </c>
      <c r="AG3" s="85">
        <f t="shared" si="2"/>
        <v>46568</v>
      </c>
      <c r="AH3" s="85">
        <f t="shared" si="2"/>
        <v>46752</v>
      </c>
      <c r="AI3" s="85">
        <f t="shared" si="2"/>
        <v>46934</v>
      </c>
      <c r="AJ3" s="85">
        <f t="shared" si="2"/>
        <v>47118</v>
      </c>
      <c r="AK3" s="85">
        <f t="shared" si="2"/>
        <v>47299</v>
      </c>
      <c r="AL3" s="85">
        <f t="shared" si="2"/>
        <v>47483</v>
      </c>
      <c r="AM3" s="85">
        <f t="shared" si="2"/>
        <v>47664</v>
      </c>
      <c r="AN3" s="85">
        <f t="shared" si="2"/>
        <v>47848</v>
      </c>
      <c r="AO3" s="85">
        <f t="shared" si="2"/>
        <v>48029</v>
      </c>
      <c r="AP3" s="85">
        <f t="shared" si="2"/>
        <v>48213</v>
      </c>
      <c r="AQ3" s="85">
        <f t="shared" si="2"/>
        <v>48395</v>
      </c>
      <c r="AR3" s="85">
        <f t="shared" si="2"/>
        <v>48579</v>
      </c>
      <c r="AS3" s="85">
        <f t="shared" si="2"/>
        <v>48760</v>
      </c>
      <c r="AT3" s="85">
        <f t="shared" si="2"/>
        <v>48944</v>
      </c>
      <c r="AU3" s="85">
        <f t="shared" si="2"/>
        <v>49125</v>
      </c>
      <c r="AV3" s="85">
        <f t="shared" si="2"/>
        <v>49309</v>
      </c>
    </row>
    <row r="4" spans="1:48" ht="15" x14ac:dyDescent="0.2">
      <c r="C4" t="s">
        <v>10</v>
      </c>
      <c r="D4" s="6" t="s">
        <v>11</v>
      </c>
      <c r="E4" s="21">
        <f>Input!E5</f>
        <v>42005</v>
      </c>
      <c r="F4" s="21">
        <f>Input!F5</f>
        <v>49309</v>
      </c>
      <c r="I4" s="52">
        <f>IF(I3&lt;=$F$4, 1, 0)</f>
        <v>1</v>
      </c>
      <c r="J4" s="52">
        <f t="shared" ref="J4:AV4" si="3">IF(J3&lt;=$F$4, 1, 0)</f>
        <v>1</v>
      </c>
      <c r="K4" s="52">
        <f t="shared" si="3"/>
        <v>1</v>
      </c>
      <c r="L4" s="52">
        <f t="shared" si="3"/>
        <v>1</v>
      </c>
      <c r="M4" s="52">
        <f t="shared" si="3"/>
        <v>1</v>
      </c>
      <c r="N4" s="52">
        <f t="shared" si="3"/>
        <v>1</v>
      </c>
      <c r="O4" s="52">
        <f t="shared" si="3"/>
        <v>1</v>
      </c>
      <c r="P4" s="52">
        <f t="shared" si="3"/>
        <v>1</v>
      </c>
      <c r="Q4" s="52">
        <f t="shared" si="3"/>
        <v>1</v>
      </c>
      <c r="R4" s="52">
        <f t="shared" si="3"/>
        <v>1</v>
      </c>
      <c r="S4" s="52">
        <f t="shared" si="3"/>
        <v>1</v>
      </c>
      <c r="T4" s="52">
        <f t="shared" si="3"/>
        <v>1</v>
      </c>
      <c r="U4" s="52">
        <f t="shared" si="3"/>
        <v>1</v>
      </c>
      <c r="V4" s="52">
        <f t="shared" si="3"/>
        <v>1</v>
      </c>
      <c r="W4" s="52">
        <f t="shared" si="3"/>
        <v>1</v>
      </c>
      <c r="X4" s="52">
        <f t="shared" si="3"/>
        <v>1</v>
      </c>
      <c r="Y4" s="52">
        <f t="shared" si="3"/>
        <v>1</v>
      </c>
      <c r="Z4" s="52">
        <f t="shared" si="3"/>
        <v>1</v>
      </c>
      <c r="AA4" s="52">
        <f t="shared" si="3"/>
        <v>1</v>
      </c>
      <c r="AB4" s="52">
        <f t="shared" si="3"/>
        <v>1</v>
      </c>
      <c r="AC4" s="52">
        <f t="shared" si="3"/>
        <v>1</v>
      </c>
      <c r="AD4" s="52">
        <f t="shared" si="3"/>
        <v>1</v>
      </c>
      <c r="AE4" s="52">
        <f t="shared" si="3"/>
        <v>1</v>
      </c>
      <c r="AF4" s="52">
        <f t="shared" si="3"/>
        <v>1</v>
      </c>
      <c r="AG4" s="52">
        <f t="shared" si="3"/>
        <v>1</v>
      </c>
      <c r="AH4" s="52">
        <f t="shared" si="3"/>
        <v>1</v>
      </c>
      <c r="AI4" s="52">
        <f t="shared" si="3"/>
        <v>1</v>
      </c>
      <c r="AJ4" s="52">
        <f t="shared" si="3"/>
        <v>1</v>
      </c>
      <c r="AK4" s="52">
        <f t="shared" si="3"/>
        <v>1</v>
      </c>
      <c r="AL4" s="52">
        <f t="shared" si="3"/>
        <v>1</v>
      </c>
      <c r="AM4" s="52">
        <f t="shared" si="3"/>
        <v>1</v>
      </c>
      <c r="AN4" s="52">
        <f t="shared" si="3"/>
        <v>1</v>
      </c>
      <c r="AO4" s="52">
        <f t="shared" si="3"/>
        <v>1</v>
      </c>
      <c r="AP4" s="52">
        <f t="shared" si="3"/>
        <v>1</v>
      </c>
      <c r="AQ4" s="52">
        <f t="shared" si="3"/>
        <v>1</v>
      </c>
      <c r="AR4" s="52">
        <f t="shared" si="3"/>
        <v>1</v>
      </c>
      <c r="AS4" s="52">
        <f t="shared" si="3"/>
        <v>1</v>
      </c>
      <c r="AT4" s="52">
        <f t="shared" si="3"/>
        <v>1</v>
      </c>
      <c r="AU4" s="52">
        <f t="shared" si="3"/>
        <v>1</v>
      </c>
      <c r="AV4" s="52">
        <f t="shared" si="3"/>
        <v>1</v>
      </c>
    </row>
    <row r="5" spans="1:48" ht="16" customHeight="1" x14ac:dyDescent="0.2">
      <c r="C5"/>
    </row>
    <row r="6" spans="1:48" s="4" customFormat="1" ht="20" x14ac:dyDescent="0.25">
      <c r="A6" s="4" t="s">
        <v>1</v>
      </c>
      <c r="D6" s="78"/>
    </row>
    <row r="7" spans="1:48" ht="16" customHeight="1" x14ac:dyDescent="0.2">
      <c r="C7"/>
    </row>
    <row r="8" spans="1:48" ht="15" x14ac:dyDescent="0.2">
      <c r="B8" s="15" t="s">
        <v>77</v>
      </c>
      <c r="C8" s="15"/>
      <c r="D8" s="6"/>
    </row>
    <row r="9" spans="1:48" ht="15" x14ac:dyDescent="0.2">
      <c r="C9" s="19" t="s">
        <v>391</v>
      </c>
      <c r="D9" s="6" t="s">
        <v>11</v>
      </c>
      <c r="I9" s="52">
        <f>IF(I3&lt;=$F$4, 1,0)</f>
        <v>1</v>
      </c>
      <c r="J9" s="52">
        <f t="shared" ref="J9:AB9" si="4">IF(J3&lt;=$F$4, 1,0)</f>
        <v>1</v>
      </c>
      <c r="K9" s="52">
        <f t="shared" si="4"/>
        <v>1</v>
      </c>
      <c r="L9" s="52">
        <f t="shared" si="4"/>
        <v>1</v>
      </c>
      <c r="M9" s="52">
        <f t="shared" si="4"/>
        <v>1</v>
      </c>
      <c r="N9" s="52">
        <f t="shared" si="4"/>
        <v>1</v>
      </c>
      <c r="O9" s="52">
        <f t="shared" si="4"/>
        <v>1</v>
      </c>
      <c r="P9" s="52">
        <f t="shared" si="4"/>
        <v>1</v>
      </c>
      <c r="Q9" s="52">
        <f t="shared" si="4"/>
        <v>1</v>
      </c>
      <c r="R9" s="52">
        <f t="shared" si="4"/>
        <v>1</v>
      </c>
      <c r="S9" s="52">
        <f t="shared" si="4"/>
        <v>1</v>
      </c>
      <c r="T9" s="52">
        <f t="shared" si="4"/>
        <v>1</v>
      </c>
      <c r="U9" s="52">
        <f t="shared" si="4"/>
        <v>1</v>
      </c>
      <c r="V9" s="52">
        <f t="shared" si="4"/>
        <v>1</v>
      </c>
      <c r="W9" s="52">
        <f t="shared" si="4"/>
        <v>1</v>
      </c>
      <c r="X9" s="52">
        <f t="shared" si="4"/>
        <v>1</v>
      </c>
      <c r="Y9" s="52">
        <f t="shared" si="4"/>
        <v>1</v>
      </c>
      <c r="Z9" s="52">
        <f t="shared" si="4"/>
        <v>1</v>
      </c>
      <c r="AA9" s="52">
        <f t="shared" si="4"/>
        <v>1</v>
      </c>
      <c r="AB9" s="52">
        <f t="shared" si="4"/>
        <v>1</v>
      </c>
    </row>
    <row r="10" spans="1:48" ht="15" x14ac:dyDescent="0.2">
      <c r="C10" s="19" t="s">
        <v>198</v>
      </c>
      <c r="D10" s="6" t="s">
        <v>11</v>
      </c>
      <c r="I10">
        <f t="shared" ref="I10:AV10" si="5">IF(MONTH(I3)=6, 1, 2)</f>
        <v>1</v>
      </c>
      <c r="J10">
        <f t="shared" si="5"/>
        <v>2</v>
      </c>
      <c r="K10">
        <f t="shared" si="5"/>
        <v>1</v>
      </c>
      <c r="L10">
        <f t="shared" si="5"/>
        <v>2</v>
      </c>
      <c r="M10">
        <f t="shared" si="5"/>
        <v>1</v>
      </c>
      <c r="N10">
        <f t="shared" si="5"/>
        <v>2</v>
      </c>
      <c r="O10">
        <f t="shared" si="5"/>
        <v>1</v>
      </c>
      <c r="P10">
        <f t="shared" si="5"/>
        <v>2</v>
      </c>
      <c r="Q10">
        <f t="shared" si="5"/>
        <v>1</v>
      </c>
      <c r="R10">
        <f t="shared" si="5"/>
        <v>2</v>
      </c>
      <c r="S10">
        <f t="shared" si="5"/>
        <v>1</v>
      </c>
      <c r="T10">
        <f t="shared" si="5"/>
        <v>2</v>
      </c>
      <c r="U10">
        <f t="shared" si="5"/>
        <v>1</v>
      </c>
      <c r="V10">
        <f t="shared" si="5"/>
        <v>2</v>
      </c>
      <c r="W10">
        <f t="shared" si="5"/>
        <v>1</v>
      </c>
      <c r="X10">
        <f t="shared" si="5"/>
        <v>2</v>
      </c>
      <c r="Y10">
        <f t="shared" si="5"/>
        <v>1</v>
      </c>
      <c r="Z10">
        <f t="shared" si="5"/>
        <v>2</v>
      </c>
      <c r="AA10">
        <f t="shared" si="5"/>
        <v>1</v>
      </c>
      <c r="AB10">
        <f t="shared" si="5"/>
        <v>2</v>
      </c>
      <c r="AC10">
        <f t="shared" si="5"/>
        <v>1</v>
      </c>
      <c r="AD10">
        <f t="shared" si="5"/>
        <v>2</v>
      </c>
      <c r="AE10">
        <f t="shared" si="5"/>
        <v>1</v>
      </c>
      <c r="AF10">
        <f t="shared" si="5"/>
        <v>2</v>
      </c>
      <c r="AG10">
        <f t="shared" si="5"/>
        <v>1</v>
      </c>
      <c r="AH10">
        <f t="shared" si="5"/>
        <v>2</v>
      </c>
      <c r="AI10">
        <f t="shared" si="5"/>
        <v>1</v>
      </c>
      <c r="AJ10">
        <f t="shared" si="5"/>
        <v>2</v>
      </c>
      <c r="AK10">
        <f t="shared" si="5"/>
        <v>1</v>
      </c>
      <c r="AL10">
        <f t="shared" si="5"/>
        <v>2</v>
      </c>
      <c r="AM10">
        <f t="shared" si="5"/>
        <v>1</v>
      </c>
      <c r="AN10">
        <f t="shared" si="5"/>
        <v>2</v>
      </c>
      <c r="AO10">
        <f t="shared" si="5"/>
        <v>1</v>
      </c>
      <c r="AP10">
        <f t="shared" si="5"/>
        <v>2</v>
      </c>
      <c r="AQ10">
        <f t="shared" si="5"/>
        <v>1</v>
      </c>
      <c r="AR10">
        <f t="shared" si="5"/>
        <v>2</v>
      </c>
      <c r="AS10">
        <f t="shared" si="5"/>
        <v>1</v>
      </c>
      <c r="AT10">
        <f t="shared" si="5"/>
        <v>2</v>
      </c>
      <c r="AU10">
        <f t="shared" si="5"/>
        <v>1</v>
      </c>
      <c r="AV10">
        <f t="shared" si="5"/>
        <v>2</v>
      </c>
    </row>
    <row r="11" spans="1:48" ht="16" customHeight="1" x14ac:dyDescent="0.2">
      <c r="C11" s="19" t="s">
        <v>166</v>
      </c>
      <c r="D11" s="6" t="s">
        <v>11</v>
      </c>
      <c r="I11">
        <f>COUNT($I$2:I2)</f>
        <v>1</v>
      </c>
      <c r="J11">
        <f>COUNT($I$2:J2)</f>
        <v>2</v>
      </c>
      <c r="K11">
        <f>COUNT($I$2:K2)</f>
        <v>3</v>
      </c>
      <c r="L11">
        <f>COUNT($I$2:L2)</f>
        <v>4</v>
      </c>
      <c r="M11">
        <f>COUNT($I$2:M2)</f>
        <v>5</v>
      </c>
      <c r="N11">
        <f>COUNT($I$2:N2)</f>
        <v>6</v>
      </c>
      <c r="O11">
        <f>COUNT($I$2:O2)</f>
        <v>7</v>
      </c>
      <c r="P11">
        <f>COUNT($I$2:P2)</f>
        <v>8</v>
      </c>
      <c r="Q11">
        <f>COUNT($I$2:Q2)</f>
        <v>9</v>
      </c>
      <c r="R11">
        <f>COUNT($I$2:R2)</f>
        <v>10</v>
      </c>
      <c r="S11">
        <f>COUNT($I$2:S2)</f>
        <v>11</v>
      </c>
      <c r="T11">
        <f>COUNT($I$2:T2)</f>
        <v>12</v>
      </c>
      <c r="U11">
        <f>COUNT($I$2:U2)</f>
        <v>13</v>
      </c>
      <c r="V11">
        <f>COUNT($I$2:V2)</f>
        <v>14</v>
      </c>
      <c r="W11">
        <f>COUNT($I$2:W2)</f>
        <v>15</v>
      </c>
      <c r="X11">
        <f>COUNT($I$2:X2)</f>
        <v>16</v>
      </c>
      <c r="Y11">
        <f>COUNT($I$2:Y2)</f>
        <v>17</v>
      </c>
      <c r="Z11">
        <f>COUNT($I$2:Z2)</f>
        <v>18</v>
      </c>
      <c r="AA11">
        <f>COUNT($I$2:AA2)</f>
        <v>19</v>
      </c>
      <c r="AB11">
        <f>COUNT($I$2:AB2)</f>
        <v>20</v>
      </c>
      <c r="AC11">
        <f>COUNT($I$2:AC2)</f>
        <v>21</v>
      </c>
      <c r="AD11">
        <f>COUNT($I$2:AD2)</f>
        <v>22</v>
      </c>
      <c r="AE11">
        <f>COUNT($I$2:AE2)</f>
        <v>23</v>
      </c>
      <c r="AF11">
        <f>COUNT($I$2:AF2)</f>
        <v>24</v>
      </c>
      <c r="AG11">
        <f>COUNT($I$2:AG2)</f>
        <v>25</v>
      </c>
      <c r="AH11">
        <f>COUNT($I$2:AH2)</f>
        <v>26</v>
      </c>
      <c r="AI11">
        <f>COUNT($I$2:AI2)</f>
        <v>27</v>
      </c>
      <c r="AJ11">
        <f>COUNT($I$2:AJ2)</f>
        <v>28</v>
      </c>
      <c r="AK11">
        <f>COUNT($I$2:AK2)</f>
        <v>29</v>
      </c>
      <c r="AL11">
        <f>COUNT($I$2:AL2)</f>
        <v>30</v>
      </c>
      <c r="AM11">
        <f>COUNT($I$2:AM2)</f>
        <v>31</v>
      </c>
      <c r="AN11">
        <f>COUNT($I$2:AN2)</f>
        <v>32</v>
      </c>
      <c r="AO11">
        <f>COUNT($I$2:AO2)</f>
        <v>33</v>
      </c>
      <c r="AP11">
        <f>COUNT($I$2:AP2)</f>
        <v>34</v>
      </c>
      <c r="AQ11">
        <f>COUNT($I$2:AQ2)</f>
        <v>35</v>
      </c>
      <c r="AR11">
        <f>COUNT($I$2:AR2)</f>
        <v>36</v>
      </c>
      <c r="AS11">
        <f>COUNT($I$2:AS2)</f>
        <v>37</v>
      </c>
      <c r="AT11">
        <f>COUNT($I$2:AT2)</f>
        <v>38</v>
      </c>
      <c r="AU11">
        <f>COUNT($I$2:AU2)</f>
        <v>39</v>
      </c>
      <c r="AV11">
        <f>COUNT($I$2:AV2)</f>
        <v>40</v>
      </c>
    </row>
    <row r="12" spans="1:48" ht="16" customHeight="1" x14ac:dyDescent="0.2">
      <c r="C12" s="19" t="s">
        <v>187</v>
      </c>
      <c r="D12" s="6" t="s">
        <v>11</v>
      </c>
      <c r="I12">
        <f>YEAR(I2)-YEAR($E$4)+1</f>
        <v>1</v>
      </c>
      <c r="J12">
        <f t="shared" ref="J12:AV12" si="6">YEAR(J2)-YEAR($E$4)+1</f>
        <v>1</v>
      </c>
      <c r="K12">
        <f t="shared" si="6"/>
        <v>2</v>
      </c>
      <c r="L12">
        <f t="shared" si="6"/>
        <v>2</v>
      </c>
      <c r="M12">
        <f t="shared" si="6"/>
        <v>3</v>
      </c>
      <c r="N12">
        <f t="shared" si="6"/>
        <v>3</v>
      </c>
      <c r="O12">
        <f t="shared" si="6"/>
        <v>4</v>
      </c>
      <c r="P12">
        <f t="shared" si="6"/>
        <v>4</v>
      </c>
      <c r="Q12">
        <f t="shared" si="6"/>
        <v>5</v>
      </c>
      <c r="R12">
        <f t="shared" si="6"/>
        <v>5</v>
      </c>
      <c r="S12">
        <f t="shared" si="6"/>
        <v>6</v>
      </c>
      <c r="T12">
        <f t="shared" si="6"/>
        <v>6</v>
      </c>
      <c r="U12">
        <f t="shared" si="6"/>
        <v>7</v>
      </c>
      <c r="V12">
        <f t="shared" si="6"/>
        <v>7</v>
      </c>
      <c r="W12">
        <f t="shared" si="6"/>
        <v>8</v>
      </c>
      <c r="X12">
        <f t="shared" si="6"/>
        <v>8</v>
      </c>
      <c r="Y12">
        <f t="shared" si="6"/>
        <v>9</v>
      </c>
      <c r="Z12">
        <f t="shared" si="6"/>
        <v>9</v>
      </c>
      <c r="AA12">
        <f t="shared" si="6"/>
        <v>10</v>
      </c>
      <c r="AB12">
        <f t="shared" si="6"/>
        <v>10</v>
      </c>
      <c r="AC12">
        <f t="shared" si="6"/>
        <v>11</v>
      </c>
      <c r="AD12">
        <f t="shared" si="6"/>
        <v>11</v>
      </c>
      <c r="AE12">
        <f t="shared" si="6"/>
        <v>12</v>
      </c>
      <c r="AF12">
        <f t="shared" si="6"/>
        <v>12</v>
      </c>
      <c r="AG12">
        <f t="shared" si="6"/>
        <v>13</v>
      </c>
      <c r="AH12">
        <f t="shared" si="6"/>
        <v>13</v>
      </c>
      <c r="AI12">
        <f t="shared" si="6"/>
        <v>14</v>
      </c>
      <c r="AJ12">
        <f t="shared" si="6"/>
        <v>14</v>
      </c>
      <c r="AK12">
        <f t="shared" si="6"/>
        <v>15</v>
      </c>
      <c r="AL12">
        <f t="shared" si="6"/>
        <v>15</v>
      </c>
      <c r="AM12">
        <f t="shared" si="6"/>
        <v>16</v>
      </c>
      <c r="AN12">
        <f t="shared" si="6"/>
        <v>16</v>
      </c>
      <c r="AO12">
        <f t="shared" si="6"/>
        <v>17</v>
      </c>
      <c r="AP12">
        <f t="shared" si="6"/>
        <v>17</v>
      </c>
      <c r="AQ12">
        <f t="shared" si="6"/>
        <v>18</v>
      </c>
      <c r="AR12">
        <f t="shared" si="6"/>
        <v>18</v>
      </c>
      <c r="AS12">
        <f t="shared" si="6"/>
        <v>19</v>
      </c>
      <c r="AT12">
        <f t="shared" si="6"/>
        <v>19</v>
      </c>
      <c r="AU12">
        <f t="shared" si="6"/>
        <v>20</v>
      </c>
      <c r="AV12">
        <f t="shared" si="6"/>
        <v>20</v>
      </c>
    </row>
    <row r="13" spans="1:48" ht="15" x14ac:dyDescent="0.2">
      <c r="C13"/>
    </row>
    <row r="14" spans="1:48" s="4" customFormat="1" ht="20" x14ac:dyDescent="0.25">
      <c r="A14" s="4" t="s">
        <v>315</v>
      </c>
      <c r="D14" s="78"/>
    </row>
    <row r="15" spans="1:48" ht="17" x14ac:dyDescent="0.2">
      <c r="C15" s="107" t="s">
        <v>316</v>
      </c>
    </row>
    <row r="16" spans="1:48" ht="15" x14ac:dyDescent="0.2">
      <c r="C16" s="111" t="s">
        <v>317</v>
      </c>
    </row>
    <row r="17" spans="2:48" ht="15" x14ac:dyDescent="0.2">
      <c r="C17" s="204" t="s">
        <v>318</v>
      </c>
      <c r="D17" s="6" t="s">
        <v>78</v>
      </c>
    </row>
    <row r="18" spans="2:48" ht="15" x14ac:dyDescent="0.2">
      <c r="C18" s="108" t="s">
        <v>397</v>
      </c>
      <c r="D18" s="6" t="s">
        <v>78</v>
      </c>
      <c r="H18" s="180">
        <f>Funding!H77</f>
        <v>2.670177484350984</v>
      </c>
      <c r="I18" s="180">
        <f>Funding!I77</f>
        <v>2.7747312531154282</v>
      </c>
      <c r="J18" s="180">
        <f>Funding!J77</f>
        <v>3.1547989628390196</v>
      </c>
      <c r="K18" s="180">
        <f>Funding!K77</f>
        <v>2.7606179416895085</v>
      </c>
      <c r="L18" s="180">
        <f>Funding!L77</f>
        <v>3.140031712321171</v>
      </c>
      <c r="M18" s="180">
        <f>Funding!M77</f>
        <v>2.7463049840350702</v>
      </c>
      <c r="N18" s="180">
        <f>Funding!N77</f>
        <v>3.1250532055929661</v>
      </c>
      <c r="O18" s="180">
        <f>Funding!O77</f>
        <v>2.7317900396275432</v>
      </c>
      <c r="P18" s="180">
        <f>Funding!P77</f>
        <v>3.1098608993061969</v>
      </c>
      <c r="Q18" s="180">
        <f>Funding!Q77</f>
        <v>2.7170707541798649</v>
      </c>
      <c r="R18" s="180">
        <f>Funding!R77</f>
        <v>3.0944522328812121</v>
      </c>
      <c r="S18" s="180">
        <f>Funding!S77</f>
        <v>2.7021447600281938</v>
      </c>
      <c r="T18" s="180">
        <f>Funding!T77</f>
        <v>3.0788246288349983</v>
      </c>
      <c r="U18" s="180">
        <f>Funding!U77</f>
        <v>2.6870096765385476</v>
      </c>
      <c r="V18" s="180">
        <f>Funding!V77</f>
        <v>3.0629754931292754</v>
      </c>
      <c r="W18" s="180">
        <f>Funding!W77</f>
        <v>2.6716631105350701</v>
      </c>
      <c r="X18" s="180">
        <f>Funding!X77</f>
        <v>3.0469022155392826</v>
      </c>
      <c r="Y18" s="180">
        <f>Funding!Y77</f>
        <v>2.6561026567506021</v>
      </c>
      <c r="Z18" s="180">
        <f>Funding!Z77</f>
        <v>3.030602170043931</v>
      </c>
      <c r="AA18" s="180">
        <f>Funding!AA77</f>
        <v>2.6403258983003064</v>
      </c>
      <c r="AB18" s="180">
        <f>Funding!AB77</f>
        <v>3.0140727152380431</v>
      </c>
      <c r="AC18" s="180">
        <f>Funding!AC77</f>
        <v>2.6243304071790621</v>
      </c>
      <c r="AD18" s="180">
        <f>Funding!AD77</f>
        <v>2.9973111947673936</v>
      </c>
      <c r="AE18" s="180">
        <f>Funding!AE77</f>
        <v>2.6081137447834131</v>
      </c>
      <c r="AF18" s="180">
        <f>Funding!AF77</f>
        <v>2.9803149377873153</v>
      </c>
      <c r="AG18" s="180">
        <f>Funding!AG77</f>
        <v>2.5916734624588313</v>
      </c>
      <c r="AH18" s="180">
        <f>Funding!AH77</f>
        <v>2.9630812594456204</v>
      </c>
      <c r="AI18" s="180">
        <f>Funding!AI77</f>
        <v>2.5750071020731173</v>
      </c>
      <c r="AJ18" s="180">
        <f>Funding!AJ77</f>
        <v>2.945607461390634</v>
      </c>
      <c r="AK18" s="180">
        <f>Funding!AK77</f>
        <v>2.5581121966167553</v>
      </c>
      <c r="AL18" s="180">
        <f>Funding!AL77</f>
        <v>2.9278908323051636</v>
      </c>
      <c r="AM18" s="180">
        <f>Funding!AM77</f>
        <v>2.5409862708310751</v>
      </c>
      <c r="AN18" s="180">
        <f>Funding!AN77</f>
        <v>2.9099286484672104</v>
      </c>
      <c r="AO18" s="180">
        <f>Funding!AO77</f>
        <v>2.5236268418650845</v>
      </c>
      <c r="AP18" s="180">
        <f>Funding!AP77</f>
        <v>2.8917181743383091</v>
      </c>
      <c r="AQ18" s="180">
        <f>Funding!AQ77</f>
        <v>2.5060314199618872</v>
      </c>
      <c r="AR18" s="180">
        <f>Funding!AR77</f>
        <v>0</v>
      </c>
      <c r="AS18" s="180">
        <f>Funding!AS77</f>
        <v>0</v>
      </c>
      <c r="AT18" s="180">
        <f>Funding!AT77</f>
        <v>0</v>
      </c>
      <c r="AU18" s="180">
        <f>Funding!AU77</f>
        <v>0</v>
      </c>
      <c r="AV18" s="180">
        <f>Funding!AV77</f>
        <v>0</v>
      </c>
    </row>
    <row r="19" spans="2:48" ht="15" x14ac:dyDescent="0.2">
      <c r="C19" s="108" t="s">
        <v>319</v>
      </c>
      <c r="D19" s="6" t="s">
        <v>78</v>
      </c>
      <c r="I19" s="180">
        <f>I100</f>
        <v>0.98383161945599984</v>
      </c>
      <c r="J19" s="180">
        <f t="shared" ref="J19:AV19" si="7">J100</f>
        <v>0.83807878694399984</v>
      </c>
      <c r="K19" s="180">
        <f t="shared" si="7"/>
        <v>0.98383161945599984</v>
      </c>
      <c r="L19" s="180">
        <f t="shared" si="7"/>
        <v>0.83807878694399984</v>
      </c>
      <c r="M19" s="180">
        <f t="shared" si="7"/>
        <v>0.98383161945599984</v>
      </c>
      <c r="N19" s="180">
        <f t="shared" si="7"/>
        <v>0.83807878694399984</v>
      </c>
      <c r="O19" s="180">
        <f t="shared" si="7"/>
        <v>0.98383161945599984</v>
      </c>
      <c r="P19" s="180">
        <f t="shared" si="7"/>
        <v>0.83807878694399984</v>
      </c>
      <c r="Q19" s="180">
        <f t="shared" si="7"/>
        <v>0.98383161945599984</v>
      </c>
      <c r="R19" s="180">
        <f t="shared" si="7"/>
        <v>0.83807878694399984</v>
      </c>
      <c r="S19" s="180">
        <f t="shared" si="7"/>
        <v>0.98383161945599984</v>
      </c>
      <c r="T19" s="180">
        <f t="shared" si="7"/>
        <v>0.83807878694399984</v>
      </c>
      <c r="U19" s="180">
        <f t="shared" si="7"/>
        <v>0.98383161945599984</v>
      </c>
      <c r="V19" s="180">
        <f t="shared" si="7"/>
        <v>0.83807878694399984</v>
      </c>
      <c r="W19" s="180">
        <f t="shared" si="7"/>
        <v>0.98383161945599984</v>
      </c>
      <c r="X19" s="180">
        <f t="shared" si="7"/>
        <v>0.83807878694399984</v>
      </c>
      <c r="Y19" s="180">
        <f t="shared" si="7"/>
        <v>0.98383161945599984</v>
      </c>
      <c r="Z19" s="180">
        <f t="shared" si="7"/>
        <v>0.83807878694399984</v>
      </c>
      <c r="AA19" s="180">
        <f t="shared" si="7"/>
        <v>0.98383161945599984</v>
      </c>
      <c r="AB19" s="180">
        <f t="shared" si="7"/>
        <v>0.83807878694399984</v>
      </c>
      <c r="AC19" s="180">
        <f t="shared" si="7"/>
        <v>0.98383161945599984</v>
      </c>
      <c r="AD19" s="180">
        <f t="shared" si="7"/>
        <v>0.83807878694399984</v>
      </c>
      <c r="AE19" s="180">
        <f t="shared" si="7"/>
        <v>0.98383161945599984</v>
      </c>
      <c r="AF19" s="180">
        <f t="shared" si="7"/>
        <v>0.83807878694399984</v>
      </c>
      <c r="AG19" s="180">
        <f t="shared" si="7"/>
        <v>0.98383161945599984</v>
      </c>
      <c r="AH19" s="180">
        <f t="shared" si="7"/>
        <v>0.83807878694399984</v>
      </c>
      <c r="AI19" s="180">
        <f t="shared" si="7"/>
        <v>0.98383161945599984</v>
      </c>
      <c r="AJ19" s="180">
        <f t="shared" si="7"/>
        <v>0.83807878694399984</v>
      </c>
      <c r="AK19" s="180">
        <f t="shared" si="7"/>
        <v>0.98383161945599984</v>
      </c>
      <c r="AL19" s="180">
        <f t="shared" si="7"/>
        <v>0.83807878694399984</v>
      </c>
      <c r="AM19" s="180">
        <f t="shared" si="7"/>
        <v>0.98383161945599984</v>
      </c>
      <c r="AN19" s="180">
        <f t="shared" si="7"/>
        <v>0.83807878694399984</v>
      </c>
      <c r="AO19" s="180">
        <f t="shared" si="7"/>
        <v>0.98383161945599984</v>
      </c>
      <c r="AP19" s="180">
        <f t="shared" si="7"/>
        <v>0.83807878694399984</v>
      </c>
      <c r="AQ19" s="180">
        <f t="shared" si="7"/>
        <v>0.98383161945599984</v>
      </c>
      <c r="AR19" s="180">
        <f t="shared" si="7"/>
        <v>0.83807878694399984</v>
      </c>
      <c r="AS19" s="180">
        <f t="shared" si="7"/>
        <v>0.98383161945599984</v>
      </c>
      <c r="AT19" s="180">
        <f t="shared" si="7"/>
        <v>0.83807878694399984</v>
      </c>
      <c r="AU19" s="180">
        <f t="shared" si="7"/>
        <v>0.98383161945599984</v>
      </c>
      <c r="AV19" s="180">
        <f t="shared" si="7"/>
        <v>0</v>
      </c>
    </row>
    <row r="20" spans="2:48" ht="15" x14ac:dyDescent="0.2">
      <c r="C20" s="108" t="s">
        <v>322</v>
      </c>
      <c r="D20" s="6" t="s">
        <v>78</v>
      </c>
      <c r="I20" s="180">
        <f>I106</f>
        <v>0</v>
      </c>
      <c r="J20" s="180">
        <f t="shared" ref="J20:AV20" si="8">J106</f>
        <v>0</v>
      </c>
      <c r="K20" s="180">
        <f t="shared" si="8"/>
        <v>0</v>
      </c>
      <c r="L20" s="180">
        <f t="shared" si="8"/>
        <v>0</v>
      </c>
      <c r="M20" s="180">
        <f t="shared" si="8"/>
        <v>0</v>
      </c>
      <c r="N20" s="180">
        <f t="shared" si="8"/>
        <v>0</v>
      </c>
      <c r="O20" s="180">
        <f t="shared" si="8"/>
        <v>0</v>
      </c>
      <c r="P20" s="180">
        <f t="shared" si="8"/>
        <v>0</v>
      </c>
      <c r="Q20" s="180">
        <f t="shared" si="8"/>
        <v>0</v>
      </c>
      <c r="R20" s="180">
        <f t="shared" si="8"/>
        <v>0</v>
      </c>
      <c r="S20" s="180">
        <f t="shared" si="8"/>
        <v>0</v>
      </c>
      <c r="T20" s="180">
        <f t="shared" si="8"/>
        <v>0</v>
      </c>
      <c r="U20" s="180">
        <f t="shared" si="8"/>
        <v>0</v>
      </c>
      <c r="V20" s="180">
        <f t="shared" si="8"/>
        <v>0</v>
      </c>
      <c r="W20" s="180">
        <f t="shared" si="8"/>
        <v>0</v>
      </c>
      <c r="X20" s="180">
        <f t="shared" si="8"/>
        <v>0</v>
      </c>
      <c r="Y20" s="180">
        <f t="shared" si="8"/>
        <v>0</v>
      </c>
      <c r="Z20" s="180">
        <f t="shared" si="8"/>
        <v>0</v>
      </c>
      <c r="AA20" s="180">
        <f t="shared" si="8"/>
        <v>0</v>
      </c>
      <c r="AB20" s="180">
        <f t="shared" si="8"/>
        <v>0</v>
      </c>
      <c r="AC20" s="180">
        <f t="shared" si="8"/>
        <v>0</v>
      </c>
      <c r="AD20" s="180">
        <f t="shared" si="8"/>
        <v>0</v>
      </c>
      <c r="AE20" s="180">
        <f t="shared" si="8"/>
        <v>0</v>
      </c>
      <c r="AF20" s="180">
        <f t="shared" si="8"/>
        <v>0</v>
      </c>
      <c r="AG20" s="180">
        <f t="shared" si="8"/>
        <v>0</v>
      </c>
      <c r="AH20" s="180">
        <f t="shared" si="8"/>
        <v>0</v>
      </c>
      <c r="AI20" s="180">
        <f t="shared" si="8"/>
        <v>0</v>
      </c>
      <c r="AJ20" s="180">
        <f t="shared" si="8"/>
        <v>0</v>
      </c>
      <c r="AK20" s="180">
        <f t="shared" si="8"/>
        <v>0</v>
      </c>
      <c r="AL20" s="180">
        <f t="shared" si="8"/>
        <v>0</v>
      </c>
      <c r="AM20" s="180">
        <f t="shared" si="8"/>
        <v>0</v>
      </c>
      <c r="AN20" s="180">
        <f t="shared" si="8"/>
        <v>0</v>
      </c>
      <c r="AO20" s="180">
        <f t="shared" si="8"/>
        <v>0</v>
      </c>
      <c r="AP20" s="180">
        <f t="shared" si="8"/>
        <v>0</v>
      </c>
      <c r="AQ20" s="180">
        <f t="shared" si="8"/>
        <v>0</v>
      </c>
      <c r="AR20" s="180">
        <f t="shared" si="8"/>
        <v>0</v>
      </c>
      <c r="AS20" s="180">
        <f t="shared" si="8"/>
        <v>0</v>
      </c>
      <c r="AT20" s="180">
        <f t="shared" si="8"/>
        <v>0</v>
      </c>
      <c r="AU20" s="180">
        <f t="shared" si="8"/>
        <v>0</v>
      </c>
      <c r="AV20" s="180">
        <f t="shared" si="8"/>
        <v>0</v>
      </c>
    </row>
    <row r="21" spans="2:48" ht="15" x14ac:dyDescent="0.2">
      <c r="C21" s="108" t="s">
        <v>425</v>
      </c>
      <c r="D21" s="6" t="s">
        <v>78</v>
      </c>
      <c r="H21" s="180">
        <f>H82</f>
        <v>1.2035675003993886</v>
      </c>
      <c r="I21" s="180">
        <f>I82</f>
        <v>1.173478312889404</v>
      </c>
      <c r="J21" s="180">
        <f t="shared" ref="J21:AV21" si="9">J82</f>
        <v>1.1433891253794193</v>
      </c>
      <c r="K21" s="180">
        <f t="shared" si="9"/>
        <v>1.1132999378694346</v>
      </c>
      <c r="L21" s="180">
        <f t="shared" si="9"/>
        <v>1.0832107503594499</v>
      </c>
      <c r="M21" s="180">
        <f t="shared" si="9"/>
        <v>1.0531215628494652</v>
      </c>
      <c r="N21" s="180">
        <f t="shared" si="9"/>
        <v>1.0230323753394805</v>
      </c>
      <c r="O21" s="180">
        <f t="shared" si="9"/>
        <v>0.99294318782949587</v>
      </c>
      <c r="P21" s="180">
        <f t="shared" si="9"/>
        <v>0.96285400031951118</v>
      </c>
      <c r="Q21" s="180">
        <f t="shared" si="9"/>
        <v>0.9327648128095265</v>
      </c>
      <c r="R21" s="180">
        <f t="shared" si="9"/>
        <v>0.90267562529954182</v>
      </c>
      <c r="S21" s="180">
        <f t="shared" si="9"/>
        <v>0.87258643778955713</v>
      </c>
      <c r="T21" s="180">
        <f t="shared" si="9"/>
        <v>0.84249725027957245</v>
      </c>
      <c r="U21" s="180">
        <f t="shared" si="9"/>
        <v>0.81240806276958777</v>
      </c>
      <c r="V21" s="180">
        <f t="shared" si="9"/>
        <v>0.78231887525960309</v>
      </c>
      <c r="W21" s="180">
        <f t="shared" si="9"/>
        <v>0.7522296877496184</v>
      </c>
      <c r="X21" s="180">
        <f t="shared" si="9"/>
        <v>0.72214050023963372</v>
      </c>
      <c r="Y21" s="180">
        <f t="shared" si="9"/>
        <v>0.69205131272964904</v>
      </c>
      <c r="Z21" s="180">
        <f t="shared" si="9"/>
        <v>0.66196212521966435</v>
      </c>
      <c r="AA21" s="180">
        <f t="shared" si="9"/>
        <v>0.63187293770967967</v>
      </c>
      <c r="AB21" s="180">
        <f t="shared" si="9"/>
        <v>0.60178375019969499</v>
      </c>
      <c r="AC21" s="180">
        <f t="shared" si="9"/>
        <v>0.57169456268971031</v>
      </c>
      <c r="AD21" s="180">
        <f t="shared" si="9"/>
        <v>0.54160537517972562</v>
      </c>
      <c r="AE21" s="180">
        <f t="shared" si="9"/>
        <v>0.51151618766974094</v>
      </c>
      <c r="AF21" s="180">
        <f t="shared" si="9"/>
        <v>0.4814270001597562</v>
      </c>
      <c r="AG21" s="180">
        <f t="shared" si="9"/>
        <v>0.45133781264977146</v>
      </c>
      <c r="AH21" s="180">
        <f t="shared" si="9"/>
        <v>0.42124862513978673</v>
      </c>
      <c r="AI21" s="180">
        <f t="shared" si="9"/>
        <v>0.39115943762980199</v>
      </c>
      <c r="AJ21" s="180">
        <f t="shared" si="9"/>
        <v>0.36107025011981725</v>
      </c>
      <c r="AK21" s="180">
        <f t="shared" si="9"/>
        <v>0.33098106260983251</v>
      </c>
      <c r="AL21" s="180">
        <f t="shared" si="9"/>
        <v>0.30089187509984777</v>
      </c>
      <c r="AM21" s="180">
        <f t="shared" si="9"/>
        <v>0.27080268758986303</v>
      </c>
      <c r="AN21" s="180">
        <f t="shared" si="9"/>
        <v>0.24071350007987832</v>
      </c>
      <c r="AO21" s="180">
        <f t="shared" si="9"/>
        <v>0.21062431256989361</v>
      </c>
      <c r="AP21" s="180">
        <f t="shared" si="9"/>
        <v>0.1805351250599089</v>
      </c>
      <c r="AQ21" s="180">
        <f t="shared" si="9"/>
        <v>0.15044593754992419</v>
      </c>
      <c r="AR21" s="180">
        <f t="shared" si="9"/>
        <v>0.12035675003993948</v>
      </c>
      <c r="AS21" s="180">
        <f t="shared" si="9"/>
        <v>9.026756252995477E-2</v>
      </c>
      <c r="AT21" s="180">
        <f t="shared" si="9"/>
        <v>6.0178375019970053E-2</v>
      </c>
      <c r="AU21" s="180">
        <f t="shared" si="9"/>
        <v>3.0089187509985335E-2</v>
      </c>
      <c r="AV21" s="180">
        <f t="shared" si="9"/>
        <v>6.1756155744774333E-16</v>
      </c>
    </row>
    <row r="22" spans="2:48" ht="15" x14ac:dyDescent="0.2">
      <c r="C22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180"/>
      <c r="U22" s="180"/>
      <c r="V22" s="180"/>
      <c r="W22" s="180"/>
      <c r="X22" s="180"/>
      <c r="Y22" s="180"/>
      <c r="Z22" s="180"/>
      <c r="AA22" s="180"/>
      <c r="AB22" s="180"/>
      <c r="AC22" s="180"/>
      <c r="AD22" s="180"/>
      <c r="AE22" s="180"/>
      <c r="AF22" s="180"/>
      <c r="AG22" s="180"/>
      <c r="AH22" s="180"/>
      <c r="AI22" s="180"/>
      <c r="AJ22" s="180"/>
      <c r="AK22" s="180"/>
      <c r="AL22" s="180"/>
      <c r="AM22" s="180"/>
      <c r="AN22" s="180"/>
      <c r="AO22" s="180"/>
      <c r="AP22" s="180"/>
      <c r="AQ22" s="180"/>
      <c r="AR22" s="180"/>
      <c r="AS22" s="180"/>
      <c r="AT22" s="180"/>
      <c r="AU22" s="180"/>
      <c r="AV22" s="180"/>
    </row>
    <row r="23" spans="2:48" ht="15" x14ac:dyDescent="0.2">
      <c r="C23" s="111" t="s">
        <v>320</v>
      </c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0"/>
      <c r="W23" s="180"/>
      <c r="X23" s="180"/>
      <c r="Y23" s="180"/>
      <c r="Z23" s="180"/>
      <c r="AA23" s="180"/>
      <c r="AB23" s="180"/>
      <c r="AC23" s="180"/>
      <c r="AD23" s="180"/>
      <c r="AE23" s="180"/>
      <c r="AF23" s="180"/>
      <c r="AG23" s="180"/>
      <c r="AH23" s="180"/>
      <c r="AI23" s="180"/>
      <c r="AJ23" s="180"/>
      <c r="AK23" s="180"/>
      <c r="AL23" s="180"/>
      <c r="AM23" s="180"/>
      <c r="AN23" s="180"/>
      <c r="AO23" s="180"/>
      <c r="AP23" s="180"/>
      <c r="AQ23" s="180"/>
      <c r="AR23" s="180"/>
      <c r="AS23" s="180"/>
      <c r="AT23" s="180"/>
      <c r="AU23" s="180"/>
      <c r="AV23" s="180"/>
    </row>
    <row r="24" spans="2:48" ht="15" x14ac:dyDescent="0.2">
      <c r="C24" s="108" t="s">
        <v>321</v>
      </c>
      <c r="D24" s="6" t="s">
        <v>78</v>
      </c>
      <c r="H24" s="180">
        <f>H75</f>
        <v>90.72</v>
      </c>
      <c r="I24" s="180">
        <f>I75</f>
        <v>88.451999999999998</v>
      </c>
      <c r="J24" s="180">
        <f t="shared" ref="J24:AV24" si="10">J75</f>
        <v>86.183999999999997</v>
      </c>
      <c r="K24" s="180">
        <f t="shared" si="10"/>
        <v>83.915999999999997</v>
      </c>
      <c r="L24" s="180">
        <f t="shared" si="10"/>
        <v>81.647999999999996</v>
      </c>
      <c r="M24" s="180">
        <f t="shared" si="10"/>
        <v>79.38</v>
      </c>
      <c r="N24" s="180">
        <f t="shared" si="10"/>
        <v>77.111999999999995</v>
      </c>
      <c r="O24" s="180">
        <f t="shared" si="10"/>
        <v>74.843999999999994</v>
      </c>
      <c r="P24" s="180">
        <f t="shared" si="10"/>
        <v>72.575999999999993</v>
      </c>
      <c r="Q24" s="180">
        <f t="shared" si="10"/>
        <v>70.307999999999993</v>
      </c>
      <c r="R24" s="180">
        <f t="shared" si="10"/>
        <v>68.039999999999992</v>
      </c>
      <c r="S24" s="180">
        <f t="shared" si="10"/>
        <v>65.771999999999991</v>
      </c>
      <c r="T24" s="180">
        <f t="shared" si="10"/>
        <v>63.503999999999991</v>
      </c>
      <c r="U24" s="180">
        <f t="shared" si="10"/>
        <v>61.23599999999999</v>
      </c>
      <c r="V24" s="180">
        <f t="shared" si="10"/>
        <v>58.967999999999989</v>
      </c>
      <c r="W24" s="180">
        <f t="shared" si="10"/>
        <v>56.699999999999989</v>
      </c>
      <c r="X24" s="180">
        <f t="shared" si="10"/>
        <v>54.431999999999988</v>
      </c>
      <c r="Y24" s="180">
        <f t="shared" si="10"/>
        <v>52.163999999999987</v>
      </c>
      <c r="Z24" s="180">
        <f t="shared" si="10"/>
        <v>49.895999999999987</v>
      </c>
      <c r="AA24" s="180">
        <f t="shared" si="10"/>
        <v>47.627999999999986</v>
      </c>
      <c r="AB24" s="180">
        <f t="shared" si="10"/>
        <v>45.359999999999985</v>
      </c>
      <c r="AC24" s="180">
        <f t="shared" si="10"/>
        <v>43.091999999999985</v>
      </c>
      <c r="AD24" s="180">
        <f t="shared" si="10"/>
        <v>40.823999999999984</v>
      </c>
      <c r="AE24" s="180">
        <f t="shared" si="10"/>
        <v>38.555999999999983</v>
      </c>
      <c r="AF24" s="180">
        <f t="shared" si="10"/>
        <v>36.287999999999982</v>
      </c>
      <c r="AG24" s="180">
        <f t="shared" si="10"/>
        <v>34.019999999999982</v>
      </c>
      <c r="AH24" s="180">
        <f t="shared" si="10"/>
        <v>31.751999999999981</v>
      </c>
      <c r="AI24" s="180">
        <f t="shared" si="10"/>
        <v>29.48399999999998</v>
      </c>
      <c r="AJ24" s="180">
        <f t="shared" si="10"/>
        <v>27.21599999999998</v>
      </c>
      <c r="AK24" s="180">
        <f t="shared" si="10"/>
        <v>24.947999999999979</v>
      </c>
      <c r="AL24" s="180">
        <f t="shared" si="10"/>
        <v>22.679999999999978</v>
      </c>
      <c r="AM24" s="180">
        <f t="shared" si="10"/>
        <v>20.411999999999978</v>
      </c>
      <c r="AN24" s="180">
        <f t="shared" si="10"/>
        <v>18.143999999999977</v>
      </c>
      <c r="AO24" s="180">
        <f t="shared" si="10"/>
        <v>15.875999999999976</v>
      </c>
      <c r="AP24" s="180">
        <f t="shared" si="10"/>
        <v>13.607999999999976</v>
      </c>
      <c r="AQ24" s="180">
        <f t="shared" si="10"/>
        <v>11.339999999999975</v>
      </c>
      <c r="AR24" s="180">
        <f t="shared" si="10"/>
        <v>9.0719999999999743</v>
      </c>
      <c r="AS24" s="180">
        <f t="shared" si="10"/>
        <v>6.8039999999999745</v>
      </c>
      <c r="AT24" s="180">
        <f t="shared" si="10"/>
        <v>4.5359999999999747</v>
      </c>
      <c r="AU24" s="180">
        <f t="shared" si="10"/>
        <v>2.2679999999999749</v>
      </c>
      <c r="AV24" s="180">
        <f t="shared" si="10"/>
        <v>-2.4868995751603507E-14</v>
      </c>
    </row>
    <row r="25" spans="2:48" ht="15" x14ac:dyDescent="0.2">
      <c r="C25" s="108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0"/>
      <c r="W25" s="180"/>
      <c r="X25" s="180"/>
      <c r="Y25" s="180"/>
      <c r="Z25" s="180"/>
      <c r="AA25" s="180"/>
      <c r="AB25" s="180"/>
      <c r="AC25" s="180"/>
      <c r="AD25" s="180"/>
      <c r="AE25" s="180"/>
      <c r="AF25" s="180"/>
      <c r="AG25" s="180"/>
      <c r="AH25" s="180"/>
      <c r="AI25" s="180"/>
      <c r="AJ25" s="180"/>
      <c r="AK25" s="180"/>
      <c r="AL25" s="180"/>
      <c r="AM25" s="180"/>
      <c r="AN25" s="180"/>
      <c r="AO25" s="180"/>
      <c r="AP25" s="180"/>
      <c r="AQ25" s="180"/>
      <c r="AR25" s="180"/>
      <c r="AS25" s="180"/>
      <c r="AT25" s="180"/>
      <c r="AU25" s="180"/>
      <c r="AV25" s="180"/>
    </row>
    <row r="26" spans="2:48" ht="15" x14ac:dyDescent="0.2">
      <c r="B26" s="325"/>
      <c r="C26" s="339" t="s">
        <v>323</v>
      </c>
      <c r="D26" s="325"/>
      <c r="E26" s="325"/>
      <c r="F26" s="325"/>
      <c r="G26" s="325"/>
      <c r="H26" s="338">
        <f>ROUND(SUM(H18:H24),5)</f>
        <v>94.593739999999997</v>
      </c>
      <c r="I26" s="338">
        <f>ROUND(SUM(I18:I24),5)</f>
        <v>93.384039999999999</v>
      </c>
      <c r="J26" s="338">
        <f t="shared" ref="J26:AV26" si="11">ROUND(SUM(J18:J24),5)</f>
        <v>91.320269999999994</v>
      </c>
      <c r="K26" s="338">
        <f t="shared" si="11"/>
        <v>88.773750000000007</v>
      </c>
      <c r="L26" s="338">
        <f t="shared" si="11"/>
        <v>86.709320000000005</v>
      </c>
      <c r="M26" s="338">
        <f t="shared" si="11"/>
        <v>84.163259999999994</v>
      </c>
      <c r="N26" s="338">
        <f t="shared" si="11"/>
        <v>82.098159999999993</v>
      </c>
      <c r="O26" s="338">
        <f t="shared" si="11"/>
        <v>79.55256</v>
      </c>
      <c r="P26" s="338">
        <f t="shared" si="11"/>
        <v>77.486789999999999</v>
      </c>
      <c r="Q26" s="338">
        <f t="shared" si="11"/>
        <v>74.941670000000002</v>
      </c>
      <c r="R26" s="338">
        <f t="shared" si="11"/>
        <v>72.875209999999996</v>
      </c>
      <c r="S26" s="338">
        <f t="shared" si="11"/>
        <v>70.330560000000006</v>
      </c>
      <c r="T26" s="338">
        <f t="shared" si="11"/>
        <v>68.263400000000004</v>
      </c>
      <c r="U26" s="338">
        <f t="shared" si="11"/>
        <v>65.719250000000002</v>
      </c>
      <c r="V26" s="338">
        <f t="shared" si="11"/>
        <v>63.65137</v>
      </c>
      <c r="W26" s="338">
        <f t="shared" si="11"/>
        <v>61.10772</v>
      </c>
      <c r="X26" s="338">
        <f t="shared" si="11"/>
        <v>59.039119999999997</v>
      </c>
      <c r="Y26" s="338">
        <f t="shared" si="11"/>
        <v>56.495989999999999</v>
      </c>
      <c r="Z26" s="338">
        <f t="shared" si="11"/>
        <v>54.426639999999999</v>
      </c>
      <c r="AA26" s="338">
        <f t="shared" si="11"/>
        <v>51.884030000000003</v>
      </c>
      <c r="AB26" s="338">
        <f t="shared" si="11"/>
        <v>49.813940000000002</v>
      </c>
      <c r="AC26" s="338">
        <f t="shared" si="11"/>
        <v>47.271859999999997</v>
      </c>
      <c r="AD26" s="338">
        <f t="shared" si="11"/>
        <v>45.201000000000001</v>
      </c>
      <c r="AE26" s="338">
        <f t="shared" si="11"/>
        <v>42.659460000000003</v>
      </c>
      <c r="AF26" s="338">
        <f t="shared" si="11"/>
        <v>40.587820000000001</v>
      </c>
      <c r="AG26" s="338">
        <f t="shared" si="11"/>
        <v>38.046840000000003</v>
      </c>
      <c r="AH26" s="338">
        <f t="shared" si="11"/>
        <v>35.974409999999999</v>
      </c>
      <c r="AI26" s="338">
        <f t="shared" si="11"/>
        <v>33.433999999999997</v>
      </c>
      <c r="AJ26" s="338">
        <f t="shared" si="11"/>
        <v>31.360759999999999</v>
      </c>
      <c r="AK26" s="338">
        <f t="shared" si="11"/>
        <v>28.820920000000001</v>
      </c>
      <c r="AL26" s="338">
        <f t="shared" si="11"/>
        <v>26.746860000000002</v>
      </c>
      <c r="AM26" s="338">
        <f t="shared" si="11"/>
        <v>24.207619999999999</v>
      </c>
      <c r="AN26" s="338">
        <f t="shared" si="11"/>
        <v>22.132719999999999</v>
      </c>
      <c r="AO26" s="338">
        <f t="shared" si="11"/>
        <v>19.594080000000002</v>
      </c>
      <c r="AP26" s="338">
        <f t="shared" si="11"/>
        <v>17.518329999999999</v>
      </c>
      <c r="AQ26" s="338">
        <f t="shared" si="11"/>
        <v>14.980309999999999</v>
      </c>
      <c r="AR26" s="338">
        <f t="shared" si="11"/>
        <v>10.03044</v>
      </c>
      <c r="AS26" s="338">
        <f t="shared" si="11"/>
        <v>7.8780999999999999</v>
      </c>
      <c r="AT26" s="338">
        <f t="shared" si="11"/>
        <v>5.4342600000000001</v>
      </c>
      <c r="AU26" s="338">
        <f t="shared" si="11"/>
        <v>3.2819199999999999</v>
      </c>
      <c r="AV26" s="338">
        <f t="shared" si="11"/>
        <v>0</v>
      </c>
    </row>
    <row r="27" spans="2:48" ht="15" x14ac:dyDescent="0.2">
      <c r="C27" s="109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  <c r="AB27" s="180"/>
      <c r="AC27" s="180"/>
      <c r="AD27" s="180"/>
      <c r="AE27" s="180"/>
      <c r="AF27" s="180"/>
      <c r="AG27" s="180"/>
      <c r="AH27" s="180"/>
      <c r="AI27" s="180"/>
      <c r="AJ27" s="180"/>
      <c r="AK27" s="180"/>
      <c r="AL27" s="180"/>
      <c r="AM27" s="180"/>
      <c r="AN27" s="180"/>
      <c r="AO27" s="180"/>
      <c r="AP27" s="180"/>
      <c r="AQ27" s="180"/>
      <c r="AR27" s="180"/>
      <c r="AS27" s="180"/>
      <c r="AT27" s="180"/>
      <c r="AU27" s="180"/>
      <c r="AV27" s="180"/>
    </row>
    <row r="28" spans="2:48" ht="17" x14ac:dyDescent="0.2">
      <c r="C28" s="107" t="s">
        <v>324</v>
      </c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0"/>
      <c r="W28" s="180"/>
      <c r="X28" s="180"/>
      <c r="Y28" s="180"/>
      <c r="Z28" s="180"/>
      <c r="AA28" s="180"/>
      <c r="AB28" s="180"/>
      <c r="AC28" s="180"/>
      <c r="AD28" s="180"/>
      <c r="AE28" s="180"/>
      <c r="AF28" s="180"/>
      <c r="AG28" s="180"/>
      <c r="AH28" s="180"/>
      <c r="AI28" s="180"/>
      <c r="AJ28" s="180"/>
      <c r="AK28" s="180"/>
      <c r="AL28" s="180"/>
      <c r="AM28" s="180"/>
      <c r="AN28" s="180"/>
      <c r="AO28" s="180"/>
      <c r="AP28" s="180"/>
      <c r="AQ28" s="180"/>
      <c r="AR28" s="180"/>
      <c r="AS28" s="180"/>
      <c r="AT28" s="180"/>
      <c r="AU28" s="180"/>
      <c r="AV28" s="180"/>
    </row>
    <row r="29" spans="2:48" ht="15" x14ac:dyDescent="0.2">
      <c r="C29" s="111" t="s">
        <v>325</v>
      </c>
      <c r="I29" s="180"/>
      <c r="J29" s="185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0"/>
      <c r="AI29" s="180"/>
      <c r="AJ29" s="180"/>
      <c r="AK29" s="180"/>
      <c r="AL29" s="180"/>
      <c r="AM29" s="180"/>
      <c r="AN29" s="180"/>
      <c r="AO29" s="180"/>
      <c r="AP29" s="180"/>
      <c r="AQ29" s="180"/>
      <c r="AR29" s="180"/>
      <c r="AS29" s="180"/>
      <c r="AT29" s="180"/>
      <c r="AU29" s="180"/>
      <c r="AV29" s="180"/>
    </row>
    <row r="30" spans="2:48" ht="15" x14ac:dyDescent="0.2">
      <c r="C30" s="108" t="s">
        <v>326</v>
      </c>
      <c r="D30" s="6" t="s">
        <v>78</v>
      </c>
      <c r="I30" s="180">
        <f t="shared" ref="I30:AU30" si="12">I103</f>
        <v>0.14605120239857775</v>
      </c>
      <c r="J30" s="180">
        <f t="shared" si="12"/>
        <v>0.14138132467697775</v>
      </c>
      <c r="K30" s="180">
        <f t="shared" si="12"/>
        <v>0.14832962644654935</v>
      </c>
      <c r="L30" s="180">
        <f t="shared" si="12"/>
        <v>0.1435663511705173</v>
      </c>
      <c r="M30" s="180">
        <f t="shared" si="12"/>
        <v>0.15064076697548032</v>
      </c>
      <c r="N30" s="180">
        <f t="shared" si="12"/>
        <v>0.14578222619392764</v>
      </c>
      <c r="O30" s="180">
        <f t="shared" si="12"/>
        <v>0.15298502127498989</v>
      </c>
      <c r="P30" s="180">
        <f t="shared" si="12"/>
        <v>0.14802930967780623</v>
      </c>
      <c r="Q30" s="180">
        <f t="shared" si="12"/>
        <v>0.15536278943968973</v>
      </c>
      <c r="R30" s="180">
        <f t="shared" si="12"/>
        <v>0.15030796361056237</v>
      </c>
      <c r="S30" s="180">
        <f t="shared" si="12"/>
        <v>0.1577744743224675</v>
      </c>
      <c r="T30" s="180">
        <f t="shared" si="12"/>
        <v>0.15261855197675761</v>
      </c>
      <c r="U30" s="180">
        <f t="shared" si="12"/>
        <v>0.16022048148478057</v>
      </c>
      <c r="V30" s="180">
        <f t="shared" si="12"/>
        <v>0.15496144069215645</v>
      </c>
      <c r="W30" s="180">
        <f t="shared" si="12"/>
        <v>0.16270121914385713</v>
      </c>
      <c r="X30" s="180">
        <f t="shared" si="12"/>
        <v>0.15733699753538052</v>
      </c>
      <c r="Y30" s="180">
        <f t="shared" si="12"/>
        <v>0.16521709811670288</v>
      </c>
      <c r="Z30" s="180">
        <f t="shared" si="12"/>
        <v>0.15974559207605674</v>
      </c>
      <c r="AA30" s="180">
        <f t="shared" si="12"/>
        <v>0.16776853176080486</v>
      </c>
      <c r="AB30" s="180">
        <f t="shared" si="12"/>
        <v>0.16218759559934576</v>
      </c>
      <c r="AC30" s="180">
        <f t="shared" si="12"/>
        <v>0.17035593591142423</v>
      </c>
      <c r="AD30" s="180">
        <f t="shared" si="12"/>
        <v>0.164663381026736</v>
      </c>
      <c r="AE30" s="180">
        <f t="shared" si="12"/>
        <v>0.17297972881536408</v>
      </c>
      <c r="AF30" s="180">
        <f t="shared" si="12"/>
        <v>0.16717332283298214</v>
      </c>
      <c r="AG30" s="180">
        <f t="shared" si="12"/>
        <v>0.175640331061097</v>
      </c>
      <c r="AH30" s="180">
        <f t="shared" si="12"/>
        <v>0.16971779695906736</v>
      </c>
      <c r="AI30" s="180">
        <f t="shared" si="12"/>
        <v>0.17833816550513301</v>
      </c>
      <c r="AJ30" s="180">
        <f t="shared" si="12"/>
        <v>0.17229718072106279</v>
      </c>
      <c r="AK30" s="180">
        <f t="shared" si="12"/>
        <v>0.1810736571945061</v>
      </c>
      <c r="AL30" s="180">
        <f t="shared" si="12"/>
        <v>0.17491185271475448</v>
      </c>
      <c r="AM30" s="180">
        <f t="shared" si="12"/>
        <v>0.18384723328525199</v>
      </c>
      <c r="AN30" s="180">
        <f t="shared" si="12"/>
        <v>0.17756219271590534</v>
      </c>
      <c r="AO30" s="180">
        <f t="shared" si="12"/>
        <v>0.18665932295674995</v>
      </c>
      <c r="AP30" s="180">
        <f t="shared" si="12"/>
        <v>0.18024858157601639</v>
      </c>
      <c r="AQ30" s="180">
        <f t="shared" si="12"/>
        <v>0.18951035732179375</v>
      </c>
      <c r="AR30" s="180">
        <f t="shared" si="12"/>
        <v>0.18297140111344545</v>
      </c>
      <c r="AS30" s="180">
        <f t="shared" si="12"/>
        <v>0.19240076933225655</v>
      </c>
      <c r="AT30" s="180">
        <f t="shared" si="12"/>
        <v>0.18573103399974131</v>
      </c>
      <c r="AU30" s="180">
        <f t="shared" si="12"/>
        <v>0.1953309936802092</v>
      </c>
      <c r="AV30" s="180"/>
    </row>
    <row r="31" spans="2:48" ht="15" x14ac:dyDescent="0.2">
      <c r="C31" s="108" t="s">
        <v>20</v>
      </c>
      <c r="D31" s="6" t="s">
        <v>78</v>
      </c>
      <c r="H31" s="180">
        <f>H93</f>
        <v>59.057138510693967</v>
      </c>
      <c r="I31" s="180">
        <f>I93</f>
        <v>58.36537516645123</v>
      </c>
      <c r="J31" s="180">
        <f t="shared" ref="J31:AU31" si="13">J93</f>
        <v>57.545883981411919</v>
      </c>
      <c r="K31" s="180">
        <f t="shared" si="13"/>
        <v>56.318872131950201</v>
      </c>
      <c r="L31" s="180">
        <f t="shared" si="13"/>
        <v>55.444936406681023</v>
      </c>
      <c r="M31" s="180">
        <f t="shared" si="13"/>
        <v>54.162310063983668</v>
      </c>
      <c r="N31" s="180">
        <f t="shared" si="13"/>
        <v>53.230442467092054</v>
      </c>
      <c r="O31" s="180">
        <f t="shared" si="13"/>
        <v>51.888609084146673</v>
      </c>
      <c r="P31" s="180">
        <f t="shared" si="13"/>
        <v>50.895087448838041</v>
      </c>
      <c r="Q31" s="180">
        <f t="shared" si="13"/>
        <v>49.490211979067915</v>
      </c>
      <c r="R31" s="180">
        <f t="shared" si="13"/>
        <v>48.431063326186823</v>
      </c>
      <c r="S31" s="180">
        <f t="shared" si="13"/>
        <v>46.959051714732873</v>
      </c>
      <c r="T31" s="180">
        <f t="shared" si="13"/>
        <v>45.830035187148233</v>
      </c>
      <c r="U31" s="180">
        <f t="shared" si="13"/>
        <v>44.2865167370827</v>
      </c>
      <c r="V31" s="180">
        <f t="shared" si="13"/>
        <v>43.083105371236421</v>
      </c>
      <c r="W31" s="180">
        <f t="shared" si="13"/>
        <v>41.463413908043563</v>
      </c>
      <c r="X31" s="180">
        <f t="shared" si="13"/>
        <v>40.180775163427953</v>
      </c>
      <c r="Y31" s="180">
        <f t="shared" si="13"/>
        <v>38.479928915863503</v>
      </c>
      <c r="Z31" s="180">
        <f t="shared" si="13"/>
        <v>37.112903877794331</v>
      </c>
      <c r="AA31" s="180">
        <f t="shared" si="13"/>
        <v>35.325583987656508</v>
      </c>
      <c r="AB31" s="180">
        <f t="shared" si="13"/>
        <v>33.868665152942697</v>
      </c>
      <c r="AC31" s="180">
        <f t="shared" si="13"/>
        <v>31.989192720328234</v>
      </c>
      <c r="AD31" s="180">
        <f t="shared" si="13"/>
        <v>30.436500269280167</v>
      </c>
      <c r="AE31" s="180">
        <f t="shared" si="13"/>
        <v>28.458811833533659</v>
      </c>
      <c r="AF31" s="180">
        <f t="shared" si="13"/>
        <v>26.804068285173624</v>
      </c>
      <c r="AG31" s="180">
        <f t="shared" si="13"/>
        <v>24.721689634939626</v>
      </c>
      <c r="AH31" s="180">
        <f t="shared" si="13"/>
        <v>22.958192775251273</v>
      </c>
      <c r="AI31" s="180">
        <f t="shared" si="13"/>
        <v>20.764210973776571</v>
      </c>
      <c r="AJ31" s="180">
        <f t="shared" si="13"/>
        <v>18.884804939324969</v>
      </c>
      <c r="AK31" s="180">
        <f t="shared" si="13"/>
        <v>16.57183844340172</v>
      </c>
      <c r="AL31" s="180">
        <f t="shared" si="13"/>
        <v>14.568882834638924</v>
      </c>
      <c r="AM31" s="180">
        <f t="shared" si="13"/>
        <v>12.129049577294165</v>
      </c>
      <c r="AN31" s="180">
        <f t="shared" si="13"/>
        <v>9.9943864673024443</v>
      </c>
      <c r="AO31" s="180">
        <f t="shared" si="13"/>
        <v>7.4192697654898652</v>
      </c>
      <c r="AP31" s="180">
        <f t="shared" si="13"/>
        <v>5.1441884607686914</v>
      </c>
      <c r="AQ31" s="180">
        <f t="shared" si="13"/>
        <v>2.4248005998661335</v>
      </c>
      <c r="AR31" s="180">
        <f t="shared" si="13"/>
        <v>-2.3803181647963356E-13</v>
      </c>
      <c r="AS31" s="180">
        <f t="shared" si="13"/>
        <v>-2.3803181647963356E-13</v>
      </c>
      <c r="AT31" s="180">
        <f t="shared" si="13"/>
        <v>-2.3803181647963356E-13</v>
      </c>
      <c r="AU31" s="180">
        <f t="shared" si="13"/>
        <v>-2.3803181647963356E-13</v>
      </c>
      <c r="AV31" s="180"/>
    </row>
    <row r="32" spans="2:48" ht="15" x14ac:dyDescent="0.2">
      <c r="C32" s="109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  <c r="AB32" s="180"/>
      <c r="AC32" s="180"/>
      <c r="AD32" s="180"/>
      <c r="AE32" s="180"/>
      <c r="AF32" s="180"/>
      <c r="AG32" s="180"/>
      <c r="AH32" s="180"/>
      <c r="AI32" s="180"/>
      <c r="AJ32" s="180"/>
      <c r="AK32" s="180"/>
      <c r="AL32" s="180"/>
      <c r="AM32" s="180"/>
      <c r="AN32" s="180"/>
      <c r="AO32" s="180"/>
      <c r="AP32" s="180"/>
      <c r="AQ32" s="180"/>
      <c r="AR32" s="180"/>
      <c r="AS32" s="180"/>
      <c r="AT32" s="180"/>
      <c r="AU32" s="180"/>
      <c r="AV32" s="180"/>
    </row>
    <row r="33" spans="1:48" ht="15" x14ac:dyDescent="0.2">
      <c r="C33" s="111" t="s">
        <v>221</v>
      </c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80"/>
      <c r="AE33" s="180"/>
      <c r="AF33" s="180"/>
      <c r="AG33" s="180"/>
      <c r="AH33" s="180"/>
      <c r="AI33" s="180"/>
      <c r="AJ33" s="180"/>
      <c r="AK33" s="180"/>
      <c r="AL33" s="180"/>
      <c r="AM33" s="180"/>
      <c r="AN33" s="180"/>
      <c r="AO33" s="180"/>
      <c r="AP33" s="180"/>
      <c r="AQ33" s="180"/>
      <c r="AR33" s="180"/>
      <c r="AS33" s="180"/>
      <c r="AT33" s="180"/>
      <c r="AU33" s="180"/>
      <c r="AV33" s="180"/>
    </row>
    <row r="34" spans="1:48" ht="15" x14ac:dyDescent="0.2">
      <c r="C34" s="108" t="s">
        <v>327</v>
      </c>
      <c r="D34" s="6" t="s">
        <v>78</v>
      </c>
      <c r="H34" s="180">
        <f>Input!$H$94</f>
        <v>35.536606474056406</v>
      </c>
      <c r="I34" s="180">
        <f>Input!$H$94</f>
        <v>35.536606474056406</v>
      </c>
      <c r="J34" s="180">
        <f>Input!$H$94</f>
        <v>35.536606474056406</v>
      </c>
      <c r="K34" s="180">
        <f>Input!$H$94</f>
        <v>35.536606474056406</v>
      </c>
      <c r="L34" s="180">
        <f>Input!$H$94</f>
        <v>35.536606474056406</v>
      </c>
      <c r="M34" s="180">
        <f>Input!$H$94</f>
        <v>35.536606474056406</v>
      </c>
      <c r="N34" s="180">
        <f>Input!$H$94</f>
        <v>35.536606474056406</v>
      </c>
      <c r="O34" s="180">
        <f>Input!$H$94</f>
        <v>35.536606474056406</v>
      </c>
      <c r="P34" s="180">
        <f>Input!$H$94</f>
        <v>35.536606474056406</v>
      </c>
      <c r="Q34" s="180">
        <f>Input!$H$94</f>
        <v>35.536606474056406</v>
      </c>
      <c r="R34" s="180">
        <f>Input!$H$94</f>
        <v>35.536606474056406</v>
      </c>
      <c r="S34" s="180">
        <f>Input!$H$94</f>
        <v>35.536606474056406</v>
      </c>
      <c r="T34" s="180">
        <f>Input!$H$94</f>
        <v>35.536606474056406</v>
      </c>
      <c r="U34" s="180">
        <f>Input!$H$94</f>
        <v>35.536606474056406</v>
      </c>
      <c r="V34" s="180">
        <f>Input!$H$94</f>
        <v>35.536606474056406</v>
      </c>
      <c r="W34" s="180">
        <f>Input!$H$94</f>
        <v>35.536606474056406</v>
      </c>
      <c r="X34" s="180">
        <f>Input!$H$94</f>
        <v>35.536606474056406</v>
      </c>
      <c r="Y34" s="180">
        <f>Input!$H$94</f>
        <v>35.536606474056406</v>
      </c>
      <c r="Z34" s="180">
        <f>Input!$H$94</f>
        <v>35.536606474056406</v>
      </c>
      <c r="AA34" s="180">
        <f>Input!$H$94</f>
        <v>35.536606474056406</v>
      </c>
      <c r="AB34" s="180">
        <f>Input!$H$94</f>
        <v>35.536606474056406</v>
      </c>
      <c r="AC34" s="180">
        <f>Input!$H$94</f>
        <v>35.536606474056406</v>
      </c>
      <c r="AD34" s="180">
        <f>Input!$H$94</f>
        <v>35.536606474056406</v>
      </c>
      <c r="AE34" s="180">
        <f>Input!$H$94</f>
        <v>35.536606474056406</v>
      </c>
      <c r="AF34" s="180">
        <f>Input!$H$94</f>
        <v>35.536606474056406</v>
      </c>
      <c r="AG34" s="180">
        <f>Input!$H$94</f>
        <v>35.536606474056406</v>
      </c>
      <c r="AH34" s="180">
        <f>Input!$H$94</f>
        <v>35.536606474056406</v>
      </c>
      <c r="AI34" s="180">
        <f>Input!$H$94</f>
        <v>35.536606474056406</v>
      </c>
      <c r="AJ34" s="180">
        <f>Input!$H$94</f>
        <v>35.536606474056406</v>
      </c>
      <c r="AK34" s="180">
        <f>Input!$H$94</f>
        <v>35.536606474056406</v>
      </c>
      <c r="AL34" s="180">
        <f>Input!$H$94</f>
        <v>35.536606474056406</v>
      </c>
      <c r="AM34" s="180">
        <f>Input!$H$94</f>
        <v>35.536606474056406</v>
      </c>
      <c r="AN34" s="180">
        <f>Input!$H$94</f>
        <v>35.536606474056406</v>
      </c>
      <c r="AO34" s="180">
        <f>Input!$H$94</f>
        <v>35.536606474056406</v>
      </c>
      <c r="AP34" s="180">
        <f>Input!$H$94</f>
        <v>35.536606474056406</v>
      </c>
      <c r="AQ34" s="180">
        <f>Input!$H$94</f>
        <v>35.536606474056406</v>
      </c>
      <c r="AR34" s="180">
        <f>Input!$H$94</f>
        <v>35.536606474056406</v>
      </c>
      <c r="AS34" s="180">
        <f>Input!$H$94</f>
        <v>35.536606474056406</v>
      </c>
      <c r="AT34" s="180">
        <f>Input!$H$94</f>
        <v>35.536606474056406</v>
      </c>
      <c r="AU34" s="180">
        <f>Input!$H$94</f>
        <v>35.536606474056406</v>
      </c>
      <c r="AV34" s="180">
        <f>Input!$H$94</f>
        <v>35.536606474056406</v>
      </c>
    </row>
    <row r="35" spans="1:48" ht="15" x14ac:dyDescent="0.2">
      <c r="C35" s="108" t="s">
        <v>328</v>
      </c>
      <c r="D35" s="6" t="s">
        <v>78</v>
      </c>
      <c r="I35" s="180">
        <f>I53</f>
        <v>-0.66399165744538236</v>
      </c>
      <c r="J35" s="180">
        <f t="shared" ref="J35:AV35" si="14">J53</f>
        <v>-1.9036049049828634</v>
      </c>
      <c r="K35" s="180">
        <f t="shared" si="14"/>
        <v>-3.2300587334382107</v>
      </c>
      <c r="L35" s="180">
        <f t="shared" si="14"/>
        <v>-4.4157879822833239</v>
      </c>
      <c r="M35" s="180">
        <f t="shared" si="14"/>
        <v>-5.6862991386750164</v>
      </c>
      <c r="N35" s="180">
        <f t="shared" si="14"/>
        <v>-6.8146667994659342</v>
      </c>
      <c r="O35" s="180">
        <f t="shared" si="14"/>
        <v>-8.0256357325650214</v>
      </c>
      <c r="P35" s="180">
        <f t="shared" si="14"/>
        <v>-9.092929546002539</v>
      </c>
      <c r="Q35" s="180">
        <f t="shared" si="14"/>
        <v>-10.240514056118617</v>
      </c>
      <c r="R35" s="180">
        <f t="shared" si="14"/>
        <v>-11.242771118729037</v>
      </c>
      <c r="S35" s="180">
        <f t="shared" si="14"/>
        <v>-12.322869845837991</v>
      </c>
      <c r="T35" s="180">
        <f t="shared" si="14"/>
        <v>-13.255859547122817</v>
      </c>
      <c r="U35" s="180">
        <f t="shared" si="14"/>
        <v>-14.264094333859743</v>
      </c>
      <c r="V35" s="180">
        <f t="shared" si="14"/>
        <v>-15.123300130652099</v>
      </c>
      <c r="W35" s="180">
        <f t="shared" si="14"/>
        <v>-16.054997183503133</v>
      </c>
      <c r="X35" s="180">
        <f t="shared" si="14"/>
        <v>-16.835597132296819</v>
      </c>
      <c r="Y35" s="180">
        <f t="shared" si="14"/>
        <v>-17.685766899100361</v>
      </c>
      <c r="Z35" s="180">
        <f t="shared" si="14"/>
        <v>-18.382612861719196</v>
      </c>
      <c r="AA35" s="180">
        <f t="shared" si="14"/>
        <v>-19.14592853800773</v>
      </c>
      <c r="AB35" s="180">
        <f t="shared" si="14"/>
        <v>-19.753523970216705</v>
      </c>
      <c r="AC35" s="180">
        <f t="shared" si="14"/>
        <v>-20.424298540971286</v>
      </c>
      <c r="AD35" s="180">
        <f t="shared" si="14"/>
        <v>-20.936774767472183</v>
      </c>
      <c r="AE35" s="180">
        <f t="shared" si="14"/>
        <v>-21.508936484496267</v>
      </c>
      <c r="AF35" s="180">
        <f t="shared" si="14"/>
        <v>-21.920027357171932</v>
      </c>
      <c r="AG35" s="180">
        <f t="shared" si="14"/>
        <v>-22.387093545492515</v>
      </c>
      <c r="AH35" s="180">
        <f t="shared" si="14"/>
        <v>-22.690108374737328</v>
      </c>
      <c r="AI35" s="180">
        <f t="shared" si="14"/>
        <v>-23.045157454179179</v>
      </c>
      <c r="AJ35" s="180">
        <f t="shared" si="14"/>
        <v>-23.232952095647974</v>
      </c>
      <c r="AK35" s="180">
        <f t="shared" si="14"/>
        <v>-23.468593695970032</v>
      </c>
      <c r="AL35" s="180">
        <f t="shared" si="14"/>
        <v>-23.53353966706106</v>
      </c>
      <c r="AM35" s="180">
        <f t="shared" si="14"/>
        <v>-23.641882706758871</v>
      </c>
      <c r="AN35" s="180">
        <f t="shared" si="14"/>
        <v>-23.575834198583653</v>
      </c>
      <c r="AO35" s="180">
        <f t="shared" si="14"/>
        <v>-23.548452788612028</v>
      </c>
      <c r="AP35" s="180">
        <f t="shared" si="14"/>
        <v>-23.34271143005888</v>
      </c>
      <c r="AQ35" s="180">
        <f t="shared" si="14"/>
        <v>-23.170608454276508</v>
      </c>
      <c r="AR35" s="180">
        <f t="shared" si="14"/>
        <v>-25.689142338185661</v>
      </c>
      <c r="AS35" s="180">
        <f t="shared" si="14"/>
        <v>-27.850908061402457</v>
      </c>
      <c r="AT35" s="180">
        <f t="shared" si="14"/>
        <v>-30.288080346091927</v>
      </c>
      <c r="AU35" s="180">
        <f t="shared" si="14"/>
        <v>-32.45001666077038</v>
      </c>
      <c r="AV35" s="180">
        <f t="shared" si="14"/>
        <v>-35.536606474056157</v>
      </c>
    </row>
    <row r="36" spans="1:48" ht="15" x14ac:dyDescent="0.2">
      <c r="C36" s="109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80"/>
      <c r="Y36" s="180"/>
      <c r="Z36" s="180"/>
      <c r="AA36" s="180"/>
      <c r="AB36" s="180"/>
      <c r="AC36" s="180"/>
      <c r="AD36" s="180"/>
      <c r="AE36" s="180"/>
      <c r="AF36" s="180"/>
      <c r="AG36" s="180"/>
      <c r="AH36" s="180"/>
      <c r="AI36" s="180"/>
      <c r="AJ36" s="180"/>
      <c r="AK36" s="180"/>
      <c r="AL36" s="180"/>
      <c r="AM36" s="180"/>
      <c r="AN36" s="180"/>
      <c r="AO36" s="180"/>
      <c r="AP36" s="180"/>
      <c r="AQ36" s="180"/>
      <c r="AR36" s="180"/>
      <c r="AS36" s="180"/>
      <c r="AT36" s="180"/>
      <c r="AU36" s="180"/>
      <c r="AV36" s="180"/>
    </row>
    <row r="37" spans="1:48" ht="15" x14ac:dyDescent="0.2">
      <c r="B37" s="325"/>
      <c r="C37" s="337" t="s">
        <v>329</v>
      </c>
      <c r="D37" s="324" t="s">
        <v>78</v>
      </c>
      <c r="E37" s="325"/>
      <c r="F37" s="325"/>
      <c r="G37" s="325"/>
      <c r="H37" s="338">
        <f>ROUND(SUM(H29:H35),5)</f>
        <v>94.593739999999997</v>
      </c>
      <c r="I37" s="338">
        <f>ROUND(SUM(I29:I35),5)</f>
        <v>93.384039999999999</v>
      </c>
      <c r="J37" s="338">
        <f t="shared" ref="J37:AV37" si="15">ROUND(SUM(J29:J35),5)</f>
        <v>91.320269999999994</v>
      </c>
      <c r="K37" s="338">
        <f t="shared" si="15"/>
        <v>88.773750000000007</v>
      </c>
      <c r="L37" s="338">
        <f t="shared" si="15"/>
        <v>86.709320000000005</v>
      </c>
      <c r="M37" s="338">
        <f t="shared" si="15"/>
        <v>84.163259999999994</v>
      </c>
      <c r="N37" s="338">
        <f t="shared" si="15"/>
        <v>82.098159999999993</v>
      </c>
      <c r="O37" s="338">
        <f t="shared" si="15"/>
        <v>79.55256</v>
      </c>
      <c r="P37" s="338">
        <f t="shared" si="15"/>
        <v>77.486789999999999</v>
      </c>
      <c r="Q37" s="338">
        <f t="shared" si="15"/>
        <v>74.941670000000002</v>
      </c>
      <c r="R37" s="338">
        <f t="shared" si="15"/>
        <v>72.875209999999996</v>
      </c>
      <c r="S37" s="338">
        <f t="shared" si="15"/>
        <v>70.330560000000006</v>
      </c>
      <c r="T37" s="338">
        <f t="shared" si="15"/>
        <v>68.263400000000004</v>
      </c>
      <c r="U37" s="338">
        <f t="shared" si="15"/>
        <v>65.719250000000002</v>
      </c>
      <c r="V37" s="338">
        <f t="shared" si="15"/>
        <v>63.65137</v>
      </c>
      <c r="W37" s="338">
        <f t="shared" si="15"/>
        <v>61.10772</v>
      </c>
      <c r="X37" s="338">
        <f t="shared" si="15"/>
        <v>59.039119999999997</v>
      </c>
      <c r="Y37" s="338">
        <f t="shared" si="15"/>
        <v>56.495989999999999</v>
      </c>
      <c r="Z37" s="338">
        <f t="shared" si="15"/>
        <v>54.426639999999999</v>
      </c>
      <c r="AA37" s="338">
        <f t="shared" si="15"/>
        <v>51.884030000000003</v>
      </c>
      <c r="AB37" s="338">
        <f t="shared" si="15"/>
        <v>49.813940000000002</v>
      </c>
      <c r="AC37" s="338">
        <f t="shared" si="15"/>
        <v>47.271859999999997</v>
      </c>
      <c r="AD37" s="338">
        <f t="shared" si="15"/>
        <v>45.201000000000001</v>
      </c>
      <c r="AE37" s="338">
        <f t="shared" si="15"/>
        <v>42.659460000000003</v>
      </c>
      <c r="AF37" s="338">
        <f t="shared" si="15"/>
        <v>40.587820000000001</v>
      </c>
      <c r="AG37" s="338">
        <f t="shared" si="15"/>
        <v>38.046840000000003</v>
      </c>
      <c r="AH37" s="338">
        <f t="shared" si="15"/>
        <v>35.974409999999999</v>
      </c>
      <c r="AI37" s="338">
        <f t="shared" si="15"/>
        <v>33.433999999999997</v>
      </c>
      <c r="AJ37" s="338">
        <f t="shared" si="15"/>
        <v>31.360759999999999</v>
      </c>
      <c r="AK37" s="338">
        <f t="shared" si="15"/>
        <v>28.820920000000001</v>
      </c>
      <c r="AL37" s="338">
        <f t="shared" si="15"/>
        <v>26.746860000000002</v>
      </c>
      <c r="AM37" s="338">
        <f t="shared" si="15"/>
        <v>24.207619999999999</v>
      </c>
      <c r="AN37" s="338">
        <f t="shared" si="15"/>
        <v>22.132719999999999</v>
      </c>
      <c r="AO37" s="338">
        <f t="shared" si="15"/>
        <v>19.594080000000002</v>
      </c>
      <c r="AP37" s="338">
        <f t="shared" si="15"/>
        <v>17.518329999999999</v>
      </c>
      <c r="AQ37" s="338">
        <f t="shared" si="15"/>
        <v>14.980309999999999</v>
      </c>
      <c r="AR37" s="338">
        <f t="shared" si="15"/>
        <v>10.03044</v>
      </c>
      <c r="AS37" s="338">
        <f t="shared" si="15"/>
        <v>7.8780999999999999</v>
      </c>
      <c r="AT37" s="338">
        <f t="shared" si="15"/>
        <v>5.4342600000000001</v>
      </c>
      <c r="AU37" s="338">
        <f t="shared" si="15"/>
        <v>3.2819199999999999</v>
      </c>
      <c r="AV37" s="338">
        <f t="shared" si="15"/>
        <v>0</v>
      </c>
    </row>
    <row r="38" spans="1:48" ht="15" x14ac:dyDescent="0.2">
      <c r="C38" s="109"/>
    </row>
    <row r="39" spans="1:48" ht="15" x14ac:dyDescent="0.2">
      <c r="C39" s="110" t="s">
        <v>330</v>
      </c>
      <c r="D39" s="6" t="s">
        <v>441</v>
      </c>
      <c r="E39" s="124">
        <f>IF(SUM(H39:AV39)=0, 0, 1)</f>
        <v>0</v>
      </c>
      <c r="H39" s="124">
        <f>H26-H37</f>
        <v>0</v>
      </c>
      <c r="I39" s="124">
        <f>I26-I37</f>
        <v>0</v>
      </c>
      <c r="J39" s="124">
        <f t="shared" ref="J39:AV39" si="16">J26-J37</f>
        <v>0</v>
      </c>
      <c r="K39" s="124">
        <f t="shared" si="16"/>
        <v>0</v>
      </c>
      <c r="L39" s="124">
        <f t="shared" si="16"/>
        <v>0</v>
      </c>
      <c r="M39" s="124">
        <f t="shared" si="16"/>
        <v>0</v>
      </c>
      <c r="N39" s="124">
        <f t="shared" si="16"/>
        <v>0</v>
      </c>
      <c r="O39" s="124">
        <f t="shared" si="16"/>
        <v>0</v>
      </c>
      <c r="P39" s="124">
        <f t="shared" si="16"/>
        <v>0</v>
      </c>
      <c r="Q39" s="124">
        <f t="shared" si="16"/>
        <v>0</v>
      </c>
      <c r="R39" s="124">
        <f t="shared" si="16"/>
        <v>0</v>
      </c>
      <c r="S39" s="124">
        <f t="shared" si="16"/>
        <v>0</v>
      </c>
      <c r="T39" s="124">
        <f t="shared" si="16"/>
        <v>0</v>
      </c>
      <c r="U39" s="124">
        <f t="shared" si="16"/>
        <v>0</v>
      </c>
      <c r="V39" s="124">
        <f t="shared" si="16"/>
        <v>0</v>
      </c>
      <c r="W39" s="124">
        <f t="shared" si="16"/>
        <v>0</v>
      </c>
      <c r="X39" s="124">
        <f t="shared" si="16"/>
        <v>0</v>
      </c>
      <c r="Y39" s="124">
        <f t="shared" si="16"/>
        <v>0</v>
      </c>
      <c r="Z39" s="124">
        <f t="shared" si="16"/>
        <v>0</v>
      </c>
      <c r="AA39" s="124">
        <f t="shared" si="16"/>
        <v>0</v>
      </c>
      <c r="AB39" s="124">
        <f t="shared" si="16"/>
        <v>0</v>
      </c>
      <c r="AC39" s="124">
        <f t="shared" si="16"/>
        <v>0</v>
      </c>
      <c r="AD39" s="124">
        <f t="shared" si="16"/>
        <v>0</v>
      </c>
      <c r="AE39" s="124">
        <f t="shared" si="16"/>
        <v>0</v>
      </c>
      <c r="AF39" s="124">
        <f t="shared" si="16"/>
        <v>0</v>
      </c>
      <c r="AG39" s="124">
        <f t="shared" si="16"/>
        <v>0</v>
      </c>
      <c r="AH39" s="124">
        <f t="shared" si="16"/>
        <v>0</v>
      </c>
      <c r="AI39" s="124">
        <f t="shared" si="16"/>
        <v>0</v>
      </c>
      <c r="AJ39" s="124">
        <f t="shared" si="16"/>
        <v>0</v>
      </c>
      <c r="AK39" s="124">
        <f t="shared" si="16"/>
        <v>0</v>
      </c>
      <c r="AL39" s="124">
        <f t="shared" si="16"/>
        <v>0</v>
      </c>
      <c r="AM39" s="124">
        <f t="shared" si="16"/>
        <v>0</v>
      </c>
      <c r="AN39" s="124">
        <f t="shared" si="16"/>
        <v>0</v>
      </c>
      <c r="AO39" s="124">
        <f t="shared" si="16"/>
        <v>0</v>
      </c>
      <c r="AP39" s="124">
        <f t="shared" si="16"/>
        <v>0</v>
      </c>
      <c r="AQ39" s="124">
        <f t="shared" si="16"/>
        <v>0</v>
      </c>
      <c r="AR39" s="124">
        <f>AR26-AR37</f>
        <v>0</v>
      </c>
      <c r="AS39" s="124">
        <f t="shared" si="16"/>
        <v>0</v>
      </c>
      <c r="AT39" s="124">
        <f t="shared" si="16"/>
        <v>0</v>
      </c>
      <c r="AU39" s="124">
        <f t="shared" si="16"/>
        <v>0</v>
      </c>
      <c r="AV39" s="124">
        <f t="shared" si="16"/>
        <v>0</v>
      </c>
    </row>
    <row r="40" spans="1:48" ht="15" x14ac:dyDescent="0.2">
      <c r="C40" s="110"/>
    </row>
    <row r="41" spans="1:48" ht="20" x14ac:dyDescent="0.25">
      <c r="A41" s="122" t="s">
        <v>353</v>
      </c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</row>
    <row r="42" spans="1:48" x14ac:dyDescent="0.2">
      <c r="C42" s="67" t="s">
        <v>18</v>
      </c>
      <c r="D42" s="6" t="s">
        <v>78</v>
      </c>
      <c r="I42" s="181">
        <f>Operations!I37</f>
        <v>5.9029897167359993</v>
      </c>
      <c r="J42" s="181">
        <f>Operations!J37</f>
        <v>5.0284727216639995</v>
      </c>
      <c r="K42" s="181">
        <f>Operations!K37</f>
        <v>5.9029897167359993</v>
      </c>
      <c r="L42" s="181">
        <f>Operations!L37</f>
        <v>5.0284727216639995</v>
      </c>
      <c r="M42" s="181">
        <f>Operations!M37</f>
        <v>5.9029897167359993</v>
      </c>
      <c r="N42" s="181">
        <f>Operations!N37</f>
        <v>5.0284727216639995</v>
      </c>
      <c r="O42" s="181">
        <f>Operations!O37</f>
        <v>5.9029897167359993</v>
      </c>
      <c r="P42" s="181">
        <f>Operations!P37</f>
        <v>5.0284727216639995</v>
      </c>
      <c r="Q42" s="181">
        <f>Operations!Q37</f>
        <v>5.9029897167359993</v>
      </c>
      <c r="R42" s="181">
        <f>Operations!R37</f>
        <v>5.0284727216639995</v>
      </c>
      <c r="S42" s="181">
        <f>Operations!S37</f>
        <v>5.9029897167359993</v>
      </c>
      <c r="T42" s="181">
        <f>Operations!T37</f>
        <v>5.0284727216639995</v>
      </c>
      <c r="U42" s="181">
        <f>Operations!U37</f>
        <v>5.9029897167359993</v>
      </c>
      <c r="V42" s="181">
        <f>Operations!V37</f>
        <v>5.0284727216639995</v>
      </c>
      <c r="W42" s="181">
        <f>Operations!W37</f>
        <v>5.9029897167359993</v>
      </c>
      <c r="X42" s="181">
        <f>Operations!X37</f>
        <v>5.0284727216639995</v>
      </c>
      <c r="Y42" s="181">
        <f>Operations!Y37</f>
        <v>5.9029897167359993</v>
      </c>
      <c r="Z42" s="181">
        <f>Operations!Z37</f>
        <v>5.0284727216639995</v>
      </c>
      <c r="AA42" s="181">
        <f>Operations!AA37</f>
        <v>5.9029897167359993</v>
      </c>
      <c r="AB42" s="181">
        <f>Operations!AB37</f>
        <v>5.0284727216639995</v>
      </c>
      <c r="AC42" s="181">
        <f>Operations!AC37</f>
        <v>5.9029897167359993</v>
      </c>
      <c r="AD42" s="181">
        <f>Operations!AD37</f>
        <v>5.0284727216639995</v>
      </c>
      <c r="AE42" s="181">
        <f>Operations!AE37</f>
        <v>5.9029897167359993</v>
      </c>
      <c r="AF42" s="181">
        <f>Operations!AF37</f>
        <v>5.0284727216639995</v>
      </c>
      <c r="AG42" s="181">
        <f>Operations!AG37</f>
        <v>5.9029897167359993</v>
      </c>
      <c r="AH42" s="181">
        <f>Operations!AH37</f>
        <v>5.0284727216639995</v>
      </c>
      <c r="AI42" s="181">
        <f>Operations!AI37</f>
        <v>5.9029897167359993</v>
      </c>
      <c r="AJ42" s="181">
        <f>Operations!AJ37</f>
        <v>5.0284727216639995</v>
      </c>
      <c r="AK42" s="181">
        <f>Operations!AK37</f>
        <v>5.9029897167359993</v>
      </c>
      <c r="AL42" s="181">
        <f>Operations!AL37</f>
        <v>5.0284727216639995</v>
      </c>
      <c r="AM42" s="181">
        <f>Operations!AM37</f>
        <v>5.9029897167359993</v>
      </c>
      <c r="AN42" s="181">
        <f>Operations!AN37</f>
        <v>5.0284727216639995</v>
      </c>
      <c r="AO42" s="181">
        <f>Operations!AO37</f>
        <v>5.9029897167359993</v>
      </c>
      <c r="AP42" s="181">
        <f>Operations!AP37</f>
        <v>5.0284727216639995</v>
      </c>
      <c r="AQ42" s="181">
        <f>Operations!AQ37</f>
        <v>5.9029897167359993</v>
      </c>
      <c r="AR42" s="181">
        <f>Operations!AR37</f>
        <v>5.0284727216639995</v>
      </c>
      <c r="AS42" s="181">
        <f>Operations!AS37</f>
        <v>5.9029897167359993</v>
      </c>
      <c r="AT42" s="181">
        <f>Operations!AT37</f>
        <v>5.0284727216639995</v>
      </c>
      <c r="AU42" s="181">
        <f>Operations!AU37</f>
        <v>5.9029897167359993</v>
      </c>
      <c r="AV42" s="181">
        <f>Operations!AV37</f>
        <v>5.0284727216639995</v>
      </c>
    </row>
    <row r="43" spans="1:48" x14ac:dyDescent="0.2">
      <c r="B43" s="38"/>
      <c r="C43" s="220" t="s">
        <v>419</v>
      </c>
      <c r="D43" s="155" t="s">
        <v>78</v>
      </c>
      <c r="E43" s="38"/>
      <c r="F43" s="38"/>
      <c r="G43" s="38"/>
      <c r="H43" s="38"/>
      <c r="I43" s="182">
        <f>-Operations!I72</f>
        <v>-1.3144608215871998</v>
      </c>
      <c r="J43" s="183">
        <f>-Operations!J72</f>
        <v>-1.2724319220928</v>
      </c>
      <c r="K43" s="183">
        <f>-Operations!K72</f>
        <v>-1.334966638018944</v>
      </c>
      <c r="L43" s="183">
        <f>-Operations!L72</f>
        <v>-1.2920971605346558</v>
      </c>
      <c r="M43" s="183">
        <f>-Operations!M72</f>
        <v>-1.3557669027793229</v>
      </c>
      <c r="N43" s="183">
        <f>-Operations!N72</f>
        <v>-1.3120400357453488</v>
      </c>
      <c r="O43" s="183">
        <f>-Operations!O72</f>
        <v>-1.376865191474909</v>
      </c>
      <c r="P43" s="183">
        <f>-Operations!P72</f>
        <v>-1.3322637871002558</v>
      </c>
      <c r="Q43" s="183">
        <f>-Operations!Q72</f>
        <v>-1.3982651049572075</v>
      </c>
      <c r="R43" s="183">
        <f>-Operations!R72</f>
        <v>-1.3527716724950614</v>
      </c>
      <c r="S43" s="183">
        <f>-Operations!S72</f>
        <v>-1.4199702689022076</v>
      </c>
      <c r="T43" s="183">
        <f>-Operations!T72</f>
        <v>-1.3735669677908184</v>
      </c>
      <c r="U43" s="183">
        <f>-Operations!U72</f>
        <v>-1.4419843333630251</v>
      </c>
      <c r="V43" s="183">
        <f>-Operations!V72</f>
        <v>-1.394652966229408</v>
      </c>
      <c r="W43" s="183">
        <f>-Operations!W72</f>
        <v>-1.4643109722947141</v>
      </c>
      <c r="X43" s="183">
        <f>-Operations!X72</f>
        <v>-1.4160329778184246</v>
      </c>
      <c r="Y43" s="183">
        <f>-Operations!Y72</f>
        <v>-1.4869538830503257</v>
      </c>
      <c r="Z43" s="183">
        <f>-Operations!Z72</f>
        <v>-1.4377103286845105</v>
      </c>
      <c r="AA43" s="183">
        <f>-Operations!AA72</f>
        <v>-1.5099167858472438</v>
      </c>
      <c r="AB43" s="183">
        <f>-Operations!AB72</f>
        <v>-1.459688360394112</v>
      </c>
      <c r="AC43" s="183">
        <f>-Operations!AC72</f>
        <v>-1.5332034232028182</v>
      </c>
      <c r="AD43" s="183">
        <f>-Operations!AD72</f>
        <v>-1.4819704292406242</v>
      </c>
      <c r="AE43" s="183">
        <f>-Operations!AE72</f>
        <v>-1.5568175593382767</v>
      </c>
      <c r="AF43" s="183">
        <f>-Operations!AF72</f>
        <v>-1.5045599054968393</v>
      </c>
      <c r="AG43" s="183">
        <f>-Operations!AG72</f>
        <v>-1.580762979549873</v>
      </c>
      <c r="AH43" s="183">
        <f>-Operations!AH72</f>
        <v>-1.5274601726316062</v>
      </c>
      <c r="AI43" s="183">
        <f>-Operations!AI72</f>
        <v>-1.6050434895461971</v>
      </c>
      <c r="AJ43" s="183">
        <f>-Operations!AJ72</f>
        <v>-1.5506746264895652</v>
      </c>
      <c r="AK43" s="183">
        <f>-Operations!AK72</f>
        <v>-1.6296629147505548</v>
      </c>
      <c r="AL43" s="183">
        <f>-Operations!AL72</f>
        <v>-1.5742066744327903</v>
      </c>
      <c r="AM43" s="183">
        <f>-Operations!AM72</f>
        <v>-1.6546250995672678</v>
      </c>
      <c r="AN43" s="183">
        <f>-Operations!AN72</f>
        <v>-1.5980597344431482</v>
      </c>
      <c r="AO43" s="183">
        <f>-Operations!AO72</f>
        <v>-1.6799339066107495</v>
      </c>
      <c r="AP43" s="183">
        <f>-Operations!AP72</f>
        <v>-1.6222372341841476</v>
      </c>
      <c r="AQ43" s="183">
        <f>-Operations!AQ72</f>
        <v>-1.7055932158961438</v>
      </c>
      <c r="AR43" s="183">
        <f>-Operations!AR72</f>
        <v>-1.6467426100210092</v>
      </c>
      <c r="AS43" s="183">
        <f>-Operations!AS72</f>
        <v>-1.7316069239903091</v>
      </c>
      <c r="AT43" s="183">
        <f>-Operations!AT72</f>
        <v>-1.671579305997672</v>
      </c>
      <c r="AU43" s="183">
        <f>-Operations!AU72</f>
        <v>-1.7579789431218829</v>
      </c>
      <c r="AV43" s="183">
        <f>-Operations!AV72</f>
        <v>-1.6967507727693931</v>
      </c>
    </row>
    <row r="44" spans="1:48" x14ac:dyDescent="0.2">
      <c r="C44" s="158" t="s">
        <v>355</v>
      </c>
      <c r="H44" s="395"/>
      <c r="I44" s="181">
        <f>Operations!I111</f>
        <v>4.5885288951487997</v>
      </c>
      <c r="J44" s="181">
        <f>Operations!J111</f>
        <v>3.7560407995711995</v>
      </c>
      <c r="K44" s="181">
        <f>Operations!K111</f>
        <v>4.5680230787170553</v>
      </c>
      <c r="L44" s="181">
        <f>Operations!L111</f>
        <v>3.7363755611293437</v>
      </c>
      <c r="M44" s="181">
        <f>Operations!M111</f>
        <v>4.5472228139566759</v>
      </c>
      <c r="N44" s="181">
        <f>Operations!N111</f>
        <v>3.7164326859186509</v>
      </c>
      <c r="O44" s="181">
        <f>Operations!O111</f>
        <v>4.52612452526109</v>
      </c>
      <c r="P44" s="181">
        <f>Operations!P111</f>
        <v>3.6962089345637437</v>
      </c>
      <c r="Q44" s="181">
        <f>Operations!Q111</f>
        <v>4.5047246117787916</v>
      </c>
      <c r="R44" s="181">
        <f>Operations!R111</f>
        <v>3.6757010491689384</v>
      </c>
      <c r="S44" s="181">
        <f>Operations!S111</f>
        <v>4.4830194478337919</v>
      </c>
      <c r="T44" s="181">
        <f>Operations!T111</f>
        <v>3.6549057538731811</v>
      </c>
      <c r="U44" s="181">
        <f>Operations!U111</f>
        <v>4.4610053833729744</v>
      </c>
      <c r="V44" s="181">
        <f>Operations!V111</f>
        <v>3.6338197554345912</v>
      </c>
      <c r="W44" s="181">
        <f>Operations!W111</f>
        <v>4.438678744441285</v>
      </c>
      <c r="X44" s="181">
        <f>Operations!X111</f>
        <v>3.6124397438455746</v>
      </c>
      <c r="Y44" s="181">
        <f>Operations!Y111</f>
        <v>4.4160358336856733</v>
      </c>
      <c r="Z44" s="181">
        <f>Operations!Z111</f>
        <v>3.5907623929794887</v>
      </c>
      <c r="AA44" s="181">
        <f>Operations!AA111</f>
        <v>4.3930729308887555</v>
      </c>
      <c r="AB44" s="181">
        <f>Operations!AB111</f>
        <v>3.5687843612698877</v>
      </c>
      <c r="AC44" s="181">
        <f>Operations!AC111</f>
        <v>4.3697862935331813</v>
      </c>
      <c r="AD44" s="181">
        <f>Operations!AD111</f>
        <v>3.5465022924233756</v>
      </c>
      <c r="AE44" s="181">
        <f>Operations!AE111</f>
        <v>4.3461721573977226</v>
      </c>
      <c r="AF44" s="181">
        <f>Operations!AF111</f>
        <v>3.5239128161671602</v>
      </c>
      <c r="AG44" s="181">
        <f>Operations!AG111</f>
        <v>4.322226737186126</v>
      </c>
      <c r="AH44" s="181">
        <f>Operations!AH111</f>
        <v>3.5010125490323931</v>
      </c>
      <c r="AI44" s="181">
        <f>Operations!AI111</f>
        <v>4.2979462271898026</v>
      </c>
      <c r="AJ44" s="181">
        <f>Operations!AJ111</f>
        <v>3.4777980951744345</v>
      </c>
      <c r="AK44" s="181">
        <f>Operations!AK111</f>
        <v>4.2733268019854442</v>
      </c>
      <c r="AL44" s="181">
        <f>Operations!AL111</f>
        <v>3.4542660472312092</v>
      </c>
      <c r="AM44" s="181">
        <f>Operations!AM111</f>
        <v>4.2483646171687317</v>
      </c>
      <c r="AN44" s="181">
        <f>Operations!AN111</f>
        <v>3.4304129872208513</v>
      </c>
      <c r="AO44" s="181">
        <f>Operations!AO111</f>
        <v>4.22305581012525</v>
      </c>
      <c r="AP44" s="181">
        <f>Operations!AP111</f>
        <v>3.4062354874798517</v>
      </c>
      <c r="AQ44" s="181">
        <f>Operations!AQ111</f>
        <v>4.1973965008398553</v>
      </c>
      <c r="AR44" s="181">
        <f>Operations!AR111</f>
        <v>3.3817301116429901</v>
      </c>
      <c r="AS44" s="181">
        <f>Operations!AS111</f>
        <v>4.1713827927456899</v>
      </c>
      <c r="AT44" s="181">
        <f>Operations!AT111</f>
        <v>3.3568934156663275</v>
      </c>
      <c r="AU44" s="181">
        <f>Operations!AU111</f>
        <v>4.145010773614116</v>
      </c>
      <c r="AV44" s="181">
        <f>Operations!AV111</f>
        <v>3.3317219488946064</v>
      </c>
    </row>
    <row r="45" spans="1:48" x14ac:dyDescent="0.2">
      <c r="C45" s="225" t="s">
        <v>398</v>
      </c>
      <c r="D45" s="6" t="s">
        <v>78</v>
      </c>
      <c r="I45" s="181">
        <f>Operations!I113</f>
        <v>-1.2500000000000001E-2</v>
      </c>
      <c r="J45" s="181">
        <f>Operations!J113</f>
        <v>-1.2500000000000001E-2</v>
      </c>
      <c r="K45" s="181">
        <f>Operations!K113</f>
        <v>-1.2500000000000001E-2</v>
      </c>
      <c r="L45" s="181">
        <f>Operations!L113</f>
        <v>-1.2500000000000001E-2</v>
      </c>
      <c r="M45" s="181">
        <f>Operations!M113</f>
        <v>-1.2500000000000001E-2</v>
      </c>
      <c r="N45" s="181">
        <f>Operations!N113</f>
        <v>-1.2500000000000001E-2</v>
      </c>
      <c r="O45" s="181">
        <f>Operations!O113</f>
        <v>-1.2500000000000001E-2</v>
      </c>
      <c r="P45" s="181">
        <f>Operations!P113</f>
        <v>-1.2500000000000001E-2</v>
      </c>
      <c r="Q45" s="181">
        <f>Operations!Q113</f>
        <v>-1.2500000000000001E-2</v>
      </c>
      <c r="R45" s="181">
        <f>Operations!R113</f>
        <v>-1.2500000000000001E-2</v>
      </c>
      <c r="S45" s="181">
        <f>Operations!S113</f>
        <v>-1.2500000000000001E-2</v>
      </c>
      <c r="T45" s="181">
        <f>Operations!T113</f>
        <v>-1.2500000000000001E-2</v>
      </c>
      <c r="U45" s="181">
        <f>Operations!U113</f>
        <v>-1.2500000000000001E-2</v>
      </c>
      <c r="V45" s="181">
        <f>Operations!V113</f>
        <v>-1.2500000000000001E-2</v>
      </c>
      <c r="W45" s="181">
        <f>Operations!W113</f>
        <v>-1.2500000000000001E-2</v>
      </c>
      <c r="X45" s="181">
        <f>Operations!X113</f>
        <v>-1.2500000000000001E-2</v>
      </c>
      <c r="Y45" s="181">
        <f>Operations!Y113</f>
        <v>-1.2500000000000001E-2</v>
      </c>
      <c r="Z45" s="181">
        <f>Operations!Z113</f>
        <v>-1.2500000000000001E-2</v>
      </c>
      <c r="AA45" s="181">
        <f>Operations!AA113</f>
        <v>-1.2500000000000001E-2</v>
      </c>
      <c r="AB45" s="181">
        <f>Operations!AB113</f>
        <v>-1.2500000000000001E-2</v>
      </c>
      <c r="AC45" s="181">
        <f>Operations!AC113</f>
        <v>-1.2500000000000001E-2</v>
      </c>
      <c r="AD45" s="181">
        <f>Operations!AD113</f>
        <v>-1.2500000000000001E-2</v>
      </c>
      <c r="AE45" s="181">
        <f>Operations!AE113</f>
        <v>-1.2500000000000001E-2</v>
      </c>
      <c r="AF45" s="181">
        <f>Operations!AF113</f>
        <v>-1.2500000000000001E-2</v>
      </c>
      <c r="AG45" s="181">
        <f>Operations!AG113</f>
        <v>-1.2500000000000001E-2</v>
      </c>
      <c r="AH45" s="181">
        <f>Operations!AH113</f>
        <v>-1.2500000000000001E-2</v>
      </c>
      <c r="AI45" s="181">
        <f>Operations!AI113</f>
        <v>-1.2500000000000001E-2</v>
      </c>
      <c r="AJ45" s="181">
        <f>Operations!AJ113</f>
        <v>-1.2500000000000001E-2</v>
      </c>
      <c r="AK45" s="181">
        <f>Operations!AK113</f>
        <v>-1.2500000000000001E-2</v>
      </c>
      <c r="AL45" s="181">
        <f>Operations!AL113</f>
        <v>-1.2500000000000001E-2</v>
      </c>
      <c r="AM45" s="181">
        <f>Operations!AM113</f>
        <v>-1.2500000000000001E-2</v>
      </c>
      <c r="AN45" s="181">
        <f>Operations!AN113</f>
        <v>-1.2500000000000001E-2</v>
      </c>
      <c r="AO45" s="181">
        <f>Operations!AO113</f>
        <v>-1.2500000000000001E-2</v>
      </c>
      <c r="AP45" s="181">
        <f>Operations!AP113</f>
        <v>-1.2500000000000001E-2</v>
      </c>
      <c r="AQ45" s="181">
        <f>Operations!AQ113</f>
        <v>-1.2500000000000001E-2</v>
      </c>
      <c r="AR45" s="181">
        <f>Operations!AR113</f>
        <v>-1.2500000000000001E-2</v>
      </c>
      <c r="AS45" s="181">
        <f>Operations!AS113</f>
        <v>0</v>
      </c>
      <c r="AT45" s="181">
        <f>Operations!AT113</f>
        <v>0</v>
      </c>
      <c r="AU45" s="181">
        <f>Operations!AU113</f>
        <v>0</v>
      </c>
      <c r="AV45" s="181">
        <f>Operations!AV113</f>
        <v>0</v>
      </c>
    </row>
    <row r="46" spans="1:48" x14ac:dyDescent="0.2">
      <c r="C46" s="216" t="s">
        <v>356</v>
      </c>
      <c r="D46" s="6" t="s">
        <v>78</v>
      </c>
      <c r="I46" s="181">
        <f>I74</f>
        <v>-2.2679999999999998</v>
      </c>
      <c r="J46" s="181">
        <f t="shared" ref="J46:AV46" si="17">J74</f>
        <v>-2.2679999999999998</v>
      </c>
      <c r="K46" s="181">
        <f t="shared" si="17"/>
        <v>-2.2679999999999998</v>
      </c>
      <c r="L46" s="181">
        <f t="shared" si="17"/>
        <v>-2.2679999999999998</v>
      </c>
      <c r="M46" s="181">
        <f t="shared" si="17"/>
        <v>-2.2679999999999998</v>
      </c>
      <c r="N46" s="181">
        <f t="shared" si="17"/>
        <v>-2.2679999999999998</v>
      </c>
      <c r="O46" s="181">
        <f t="shared" si="17"/>
        <v>-2.2679999999999998</v>
      </c>
      <c r="P46" s="181">
        <f t="shared" si="17"/>
        <v>-2.2679999999999998</v>
      </c>
      <c r="Q46" s="181">
        <f t="shared" si="17"/>
        <v>-2.2679999999999998</v>
      </c>
      <c r="R46" s="181">
        <f t="shared" si="17"/>
        <v>-2.2679999999999998</v>
      </c>
      <c r="S46" s="181">
        <f t="shared" si="17"/>
        <v>-2.2679999999999998</v>
      </c>
      <c r="T46" s="181">
        <f t="shared" si="17"/>
        <v>-2.2679999999999998</v>
      </c>
      <c r="U46" s="181">
        <f t="shared" si="17"/>
        <v>-2.2679999999999998</v>
      </c>
      <c r="V46" s="181">
        <f t="shared" si="17"/>
        <v>-2.2679999999999998</v>
      </c>
      <c r="W46" s="181">
        <f t="shared" si="17"/>
        <v>-2.2679999999999998</v>
      </c>
      <c r="X46" s="181">
        <f t="shared" si="17"/>
        <v>-2.2679999999999998</v>
      </c>
      <c r="Y46" s="181">
        <f t="shared" si="17"/>
        <v>-2.2679999999999998</v>
      </c>
      <c r="Z46" s="181">
        <f t="shared" si="17"/>
        <v>-2.2679999999999998</v>
      </c>
      <c r="AA46" s="181">
        <f t="shared" si="17"/>
        <v>-2.2679999999999998</v>
      </c>
      <c r="AB46" s="181">
        <f t="shared" si="17"/>
        <v>-2.2679999999999998</v>
      </c>
      <c r="AC46" s="181">
        <f t="shared" si="17"/>
        <v>-2.2679999999999998</v>
      </c>
      <c r="AD46" s="181">
        <f t="shared" si="17"/>
        <v>-2.2679999999999998</v>
      </c>
      <c r="AE46" s="181">
        <f t="shared" si="17"/>
        <v>-2.2679999999999998</v>
      </c>
      <c r="AF46" s="181">
        <f t="shared" si="17"/>
        <v>-2.2679999999999998</v>
      </c>
      <c r="AG46" s="181">
        <f t="shared" si="17"/>
        <v>-2.2679999999999998</v>
      </c>
      <c r="AH46" s="181">
        <f t="shared" si="17"/>
        <v>-2.2679999999999998</v>
      </c>
      <c r="AI46" s="181">
        <f t="shared" si="17"/>
        <v>-2.2679999999999998</v>
      </c>
      <c r="AJ46" s="181">
        <f t="shared" si="17"/>
        <v>-2.2679999999999998</v>
      </c>
      <c r="AK46" s="181">
        <f t="shared" si="17"/>
        <v>-2.2679999999999998</v>
      </c>
      <c r="AL46" s="181">
        <f t="shared" si="17"/>
        <v>-2.2679999999999998</v>
      </c>
      <c r="AM46" s="181">
        <f t="shared" si="17"/>
        <v>-2.2679999999999998</v>
      </c>
      <c r="AN46" s="181">
        <f t="shared" si="17"/>
        <v>-2.2679999999999998</v>
      </c>
      <c r="AO46" s="181">
        <f t="shared" si="17"/>
        <v>-2.2679999999999998</v>
      </c>
      <c r="AP46" s="181">
        <f t="shared" si="17"/>
        <v>-2.2679999999999998</v>
      </c>
      <c r="AQ46" s="181">
        <f t="shared" si="17"/>
        <v>-2.2679999999999998</v>
      </c>
      <c r="AR46" s="181">
        <f t="shared" si="17"/>
        <v>-2.2679999999999998</v>
      </c>
      <c r="AS46" s="181">
        <f t="shared" si="17"/>
        <v>-2.2679999999999998</v>
      </c>
      <c r="AT46" s="181">
        <f t="shared" si="17"/>
        <v>-2.2679999999999998</v>
      </c>
      <c r="AU46" s="181">
        <f t="shared" si="17"/>
        <v>-2.2679999999999998</v>
      </c>
      <c r="AV46" s="181">
        <f t="shared" si="17"/>
        <v>-2.2679999999999998</v>
      </c>
    </row>
    <row r="47" spans="1:48" x14ac:dyDescent="0.2">
      <c r="C47" s="216" t="s">
        <v>413</v>
      </c>
      <c r="D47" s="6" t="s">
        <v>78</v>
      </c>
      <c r="I47" s="181">
        <f>-$E$78</f>
        <v>-3.0089187509984718E-2</v>
      </c>
      <c r="J47" s="181">
        <f t="shared" ref="J47:AV47" si="18">-$E$78</f>
        <v>-3.0089187509984718E-2</v>
      </c>
      <c r="K47" s="181">
        <f t="shared" si="18"/>
        <v>-3.0089187509984718E-2</v>
      </c>
      <c r="L47" s="181">
        <f t="shared" si="18"/>
        <v>-3.0089187509984718E-2</v>
      </c>
      <c r="M47" s="181">
        <f t="shared" si="18"/>
        <v>-3.0089187509984718E-2</v>
      </c>
      <c r="N47" s="181">
        <f t="shared" si="18"/>
        <v>-3.0089187509984718E-2</v>
      </c>
      <c r="O47" s="181">
        <f t="shared" si="18"/>
        <v>-3.0089187509984718E-2</v>
      </c>
      <c r="P47" s="181">
        <f t="shared" si="18"/>
        <v>-3.0089187509984718E-2</v>
      </c>
      <c r="Q47" s="181">
        <f t="shared" si="18"/>
        <v>-3.0089187509984718E-2</v>
      </c>
      <c r="R47" s="181">
        <f t="shared" si="18"/>
        <v>-3.0089187509984718E-2</v>
      </c>
      <c r="S47" s="181">
        <f t="shared" si="18"/>
        <v>-3.0089187509984718E-2</v>
      </c>
      <c r="T47" s="181">
        <f t="shared" si="18"/>
        <v>-3.0089187509984718E-2</v>
      </c>
      <c r="U47" s="181">
        <f t="shared" si="18"/>
        <v>-3.0089187509984718E-2</v>
      </c>
      <c r="V47" s="181">
        <f t="shared" si="18"/>
        <v>-3.0089187509984718E-2</v>
      </c>
      <c r="W47" s="181">
        <f t="shared" si="18"/>
        <v>-3.0089187509984718E-2</v>
      </c>
      <c r="X47" s="181">
        <f t="shared" si="18"/>
        <v>-3.0089187509984718E-2</v>
      </c>
      <c r="Y47" s="181">
        <f t="shared" si="18"/>
        <v>-3.0089187509984718E-2</v>
      </c>
      <c r="Z47" s="181">
        <f t="shared" si="18"/>
        <v>-3.0089187509984718E-2</v>
      </c>
      <c r="AA47" s="181">
        <f t="shared" si="18"/>
        <v>-3.0089187509984718E-2</v>
      </c>
      <c r="AB47" s="181">
        <f t="shared" si="18"/>
        <v>-3.0089187509984718E-2</v>
      </c>
      <c r="AC47" s="181">
        <f t="shared" si="18"/>
        <v>-3.0089187509984718E-2</v>
      </c>
      <c r="AD47" s="181">
        <f t="shared" si="18"/>
        <v>-3.0089187509984718E-2</v>
      </c>
      <c r="AE47" s="181">
        <f t="shared" si="18"/>
        <v>-3.0089187509984718E-2</v>
      </c>
      <c r="AF47" s="181">
        <f t="shared" si="18"/>
        <v>-3.0089187509984718E-2</v>
      </c>
      <c r="AG47" s="181">
        <f t="shared" si="18"/>
        <v>-3.0089187509984718E-2</v>
      </c>
      <c r="AH47" s="181">
        <f t="shared" si="18"/>
        <v>-3.0089187509984718E-2</v>
      </c>
      <c r="AI47" s="181">
        <f t="shared" si="18"/>
        <v>-3.0089187509984718E-2</v>
      </c>
      <c r="AJ47" s="181">
        <f t="shared" si="18"/>
        <v>-3.0089187509984718E-2</v>
      </c>
      <c r="AK47" s="181">
        <f t="shared" si="18"/>
        <v>-3.0089187509984718E-2</v>
      </c>
      <c r="AL47" s="181">
        <f t="shared" si="18"/>
        <v>-3.0089187509984718E-2</v>
      </c>
      <c r="AM47" s="181">
        <f t="shared" si="18"/>
        <v>-3.0089187509984718E-2</v>
      </c>
      <c r="AN47" s="181">
        <f t="shared" si="18"/>
        <v>-3.0089187509984718E-2</v>
      </c>
      <c r="AO47" s="181">
        <f t="shared" si="18"/>
        <v>-3.0089187509984718E-2</v>
      </c>
      <c r="AP47" s="181">
        <f t="shared" si="18"/>
        <v>-3.0089187509984718E-2</v>
      </c>
      <c r="AQ47" s="181">
        <f t="shared" si="18"/>
        <v>-3.0089187509984718E-2</v>
      </c>
      <c r="AR47" s="181">
        <f t="shared" si="18"/>
        <v>-3.0089187509984718E-2</v>
      </c>
      <c r="AS47" s="181">
        <f t="shared" si="18"/>
        <v>-3.0089187509984718E-2</v>
      </c>
      <c r="AT47" s="181">
        <f t="shared" si="18"/>
        <v>-3.0089187509984718E-2</v>
      </c>
      <c r="AU47" s="181">
        <f t="shared" si="18"/>
        <v>-3.0089187509984718E-2</v>
      </c>
      <c r="AV47" s="181">
        <f t="shared" si="18"/>
        <v>-3.0089187509984718E-2</v>
      </c>
    </row>
    <row r="48" spans="1:48" x14ac:dyDescent="0.2">
      <c r="B48" s="38"/>
      <c r="C48" s="220" t="s">
        <v>357</v>
      </c>
      <c r="D48" s="6" t="s">
        <v>78</v>
      </c>
      <c r="E48" s="38"/>
      <c r="F48" s="38"/>
      <c r="G48" s="38"/>
      <c r="H48" s="38"/>
      <c r="I48" s="182">
        <f>-Funding!I53</f>
        <v>-1.978414140108248</v>
      </c>
      <c r="J48" s="182">
        <f>-Funding!J53</f>
        <v>-1.9552400680761164</v>
      </c>
      <c r="K48" s="182">
        <f>-Funding!K53</f>
        <v>-1.9277871133772995</v>
      </c>
      <c r="L48" s="182">
        <f>-Funding!L53</f>
        <v>-1.8866822164203318</v>
      </c>
      <c r="M48" s="182">
        <f>-Funding!M53</f>
        <v>-1.8574053696238144</v>
      </c>
      <c r="N48" s="182">
        <f>-Funding!N53</f>
        <v>-1.8144373871434529</v>
      </c>
      <c r="O48" s="182">
        <f>-Funding!O53</f>
        <v>-1.7832198226475839</v>
      </c>
      <c r="P48" s="182">
        <f>-Funding!P53</f>
        <v>-1.7382684043189136</v>
      </c>
      <c r="Q48" s="182">
        <f>-Funding!Q53</f>
        <v>-1.7049854295360745</v>
      </c>
      <c r="R48" s="182">
        <f>-Funding!R53</f>
        <v>-1.6579221012987753</v>
      </c>
      <c r="S48" s="182">
        <f>-Funding!S53</f>
        <v>-1.6224406214272586</v>
      </c>
      <c r="T48" s="182">
        <f>-Funding!T53</f>
        <v>-1.5731282324435514</v>
      </c>
      <c r="U48" s="182">
        <f>-Funding!U53</f>
        <v>-1.535306178769466</v>
      </c>
      <c r="V48" s="182">
        <f>-Funding!V53</f>
        <v>-1.4835983106922705</v>
      </c>
      <c r="W48" s="182">
        <f>-Funding!W53</f>
        <v>-1.4432840299364202</v>
      </c>
      <c r="X48" s="182">
        <f>-Funding!X53</f>
        <v>-1.3890243659194594</v>
      </c>
      <c r="Y48" s="182">
        <f>-Funding!Y53</f>
        <v>-1.3460559679748365</v>
      </c>
      <c r="Z48" s="182">
        <f>-Funding!Z53</f>
        <v>-1.2890776186814275</v>
      </c>
      <c r="AA48" s="182">
        <f>-Funding!AA53</f>
        <v>-1.2432822799061101</v>
      </c>
      <c r="AB48" s="182">
        <f>-Funding!AB53</f>
        <v>-1.1834070635864931</v>
      </c>
      <c r="AC48" s="182">
        <f>-Funding!AC53</f>
        <v>-1.1346002826235804</v>
      </c>
      <c r="AD48" s="182">
        <f>-Funding!AD53</f>
        <v>-1.0716379561309959</v>
      </c>
      <c r="AE48" s="182">
        <f>-Funding!AE53</f>
        <v>-1.0196227590208857</v>
      </c>
      <c r="AF48" s="182">
        <f>-Funding!AF53</f>
        <v>-0.95337019642337761</v>
      </c>
      <c r="AG48" s="182">
        <f>-Funding!AG53</f>
        <v>-0.89793628755331645</v>
      </c>
      <c r="AH48" s="182">
        <f>-Funding!AH53</f>
        <v>-0.82817660277047755</v>
      </c>
      <c r="AI48" s="182">
        <f>-Funding!AI53</f>
        <v>-0.76909945797091772</v>
      </c>
      <c r="AJ48" s="182">
        <f>-Funding!AJ53</f>
        <v>-0.69560106762151519</v>
      </c>
      <c r="AK48" s="182">
        <f>-Funding!AK53</f>
        <v>-0.63264096546738646</v>
      </c>
      <c r="AL48" s="182">
        <f>-Funding!AL53</f>
        <v>-0.55515658785395772</v>
      </c>
      <c r="AM48" s="182">
        <f>-Funding!AM53</f>
        <v>-0.48805757496040397</v>
      </c>
      <c r="AN48" s="182">
        <f>-Funding!AN53</f>
        <v>-0.40632316083935455</v>
      </c>
      <c r="AO48" s="182">
        <f>-Funding!AO53</f>
        <v>-0.33481194665463193</v>
      </c>
      <c r="AP48" s="182">
        <f>-Funding!AP53</f>
        <v>-0.24854553714391051</v>
      </c>
      <c r="AQ48" s="182">
        <f>-Funding!AQ53</f>
        <v>-0.17233031343575117</v>
      </c>
      <c r="AR48" s="182">
        <f>-Funding!AR53</f>
        <v>-8.123082009551548E-2</v>
      </c>
      <c r="AS48" s="182">
        <f>-Funding!AS53</f>
        <v>0</v>
      </c>
      <c r="AT48" s="182">
        <f>-Funding!AT53</f>
        <v>0</v>
      </c>
      <c r="AU48" s="182">
        <f>-Funding!AU53</f>
        <v>0</v>
      </c>
      <c r="AV48" s="182">
        <f>-Funding!AV53</f>
        <v>0</v>
      </c>
    </row>
    <row r="49" spans="1:87" x14ac:dyDescent="0.2">
      <c r="C49" s="158" t="s">
        <v>358</v>
      </c>
      <c r="D49" s="218" t="s">
        <v>78</v>
      </c>
      <c r="H49" s="485">
        <f>SUM(I49:AV49)</f>
        <v>23.49738602670535</v>
      </c>
      <c r="I49" s="181">
        <f t="shared" ref="I49:AV49" si="19">SUM(I44:I48)</f>
        <v>0.29952556753056703</v>
      </c>
      <c r="J49" s="181">
        <f t="shared" si="19"/>
        <v>-0.50978845601490153</v>
      </c>
      <c r="K49" s="181">
        <f t="shared" si="19"/>
        <v>0.32964677782977114</v>
      </c>
      <c r="L49" s="181">
        <f t="shared" si="19"/>
        <v>-0.46089584280097284</v>
      </c>
      <c r="M49" s="181">
        <f t="shared" si="19"/>
        <v>0.37922825682287686</v>
      </c>
      <c r="N49" s="181">
        <f t="shared" si="19"/>
        <v>-0.40859388873478664</v>
      </c>
      <c r="O49" s="181">
        <f t="shared" si="19"/>
        <v>0.4323155151035214</v>
      </c>
      <c r="P49" s="181">
        <f t="shared" si="19"/>
        <v>-0.3526486572651546</v>
      </c>
      <c r="Q49" s="181">
        <f t="shared" si="19"/>
        <v>0.48914999473273246</v>
      </c>
      <c r="R49" s="181">
        <f t="shared" si="19"/>
        <v>-0.29281023963982156</v>
      </c>
      <c r="S49" s="181">
        <f t="shared" si="19"/>
        <v>0.54998963889654862</v>
      </c>
      <c r="T49" s="181">
        <f t="shared" si="19"/>
        <v>-0.22881166608035497</v>
      </c>
      <c r="U49" s="181">
        <f t="shared" si="19"/>
        <v>0.61511001709352375</v>
      </c>
      <c r="V49" s="181">
        <f t="shared" si="19"/>
        <v>-0.16036774276766397</v>
      </c>
      <c r="W49" s="181">
        <f t="shared" si="19"/>
        <v>0.68480552699488006</v>
      </c>
      <c r="X49" s="181">
        <f t="shared" si="19"/>
        <v>-8.7173809583869444E-2</v>
      </c>
      <c r="Y49" s="181">
        <f t="shared" si="19"/>
        <v>0.75939067820085215</v>
      </c>
      <c r="Z49" s="181">
        <f t="shared" si="19"/>
        <v>-8.9044132119233677E-3</v>
      </c>
      <c r="AA49" s="181">
        <f t="shared" si="19"/>
        <v>0.83920146347266078</v>
      </c>
      <c r="AB49" s="181">
        <f t="shared" si="19"/>
        <v>7.4788110173410027E-2</v>
      </c>
      <c r="AC49" s="181">
        <f t="shared" si="19"/>
        <v>0.92459682339961624</v>
      </c>
      <c r="AD49" s="181">
        <f t="shared" si="19"/>
        <v>0.16427514878239502</v>
      </c>
      <c r="AE49" s="181">
        <f t="shared" si="19"/>
        <v>1.0159602108668522</v>
      </c>
      <c r="AF49" s="181">
        <f t="shared" si="19"/>
        <v>0.25995343223379797</v>
      </c>
      <c r="AG49" s="181">
        <f t="shared" si="19"/>
        <v>1.1137012621228251</v>
      </c>
      <c r="AH49" s="181">
        <f t="shared" si="19"/>
        <v>0.36224675875193091</v>
      </c>
      <c r="AI49" s="181">
        <f t="shared" si="19"/>
        <v>1.2182575817089001</v>
      </c>
      <c r="AJ49" s="181">
        <f t="shared" si="19"/>
        <v>0.47160784004293466</v>
      </c>
      <c r="AK49" s="181">
        <f t="shared" si="19"/>
        <v>1.3300966490080732</v>
      </c>
      <c r="AL49" s="181">
        <f t="shared" si="19"/>
        <v>0.58852027186726685</v>
      </c>
      <c r="AM49" s="181">
        <f t="shared" si="19"/>
        <v>1.4497178546983431</v>
      </c>
      <c r="AN49" s="181">
        <f t="shared" si="19"/>
        <v>0.71350063887151216</v>
      </c>
      <c r="AO49" s="181">
        <f t="shared" si="19"/>
        <v>1.5776546759606334</v>
      </c>
      <c r="AP49" s="181">
        <f t="shared" si="19"/>
        <v>0.84710076282595659</v>
      </c>
      <c r="AQ49" s="181">
        <f t="shared" si="19"/>
        <v>1.7144769998941194</v>
      </c>
      <c r="AR49" s="181">
        <f t="shared" si="19"/>
        <v>0.98991010403748991</v>
      </c>
      <c r="AS49" s="181">
        <f t="shared" si="19"/>
        <v>1.8732936052357054</v>
      </c>
      <c r="AT49" s="181">
        <f t="shared" si="19"/>
        <v>1.058804228156343</v>
      </c>
      <c r="AU49" s="181">
        <f t="shared" si="19"/>
        <v>1.8469215861041315</v>
      </c>
      <c r="AV49" s="181">
        <f t="shared" si="19"/>
        <v>1.0336327613846219</v>
      </c>
    </row>
    <row r="50" spans="1:87" x14ac:dyDescent="0.2">
      <c r="B50" s="38"/>
      <c r="C50" s="220" t="s">
        <v>359</v>
      </c>
      <c r="D50" s="6" t="s">
        <v>78</v>
      </c>
      <c r="E50" s="38"/>
      <c r="F50" s="38"/>
      <c r="G50" s="38"/>
      <c r="H50" s="485">
        <f>SUM(I50:AV50)</f>
        <v>-59.033992500761514</v>
      </c>
      <c r="I50" s="182">
        <f>-I64</f>
        <v>-0.96351722497594938</v>
      </c>
      <c r="J50" s="182">
        <f t="shared" ref="J50:AV50" si="20">-J64</f>
        <v>-0.72982479152257951</v>
      </c>
      <c r="K50" s="182">
        <f t="shared" si="20"/>
        <v>-1.6561006062851185</v>
      </c>
      <c r="L50" s="182">
        <f t="shared" si="20"/>
        <v>-0.72483340604414037</v>
      </c>
      <c r="M50" s="182">
        <f t="shared" si="20"/>
        <v>-1.6497394132145693</v>
      </c>
      <c r="N50" s="182">
        <f t="shared" si="20"/>
        <v>-0.71977377205613169</v>
      </c>
      <c r="O50" s="182">
        <f t="shared" si="20"/>
        <v>-1.6432844482026085</v>
      </c>
      <c r="P50" s="182">
        <f t="shared" si="20"/>
        <v>-0.71464515617236302</v>
      </c>
      <c r="Q50" s="182">
        <f t="shared" si="20"/>
        <v>-1.6367345048488104</v>
      </c>
      <c r="R50" s="182">
        <f t="shared" si="20"/>
        <v>-0.70944682297059858</v>
      </c>
      <c r="S50" s="182">
        <f t="shared" si="20"/>
        <v>-1.630088366005503</v>
      </c>
      <c r="T50" s="182">
        <f t="shared" si="20"/>
        <v>-0.70417803520447264</v>
      </c>
      <c r="U50" s="182">
        <f t="shared" si="20"/>
        <v>-1.6233448038304499</v>
      </c>
      <c r="V50" s="182">
        <f t="shared" si="20"/>
        <v>-0.69883805402469146</v>
      </c>
      <c r="W50" s="182">
        <f t="shared" si="20"/>
        <v>-1.6165025798459154</v>
      </c>
      <c r="X50" s="182">
        <f t="shared" si="20"/>
        <v>-0.69342613920981511</v>
      </c>
      <c r="Y50" s="182">
        <f t="shared" si="20"/>
        <v>-1.6095604450043934</v>
      </c>
      <c r="Z50" s="182">
        <f t="shared" si="20"/>
        <v>-0.68794154940691166</v>
      </c>
      <c r="AA50" s="182">
        <f t="shared" si="20"/>
        <v>-1.6025171397611966</v>
      </c>
      <c r="AB50" s="182">
        <f t="shared" si="20"/>
        <v>-0.68238354238238519</v>
      </c>
      <c r="AC50" s="182">
        <f t="shared" si="20"/>
        <v>-1.5953713941541978</v>
      </c>
      <c r="AD50" s="182">
        <f t="shared" si="20"/>
        <v>-0.67675137528329343</v>
      </c>
      <c r="AE50" s="182">
        <f t="shared" si="20"/>
        <v>-1.5881219278909375</v>
      </c>
      <c r="AF50" s="182">
        <f t="shared" si="20"/>
        <v>-0.67104430490946276</v>
      </c>
      <c r="AG50" s="182">
        <f t="shared" si="20"/>
        <v>-1.5807674504434095</v>
      </c>
      <c r="AH50" s="182">
        <f t="shared" si="20"/>
        <v>-0.66526158799674295</v>
      </c>
      <c r="AI50" s="182">
        <f t="shared" si="20"/>
        <v>-1.5733066611507507</v>
      </c>
      <c r="AJ50" s="182">
        <f t="shared" si="20"/>
        <v>-0.65940248151173009</v>
      </c>
      <c r="AK50" s="182">
        <f t="shared" si="20"/>
        <v>-1.5657382493301322</v>
      </c>
      <c r="AL50" s="182">
        <f t="shared" si="20"/>
        <v>-0.65346624295829381</v>
      </c>
      <c r="AM50" s="182">
        <f t="shared" si="20"/>
        <v>-1.558060894396154</v>
      </c>
      <c r="AN50" s="182">
        <f t="shared" si="20"/>
        <v>-0.64745213069629437</v>
      </c>
      <c r="AO50" s="182">
        <f t="shared" si="20"/>
        <v>-1.5502732659890099</v>
      </c>
      <c r="AP50" s="182">
        <f t="shared" si="20"/>
        <v>-0.64135940427280924</v>
      </c>
      <c r="AQ50" s="182">
        <f t="shared" si="20"/>
        <v>-1.5423740241117456</v>
      </c>
      <c r="AR50" s="182">
        <f t="shared" si="20"/>
        <v>-3.5084439879466416</v>
      </c>
      <c r="AS50" s="182">
        <f t="shared" si="20"/>
        <v>-4.0350593284525011</v>
      </c>
      <c r="AT50" s="182">
        <f t="shared" si="20"/>
        <v>-3.4959765128458122</v>
      </c>
      <c r="AU50" s="182">
        <f t="shared" si="20"/>
        <v>-4.0088579007825835</v>
      </c>
      <c r="AV50" s="182">
        <f t="shared" si="20"/>
        <v>-4.1202225746703967</v>
      </c>
    </row>
    <row r="51" spans="1:87" x14ac:dyDescent="0.2">
      <c r="C51" s="158" t="s">
        <v>360</v>
      </c>
      <c r="D51" s="218" t="s">
        <v>78</v>
      </c>
      <c r="I51" s="181">
        <f>SUM(I49:I50)</f>
        <v>-0.66399165744538236</v>
      </c>
      <c r="J51" s="181">
        <f t="shared" ref="J51:AV51" si="21">SUM(J49:J50)</f>
        <v>-1.239613247537481</v>
      </c>
      <c r="K51" s="181">
        <f t="shared" si="21"/>
        <v>-1.3264538284553473</v>
      </c>
      <c r="L51" s="181">
        <f t="shared" si="21"/>
        <v>-1.1857292488451132</v>
      </c>
      <c r="M51" s="181">
        <f t="shared" si="21"/>
        <v>-1.2705111563916924</v>
      </c>
      <c r="N51" s="181">
        <f t="shared" si="21"/>
        <v>-1.1283676607909183</v>
      </c>
      <c r="O51" s="181">
        <f t="shared" si="21"/>
        <v>-1.2109689330990872</v>
      </c>
      <c r="P51" s="181">
        <f t="shared" si="21"/>
        <v>-1.0672938134375176</v>
      </c>
      <c r="Q51" s="181">
        <f t="shared" si="21"/>
        <v>-1.147584510116078</v>
      </c>
      <c r="R51" s="181">
        <f t="shared" si="21"/>
        <v>-1.0022570626104201</v>
      </c>
      <c r="S51" s="181">
        <f t="shared" si="21"/>
        <v>-1.0800987271089544</v>
      </c>
      <c r="T51" s="181">
        <f t="shared" si="21"/>
        <v>-0.93298970128482761</v>
      </c>
      <c r="U51" s="181">
        <f t="shared" si="21"/>
        <v>-1.0082347867369261</v>
      </c>
      <c r="V51" s="181">
        <f t="shared" si="21"/>
        <v>-0.85920579679235543</v>
      </c>
      <c r="W51" s="181">
        <f t="shared" si="21"/>
        <v>-0.93169705285103532</v>
      </c>
      <c r="X51" s="181">
        <f t="shared" si="21"/>
        <v>-0.78059994879368455</v>
      </c>
      <c r="Y51" s="181">
        <f t="shared" si="21"/>
        <v>-0.85016976680354128</v>
      </c>
      <c r="Z51" s="181">
        <f t="shared" si="21"/>
        <v>-0.69684596261883502</v>
      </c>
      <c r="AA51" s="181">
        <f t="shared" si="21"/>
        <v>-0.7633156762885358</v>
      </c>
      <c r="AB51" s="181">
        <f t="shared" si="21"/>
        <v>-0.60759543220897516</v>
      </c>
      <c r="AC51" s="181">
        <f t="shared" si="21"/>
        <v>-0.67077457075458158</v>
      </c>
      <c r="AD51" s="181">
        <f t="shared" si="21"/>
        <v>-0.51247622650089841</v>
      </c>
      <c r="AE51" s="181">
        <f t="shared" si="21"/>
        <v>-0.57216171702408536</v>
      </c>
      <c r="AF51" s="181">
        <f t="shared" si="21"/>
        <v>-0.4110908726756648</v>
      </c>
      <c r="AG51" s="181">
        <f t="shared" si="21"/>
        <v>-0.46706618832058444</v>
      </c>
      <c r="AH51" s="181">
        <f t="shared" si="21"/>
        <v>-0.30301482924481205</v>
      </c>
      <c r="AI51" s="181">
        <f t="shared" si="21"/>
        <v>-0.3550490794418506</v>
      </c>
      <c r="AJ51" s="181">
        <f t="shared" si="21"/>
        <v>-0.18779464146879543</v>
      </c>
      <c r="AK51" s="181">
        <f t="shared" si="21"/>
        <v>-0.23564160032205894</v>
      </c>
      <c r="AL51" s="181">
        <f t="shared" si="21"/>
        <v>-6.4945971091026955E-2</v>
      </c>
      <c r="AM51" s="181">
        <f t="shared" si="21"/>
        <v>-0.10834303969781089</v>
      </c>
      <c r="AN51" s="181">
        <f t="shared" si="21"/>
        <v>6.604850817521779E-2</v>
      </c>
      <c r="AO51" s="181">
        <f t="shared" si="21"/>
        <v>2.7381409971623416E-2</v>
      </c>
      <c r="AP51" s="181">
        <f t="shared" si="21"/>
        <v>0.20574135855314735</v>
      </c>
      <c r="AQ51" s="181">
        <f t="shared" si="21"/>
        <v>0.17210297578237377</v>
      </c>
      <c r="AR51" s="181">
        <f t="shared" si="21"/>
        <v>-2.5185338839091518</v>
      </c>
      <c r="AS51" s="181">
        <f t="shared" si="21"/>
        <v>-2.1617657232167957</v>
      </c>
      <c r="AT51" s="181">
        <f t="shared" si="21"/>
        <v>-2.4371722846894692</v>
      </c>
      <c r="AU51" s="181">
        <f t="shared" si="21"/>
        <v>-2.161936314678452</v>
      </c>
      <c r="AV51" s="181">
        <f t="shared" si="21"/>
        <v>-3.0865898132857748</v>
      </c>
    </row>
    <row r="52" spans="1:87" x14ac:dyDescent="0.2"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1"/>
      <c r="AA52" s="181"/>
      <c r="AB52" s="181"/>
      <c r="AC52" s="181"/>
      <c r="AD52" s="181"/>
      <c r="AE52" s="181"/>
      <c r="AF52" s="181"/>
      <c r="AG52" s="181"/>
      <c r="AH52" s="181"/>
      <c r="AI52" s="181"/>
      <c r="AJ52" s="181"/>
      <c r="AK52" s="181"/>
      <c r="AL52" s="181"/>
      <c r="AM52" s="181"/>
      <c r="AN52" s="181"/>
      <c r="AO52" s="181"/>
      <c r="AP52" s="181"/>
      <c r="AQ52" s="181"/>
      <c r="AR52" s="181"/>
      <c r="AS52" s="181"/>
      <c r="AT52" s="181"/>
      <c r="AU52" s="181"/>
      <c r="AV52" s="181"/>
    </row>
    <row r="53" spans="1:87" ht="17" thickBot="1" x14ac:dyDescent="0.25">
      <c r="B53" s="160"/>
      <c r="C53" s="227" t="s">
        <v>361</v>
      </c>
      <c r="D53" s="197" t="s">
        <v>78</v>
      </c>
      <c r="E53" s="160"/>
      <c r="F53" s="160"/>
      <c r="G53" s="160"/>
      <c r="H53" s="160"/>
      <c r="I53" s="184">
        <f>SUM($I$51:I51)</f>
        <v>-0.66399165744538236</v>
      </c>
      <c r="J53" s="184">
        <f>SUM($I$51:J51)</f>
        <v>-1.9036049049828634</v>
      </c>
      <c r="K53" s="184">
        <f>SUM($I$51:K51)</f>
        <v>-3.2300587334382107</v>
      </c>
      <c r="L53" s="184">
        <f>SUM($I$51:L51)</f>
        <v>-4.4157879822833239</v>
      </c>
      <c r="M53" s="184">
        <f>SUM($I$51:M51)</f>
        <v>-5.6862991386750164</v>
      </c>
      <c r="N53" s="184">
        <f>SUM($I$51:N51)</f>
        <v>-6.8146667994659342</v>
      </c>
      <c r="O53" s="184">
        <f>SUM($I$51:O51)</f>
        <v>-8.0256357325650214</v>
      </c>
      <c r="P53" s="184">
        <f>SUM($I$51:P51)</f>
        <v>-9.092929546002539</v>
      </c>
      <c r="Q53" s="184">
        <f>SUM($I$51:Q51)</f>
        <v>-10.240514056118617</v>
      </c>
      <c r="R53" s="184">
        <f>SUM($I$51:R51)</f>
        <v>-11.242771118729037</v>
      </c>
      <c r="S53" s="184">
        <f>SUM($I$51:S51)</f>
        <v>-12.322869845837991</v>
      </c>
      <c r="T53" s="184">
        <f>SUM($I$51:T51)</f>
        <v>-13.255859547122817</v>
      </c>
      <c r="U53" s="184">
        <f>SUM($I$51:U51)</f>
        <v>-14.264094333859743</v>
      </c>
      <c r="V53" s="184">
        <f>SUM($I$51:V51)</f>
        <v>-15.123300130652099</v>
      </c>
      <c r="W53" s="184">
        <f>SUM($I$51:W51)</f>
        <v>-16.054997183503133</v>
      </c>
      <c r="X53" s="184">
        <f>SUM($I$51:X51)</f>
        <v>-16.835597132296819</v>
      </c>
      <c r="Y53" s="184">
        <f>SUM($I$51:Y51)</f>
        <v>-17.685766899100361</v>
      </c>
      <c r="Z53" s="184">
        <f>SUM($I$51:Z51)</f>
        <v>-18.382612861719196</v>
      </c>
      <c r="AA53" s="184">
        <f>SUM($I$51:AA51)</f>
        <v>-19.14592853800773</v>
      </c>
      <c r="AB53" s="184">
        <f>SUM($I$51:AB51)</f>
        <v>-19.753523970216705</v>
      </c>
      <c r="AC53" s="184">
        <f>SUM($I$51:AC51)</f>
        <v>-20.424298540971286</v>
      </c>
      <c r="AD53" s="184">
        <f>SUM($I$51:AD51)</f>
        <v>-20.936774767472183</v>
      </c>
      <c r="AE53" s="184">
        <f>SUM($I$51:AE51)</f>
        <v>-21.508936484496267</v>
      </c>
      <c r="AF53" s="184">
        <f>SUM($I$51:AF51)</f>
        <v>-21.920027357171932</v>
      </c>
      <c r="AG53" s="184">
        <f>SUM($I$51:AG51)</f>
        <v>-22.387093545492515</v>
      </c>
      <c r="AH53" s="184">
        <f>SUM($I$51:AH51)</f>
        <v>-22.690108374737328</v>
      </c>
      <c r="AI53" s="184">
        <f>SUM($I$51:AI51)</f>
        <v>-23.045157454179179</v>
      </c>
      <c r="AJ53" s="184">
        <f>SUM($I$51:AJ51)</f>
        <v>-23.232952095647974</v>
      </c>
      <c r="AK53" s="184">
        <f>SUM($I$51:AK51)</f>
        <v>-23.468593695970032</v>
      </c>
      <c r="AL53" s="184">
        <f>SUM($I$51:AL51)</f>
        <v>-23.53353966706106</v>
      </c>
      <c r="AM53" s="184">
        <f>SUM($I$51:AM51)</f>
        <v>-23.641882706758871</v>
      </c>
      <c r="AN53" s="184">
        <f>SUM($I$51:AN51)</f>
        <v>-23.575834198583653</v>
      </c>
      <c r="AO53" s="184">
        <f>SUM($I$51:AO51)</f>
        <v>-23.548452788612028</v>
      </c>
      <c r="AP53" s="184">
        <f>SUM($I$51:AP51)</f>
        <v>-23.34271143005888</v>
      </c>
      <c r="AQ53" s="184">
        <f>SUM($I$51:AQ51)</f>
        <v>-23.170608454276508</v>
      </c>
      <c r="AR53" s="184">
        <f>SUM($I$51:AR51)</f>
        <v>-25.689142338185661</v>
      </c>
      <c r="AS53" s="184">
        <f>SUM($I$51:AS51)</f>
        <v>-27.850908061402457</v>
      </c>
      <c r="AT53" s="184">
        <f>SUM($I$51:AT51)</f>
        <v>-30.288080346091927</v>
      </c>
      <c r="AU53" s="184">
        <f>SUM($I$51:AU51)</f>
        <v>-32.45001666077038</v>
      </c>
      <c r="AV53" s="184">
        <f>SUM($I$51:AV51)</f>
        <v>-35.536606474056157</v>
      </c>
    </row>
    <row r="54" spans="1:87" ht="17" thickTop="1" x14ac:dyDescent="0.2">
      <c r="C54" s="487" t="s">
        <v>542</v>
      </c>
      <c r="D54" s="6" t="s">
        <v>441</v>
      </c>
      <c r="E54" s="124">
        <f>IF(ROUND(H64-E87-H49,5)=0, 0, 1)</f>
        <v>0</v>
      </c>
      <c r="G54" s="64"/>
    </row>
    <row r="55" spans="1:87" ht="20" x14ac:dyDescent="0.25">
      <c r="A55" s="122" t="s">
        <v>354</v>
      </c>
      <c r="B55" s="122"/>
      <c r="C55" s="229"/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2"/>
      <c r="AE55" s="122"/>
      <c r="AF55" s="122"/>
      <c r="AG55" s="122"/>
      <c r="AH55" s="122"/>
      <c r="AI55" s="122"/>
      <c r="AJ55" s="122"/>
      <c r="AK55" s="122"/>
      <c r="AL55" s="122"/>
      <c r="AM55" s="122"/>
      <c r="AN55" s="122"/>
      <c r="AO55" s="122"/>
      <c r="AP55" s="122"/>
      <c r="AQ55" s="122"/>
      <c r="AR55" s="122"/>
      <c r="AS55" s="122"/>
      <c r="AT55" s="122"/>
      <c r="AU55" s="122"/>
      <c r="AV55" s="122"/>
    </row>
    <row r="56" spans="1:87" x14ac:dyDescent="0.2">
      <c r="C56" s="228"/>
    </row>
    <row r="57" spans="1:87" x14ac:dyDescent="0.2">
      <c r="C57" s="67" t="s">
        <v>355</v>
      </c>
      <c r="D57" s="6" t="s">
        <v>78</v>
      </c>
      <c r="I57" s="181">
        <f t="shared" ref="I57:AV57" si="22">I44</f>
        <v>4.5885288951487997</v>
      </c>
      <c r="J57" s="181">
        <f t="shared" si="22"/>
        <v>3.7560407995711995</v>
      </c>
      <c r="K57" s="181">
        <f t="shared" si="22"/>
        <v>4.5680230787170553</v>
      </c>
      <c r="L57" s="181">
        <f t="shared" si="22"/>
        <v>3.7363755611293437</v>
      </c>
      <c r="M57" s="181">
        <f t="shared" si="22"/>
        <v>4.5472228139566759</v>
      </c>
      <c r="N57" s="181">
        <f t="shared" si="22"/>
        <v>3.7164326859186509</v>
      </c>
      <c r="O57" s="181">
        <f t="shared" si="22"/>
        <v>4.52612452526109</v>
      </c>
      <c r="P57" s="181">
        <f t="shared" si="22"/>
        <v>3.6962089345637437</v>
      </c>
      <c r="Q57" s="181">
        <f t="shared" si="22"/>
        <v>4.5047246117787916</v>
      </c>
      <c r="R57" s="181">
        <f t="shared" si="22"/>
        <v>3.6757010491689384</v>
      </c>
      <c r="S57" s="181">
        <f t="shared" si="22"/>
        <v>4.4830194478337919</v>
      </c>
      <c r="T57" s="181">
        <f t="shared" si="22"/>
        <v>3.6549057538731811</v>
      </c>
      <c r="U57" s="181">
        <f t="shared" si="22"/>
        <v>4.4610053833729744</v>
      </c>
      <c r="V57" s="181">
        <f t="shared" si="22"/>
        <v>3.6338197554345912</v>
      </c>
      <c r="W57" s="181">
        <f t="shared" si="22"/>
        <v>4.438678744441285</v>
      </c>
      <c r="X57" s="181">
        <f t="shared" si="22"/>
        <v>3.6124397438455746</v>
      </c>
      <c r="Y57" s="181">
        <f t="shared" si="22"/>
        <v>4.4160358336856733</v>
      </c>
      <c r="Z57" s="181">
        <f t="shared" si="22"/>
        <v>3.5907623929794887</v>
      </c>
      <c r="AA57" s="181">
        <f t="shared" si="22"/>
        <v>4.3930729308887555</v>
      </c>
      <c r="AB57" s="181">
        <f t="shared" si="22"/>
        <v>3.5687843612698877</v>
      </c>
      <c r="AC57" s="181">
        <f t="shared" si="22"/>
        <v>4.3697862935331813</v>
      </c>
      <c r="AD57" s="181">
        <f t="shared" si="22"/>
        <v>3.5465022924233756</v>
      </c>
      <c r="AE57" s="181">
        <f t="shared" si="22"/>
        <v>4.3461721573977226</v>
      </c>
      <c r="AF57" s="181">
        <f t="shared" si="22"/>
        <v>3.5239128161671602</v>
      </c>
      <c r="AG57" s="181">
        <f t="shared" si="22"/>
        <v>4.322226737186126</v>
      </c>
      <c r="AH57" s="181">
        <f t="shared" si="22"/>
        <v>3.5010125490323931</v>
      </c>
      <c r="AI57" s="181">
        <f t="shared" si="22"/>
        <v>4.2979462271898026</v>
      </c>
      <c r="AJ57" s="181">
        <f t="shared" si="22"/>
        <v>3.4777980951744345</v>
      </c>
      <c r="AK57" s="181">
        <f t="shared" si="22"/>
        <v>4.2733268019854442</v>
      </c>
      <c r="AL57" s="181">
        <f t="shared" si="22"/>
        <v>3.4542660472312092</v>
      </c>
      <c r="AM57" s="181">
        <f t="shared" si="22"/>
        <v>4.2483646171687317</v>
      </c>
      <c r="AN57" s="181">
        <f t="shared" si="22"/>
        <v>3.4304129872208513</v>
      </c>
      <c r="AO57" s="181">
        <f t="shared" si="22"/>
        <v>4.22305581012525</v>
      </c>
      <c r="AP57" s="181">
        <f t="shared" si="22"/>
        <v>3.4062354874798517</v>
      </c>
      <c r="AQ57" s="181">
        <f t="shared" si="22"/>
        <v>4.1973965008398553</v>
      </c>
      <c r="AR57" s="181">
        <f t="shared" si="22"/>
        <v>3.3817301116429901</v>
      </c>
      <c r="AS57" s="181">
        <f t="shared" si="22"/>
        <v>4.1713827927456899</v>
      </c>
      <c r="AT57" s="181">
        <f t="shared" si="22"/>
        <v>3.3568934156663275</v>
      </c>
      <c r="AU57" s="181">
        <f t="shared" si="22"/>
        <v>4.145010773614116</v>
      </c>
      <c r="AV57" s="181">
        <f t="shared" si="22"/>
        <v>3.3317219488946064</v>
      </c>
    </row>
    <row r="58" spans="1:87" x14ac:dyDescent="0.2">
      <c r="C58" s="216" t="s">
        <v>399</v>
      </c>
      <c r="D58" s="6" t="s">
        <v>78</v>
      </c>
      <c r="I58" s="181">
        <f>Operations!I113</f>
        <v>-1.2500000000000001E-2</v>
      </c>
      <c r="J58" s="181">
        <f>Operations!J113</f>
        <v>-1.2500000000000001E-2</v>
      </c>
      <c r="K58" s="181">
        <f>Operations!K113</f>
        <v>-1.2500000000000001E-2</v>
      </c>
      <c r="L58" s="181">
        <f>Operations!L113</f>
        <v>-1.2500000000000001E-2</v>
      </c>
      <c r="M58" s="181">
        <f>Operations!M113</f>
        <v>-1.2500000000000001E-2</v>
      </c>
      <c r="N58" s="181">
        <f>Operations!N113</f>
        <v>-1.2500000000000001E-2</v>
      </c>
      <c r="O58" s="181">
        <f>Operations!O113</f>
        <v>-1.2500000000000001E-2</v>
      </c>
      <c r="P58" s="181">
        <f>Operations!P113</f>
        <v>-1.2500000000000001E-2</v>
      </c>
      <c r="Q58" s="181">
        <f>Operations!Q113</f>
        <v>-1.2500000000000001E-2</v>
      </c>
      <c r="R58" s="181">
        <f>Operations!R113</f>
        <v>-1.2500000000000001E-2</v>
      </c>
      <c r="S58" s="181">
        <f>Operations!S113</f>
        <v>-1.2500000000000001E-2</v>
      </c>
      <c r="T58" s="181">
        <f>Operations!T113</f>
        <v>-1.2500000000000001E-2</v>
      </c>
      <c r="U58" s="181">
        <f>Operations!U113</f>
        <v>-1.2500000000000001E-2</v>
      </c>
      <c r="V58" s="181">
        <f>Operations!V113</f>
        <v>-1.2500000000000001E-2</v>
      </c>
      <c r="W58" s="181">
        <f>Operations!W113</f>
        <v>-1.2500000000000001E-2</v>
      </c>
      <c r="X58" s="181">
        <f>Operations!X113</f>
        <v>-1.2500000000000001E-2</v>
      </c>
      <c r="Y58" s="181">
        <f>Operations!Y113</f>
        <v>-1.2500000000000001E-2</v>
      </c>
      <c r="Z58" s="181">
        <f>Operations!Z113</f>
        <v>-1.2500000000000001E-2</v>
      </c>
      <c r="AA58" s="181">
        <f>Operations!AA113</f>
        <v>-1.2500000000000001E-2</v>
      </c>
      <c r="AB58" s="181">
        <f>Operations!AB113</f>
        <v>-1.2500000000000001E-2</v>
      </c>
      <c r="AC58" s="181">
        <f>Operations!AC113</f>
        <v>-1.2500000000000001E-2</v>
      </c>
      <c r="AD58" s="181">
        <f>Operations!AD113</f>
        <v>-1.2500000000000001E-2</v>
      </c>
      <c r="AE58" s="181">
        <f>Operations!AE113</f>
        <v>-1.2500000000000001E-2</v>
      </c>
      <c r="AF58" s="181">
        <f>Operations!AF113</f>
        <v>-1.2500000000000001E-2</v>
      </c>
      <c r="AG58" s="181">
        <f>Operations!AG113</f>
        <v>-1.2500000000000001E-2</v>
      </c>
      <c r="AH58" s="181">
        <f>Operations!AH113</f>
        <v>-1.2500000000000001E-2</v>
      </c>
      <c r="AI58" s="181">
        <f>Operations!AI113</f>
        <v>-1.2500000000000001E-2</v>
      </c>
      <c r="AJ58" s="181">
        <f>Operations!AJ113</f>
        <v>-1.2500000000000001E-2</v>
      </c>
      <c r="AK58" s="181">
        <f>Operations!AK113</f>
        <v>-1.2500000000000001E-2</v>
      </c>
      <c r="AL58" s="181">
        <f>Operations!AL113</f>
        <v>-1.2500000000000001E-2</v>
      </c>
      <c r="AM58" s="181">
        <f>Operations!AM113</f>
        <v>-1.2500000000000001E-2</v>
      </c>
      <c r="AN58" s="181">
        <f>Operations!AN113</f>
        <v>-1.2500000000000001E-2</v>
      </c>
      <c r="AO58" s="181">
        <f>Operations!AO113</f>
        <v>-1.2500000000000001E-2</v>
      </c>
      <c r="AP58" s="181">
        <f>Operations!AP113</f>
        <v>-1.2500000000000001E-2</v>
      </c>
      <c r="AQ58" s="181">
        <f>Operations!AQ113</f>
        <v>-1.2500000000000001E-2</v>
      </c>
      <c r="AR58" s="181">
        <f>Operations!AR113</f>
        <v>-1.2500000000000001E-2</v>
      </c>
      <c r="AS58" s="181">
        <f>Operations!AS113</f>
        <v>0</v>
      </c>
      <c r="AT58" s="181">
        <f>Operations!AT113</f>
        <v>0</v>
      </c>
      <c r="AU58" s="181">
        <f>Operations!AU113</f>
        <v>0</v>
      </c>
      <c r="AV58" s="181">
        <f>Operations!AV113</f>
        <v>0</v>
      </c>
    </row>
    <row r="59" spans="1:87" x14ac:dyDescent="0.2">
      <c r="B59" s="38"/>
      <c r="C59" s="220" t="s">
        <v>362</v>
      </c>
      <c r="D59" s="155" t="s">
        <v>78</v>
      </c>
      <c r="E59" s="38"/>
      <c r="F59" s="38"/>
      <c r="G59" s="38"/>
      <c r="H59" s="38"/>
      <c r="I59" s="182">
        <f>-I109</f>
        <v>-0.83778041705742212</v>
      </c>
      <c r="J59" s="182">
        <f t="shared" ref="J59:AV59" si="23">-J109</f>
        <v>0.14108295479040001</v>
      </c>
      <c r="K59" s="182">
        <f t="shared" si="23"/>
        <v>-0.13880453074242838</v>
      </c>
      <c r="L59" s="182">
        <f t="shared" si="23"/>
        <v>0.14098955723596795</v>
      </c>
      <c r="M59" s="182">
        <f t="shared" si="23"/>
        <v>-0.13867841670703696</v>
      </c>
      <c r="N59" s="182">
        <f t="shared" si="23"/>
        <v>0.14089429173044732</v>
      </c>
      <c r="O59" s="182">
        <f t="shared" si="23"/>
        <v>-0.13855003743093774</v>
      </c>
      <c r="P59" s="182">
        <f t="shared" si="23"/>
        <v>0.14079712091481633</v>
      </c>
      <c r="Q59" s="182">
        <f t="shared" si="23"/>
        <v>-0.13841935275011652</v>
      </c>
      <c r="R59" s="182">
        <f t="shared" si="23"/>
        <v>0.14069800668287269</v>
      </c>
      <c r="S59" s="182">
        <f t="shared" si="23"/>
        <v>-0.13828632180009492</v>
      </c>
      <c r="T59" s="182">
        <f t="shared" si="23"/>
        <v>0.14059691016629006</v>
      </c>
      <c r="U59" s="182">
        <f t="shared" si="23"/>
        <v>-0.13815090300397692</v>
      </c>
      <c r="V59" s="182">
        <f t="shared" si="23"/>
        <v>0.14049379171937582</v>
      </c>
      <c r="W59" s="182">
        <f t="shared" si="23"/>
        <v>-0.13801305406029929</v>
      </c>
      <c r="X59" s="182">
        <f t="shared" si="23"/>
        <v>0.14038861090352339</v>
      </c>
      <c r="Y59" s="182">
        <f t="shared" si="23"/>
        <v>-0.13787273193067773</v>
      </c>
      <c r="Z59" s="182">
        <f t="shared" si="23"/>
        <v>0.14028132647135394</v>
      </c>
      <c r="AA59" s="182">
        <f t="shared" si="23"/>
        <v>-0.1377298928272519</v>
      </c>
      <c r="AB59" s="182">
        <f t="shared" si="23"/>
        <v>0.14017189635054084</v>
      </c>
      <c r="AC59" s="182">
        <f t="shared" si="23"/>
        <v>-0.13758449219992142</v>
      </c>
      <c r="AD59" s="182">
        <f t="shared" si="23"/>
        <v>0.14006027762731166</v>
      </c>
      <c r="AE59" s="182">
        <f t="shared" si="23"/>
        <v>-0.13743648472337189</v>
      </c>
      <c r="AF59" s="182">
        <f t="shared" si="23"/>
        <v>0.13994642652961808</v>
      </c>
      <c r="AG59" s="182">
        <f t="shared" si="23"/>
        <v>-0.13728582428388514</v>
      </c>
      <c r="AH59" s="182">
        <f t="shared" si="23"/>
        <v>0.1398302984099703</v>
      </c>
      <c r="AI59" s="182">
        <f t="shared" si="23"/>
        <v>-0.13713246396593426</v>
      </c>
      <c r="AJ59" s="182">
        <f t="shared" si="23"/>
        <v>0.13971184772792977</v>
      </c>
      <c r="AK59" s="182">
        <f t="shared" si="23"/>
        <v>-0.13697635603855673</v>
      </c>
      <c r="AL59" s="182">
        <f t="shared" si="23"/>
        <v>0.13959102803224843</v>
      </c>
      <c r="AM59" s="182">
        <f t="shared" si="23"/>
        <v>-0.13681745194150252</v>
      </c>
      <c r="AN59" s="182">
        <f t="shared" si="23"/>
        <v>0.13946779194265335</v>
      </c>
      <c r="AO59" s="182">
        <f t="shared" si="23"/>
        <v>-0.13665570227115542</v>
      </c>
      <c r="AP59" s="182">
        <f t="shared" si="23"/>
        <v>0.1393420911312665</v>
      </c>
      <c r="AQ59" s="182">
        <f t="shared" si="23"/>
        <v>-0.13649105676622264</v>
      </c>
      <c r="AR59" s="182">
        <f t="shared" si="23"/>
        <v>0.13921387630365167</v>
      </c>
      <c r="AS59" s="182">
        <f t="shared" si="23"/>
        <v>-0.13632346429318887</v>
      </c>
      <c r="AT59" s="182">
        <f t="shared" si="23"/>
        <v>0.13908309717948475</v>
      </c>
      <c r="AU59" s="182">
        <f t="shared" si="23"/>
        <v>-0.1361528728315321</v>
      </c>
      <c r="AV59" s="182">
        <f t="shared" si="23"/>
        <v>0.78850062577579061</v>
      </c>
    </row>
    <row r="60" spans="1:87" x14ac:dyDescent="0.2">
      <c r="C60" s="158" t="s">
        <v>269</v>
      </c>
      <c r="D60" s="6" t="s">
        <v>78</v>
      </c>
      <c r="I60" s="181">
        <f>SUM(I57:I59)</f>
        <v>3.7382484780913776</v>
      </c>
      <c r="J60" s="181">
        <f t="shared" ref="J60:AV60" si="24">SUM(J57:J59)</f>
        <v>3.8846237543615993</v>
      </c>
      <c r="K60" s="181">
        <f t="shared" si="24"/>
        <v>4.4167185479746269</v>
      </c>
      <c r="L60" s="181">
        <f t="shared" si="24"/>
        <v>3.8648651183653113</v>
      </c>
      <c r="M60" s="181">
        <f t="shared" si="24"/>
        <v>4.3960443972496392</v>
      </c>
      <c r="N60" s="181">
        <f t="shared" si="24"/>
        <v>3.844826977649098</v>
      </c>
      <c r="O60" s="181">
        <f t="shared" si="24"/>
        <v>4.375074487830152</v>
      </c>
      <c r="P60" s="181">
        <f t="shared" si="24"/>
        <v>3.8245060554785599</v>
      </c>
      <c r="Q60" s="181">
        <f t="shared" si="24"/>
        <v>4.3538052590286753</v>
      </c>
      <c r="R60" s="181">
        <f t="shared" si="24"/>
        <v>3.8038990558518107</v>
      </c>
      <c r="S60" s="181">
        <f t="shared" si="24"/>
        <v>4.3322331260336968</v>
      </c>
      <c r="T60" s="181">
        <f t="shared" si="24"/>
        <v>3.7830026640394712</v>
      </c>
      <c r="U60" s="181">
        <f t="shared" si="24"/>
        <v>4.3103544803689973</v>
      </c>
      <c r="V60" s="181">
        <f t="shared" si="24"/>
        <v>3.7618135471539667</v>
      </c>
      <c r="W60" s="181">
        <f t="shared" si="24"/>
        <v>4.2881656903809855</v>
      </c>
      <c r="X60" s="181">
        <f t="shared" si="24"/>
        <v>3.740328354749098</v>
      </c>
      <c r="Y60" s="181">
        <f t="shared" si="24"/>
        <v>4.2656631017549955</v>
      </c>
      <c r="Z60" s="181">
        <f t="shared" si="24"/>
        <v>3.7185437194508424</v>
      </c>
      <c r="AA60" s="181">
        <f t="shared" si="24"/>
        <v>4.242843038061503</v>
      </c>
      <c r="AB60" s="181">
        <f t="shared" si="24"/>
        <v>3.6964562576204285</v>
      </c>
      <c r="AC60" s="181">
        <f t="shared" si="24"/>
        <v>4.2197018013332599</v>
      </c>
      <c r="AD60" s="181">
        <f t="shared" si="24"/>
        <v>3.6740625700506868</v>
      </c>
      <c r="AE60" s="181">
        <f t="shared" si="24"/>
        <v>4.1962356726743506</v>
      </c>
      <c r="AF60" s="181">
        <f t="shared" si="24"/>
        <v>3.651359242696778</v>
      </c>
      <c r="AG60" s="181">
        <f t="shared" si="24"/>
        <v>4.1724409129022408</v>
      </c>
      <c r="AH60" s="181">
        <f t="shared" si="24"/>
        <v>3.6283428474423634</v>
      </c>
      <c r="AI60" s="181">
        <f t="shared" si="24"/>
        <v>4.148313763223868</v>
      </c>
      <c r="AJ60" s="181">
        <f t="shared" si="24"/>
        <v>3.6050099429023641</v>
      </c>
      <c r="AK60" s="181">
        <f t="shared" si="24"/>
        <v>4.1238504459468874</v>
      </c>
      <c r="AL60" s="181">
        <f t="shared" si="24"/>
        <v>3.5813570752634574</v>
      </c>
      <c r="AM60" s="181">
        <f t="shared" si="24"/>
        <v>4.0990471652272289</v>
      </c>
      <c r="AN60" s="181">
        <f t="shared" si="24"/>
        <v>3.5573807791635046</v>
      </c>
      <c r="AO60" s="181">
        <f t="shared" si="24"/>
        <v>4.0739001078540946</v>
      </c>
      <c r="AP60" s="181">
        <f t="shared" si="24"/>
        <v>3.5330775786111182</v>
      </c>
      <c r="AQ60" s="181">
        <f t="shared" si="24"/>
        <v>4.0484054440736328</v>
      </c>
      <c r="AR60" s="181">
        <f t="shared" si="24"/>
        <v>3.5084439879466416</v>
      </c>
      <c r="AS60" s="181">
        <f t="shared" si="24"/>
        <v>4.0350593284525011</v>
      </c>
      <c r="AT60" s="181">
        <f t="shared" si="24"/>
        <v>3.4959765128458122</v>
      </c>
      <c r="AU60" s="181">
        <f t="shared" si="24"/>
        <v>4.0088579007825835</v>
      </c>
      <c r="AV60" s="181">
        <f t="shared" si="24"/>
        <v>4.1202225746703967</v>
      </c>
    </row>
    <row r="61" spans="1:87" x14ac:dyDescent="0.2">
      <c r="C61" s="216" t="s">
        <v>341</v>
      </c>
      <c r="D61" s="6" t="s">
        <v>78</v>
      </c>
      <c r="I61" s="181">
        <f>-Funding!I54</f>
        <v>-0.691763344242736</v>
      </c>
      <c r="J61" s="181">
        <f>-Funding!J54</f>
        <v>-0.81949118503931184</v>
      </c>
      <c r="K61" s="181">
        <f>-Funding!K54</f>
        <v>-1.2270118494617201</v>
      </c>
      <c r="L61" s="181">
        <f>-Funding!L54</f>
        <v>-0.87393572526917662</v>
      </c>
      <c r="M61" s="181">
        <f>-Funding!M54</f>
        <v>-1.2826263426973565</v>
      </c>
      <c r="N61" s="181">
        <f>-Funding!N54</f>
        <v>-0.93186759689161724</v>
      </c>
      <c r="O61" s="181">
        <f>-Funding!O54</f>
        <v>-1.3418333829453821</v>
      </c>
      <c r="P61" s="181">
        <f>-Funding!P54</f>
        <v>-0.99352163530862958</v>
      </c>
      <c r="Q61" s="181">
        <f>-Funding!Q54</f>
        <v>-1.4048754697701225</v>
      </c>
      <c r="R61" s="181">
        <f>-Funding!R54</f>
        <v>-1.0591486528810896</v>
      </c>
      <c r="S61" s="181">
        <f>-Funding!S54</f>
        <v>-1.4720116114539534</v>
      </c>
      <c r="T61" s="181">
        <f>-Funding!T54</f>
        <v>-1.1290165275846424</v>
      </c>
      <c r="U61" s="181">
        <f>-Funding!U54</f>
        <v>-1.5435184500655323</v>
      </c>
      <c r="V61" s="181">
        <f>-Funding!V54</f>
        <v>-1.2034113658462771</v>
      </c>
      <c r="W61" s="181">
        <f>-Funding!W54</f>
        <v>-1.6196914631928552</v>
      </c>
      <c r="X61" s="181">
        <f>-Funding!X54</f>
        <v>-1.2826387446156107</v>
      </c>
      <c r="Y61" s="181">
        <f>-Funding!Y54</f>
        <v>-1.7008462475644461</v>
      </c>
      <c r="Z61" s="181">
        <f>-Funding!Z54</f>
        <v>-1.3670250380691746</v>
      </c>
      <c r="AA61" s="181">
        <f>-Funding!AA54</f>
        <v>-1.7873198901378209</v>
      </c>
      <c r="AB61" s="181">
        <f>-Funding!AB54</f>
        <v>-1.4569188347138133</v>
      </c>
      <c r="AC61" s="181">
        <f>-Funding!AC54</f>
        <v>-1.8794724326144627</v>
      </c>
      <c r="AD61" s="181">
        <f>-Funding!AD54</f>
        <v>-1.5526924510480662</v>
      </c>
      <c r="AE61" s="181">
        <f>-Funding!AE54</f>
        <v>-1.9776884357465079</v>
      </c>
      <c r="AF61" s="181">
        <f>-Funding!AF54</f>
        <v>-1.6547435483600355</v>
      </c>
      <c r="AG61" s="181">
        <f>-Funding!AG54</f>
        <v>-2.0823786502339989</v>
      </c>
      <c r="AH61" s="181">
        <f>-Funding!AH54</f>
        <v>-1.7634968596883538</v>
      </c>
      <c r="AI61" s="181">
        <f>-Funding!AI54</f>
        <v>-2.1939818014747026</v>
      </c>
      <c r="AJ61" s="181">
        <f>-Funding!AJ54</f>
        <v>-1.8794060344516021</v>
      </c>
      <c r="AK61" s="181">
        <f>-Funding!AK54</f>
        <v>-2.3129664959232477</v>
      </c>
      <c r="AL61" s="181">
        <f>-Funding!AL54</f>
        <v>-2.0029556087627975</v>
      </c>
      <c r="AM61" s="181">
        <f>-Funding!AM54</f>
        <v>-2.4398332573447594</v>
      </c>
      <c r="AN61" s="181">
        <f>-Funding!AN54</f>
        <v>-2.1346631099917204</v>
      </c>
      <c r="AO61" s="181">
        <f>-Funding!AO54</f>
        <v>-2.5751167018125787</v>
      </c>
      <c r="AP61" s="181">
        <f>-Funding!AP54</f>
        <v>-2.2750813047211738</v>
      </c>
      <c r="AQ61" s="181">
        <f>-Funding!AQ54</f>
        <v>-2.7193878609025579</v>
      </c>
      <c r="AR61" s="181">
        <f>-Funding!AR54</f>
        <v>-2.4248005998663715</v>
      </c>
      <c r="AS61" s="181">
        <f>-Funding!AS54</f>
        <v>0</v>
      </c>
      <c r="AT61" s="181">
        <f>-Funding!AT54</f>
        <v>0</v>
      </c>
      <c r="AU61" s="181">
        <f>-Funding!AU54</f>
        <v>0</v>
      </c>
      <c r="AV61" s="181">
        <f>-Funding!AV54</f>
        <v>0</v>
      </c>
      <c r="AW61" s="181" t="e">
        <f>-Funding!#REF!</f>
        <v>#REF!</v>
      </c>
      <c r="AX61" s="181" t="e">
        <f>-Funding!#REF!</f>
        <v>#REF!</v>
      </c>
      <c r="AY61" s="181" t="e">
        <f>-Funding!#REF!</f>
        <v>#REF!</v>
      </c>
      <c r="AZ61" s="181" t="e">
        <f>-Funding!#REF!</f>
        <v>#REF!</v>
      </c>
      <c r="BA61" s="181" t="e">
        <f>-Funding!#REF!</f>
        <v>#REF!</v>
      </c>
      <c r="BB61" s="181" t="e">
        <f>-Funding!#REF!</f>
        <v>#REF!</v>
      </c>
      <c r="BC61" s="181" t="e">
        <f>-Funding!#REF!</f>
        <v>#REF!</v>
      </c>
      <c r="BD61" s="181" t="e">
        <f>-Funding!#REF!</f>
        <v>#REF!</v>
      </c>
      <c r="BE61" s="181" t="e">
        <f>-Funding!#REF!</f>
        <v>#REF!</v>
      </c>
      <c r="BF61" s="181" t="e">
        <f>-Funding!#REF!</f>
        <v>#REF!</v>
      </c>
      <c r="BG61" s="181" t="e">
        <f>-Funding!#REF!</f>
        <v>#REF!</v>
      </c>
      <c r="BH61" s="181" t="e">
        <f>-Funding!#REF!</f>
        <v>#REF!</v>
      </c>
      <c r="BI61" s="181" t="e">
        <f>-Funding!#REF!</f>
        <v>#REF!</v>
      </c>
      <c r="BJ61" s="181" t="e">
        <f>-Funding!#REF!</f>
        <v>#REF!</v>
      </c>
      <c r="BK61" s="181" t="e">
        <f>-Funding!#REF!</f>
        <v>#REF!</v>
      </c>
      <c r="BL61" s="181" t="e">
        <f>-Funding!#REF!</f>
        <v>#REF!</v>
      </c>
      <c r="BM61" s="181" t="e">
        <f>-Funding!#REF!</f>
        <v>#REF!</v>
      </c>
      <c r="BN61" s="181" t="e">
        <f>-Funding!#REF!</f>
        <v>#REF!</v>
      </c>
      <c r="BO61" s="181" t="e">
        <f>-Funding!#REF!</f>
        <v>#REF!</v>
      </c>
      <c r="BP61" s="181" t="e">
        <f>-Funding!#REF!</f>
        <v>#REF!</v>
      </c>
      <c r="BQ61" s="181" t="e">
        <f>-Funding!#REF!</f>
        <v>#REF!</v>
      </c>
      <c r="BR61" s="181" t="e">
        <f>-Funding!#REF!</f>
        <v>#REF!</v>
      </c>
      <c r="BS61" s="181" t="e">
        <f>-Funding!#REF!</f>
        <v>#REF!</v>
      </c>
      <c r="BT61" s="181" t="e">
        <f>-Funding!#REF!</f>
        <v>#REF!</v>
      </c>
      <c r="BU61" s="181" t="e">
        <f>-Funding!#REF!</f>
        <v>#REF!</v>
      </c>
      <c r="BV61" s="181" t="e">
        <f>-Funding!#REF!</f>
        <v>#REF!</v>
      </c>
      <c r="BW61" s="181" t="e">
        <f>-Funding!#REF!</f>
        <v>#REF!</v>
      </c>
      <c r="BX61" s="181" t="e">
        <f>-Funding!#REF!</f>
        <v>#REF!</v>
      </c>
      <c r="BY61" s="181" t="e">
        <f>-Funding!#REF!</f>
        <v>#REF!</v>
      </c>
      <c r="BZ61" s="181" t="e">
        <f>-Funding!#REF!</f>
        <v>#REF!</v>
      </c>
      <c r="CA61" s="181" t="e">
        <f>-Funding!#REF!</f>
        <v>#REF!</v>
      </c>
      <c r="CB61" s="181" t="e">
        <f>-Funding!#REF!</f>
        <v>#REF!</v>
      </c>
      <c r="CC61" s="181" t="e">
        <f>-Funding!#REF!</f>
        <v>#REF!</v>
      </c>
      <c r="CD61" s="181" t="e">
        <f>-Funding!#REF!</f>
        <v>#REF!</v>
      </c>
      <c r="CE61" s="181" t="e">
        <f>-Funding!#REF!</f>
        <v>#REF!</v>
      </c>
      <c r="CF61" s="181" t="e">
        <f>-Funding!#REF!</f>
        <v>#REF!</v>
      </c>
      <c r="CG61" s="181" t="e">
        <f>-Funding!#REF!</f>
        <v>#REF!</v>
      </c>
      <c r="CH61" s="181" t="e">
        <f>-Funding!#REF!</f>
        <v>#REF!</v>
      </c>
      <c r="CI61" s="181" t="e">
        <f>-Funding!#REF!</f>
        <v>#REF!</v>
      </c>
    </row>
    <row r="62" spans="1:87" x14ac:dyDescent="0.2">
      <c r="C62" s="216" t="s">
        <v>363</v>
      </c>
      <c r="D62" s="6" t="s">
        <v>78</v>
      </c>
      <c r="I62" s="181">
        <f>-Funding!I53</f>
        <v>-1.978414140108248</v>
      </c>
      <c r="J62" s="181">
        <f>-Funding!J53</f>
        <v>-1.9552400680761164</v>
      </c>
      <c r="K62" s="181">
        <f>-Funding!K53</f>
        <v>-1.9277871133772995</v>
      </c>
      <c r="L62" s="181">
        <f>-Funding!L53</f>
        <v>-1.8866822164203318</v>
      </c>
      <c r="M62" s="181">
        <f>-Funding!M53</f>
        <v>-1.8574053696238144</v>
      </c>
      <c r="N62" s="181">
        <f>-Funding!N53</f>
        <v>-1.8144373871434529</v>
      </c>
      <c r="O62" s="181">
        <f>-Funding!O53</f>
        <v>-1.7832198226475839</v>
      </c>
      <c r="P62" s="181">
        <f>-Funding!P53</f>
        <v>-1.7382684043189136</v>
      </c>
      <c r="Q62" s="181">
        <f>-Funding!Q53</f>
        <v>-1.7049854295360745</v>
      </c>
      <c r="R62" s="181">
        <f>-Funding!R53</f>
        <v>-1.6579221012987753</v>
      </c>
      <c r="S62" s="181">
        <f>-Funding!S53</f>
        <v>-1.6224406214272586</v>
      </c>
      <c r="T62" s="181">
        <f>-Funding!T53</f>
        <v>-1.5731282324435514</v>
      </c>
      <c r="U62" s="181">
        <f>-Funding!U53</f>
        <v>-1.535306178769466</v>
      </c>
      <c r="V62" s="181">
        <f>-Funding!V53</f>
        <v>-1.4835983106922705</v>
      </c>
      <c r="W62" s="181">
        <f>-Funding!W53</f>
        <v>-1.4432840299364202</v>
      </c>
      <c r="X62" s="181">
        <f>-Funding!X53</f>
        <v>-1.3890243659194594</v>
      </c>
      <c r="Y62" s="181">
        <f>-Funding!Y53</f>
        <v>-1.3460559679748365</v>
      </c>
      <c r="Z62" s="181">
        <f>-Funding!Z53</f>
        <v>-1.2890776186814275</v>
      </c>
      <c r="AA62" s="181">
        <f>-Funding!AA53</f>
        <v>-1.2432822799061101</v>
      </c>
      <c r="AB62" s="181">
        <f>-Funding!AB53</f>
        <v>-1.1834070635864931</v>
      </c>
      <c r="AC62" s="181">
        <f>-Funding!AC53</f>
        <v>-1.1346002826235804</v>
      </c>
      <c r="AD62" s="181">
        <f>-Funding!AD53</f>
        <v>-1.0716379561309959</v>
      </c>
      <c r="AE62" s="181">
        <f>-Funding!AE53</f>
        <v>-1.0196227590208857</v>
      </c>
      <c r="AF62" s="181">
        <f>-Funding!AF53</f>
        <v>-0.95337019642337761</v>
      </c>
      <c r="AG62" s="181">
        <f>-Funding!AG53</f>
        <v>-0.89793628755331645</v>
      </c>
      <c r="AH62" s="181">
        <f>-Funding!AH53</f>
        <v>-0.82817660277047755</v>
      </c>
      <c r="AI62" s="181">
        <f>-Funding!AI53</f>
        <v>-0.76909945797091772</v>
      </c>
      <c r="AJ62" s="181">
        <f>-Funding!AJ53</f>
        <v>-0.69560106762151519</v>
      </c>
      <c r="AK62" s="181">
        <f>-Funding!AK53</f>
        <v>-0.63264096546738646</v>
      </c>
      <c r="AL62" s="181">
        <f>-Funding!AL53</f>
        <v>-0.55515658785395772</v>
      </c>
      <c r="AM62" s="181">
        <f>-Funding!AM53</f>
        <v>-0.48805757496040397</v>
      </c>
      <c r="AN62" s="181">
        <f>-Funding!AN53</f>
        <v>-0.40632316083935455</v>
      </c>
      <c r="AO62" s="181">
        <f>-Funding!AO53</f>
        <v>-0.33481194665463193</v>
      </c>
      <c r="AP62" s="181">
        <f>-Funding!AP53</f>
        <v>-0.24854553714391051</v>
      </c>
      <c r="AQ62" s="181">
        <f>-Funding!AQ53</f>
        <v>-0.17233031343575117</v>
      </c>
      <c r="AR62" s="181">
        <f>-Funding!AR53</f>
        <v>-8.123082009551548E-2</v>
      </c>
      <c r="AS62" s="181">
        <f>-Funding!AS53</f>
        <v>0</v>
      </c>
      <c r="AT62" s="181">
        <f>-Funding!AT53</f>
        <v>0</v>
      </c>
      <c r="AU62" s="181">
        <f>-Funding!AU53</f>
        <v>0</v>
      </c>
      <c r="AV62" s="181">
        <f>-Funding!AV53</f>
        <v>0</v>
      </c>
    </row>
    <row r="63" spans="1:87" x14ac:dyDescent="0.2">
      <c r="B63" s="38"/>
      <c r="C63" s="220" t="s">
        <v>380</v>
      </c>
      <c r="D63" s="155" t="s">
        <v>78</v>
      </c>
      <c r="E63" s="38"/>
      <c r="F63" s="38"/>
      <c r="G63" s="38"/>
      <c r="H63" s="38"/>
      <c r="I63" s="182">
        <f>-Funding!I79</f>
        <v>-0.10455376876444422</v>
      </c>
      <c r="J63" s="182">
        <f>-Funding!J79</f>
        <v>-0.38006770972359138</v>
      </c>
      <c r="K63" s="182">
        <f>-Funding!K79</f>
        <v>0.39418102114951115</v>
      </c>
      <c r="L63" s="182">
        <f>-Funding!L79</f>
        <v>-0.37941377063166248</v>
      </c>
      <c r="M63" s="182">
        <f>-Funding!M79</f>
        <v>0.39372672828610078</v>
      </c>
      <c r="N63" s="182">
        <f>-Funding!N79</f>
        <v>-0.37874822155789589</v>
      </c>
      <c r="O63" s="182">
        <f>-Funding!O79</f>
        <v>0.39326316596542288</v>
      </c>
      <c r="P63" s="182">
        <f>-Funding!P79</f>
        <v>-0.37807085967865373</v>
      </c>
      <c r="Q63" s="182">
        <f>-Funding!Q79</f>
        <v>0.39279014512633204</v>
      </c>
      <c r="R63" s="182">
        <f>-Funding!R79</f>
        <v>-0.37738147870134719</v>
      </c>
      <c r="S63" s="182">
        <f>-Funding!S79</f>
        <v>0.39230747285301826</v>
      </c>
      <c r="T63" s="182">
        <f>-Funding!T79</f>
        <v>-0.37667986880680449</v>
      </c>
      <c r="U63" s="182">
        <f>-Funding!U79</f>
        <v>0.39181495229645069</v>
      </c>
      <c r="V63" s="182">
        <f>-Funding!V79</f>
        <v>-0.37596581659072781</v>
      </c>
      <c r="W63" s="182">
        <f>-Funding!W79</f>
        <v>0.39131238259420531</v>
      </c>
      <c r="X63" s="182">
        <f>-Funding!X79</f>
        <v>-0.37523910500421254</v>
      </c>
      <c r="Y63" s="182">
        <f>-Funding!Y79</f>
        <v>0.39079955878868056</v>
      </c>
      <c r="Z63" s="182">
        <f>-Funding!Z79</f>
        <v>-0.37449951329332887</v>
      </c>
      <c r="AA63" s="182">
        <f>-Funding!AA79</f>
        <v>0.39027627174362456</v>
      </c>
      <c r="AB63" s="182">
        <f>-Funding!AB79</f>
        <v>-0.3737468169377367</v>
      </c>
      <c r="AC63" s="182">
        <f>-Funding!AC79</f>
        <v>0.38974230805898102</v>
      </c>
      <c r="AD63" s="182">
        <f>-Funding!AD79</f>
        <v>-0.37298078758833153</v>
      </c>
      <c r="AE63" s="182">
        <f>-Funding!AE79</f>
        <v>0.38919744998398054</v>
      </c>
      <c r="AF63" s="182">
        <f>-Funding!AF79</f>
        <v>-0.3722011930039022</v>
      </c>
      <c r="AG63" s="182">
        <f>-Funding!AG79</f>
        <v>0.38864147532848392</v>
      </c>
      <c r="AH63" s="182">
        <f>-Funding!AH79</f>
        <v>-0.37140779698678905</v>
      </c>
      <c r="AI63" s="182">
        <f>-Funding!AI79</f>
        <v>0.38807415737250306</v>
      </c>
      <c r="AJ63" s="182">
        <f>-Funding!AJ79</f>
        <v>-0.37060035931751667</v>
      </c>
      <c r="AK63" s="182">
        <f>-Funding!AK79</f>
        <v>0.38749526477387874</v>
      </c>
      <c r="AL63" s="182">
        <f>-Funding!AL79</f>
        <v>-0.3697786356884083</v>
      </c>
      <c r="AM63" s="182">
        <f>-Funding!AM79</f>
        <v>0.38690456147408847</v>
      </c>
      <c r="AN63" s="182">
        <f>-Funding!AN79</f>
        <v>-0.36894237763613535</v>
      </c>
      <c r="AO63" s="182">
        <f>-Funding!AO79</f>
        <v>0.38630180660212599</v>
      </c>
      <c r="AP63" s="182">
        <f>-Funding!AP79</f>
        <v>-0.36809133247322467</v>
      </c>
      <c r="AQ63" s="182">
        <f>-Funding!AQ79</f>
        <v>0.38568675437642197</v>
      </c>
      <c r="AR63" s="182">
        <f>-Funding!AR79</f>
        <v>2.5060314199618872</v>
      </c>
      <c r="AS63" s="182">
        <f>-Funding!AS79</f>
        <v>0</v>
      </c>
      <c r="AT63" s="182">
        <f>-Funding!AT79</f>
        <v>0</v>
      </c>
      <c r="AU63" s="182">
        <f>-Funding!AU79</f>
        <v>0</v>
      </c>
      <c r="AV63" s="182">
        <f>-Funding!AV79</f>
        <v>0</v>
      </c>
    </row>
    <row r="64" spans="1:87" x14ac:dyDescent="0.2">
      <c r="C64" s="158" t="s">
        <v>364</v>
      </c>
      <c r="D64" s="6" t="s">
        <v>78</v>
      </c>
      <c r="F64" s="18"/>
      <c r="H64" s="485">
        <f>SUM(I64:AV64)</f>
        <v>59.033992500761514</v>
      </c>
      <c r="I64" s="181">
        <f>SUM(I60:I63)</f>
        <v>0.96351722497594938</v>
      </c>
      <c r="J64" s="181">
        <f t="shared" ref="J64:AV64" si="25">SUM(J60:J63)</f>
        <v>0.72982479152257951</v>
      </c>
      <c r="K64" s="181">
        <f t="shared" si="25"/>
        <v>1.6561006062851185</v>
      </c>
      <c r="L64" s="181">
        <f t="shared" si="25"/>
        <v>0.72483340604414037</v>
      </c>
      <c r="M64" s="181">
        <f t="shared" si="25"/>
        <v>1.6497394132145693</v>
      </c>
      <c r="N64" s="181">
        <f t="shared" si="25"/>
        <v>0.71977377205613169</v>
      </c>
      <c r="O64" s="181">
        <f t="shared" si="25"/>
        <v>1.6432844482026085</v>
      </c>
      <c r="P64" s="181">
        <f t="shared" si="25"/>
        <v>0.71464515617236302</v>
      </c>
      <c r="Q64" s="181">
        <f t="shared" si="25"/>
        <v>1.6367345048488104</v>
      </c>
      <c r="R64" s="181">
        <f t="shared" si="25"/>
        <v>0.70944682297059858</v>
      </c>
      <c r="S64" s="181">
        <f t="shared" si="25"/>
        <v>1.630088366005503</v>
      </c>
      <c r="T64" s="181">
        <f t="shared" si="25"/>
        <v>0.70417803520447264</v>
      </c>
      <c r="U64" s="181">
        <f t="shared" si="25"/>
        <v>1.6233448038304499</v>
      </c>
      <c r="V64" s="181">
        <f t="shared" si="25"/>
        <v>0.69883805402469146</v>
      </c>
      <c r="W64" s="181">
        <f t="shared" si="25"/>
        <v>1.6165025798459154</v>
      </c>
      <c r="X64" s="181">
        <f t="shared" si="25"/>
        <v>0.69342613920981511</v>
      </c>
      <c r="Y64" s="181">
        <f t="shared" si="25"/>
        <v>1.6095604450043934</v>
      </c>
      <c r="Z64" s="181">
        <f t="shared" si="25"/>
        <v>0.68794154940691166</v>
      </c>
      <c r="AA64" s="181">
        <f t="shared" si="25"/>
        <v>1.6025171397611966</v>
      </c>
      <c r="AB64" s="181">
        <f t="shared" si="25"/>
        <v>0.68238354238238519</v>
      </c>
      <c r="AC64" s="181">
        <f t="shared" si="25"/>
        <v>1.5953713941541978</v>
      </c>
      <c r="AD64" s="181">
        <f t="shared" si="25"/>
        <v>0.67675137528329343</v>
      </c>
      <c r="AE64" s="181">
        <f t="shared" si="25"/>
        <v>1.5881219278909375</v>
      </c>
      <c r="AF64" s="181">
        <f t="shared" si="25"/>
        <v>0.67104430490946276</v>
      </c>
      <c r="AG64" s="181">
        <f t="shared" si="25"/>
        <v>1.5807674504434095</v>
      </c>
      <c r="AH64" s="181">
        <f t="shared" si="25"/>
        <v>0.66526158799674295</v>
      </c>
      <c r="AI64" s="181">
        <f t="shared" si="25"/>
        <v>1.5733066611507507</v>
      </c>
      <c r="AJ64" s="181">
        <f t="shared" si="25"/>
        <v>0.65940248151173009</v>
      </c>
      <c r="AK64" s="181">
        <f t="shared" si="25"/>
        <v>1.5657382493301322</v>
      </c>
      <c r="AL64" s="181">
        <f t="shared" si="25"/>
        <v>0.65346624295829381</v>
      </c>
      <c r="AM64" s="181">
        <f t="shared" si="25"/>
        <v>1.558060894396154</v>
      </c>
      <c r="AN64" s="181">
        <f t="shared" si="25"/>
        <v>0.64745213069629437</v>
      </c>
      <c r="AO64" s="181">
        <f t="shared" si="25"/>
        <v>1.5502732659890099</v>
      </c>
      <c r="AP64" s="181">
        <f t="shared" si="25"/>
        <v>0.64135940427280924</v>
      </c>
      <c r="AQ64" s="181">
        <f t="shared" si="25"/>
        <v>1.5423740241117456</v>
      </c>
      <c r="AR64" s="181">
        <f t="shared" si="25"/>
        <v>3.5084439879466416</v>
      </c>
      <c r="AS64" s="181">
        <f t="shared" si="25"/>
        <v>4.0350593284525011</v>
      </c>
      <c r="AT64" s="181">
        <f t="shared" si="25"/>
        <v>3.4959765128458122</v>
      </c>
      <c r="AU64" s="181">
        <f t="shared" si="25"/>
        <v>4.0088579007825835</v>
      </c>
      <c r="AV64" s="181">
        <f t="shared" si="25"/>
        <v>4.1202225746703967</v>
      </c>
    </row>
    <row r="66" spans="1:48" ht="20" x14ac:dyDescent="0.25">
      <c r="A66" s="112" t="s">
        <v>331</v>
      </c>
      <c r="B66" s="112"/>
      <c r="C66" s="230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112"/>
      <c r="AH66" s="112"/>
      <c r="AI66" s="112"/>
      <c r="AJ66" s="112"/>
      <c r="AK66" s="112"/>
      <c r="AL66" s="112"/>
      <c r="AM66" s="112"/>
      <c r="AN66" s="112"/>
      <c r="AO66" s="112"/>
      <c r="AP66" s="112"/>
      <c r="AQ66" s="112"/>
      <c r="AR66" s="112"/>
      <c r="AS66" s="112"/>
      <c r="AT66" s="112"/>
      <c r="AU66" s="112"/>
      <c r="AV66" s="112"/>
    </row>
    <row r="67" spans="1:48" x14ac:dyDescent="0.2">
      <c r="C67" s="226" t="s">
        <v>201</v>
      </c>
      <c r="D67" s="6" t="s">
        <v>78</v>
      </c>
      <c r="E67" s="187">
        <f>Operations!E105</f>
        <v>90.72</v>
      </c>
    </row>
    <row r="68" spans="1:48" x14ac:dyDescent="0.2">
      <c r="C68" s="226" t="s">
        <v>336</v>
      </c>
      <c r="D68" s="6" t="s">
        <v>52</v>
      </c>
      <c r="E68" s="91">
        <f>Input!E68</f>
        <v>20</v>
      </c>
    </row>
    <row r="69" spans="1:48" x14ac:dyDescent="0.2">
      <c r="C69" s="226" t="s">
        <v>337</v>
      </c>
      <c r="D69" s="6" t="s">
        <v>78</v>
      </c>
      <c r="E69" s="86">
        <f>E67/E68</f>
        <v>4.5359999999999996</v>
      </c>
    </row>
    <row r="71" spans="1:48" x14ac:dyDescent="0.2">
      <c r="C71" s="113" t="s">
        <v>332</v>
      </c>
    </row>
    <row r="72" spans="1:48" x14ac:dyDescent="0.2">
      <c r="C72" s="226" t="s">
        <v>333</v>
      </c>
    </row>
    <row r="73" spans="1:48" x14ac:dyDescent="0.2">
      <c r="C73" s="226" t="s">
        <v>273</v>
      </c>
      <c r="D73" s="6" t="s">
        <v>78</v>
      </c>
      <c r="I73" s="64">
        <f>H75</f>
        <v>90.72</v>
      </c>
      <c r="J73" s="64">
        <f t="shared" ref="J73:AV73" si="26">I75</f>
        <v>88.451999999999998</v>
      </c>
      <c r="K73" s="64">
        <f t="shared" si="26"/>
        <v>86.183999999999997</v>
      </c>
      <c r="L73" s="64">
        <f t="shared" si="26"/>
        <v>83.915999999999997</v>
      </c>
      <c r="M73" s="64">
        <f t="shared" si="26"/>
        <v>81.647999999999996</v>
      </c>
      <c r="N73" s="64">
        <f t="shared" si="26"/>
        <v>79.38</v>
      </c>
      <c r="O73" s="64">
        <f t="shared" si="26"/>
        <v>77.111999999999995</v>
      </c>
      <c r="P73" s="64">
        <f t="shared" si="26"/>
        <v>74.843999999999994</v>
      </c>
      <c r="Q73" s="64">
        <f t="shared" si="26"/>
        <v>72.575999999999993</v>
      </c>
      <c r="R73" s="64">
        <f t="shared" si="26"/>
        <v>70.307999999999993</v>
      </c>
      <c r="S73" s="64">
        <f t="shared" si="26"/>
        <v>68.039999999999992</v>
      </c>
      <c r="T73" s="64">
        <f t="shared" si="26"/>
        <v>65.771999999999991</v>
      </c>
      <c r="U73" s="64">
        <f t="shared" si="26"/>
        <v>63.503999999999991</v>
      </c>
      <c r="V73" s="64">
        <f t="shared" si="26"/>
        <v>61.23599999999999</v>
      </c>
      <c r="W73" s="64">
        <f t="shared" si="26"/>
        <v>58.967999999999989</v>
      </c>
      <c r="X73" s="64">
        <f t="shared" si="26"/>
        <v>56.699999999999989</v>
      </c>
      <c r="Y73" s="64">
        <f t="shared" si="26"/>
        <v>54.431999999999988</v>
      </c>
      <c r="Z73" s="64">
        <f t="shared" si="26"/>
        <v>52.163999999999987</v>
      </c>
      <c r="AA73" s="64">
        <f t="shared" si="26"/>
        <v>49.895999999999987</v>
      </c>
      <c r="AB73" s="64">
        <f t="shared" si="26"/>
        <v>47.627999999999986</v>
      </c>
      <c r="AC73" s="64">
        <f t="shared" si="26"/>
        <v>45.359999999999985</v>
      </c>
      <c r="AD73" s="64">
        <f t="shared" si="26"/>
        <v>43.091999999999985</v>
      </c>
      <c r="AE73" s="64">
        <f t="shared" si="26"/>
        <v>40.823999999999984</v>
      </c>
      <c r="AF73" s="64">
        <f t="shared" si="26"/>
        <v>38.555999999999983</v>
      </c>
      <c r="AG73" s="64">
        <f t="shared" si="26"/>
        <v>36.287999999999982</v>
      </c>
      <c r="AH73" s="64">
        <f t="shared" si="26"/>
        <v>34.019999999999982</v>
      </c>
      <c r="AI73" s="64">
        <f t="shared" si="26"/>
        <v>31.751999999999981</v>
      </c>
      <c r="AJ73" s="64">
        <f t="shared" si="26"/>
        <v>29.48399999999998</v>
      </c>
      <c r="AK73" s="64">
        <f t="shared" si="26"/>
        <v>27.21599999999998</v>
      </c>
      <c r="AL73" s="64">
        <f t="shared" si="26"/>
        <v>24.947999999999979</v>
      </c>
      <c r="AM73" s="64">
        <f t="shared" si="26"/>
        <v>22.679999999999978</v>
      </c>
      <c r="AN73" s="64">
        <f t="shared" si="26"/>
        <v>20.411999999999978</v>
      </c>
      <c r="AO73" s="64">
        <f t="shared" si="26"/>
        <v>18.143999999999977</v>
      </c>
      <c r="AP73" s="64">
        <f t="shared" si="26"/>
        <v>15.875999999999976</v>
      </c>
      <c r="AQ73" s="64">
        <f t="shared" si="26"/>
        <v>13.607999999999976</v>
      </c>
      <c r="AR73" s="64">
        <f t="shared" si="26"/>
        <v>11.339999999999975</v>
      </c>
      <c r="AS73" s="64">
        <f t="shared" si="26"/>
        <v>9.0719999999999743</v>
      </c>
      <c r="AT73" s="64">
        <f t="shared" si="26"/>
        <v>6.8039999999999745</v>
      </c>
      <c r="AU73" s="64">
        <f t="shared" si="26"/>
        <v>4.5359999999999747</v>
      </c>
      <c r="AV73" s="64">
        <f t="shared" si="26"/>
        <v>2.2679999999999749</v>
      </c>
    </row>
    <row r="74" spans="1:48" x14ac:dyDescent="0.2">
      <c r="C74" s="216" t="s">
        <v>334</v>
      </c>
      <c r="D74" s="6" t="s">
        <v>78</v>
      </c>
      <c r="F74" s="241" t="s">
        <v>461</v>
      </c>
      <c r="I74" s="64">
        <f>-$E$69/2</f>
        <v>-2.2679999999999998</v>
      </c>
      <c r="J74" s="64">
        <f t="shared" ref="J74:AV74" si="27">-$E$69/2</f>
        <v>-2.2679999999999998</v>
      </c>
      <c r="K74" s="64">
        <f t="shared" si="27"/>
        <v>-2.2679999999999998</v>
      </c>
      <c r="L74" s="64">
        <f t="shared" si="27"/>
        <v>-2.2679999999999998</v>
      </c>
      <c r="M74" s="64">
        <f t="shared" si="27"/>
        <v>-2.2679999999999998</v>
      </c>
      <c r="N74" s="64">
        <f t="shared" si="27"/>
        <v>-2.2679999999999998</v>
      </c>
      <c r="O74" s="64">
        <f t="shared" si="27"/>
        <v>-2.2679999999999998</v>
      </c>
      <c r="P74" s="64">
        <f t="shared" si="27"/>
        <v>-2.2679999999999998</v>
      </c>
      <c r="Q74" s="64">
        <f t="shared" si="27"/>
        <v>-2.2679999999999998</v>
      </c>
      <c r="R74" s="64">
        <f t="shared" si="27"/>
        <v>-2.2679999999999998</v>
      </c>
      <c r="S74" s="64">
        <f t="shared" si="27"/>
        <v>-2.2679999999999998</v>
      </c>
      <c r="T74" s="64">
        <f t="shared" si="27"/>
        <v>-2.2679999999999998</v>
      </c>
      <c r="U74" s="64">
        <f t="shared" si="27"/>
        <v>-2.2679999999999998</v>
      </c>
      <c r="V74" s="64">
        <f t="shared" si="27"/>
        <v>-2.2679999999999998</v>
      </c>
      <c r="W74" s="64">
        <f t="shared" si="27"/>
        <v>-2.2679999999999998</v>
      </c>
      <c r="X74" s="64">
        <f t="shared" si="27"/>
        <v>-2.2679999999999998</v>
      </c>
      <c r="Y74" s="64">
        <f t="shared" si="27"/>
        <v>-2.2679999999999998</v>
      </c>
      <c r="Z74" s="64">
        <f t="shared" si="27"/>
        <v>-2.2679999999999998</v>
      </c>
      <c r="AA74" s="64">
        <f t="shared" si="27"/>
        <v>-2.2679999999999998</v>
      </c>
      <c r="AB74" s="64">
        <f t="shared" si="27"/>
        <v>-2.2679999999999998</v>
      </c>
      <c r="AC74" s="64">
        <f t="shared" si="27"/>
        <v>-2.2679999999999998</v>
      </c>
      <c r="AD74" s="64">
        <f t="shared" si="27"/>
        <v>-2.2679999999999998</v>
      </c>
      <c r="AE74" s="64">
        <f t="shared" si="27"/>
        <v>-2.2679999999999998</v>
      </c>
      <c r="AF74" s="64">
        <f t="shared" si="27"/>
        <v>-2.2679999999999998</v>
      </c>
      <c r="AG74" s="64">
        <f t="shared" si="27"/>
        <v>-2.2679999999999998</v>
      </c>
      <c r="AH74" s="64">
        <f t="shared" si="27"/>
        <v>-2.2679999999999998</v>
      </c>
      <c r="AI74" s="64">
        <f t="shared" si="27"/>
        <v>-2.2679999999999998</v>
      </c>
      <c r="AJ74" s="64">
        <f t="shared" si="27"/>
        <v>-2.2679999999999998</v>
      </c>
      <c r="AK74" s="64">
        <f t="shared" si="27"/>
        <v>-2.2679999999999998</v>
      </c>
      <c r="AL74" s="64">
        <f t="shared" si="27"/>
        <v>-2.2679999999999998</v>
      </c>
      <c r="AM74" s="64">
        <f t="shared" si="27"/>
        <v>-2.2679999999999998</v>
      </c>
      <c r="AN74" s="64">
        <f t="shared" si="27"/>
        <v>-2.2679999999999998</v>
      </c>
      <c r="AO74" s="64">
        <f t="shared" si="27"/>
        <v>-2.2679999999999998</v>
      </c>
      <c r="AP74" s="64">
        <f t="shared" si="27"/>
        <v>-2.2679999999999998</v>
      </c>
      <c r="AQ74" s="64">
        <f t="shared" si="27"/>
        <v>-2.2679999999999998</v>
      </c>
      <c r="AR74" s="64">
        <f t="shared" si="27"/>
        <v>-2.2679999999999998</v>
      </c>
      <c r="AS74" s="64">
        <f t="shared" si="27"/>
        <v>-2.2679999999999998</v>
      </c>
      <c r="AT74" s="64">
        <f t="shared" si="27"/>
        <v>-2.2679999999999998</v>
      </c>
      <c r="AU74" s="64">
        <f t="shared" si="27"/>
        <v>-2.2679999999999998</v>
      </c>
      <c r="AV74" s="64">
        <f t="shared" si="27"/>
        <v>-2.2679999999999998</v>
      </c>
    </row>
    <row r="75" spans="1:48" ht="17" thickBot="1" x14ac:dyDescent="0.25">
      <c r="B75" s="160"/>
      <c r="C75" s="227" t="s">
        <v>335</v>
      </c>
      <c r="D75" s="6" t="s">
        <v>78</v>
      </c>
      <c r="F75" s="347">
        <f>IF(ROUND(MIN(I75:AV75),5)=0, 0, 1)</f>
        <v>0</v>
      </c>
      <c r="H75" s="215">
        <f>E67</f>
        <v>90.72</v>
      </c>
      <c r="I75" s="64">
        <f>I73+I74</f>
        <v>88.451999999999998</v>
      </c>
      <c r="J75" s="64">
        <f t="shared" ref="J75:AV75" si="28">J73+J74</f>
        <v>86.183999999999997</v>
      </c>
      <c r="K75" s="64">
        <f t="shared" si="28"/>
        <v>83.915999999999997</v>
      </c>
      <c r="L75" s="64">
        <f t="shared" si="28"/>
        <v>81.647999999999996</v>
      </c>
      <c r="M75" s="64">
        <f t="shared" si="28"/>
        <v>79.38</v>
      </c>
      <c r="N75" s="64">
        <f t="shared" si="28"/>
        <v>77.111999999999995</v>
      </c>
      <c r="O75" s="64">
        <f t="shared" si="28"/>
        <v>74.843999999999994</v>
      </c>
      <c r="P75" s="64">
        <f t="shared" si="28"/>
        <v>72.575999999999993</v>
      </c>
      <c r="Q75" s="64">
        <f t="shared" si="28"/>
        <v>70.307999999999993</v>
      </c>
      <c r="R75" s="64">
        <f t="shared" si="28"/>
        <v>68.039999999999992</v>
      </c>
      <c r="S75" s="64">
        <f t="shared" si="28"/>
        <v>65.771999999999991</v>
      </c>
      <c r="T75" s="64">
        <f t="shared" si="28"/>
        <v>63.503999999999991</v>
      </c>
      <c r="U75" s="64">
        <f t="shared" si="28"/>
        <v>61.23599999999999</v>
      </c>
      <c r="V75" s="64">
        <f t="shared" si="28"/>
        <v>58.967999999999989</v>
      </c>
      <c r="W75" s="64">
        <f t="shared" si="28"/>
        <v>56.699999999999989</v>
      </c>
      <c r="X75" s="64">
        <f t="shared" si="28"/>
        <v>54.431999999999988</v>
      </c>
      <c r="Y75" s="64">
        <f t="shared" si="28"/>
        <v>52.163999999999987</v>
      </c>
      <c r="Z75" s="64">
        <f t="shared" si="28"/>
        <v>49.895999999999987</v>
      </c>
      <c r="AA75" s="64">
        <f t="shared" si="28"/>
        <v>47.627999999999986</v>
      </c>
      <c r="AB75" s="64">
        <f t="shared" si="28"/>
        <v>45.359999999999985</v>
      </c>
      <c r="AC75" s="64">
        <f t="shared" si="28"/>
        <v>43.091999999999985</v>
      </c>
      <c r="AD75" s="64">
        <f t="shared" si="28"/>
        <v>40.823999999999984</v>
      </c>
      <c r="AE75" s="64">
        <f t="shared" si="28"/>
        <v>38.555999999999983</v>
      </c>
      <c r="AF75" s="64">
        <f t="shared" si="28"/>
        <v>36.287999999999982</v>
      </c>
      <c r="AG75" s="64">
        <f t="shared" si="28"/>
        <v>34.019999999999982</v>
      </c>
      <c r="AH75" s="64">
        <f t="shared" si="28"/>
        <v>31.751999999999981</v>
      </c>
      <c r="AI75" s="64">
        <f t="shared" si="28"/>
        <v>29.48399999999998</v>
      </c>
      <c r="AJ75" s="64">
        <f t="shared" si="28"/>
        <v>27.21599999999998</v>
      </c>
      <c r="AK75" s="64">
        <f t="shared" si="28"/>
        <v>24.947999999999979</v>
      </c>
      <c r="AL75" s="64">
        <f t="shared" si="28"/>
        <v>22.679999999999978</v>
      </c>
      <c r="AM75" s="64">
        <f t="shared" si="28"/>
        <v>20.411999999999978</v>
      </c>
      <c r="AN75" s="64">
        <f t="shared" si="28"/>
        <v>18.143999999999977</v>
      </c>
      <c r="AO75" s="64">
        <f t="shared" si="28"/>
        <v>15.875999999999976</v>
      </c>
      <c r="AP75" s="64">
        <f t="shared" si="28"/>
        <v>13.607999999999976</v>
      </c>
      <c r="AQ75" s="64">
        <f t="shared" si="28"/>
        <v>11.339999999999975</v>
      </c>
      <c r="AR75" s="64">
        <f t="shared" si="28"/>
        <v>9.0719999999999743</v>
      </c>
      <c r="AS75" s="64">
        <f t="shared" si="28"/>
        <v>6.8039999999999745</v>
      </c>
      <c r="AT75" s="64">
        <f t="shared" si="28"/>
        <v>4.5359999999999747</v>
      </c>
      <c r="AU75" s="64">
        <f t="shared" si="28"/>
        <v>2.2679999999999749</v>
      </c>
      <c r="AV75" s="64">
        <f t="shared" si="28"/>
        <v>-2.4868995751603507E-14</v>
      </c>
    </row>
    <row r="76" spans="1:48" ht="17" thickTop="1" x14ac:dyDescent="0.2"/>
    <row r="77" spans="1:48" x14ac:dyDescent="0.2">
      <c r="C77" s="222" t="s">
        <v>420</v>
      </c>
      <c r="D77" s="6"/>
      <c r="E77" s="86">
        <f>'Construction schedule'!H41</f>
        <v>1.2035675003993886</v>
      </c>
    </row>
    <row r="78" spans="1:48" x14ac:dyDescent="0.2">
      <c r="C78" s="223" t="s">
        <v>424</v>
      </c>
      <c r="D78" s="6" t="s">
        <v>78</v>
      </c>
      <c r="E78" s="86">
        <f>E77/40</f>
        <v>3.0089187509984718E-2</v>
      </c>
    </row>
    <row r="79" spans="1:48" x14ac:dyDescent="0.2">
      <c r="C79" s="223"/>
      <c r="D79" s="6"/>
    </row>
    <row r="80" spans="1:48" x14ac:dyDescent="0.2">
      <c r="C80" s="224" t="s">
        <v>421</v>
      </c>
      <c r="D80" s="6" t="s">
        <v>78</v>
      </c>
      <c r="I80" s="64">
        <f>H82</f>
        <v>1.2035675003993886</v>
      </c>
      <c r="J80" s="64">
        <f t="shared" ref="J80:AV80" si="29">I82</f>
        <v>1.173478312889404</v>
      </c>
      <c r="K80" s="64">
        <f t="shared" si="29"/>
        <v>1.1433891253794193</v>
      </c>
      <c r="L80" s="64">
        <f t="shared" si="29"/>
        <v>1.1132999378694346</v>
      </c>
      <c r="M80" s="64">
        <f t="shared" si="29"/>
        <v>1.0832107503594499</v>
      </c>
      <c r="N80" s="64">
        <f t="shared" si="29"/>
        <v>1.0531215628494652</v>
      </c>
      <c r="O80" s="64">
        <f t="shared" si="29"/>
        <v>1.0230323753394805</v>
      </c>
      <c r="P80" s="64">
        <f t="shared" si="29"/>
        <v>0.99294318782949587</v>
      </c>
      <c r="Q80" s="64">
        <f t="shared" si="29"/>
        <v>0.96285400031951118</v>
      </c>
      <c r="R80" s="64">
        <f t="shared" si="29"/>
        <v>0.9327648128095265</v>
      </c>
      <c r="S80" s="64">
        <f t="shared" si="29"/>
        <v>0.90267562529954182</v>
      </c>
      <c r="T80" s="64">
        <f t="shared" si="29"/>
        <v>0.87258643778955713</v>
      </c>
      <c r="U80" s="64">
        <f t="shared" si="29"/>
        <v>0.84249725027957245</v>
      </c>
      <c r="V80" s="64">
        <f t="shared" si="29"/>
        <v>0.81240806276958777</v>
      </c>
      <c r="W80" s="64">
        <f t="shared" si="29"/>
        <v>0.78231887525960309</v>
      </c>
      <c r="X80" s="64">
        <f t="shared" si="29"/>
        <v>0.7522296877496184</v>
      </c>
      <c r="Y80" s="64">
        <f t="shared" si="29"/>
        <v>0.72214050023963372</v>
      </c>
      <c r="Z80" s="64">
        <f t="shared" si="29"/>
        <v>0.69205131272964904</v>
      </c>
      <c r="AA80" s="64">
        <f t="shared" si="29"/>
        <v>0.66196212521966435</v>
      </c>
      <c r="AB80" s="64">
        <f t="shared" si="29"/>
        <v>0.63187293770967967</v>
      </c>
      <c r="AC80" s="64">
        <f t="shared" si="29"/>
        <v>0.60178375019969499</v>
      </c>
      <c r="AD80" s="64">
        <f t="shared" si="29"/>
        <v>0.57169456268971031</v>
      </c>
      <c r="AE80" s="64">
        <f t="shared" si="29"/>
        <v>0.54160537517972562</v>
      </c>
      <c r="AF80" s="64">
        <f t="shared" si="29"/>
        <v>0.51151618766974094</v>
      </c>
      <c r="AG80" s="64">
        <f t="shared" si="29"/>
        <v>0.4814270001597562</v>
      </c>
      <c r="AH80" s="64">
        <f t="shared" si="29"/>
        <v>0.45133781264977146</v>
      </c>
      <c r="AI80" s="64">
        <f t="shared" si="29"/>
        <v>0.42124862513978673</v>
      </c>
      <c r="AJ80" s="64">
        <f t="shared" si="29"/>
        <v>0.39115943762980199</v>
      </c>
      <c r="AK80" s="64">
        <f t="shared" si="29"/>
        <v>0.36107025011981725</v>
      </c>
      <c r="AL80" s="64">
        <f t="shared" si="29"/>
        <v>0.33098106260983251</v>
      </c>
      <c r="AM80" s="64">
        <f t="shared" si="29"/>
        <v>0.30089187509984777</v>
      </c>
      <c r="AN80" s="64">
        <f t="shared" si="29"/>
        <v>0.27080268758986303</v>
      </c>
      <c r="AO80" s="64">
        <f t="shared" si="29"/>
        <v>0.24071350007987832</v>
      </c>
      <c r="AP80" s="64">
        <f t="shared" si="29"/>
        <v>0.21062431256989361</v>
      </c>
      <c r="AQ80" s="64">
        <f t="shared" si="29"/>
        <v>0.1805351250599089</v>
      </c>
      <c r="AR80" s="64">
        <f t="shared" si="29"/>
        <v>0.15044593754992419</v>
      </c>
      <c r="AS80" s="64">
        <f t="shared" si="29"/>
        <v>0.12035675003993948</v>
      </c>
      <c r="AT80" s="64">
        <f t="shared" si="29"/>
        <v>9.026756252995477E-2</v>
      </c>
      <c r="AU80" s="64">
        <f t="shared" si="29"/>
        <v>6.0178375019970053E-2</v>
      </c>
      <c r="AV80" s="64">
        <f t="shared" si="29"/>
        <v>3.0089187509985335E-2</v>
      </c>
    </row>
    <row r="81" spans="2:48" x14ac:dyDescent="0.2">
      <c r="B81" s="38"/>
      <c r="C81" s="233" t="s">
        <v>423</v>
      </c>
      <c r="D81" s="155" t="s">
        <v>78</v>
      </c>
      <c r="E81" s="38"/>
      <c r="F81" s="38"/>
      <c r="G81" s="38"/>
      <c r="H81" s="38"/>
      <c r="I81" s="174">
        <f>-$E$78</f>
        <v>-3.0089187509984718E-2</v>
      </c>
      <c r="J81" s="174">
        <f t="shared" ref="J81:AV81" si="30">-$E$78</f>
        <v>-3.0089187509984718E-2</v>
      </c>
      <c r="K81" s="174">
        <f t="shared" si="30"/>
        <v>-3.0089187509984718E-2</v>
      </c>
      <c r="L81" s="174">
        <f t="shared" si="30"/>
        <v>-3.0089187509984718E-2</v>
      </c>
      <c r="M81" s="174">
        <f t="shared" si="30"/>
        <v>-3.0089187509984718E-2</v>
      </c>
      <c r="N81" s="174">
        <f t="shared" si="30"/>
        <v>-3.0089187509984718E-2</v>
      </c>
      <c r="O81" s="174">
        <f t="shared" si="30"/>
        <v>-3.0089187509984718E-2</v>
      </c>
      <c r="P81" s="174">
        <f t="shared" si="30"/>
        <v>-3.0089187509984718E-2</v>
      </c>
      <c r="Q81" s="174">
        <f t="shared" si="30"/>
        <v>-3.0089187509984718E-2</v>
      </c>
      <c r="R81" s="174">
        <f t="shared" si="30"/>
        <v>-3.0089187509984718E-2</v>
      </c>
      <c r="S81" s="174">
        <f t="shared" si="30"/>
        <v>-3.0089187509984718E-2</v>
      </c>
      <c r="T81" s="174">
        <f t="shared" si="30"/>
        <v>-3.0089187509984718E-2</v>
      </c>
      <c r="U81" s="174">
        <f t="shared" si="30"/>
        <v>-3.0089187509984718E-2</v>
      </c>
      <c r="V81" s="174">
        <f t="shared" si="30"/>
        <v>-3.0089187509984718E-2</v>
      </c>
      <c r="W81" s="174">
        <f t="shared" si="30"/>
        <v>-3.0089187509984718E-2</v>
      </c>
      <c r="X81" s="174">
        <f t="shared" si="30"/>
        <v>-3.0089187509984718E-2</v>
      </c>
      <c r="Y81" s="174">
        <f t="shared" si="30"/>
        <v>-3.0089187509984718E-2</v>
      </c>
      <c r="Z81" s="174">
        <f t="shared" si="30"/>
        <v>-3.0089187509984718E-2</v>
      </c>
      <c r="AA81" s="174">
        <f t="shared" si="30"/>
        <v>-3.0089187509984718E-2</v>
      </c>
      <c r="AB81" s="174">
        <f t="shared" si="30"/>
        <v>-3.0089187509984718E-2</v>
      </c>
      <c r="AC81" s="174">
        <f t="shared" si="30"/>
        <v>-3.0089187509984718E-2</v>
      </c>
      <c r="AD81" s="174">
        <f t="shared" si="30"/>
        <v>-3.0089187509984718E-2</v>
      </c>
      <c r="AE81" s="174">
        <f t="shared" si="30"/>
        <v>-3.0089187509984718E-2</v>
      </c>
      <c r="AF81" s="174">
        <f t="shared" si="30"/>
        <v>-3.0089187509984718E-2</v>
      </c>
      <c r="AG81" s="174">
        <f t="shared" si="30"/>
        <v>-3.0089187509984718E-2</v>
      </c>
      <c r="AH81" s="174">
        <f t="shared" si="30"/>
        <v>-3.0089187509984718E-2</v>
      </c>
      <c r="AI81" s="174">
        <f t="shared" si="30"/>
        <v>-3.0089187509984718E-2</v>
      </c>
      <c r="AJ81" s="174">
        <f t="shared" si="30"/>
        <v>-3.0089187509984718E-2</v>
      </c>
      <c r="AK81" s="174">
        <f t="shared" si="30"/>
        <v>-3.0089187509984718E-2</v>
      </c>
      <c r="AL81" s="174">
        <f t="shared" si="30"/>
        <v>-3.0089187509984718E-2</v>
      </c>
      <c r="AM81" s="174">
        <f t="shared" si="30"/>
        <v>-3.0089187509984718E-2</v>
      </c>
      <c r="AN81" s="174">
        <f t="shared" si="30"/>
        <v>-3.0089187509984718E-2</v>
      </c>
      <c r="AO81" s="174">
        <f t="shared" si="30"/>
        <v>-3.0089187509984718E-2</v>
      </c>
      <c r="AP81" s="174">
        <f t="shared" si="30"/>
        <v>-3.0089187509984718E-2</v>
      </c>
      <c r="AQ81" s="174">
        <f t="shared" si="30"/>
        <v>-3.0089187509984718E-2</v>
      </c>
      <c r="AR81" s="174">
        <f t="shared" si="30"/>
        <v>-3.0089187509984718E-2</v>
      </c>
      <c r="AS81" s="174">
        <f t="shared" si="30"/>
        <v>-3.0089187509984718E-2</v>
      </c>
      <c r="AT81" s="174">
        <f t="shared" si="30"/>
        <v>-3.0089187509984718E-2</v>
      </c>
      <c r="AU81" s="174">
        <f t="shared" si="30"/>
        <v>-3.0089187509984718E-2</v>
      </c>
      <c r="AV81" s="174">
        <f t="shared" si="30"/>
        <v>-3.0089187509984718E-2</v>
      </c>
    </row>
    <row r="82" spans="2:48" x14ac:dyDescent="0.2">
      <c r="C82" s="224" t="s">
        <v>422</v>
      </c>
      <c r="D82" s="6" t="s">
        <v>78</v>
      </c>
      <c r="H82" s="232">
        <f>'Construction schedule'!H41</f>
        <v>1.2035675003993886</v>
      </c>
      <c r="I82" s="64">
        <f>SUM(I80:I81)</f>
        <v>1.173478312889404</v>
      </c>
      <c r="J82" s="64">
        <f t="shared" ref="J82:AV82" si="31">SUM(J80:J81)</f>
        <v>1.1433891253794193</v>
      </c>
      <c r="K82" s="64">
        <f t="shared" si="31"/>
        <v>1.1132999378694346</v>
      </c>
      <c r="L82" s="64">
        <f t="shared" si="31"/>
        <v>1.0832107503594499</v>
      </c>
      <c r="M82" s="64">
        <f t="shared" si="31"/>
        <v>1.0531215628494652</v>
      </c>
      <c r="N82" s="64">
        <f t="shared" si="31"/>
        <v>1.0230323753394805</v>
      </c>
      <c r="O82" s="64">
        <f t="shared" si="31"/>
        <v>0.99294318782949587</v>
      </c>
      <c r="P82" s="64">
        <f t="shared" si="31"/>
        <v>0.96285400031951118</v>
      </c>
      <c r="Q82" s="64">
        <f t="shared" si="31"/>
        <v>0.9327648128095265</v>
      </c>
      <c r="R82" s="64">
        <f t="shared" si="31"/>
        <v>0.90267562529954182</v>
      </c>
      <c r="S82" s="64">
        <f t="shared" si="31"/>
        <v>0.87258643778955713</v>
      </c>
      <c r="T82" s="64">
        <f t="shared" si="31"/>
        <v>0.84249725027957245</v>
      </c>
      <c r="U82" s="64">
        <f t="shared" si="31"/>
        <v>0.81240806276958777</v>
      </c>
      <c r="V82" s="64">
        <f t="shared" si="31"/>
        <v>0.78231887525960309</v>
      </c>
      <c r="W82" s="64">
        <f t="shared" si="31"/>
        <v>0.7522296877496184</v>
      </c>
      <c r="X82" s="64">
        <f t="shared" si="31"/>
        <v>0.72214050023963372</v>
      </c>
      <c r="Y82" s="64">
        <f t="shared" si="31"/>
        <v>0.69205131272964904</v>
      </c>
      <c r="Z82" s="64">
        <f t="shared" si="31"/>
        <v>0.66196212521966435</v>
      </c>
      <c r="AA82" s="64">
        <f t="shared" si="31"/>
        <v>0.63187293770967967</v>
      </c>
      <c r="AB82" s="64">
        <f t="shared" si="31"/>
        <v>0.60178375019969499</v>
      </c>
      <c r="AC82" s="64">
        <f t="shared" si="31"/>
        <v>0.57169456268971031</v>
      </c>
      <c r="AD82" s="64">
        <f t="shared" si="31"/>
        <v>0.54160537517972562</v>
      </c>
      <c r="AE82" s="64">
        <f t="shared" si="31"/>
        <v>0.51151618766974094</v>
      </c>
      <c r="AF82" s="64">
        <f t="shared" si="31"/>
        <v>0.4814270001597562</v>
      </c>
      <c r="AG82" s="64">
        <f t="shared" si="31"/>
        <v>0.45133781264977146</v>
      </c>
      <c r="AH82" s="64">
        <f t="shared" si="31"/>
        <v>0.42124862513978673</v>
      </c>
      <c r="AI82" s="64">
        <f t="shared" si="31"/>
        <v>0.39115943762980199</v>
      </c>
      <c r="AJ82" s="64">
        <f t="shared" si="31"/>
        <v>0.36107025011981725</v>
      </c>
      <c r="AK82" s="64">
        <f t="shared" si="31"/>
        <v>0.33098106260983251</v>
      </c>
      <c r="AL82" s="64">
        <f t="shared" si="31"/>
        <v>0.30089187509984777</v>
      </c>
      <c r="AM82" s="64">
        <f t="shared" si="31"/>
        <v>0.27080268758986303</v>
      </c>
      <c r="AN82" s="64">
        <f t="shared" si="31"/>
        <v>0.24071350007987832</v>
      </c>
      <c r="AO82" s="64">
        <f t="shared" si="31"/>
        <v>0.21062431256989361</v>
      </c>
      <c r="AP82" s="64">
        <f t="shared" si="31"/>
        <v>0.1805351250599089</v>
      </c>
      <c r="AQ82" s="64">
        <f t="shared" si="31"/>
        <v>0.15044593754992419</v>
      </c>
      <c r="AR82" s="64">
        <f t="shared" si="31"/>
        <v>0.12035675003993948</v>
      </c>
      <c r="AS82" s="64">
        <f t="shared" si="31"/>
        <v>9.026756252995477E-2</v>
      </c>
      <c r="AT82" s="64">
        <f t="shared" si="31"/>
        <v>6.0178375019970053E-2</v>
      </c>
      <c r="AU82" s="64">
        <f t="shared" si="31"/>
        <v>3.0089187509985335E-2</v>
      </c>
      <c r="AV82" s="64">
        <f t="shared" si="31"/>
        <v>6.1756155744774333E-16</v>
      </c>
    </row>
    <row r="83" spans="2:48" x14ac:dyDescent="0.2">
      <c r="C83" s="221"/>
    </row>
    <row r="84" spans="2:48" x14ac:dyDescent="0.2">
      <c r="C84" s="113" t="s">
        <v>338</v>
      </c>
      <c r="D84" s="6"/>
    </row>
    <row r="85" spans="2:48" x14ac:dyDescent="0.2">
      <c r="C85" s="226" t="s">
        <v>408</v>
      </c>
      <c r="D85" s="6" t="s">
        <v>78</v>
      </c>
      <c r="E85" s="86">
        <f>Input!F94</f>
        <v>94.593744984750373</v>
      </c>
    </row>
    <row r="86" spans="2:48" x14ac:dyDescent="0.2">
      <c r="C86" s="216" t="s">
        <v>20</v>
      </c>
      <c r="D86" s="6" t="s">
        <v>78</v>
      </c>
      <c r="E86" s="57">
        <f>Input!G94</f>
        <v>59.057138510693967</v>
      </c>
    </row>
    <row r="87" spans="2:48" x14ac:dyDescent="0.2">
      <c r="C87" s="67" t="s">
        <v>339</v>
      </c>
      <c r="D87" s="6" t="s">
        <v>78</v>
      </c>
      <c r="E87" s="57">
        <f>Input!H94</f>
        <v>35.536606474056406</v>
      </c>
    </row>
    <row r="89" spans="2:48" x14ac:dyDescent="0.2">
      <c r="C89" s="113" t="s">
        <v>20</v>
      </c>
    </row>
    <row r="90" spans="2:48" x14ac:dyDescent="0.2">
      <c r="C90" s="114" t="s">
        <v>340</v>
      </c>
      <c r="D90" s="6" t="s">
        <v>78</v>
      </c>
    </row>
    <row r="91" spans="2:48" x14ac:dyDescent="0.2">
      <c r="C91" s="226" t="s">
        <v>273</v>
      </c>
      <c r="D91" s="6" t="s">
        <v>78</v>
      </c>
      <c r="H91" s="53"/>
      <c r="I91" s="181">
        <f>H93</f>
        <v>59.057138510693967</v>
      </c>
      <c r="J91" s="181">
        <f t="shared" ref="J91:AV91" si="32">I93</f>
        <v>58.36537516645123</v>
      </c>
      <c r="K91" s="181">
        <f t="shared" si="32"/>
        <v>57.545883981411919</v>
      </c>
      <c r="L91" s="181">
        <f t="shared" si="32"/>
        <v>56.318872131950201</v>
      </c>
      <c r="M91" s="181">
        <f t="shared" si="32"/>
        <v>55.444936406681023</v>
      </c>
      <c r="N91" s="181">
        <f t="shared" si="32"/>
        <v>54.162310063983668</v>
      </c>
      <c r="O91" s="181">
        <f t="shared" si="32"/>
        <v>53.230442467092054</v>
      </c>
      <c r="P91" s="181">
        <f t="shared" si="32"/>
        <v>51.888609084146673</v>
      </c>
      <c r="Q91" s="181">
        <f t="shared" si="32"/>
        <v>50.895087448838041</v>
      </c>
      <c r="R91" s="181">
        <f t="shared" si="32"/>
        <v>49.490211979067915</v>
      </c>
      <c r="S91" s="181">
        <f t="shared" si="32"/>
        <v>48.431063326186823</v>
      </c>
      <c r="T91" s="181">
        <f t="shared" si="32"/>
        <v>46.959051714732873</v>
      </c>
      <c r="U91" s="181">
        <f t="shared" si="32"/>
        <v>45.830035187148233</v>
      </c>
      <c r="V91" s="181">
        <f t="shared" si="32"/>
        <v>44.2865167370827</v>
      </c>
      <c r="W91" s="181">
        <f t="shared" si="32"/>
        <v>43.083105371236421</v>
      </c>
      <c r="X91" s="181">
        <f t="shared" si="32"/>
        <v>41.463413908043563</v>
      </c>
      <c r="Y91" s="181">
        <f t="shared" si="32"/>
        <v>40.180775163427953</v>
      </c>
      <c r="Z91" s="181">
        <f t="shared" si="32"/>
        <v>38.479928915863503</v>
      </c>
      <c r="AA91" s="181">
        <f t="shared" si="32"/>
        <v>37.112903877794331</v>
      </c>
      <c r="AB91" s="181">
        <f t="shared" si="32"/>
        <v>35.325583987656508</v>
      </c>
      <c r="AC91" s="181">
        <f t="shared" si="32"/>
        <v>33.868665152942697</v>
      </c>
      <c r="AD91" s="181">
        <f t="shared" si="32"/>
        <v>31.989192720328234</v>
      </c>
      <c r="AE91" s="181">
        <f t="shared" si="32"/>
        <v>30.436500269280167</v>
      </c>
      <c r="AF91" s="181">
        <f t="shared" si="32"/>
        <v>28.458811833533659</v>
      </c>
      <c r="AG91" s="181">
        <f t="shared" si="32"/>
        <v>26.804068285173624</v>
      </c>
      <c r="AH91" s="181">
        <f t="shared" si="32"/>
        <v>24.721689634939626</v>
      </c>
      <c r="AI91" s="181">
        <f t="shared" si="32"/>
        <v>22.958192775251273</v>
      </c>
      <c r="AJ91" s="181">
        <f t="shared" si="32"/>
        <v>20.764210973776571</v>
      </c>
      <c r="AK91" s="181">
        <f t="shared" si="32"/>
        <v>18.884804939324969</v>
      </c>
      <c r="AL91" s="181">
        <f t="shared" si="32"/>
        <v>16.57183844340172</v>
      </c>
      <c r="AM91" s="181">
        <f t="shared" si="32"/>
        <v>14.568882834638924</v>
      </c>
      <c r="AN91" s="181">
        <f t="shared" si="32"/>
        <v>12.129049577294165</v>
      </c>
      <c r="AO91" s="181">
        <f t="shared" si="32"/>
        <v>9.9943864673024443</v>
      </c>
      <c r="AP91" s="181">
        <f t="shared" si="32"/>
        <v>7.4192697654898652</v>
      </c>
      <c r="AQ91" s="181">
        <f t="shared" si="32"/>
        <v>5.1441884607686914</v>
      </c>
      <c r="AR91" s="181">
        <f t="shared" si="32"/>
        <v>2.4248005998661335</v>
      </c>
      <c r="AS91" s="181">
        <f t="shared" si="32"/>
        <v>-2.3803181647963356E-13</v>
      </c>
      <c r="AT91" s="181">
        <f t="shared" si="32"/>
        <v>-2.3803181647963356E-13</v>
      </c>
      <c r="AU91" s="181">
        <f t="shared" si="32"/>
        <v>-2.3803181647963356E-13</v>
      </c>
      <c r="AV91" s="181">
        <f t="shared" si="32"/>
        <v>-2.3803181647963356E-13</v>
      </c>
    </row>
    <row r="92" spans="2:48" x14ac:dyDescent="0.2">
      <c r="C92" s="220" t="s">
        <v>341</v>
      </c>
      <c r="D92" s="155" t="s">
        <v>78</v>
      </c>
      <c r="E92" s="38"/>
      <c r="F92" s="38"/>
      <c r="G92" s="38"/>
      <c r="H92" s="237"/>
      <c r="I92" s="182">
        <f>-Funding!I54</f>
        <v>-0.691763344242736</v>
      </c>
      <c r="J92" s="182">
        <f>-Funding!J54</f>
        <v>-0.81949118503931184</v>
      </c>
      <c r="K92" s="182">
        <f>-Funding!K54</f>
        <v>-1.2270118494617201</v>
      </c>
      <c r="L92" s="182">
        <f>-Funding!L54</f>
        <v>-0.87393572526917662</v>
      </c>
      <c r="M92" s="182">
        <f>-Funding!M54</f>
        <v>-1.2826263426973565</v>
      </c>
      <c r="N92" s="182">
        <f>-Funding!N54</f>
        <v>-0.93186759689161724</v>
      </c>
      <c r="O92" s="182">
        <f>-Funding!O54</f>
        <v>-1.3418333829453821</v>
      </c>
      <c r="P92" s="182">
        <f>-Funding!P54</f>
        <v>-0.99352163530862958</v>
      </c>
      <c r="Q92" s="182">
        <f>-Funding!Q54</f>
        <v>-1.4048754697701225</v>
      </c>
      <c r="R92" s="182">
        <f>-Funding!R54</f>
        <v>-1.0591486528810896</v>
      </c>
      <c r="S92" s="182">
        <f>-Funding!S54</f>
        <v>-1.4720116114539534</v>
      </c>
      <c r="T92" s="182">
        <f>-Funding!T54</f>
        <v>-1.1290165275846424</v>
      </c>
      <c r="U92" s="182">
        <f>-Funding!U54</f>
        <v>-1.5435184500655323</v>
      </c>
      <c r="V92" s="182">
        <f>-Funding!V54</f>
        <v>-1.2034113658462771</v>
      </c>
      <c r="W92" s="182">
        <f>-Funding!W54</f>
        <v>-1.6196914631928552</v>
      </c>
      <c r="X92" s="182">
        <f>-Funding!X54</f>
        <v>-1.2826387446156107</v>
      </c>
      <c r="Y92" s="182">
        <f>-Funding!Y54</f>
        <v>-1.7008462475644461</v>
      </c>
      <c r="Z92" s="182">
        <f>-Funding!Z54</f>
        <v>-1.3670250380691746</v>
      </c>
      <c r="AA92" s="182">
        <f>-Funding!AA54</f>
        <v>-1.7873198901378209</v>
      </c>
      <c r="AB92" s="182">
        <f>-Funding!AB54</f>
        <v>-1.4569188347138133</v>
      </c>
      <c r="AC92" s="182">
        <f>-Funding!AC54</f>
        <v>-1.8794724326144627</v>
      </c>
      <c r="AD92" s="182">
        <f>-Funding!AD54</f>
        <v>-1.5526924510480662</v>
      </c>
      <c r="AE92" s="182">
        <f>-Funding!AE54</f>
        <v>-1.9776884357465079</v>
      </c>
      <c r="AF92" s="182">
        <f>-Funding!AF54</f>
        <v>-1.6547435483600355</v>
      </c>
      <c r="AG92" s="182">
        <f>-Funding!AG54</f>
        <v>-2.0823786502339989</v>
      </c>
      <c r="AH92" s="182">
        <f>-Funding!AH54</f>
        <v>-1.7634968596883538</v>
      </c>
      <c r="AI92" s="182">
        <f>-Funding!AI54</f>
        <v>-2.1939818014747026</v>
      </c>
      <c r="AJ92" s="182">
        <f>-Funding!AJ54</f>
        <v>-1.8794060344516021</v>
      </c>
      <c r="AK92" s="182">
        <f>-Funding!AK54</f>
        <v>-2.3129664959232477</v>
      </c>
      <c r="AL92" s="182">
        <f>-Funding!AL54</f>
        <v>-2.0029556087627975</v>
      </c>
      <c r="AM92" s="182">
        <f>-Funding!AM54</f>
        <v>-2.4398332573447594</v>
      </c>
      <c r="AN92" s="182">
        <f>-Funding!AN54</f>
        <v>-2.1346631099917204</v>
      </c>
      <c r="AO92" s="182">
        <f>-Funding!AO54</f>
        <v>-2.5751167018125787</v>
      </c>
      <c r="AP92" s="182">
        <f>-Funding!AP54</f>
        <v>-2.2750813047211738</v>
      </c>
      <c r="AQ92" s="182">
        <f>-Funding!AQ54</f>
        <v>-2.7193878609025579</v>
      </c>
      <c r="AR92" s="182">
        <f>-Funding!AR54</f>
        <v>-2.4248005998663715</v>
      </c>
      <c r="AS92" s="182">
        <f>-Funding!AS54</f>
        <v>0</v>
      </c>
      <c r="AT92" s="182">
        <f>-Funding!AT54</f>
        <v>0</v>
      </c>
      <c r="AU92" s="182">
        <f>-Funding!AU54</f>
        <v>0</v>
      </c>
      <c r="AV92" s="182">
        <f>-Funding!AV54</f>
        <v>0</v>
      </c>
    </row>
    <row r="93" spans="2:48" ht="17" thickBot="1" x14ac:dyDescent="0.25">
      <c r="B93" s="160"/>
      <c r="C93" s="227" t="s">
        <v>335</v>
      </c>
      <c r="D93" s="197" t="s">
        <v>78</v>
      </c>
      <c r="E93" s="160"/>
      <c r="F93" s="160"/>
      <c r="G93" s="160"/>
      <c r="H93" s="238">
        <f>Input!G94</f>
        <v>59.057138510693967</v>
      </c>
      <c r="I93" s="184">
        <f>I91+I92</f>
        <v>58.36537516645123</v>
      </c>
      <c r="J93" s="184">
        <f t="shared" ref="J93:AV93" si="33">J91+J92</f>
        <v>57.545883981411919</v>
      </c>
      <c r="K93" s="184">
        <f t="shared" si="33"/>
        <v>56.318872131950201</v>
      </c>
      <c r="L93" s="184">
        <f t="shared" si="33"/>
        <v>55.444936406681023</v>
      </c>
      <c r="M93" s="184">
        <f t="shared" si="33"/>
        <v>54.162310063983668</v>
      </c>
      <c r="N93" s="184">
        <f t="shared" si="33"/>
        <v>53.230442467092054</v>
      </c>
      <c r="O93" s="184">
        <f t="shared" si="33"/>
        <v>51.888609084146673</v>
      </c>
      <c r="P93" s="184">
        <f t="shared" si="33"/>
        <v>50.895087448838041</v>
      </c>
      <c r="Q93" s="184">
        <f t="shared" si="33"/>
        <v>49.490211979067915</v>
      </c>
      <c r="R93" s="184">
        <f t="shared" si="33"/>
        <v>48.431063326186823</v>
      </c>
      <c r="S93" s="184">
        <f t="shared" si="33"/>
        <v>46.959051714732873</v>
      </c>
      <c r="T93" s="184">
        <f t="shared" si="33"/>
        <v>45.830035187148233</v>
      </c>
      <c r="U93" s="184">
        <f t="shared" si="33"/>
        <v>44.2865167370827</v>
      </c>
      <c r="V93" s="184">
        <f t="shared" si="33"/>
        <v>43.083105371236421</v>
      </c>
      <c r="W93" s="184">
        <f t="shared" si="33"/>
        <v>41.463413908043563</v>
      </c>
      <c r="X93" s="184">
        <f t="shared" si="33"/>
        <v>40.180775163427953</v>
      </c>
      <c r="Y93" s="184">
        <f t="shared" si="33"/>
        <v>38.479928915863503</v>
      </c>
      <c r="Z93" s="184">
        <f t="shared" si="33"/>
        <v>37.112903877794331</v>
      </c>
      <c r="AA93" s="184">
        <f t="shared" si="33"/>
        <v>35.325583987656508</v>
      </c>
      <c r="AB93" s="184">
        <f t="shared" si="33"/>
        <v>33.868665152942697</v>
      </c>
      <c r="AC93" s="184">
        <f t="shared" si="33"/>
        <v>31.989192720328234</v>
      </c>
      <c r="AD93" s="184">
        <f t="shared" si="33"/>
        <v>30.436500269280167</v>
      </c>
      <c r="AE93" s="184">
        <f t="shared" si="33"/>
        <v>28.458811833533659</v>
      </c>
      <c r="AF93" s="184">
        <f t="shared" si="33"/>
        <v>26.804068285173624</v>
      </c>
      <c r="AG93" s="184">
        <f t="shared" si="33"/>
        <v>24.721689634939626</v>
      </c>
      <c r="AH93" s="184">
        <f t="shared" si="33"/>
        <v>22.958192775251273</v>
      </c>
      <c r="AI93" s="184">
        <f t="shared" si="33"/>
        <v>20.764210973776571</v>
      </c>
      <c r="AJ93" s="184">
        <f t="shared" si="33"/>
        <v>18.884804939324969</v>
      </c>
      <c r="AK93" s="184">
        <f t="shared" si="33"/>
        <v>16.57183844340172</v>
      </c>
      <c r="AL93" s="184">
        <f t="shared" si="33"/>
        <v>14.568882834638924</v>
      </c>
      <c r="AM93" s="184">
        <f t="shared" si="33"/>
        <v>12.129049577294165</v>
      </c>
      <c r="AN93" s="184">
        <f t="shared" si="33"/>
        <v>9.9943864673024443</v>
      </c>
      <c r="AO93" s="184">
        <f t="shared" si="33"/>
        <v>7.4192697654898652</v>
      </c>
      <c r="AP93" s="184">
        <f t="shared" si="33"/>
        <v>5.1441884607686914</v>
      </c>
      <c r="AQ93" s="184">
        <f t="shared" si="33"/>
        <v>2.4248005998661335</v>
      </c>
      <c r="AR93" s="184">
        <f t="shared" si="33"/>
        <v>-2.3803181647963356E-13</v>
      </c>
      <c r="AS93" s="184">
        <f t="shared" si="33"/>
        <v>-2.3803181647963356E-13</v>
      </c>
      <c r="AT93" s="184">
        <f t="shared" si="33"/>
        <v>-2.3803181647963356E-13</v>
      </c>
      <c r="AU93" s="184">
        <f t="shared" si="33"/>
        <v>-2.3803181647963356E-13</v>
      </c>
      <c r="AV93" s="184">
        <f t="shared" si="33"/>
        <v>-2.3803181647963356E-13</v>
      </c>
    </row>
    <row r="94" spans="2:48" ht="17" thickTop="1" x14ac:dyDescent="0.2">
      <c r="I94" s="181"/>
      <c r="J94" s="181"/>
      <c r="K94" s="181"/>
      <c r="L94" s="181"/>
      <c r="M94" s="181"/>
      <c r="N94" s="181"/>
      <c r="O94" s="181"/>
      <c r="P94" s="181"/>
      <c r="Q94" s="181"/>
      <c r="R94" s="181"/>
      <c r="S94" s="181"/>
      <c r="T94" s="181"/>
      <c r="U94" s="181"/>
      <c r="V94" s="181"/>
      <c r="W94" s="181"/>
      <c r="X94" s="181"/>
      <c r="Y94" s="181"/>
      <c r="Z94" s="181"/>
      <c r="AA94" s="181"/>
      <c r="AB94" s="181"/>
      <c r="AC94" s="181"/>
      <c r="AD94" s="181"/>
      <c r="AE94" s="181"/>
      <c r="AF94" s="181"/>
      <c r="AG94" s="181"/>
      <c r="AH94" s="181"/>
      <c r="AI94" s="181"/>
      <c r="AJ94" s="181"/>
      <c r="AK94" s="181"/>
      <c r="AL94" s="181"/>
      <c r="AM94" s="181"/>
      <c r="AN94" s="181"/>
      <c r="AO94" s="181"/>
      <c r="AP94" s="181"/>
      <c r="AQ94" s="181"/>
      <c r="AR94" s="181"/>
      <c r="AS94" s="181"/>
      <c r="AT94" s="181"/>
      <c r="AU94" s="181"/>
      <c r="AV94" s="181"/>
    </row>
    <row r="95" spans="2:48" x14ac:dyDescent="0.2">
      <c r="C95" s="226" t="s">
        <v>217</v>
      </c>
      <c r="D95" s="6" t="s">
        <v>78</v>
      </c>
      <c r="I95" s="181">
        <f>-Funding!I53</f>
        <v>-1.978414140108248</v>
      </c>
      <c r="J95" s="181">
        <f>-Funding!J53</f>
        <v>-1.9552400680761164</v>
      </c>
      <c r="K95" s="181">
        <f>-Funding!K53</f>
        <v>-1.9277871133772995</v>
      </c>
      <c r="L95" s="181">
        <f>-Funding!L53</f>
        <v>-1.8866822164203318</v>
      </c>
      <c r="M95" s="181">
        <f>-Funding!M53</f>
        <v>-1.8574053696238144</v>
      </c>
      <c r="N95" s="181">
        <f>-Funding!N53</f>
        <v>-1.8144373871434529</v>
      </c>
      <c r="O95" s="181">
        <f>-Funding!O53</f>
        <v>-1.7832198226475839</v>
      </c>
      <c r="P95" s="181">
        <f>-Funding!P53</f>
        <v>-1.7382684043189136</v>
      </c>
      <c r="Q95" s="181">
        <f>-Funding!Q53</f>
        <v>-1.7049854295360745</v>
      </c>
      <c r="R95" s="181">
        <f>-Funding!R53</f>
        <v>-1.6579221012987753</v>
      </c>
      <c r="S95" s="181">
        <f>-Funding!S53</f>
        <v>-1.6224406214272586</v>
      </c>
      <c r="T95" s="181">
        <f>-Funding!T53</f>
        <v>-1.5731282324435514</v>
      </c>
      <c r="U95" s="181">
        <f>-Funding!U53</f>
        <v>-1.535306178769466</v>
      </c>
      <c r="V95" s="181">
        <f>-Funding!V53</f>
        <v>-1.4835983106922705</v>
      </c>
      <c r="W95" s="181">
        <f>-Funding!W53</f>
        <v>-1.4432840299364202</v>
      </c>
      <c r="X95" s="181">
        <f>-Funding!X53</f>
        <v>-1.3890243659194594</v>
      </c>
      <c r="Y95" s="181">
        <f>-Funding!Y53</f>
        <v>-1.3460559679748365</v>
      </c>
      <c r="Z95" s="181">
        <f>-Funding!Z53</f>
        <v>-1.2890776186814275</v>
      </c>
      <c r="AA95" s="181">
        <f>-Funding!AA53</f>
        <v>-1.2432822799061101</v>
      </c>
      <c r="AB95" s="181">
        <f>-Funding!AB53</f>
        <v>-1.1834070635864931</v>
      </c>
      <c r="AC95" s="181">
        <f>-Funding!AC53</f>
        <v>-1.1346002826235804</v>
      </c>
      <c r="AD95" s="181">
        <f>-Funding!AD53</f>
        <v>-1.0716379561309959</v>
      </c>
      <c r="AE95" s="181">
        <f>-Funding!AE53</f>
        <v>-1.0196227590208857</v>
      </c>
      <c r="AF95" s="181">
        <f>-Funding!AF53</f>
        <v>-0.95337019642337761</v>
      </c>
      <c r="AG95" s="181">
        <f>-Funding!AG53</f>
        <v>-0.89793628755331645</v>
      </c>
      <c r="AH95" s="181">
        <f>-Funding!AH53</f>
        <v>-0.82817660277047755</v>
      </c>
      <c r="AI95" s="181">
        <f>-Funding!AI53</f>
        <v>-0.76909945797091772</v>
      </c>
      <c r="AJ95" s="181">
        <f>-Funding!AJ53</f>
        <v>-0.69560106762151519</v>
      </c>
      <c r="AK95" s="181">
        <f>-Funding!AK53</f>
        <v>-0.63264096546738646</v>
      </c>
      <c r="AL95" s="181">
        <f>-Funding!AL53</f>
        <v>-0.55515658785395772</v>
      </c>
      <c r="AM95" s="181">
        <f>-Funding!AM53</f>
        <v>-0.48805757496040397</v>
      </c>
      <c r="AN95" s="181">
        <f>-Funding!AN53</f>
        <v>-0.40632316083935455</v>
      </c>
      <c r="AO95" s="181">
        <f>-Funding!AO53</f>
        <v>-0.33481194665463193</v>
      </c>
      <c r="AP95" s="181">
        <f>-Funding!AP53</f>
        <v>-0.24854553714391051</v>
      </c>
      <c r="AQ95" s="181">
        <f>-Funding!AQ53</f>
        <v>-0.17233031343575117</v>
      </c>
      <c r="AR95" s="181">
        <f>-Funding!AR53</f>
        <v>-8.123082009551548E-2</v>
      </c>
      <c r="AS95" s="181">
        <f>-Funding!AS53</f>
        <v>0</v>
      </c>
      <c r="AT95" s="181">
        <f>-Funding!AT53</f>
        <v>0</v>
      </c>
      <c r="AU95" s="181">
        <f>-Funding!AU53</f>
        <v>0</v>
      </c>
      <c r="AV95" s="181">
        <f>-Funding!AV53</f>
        <v>0</v>
      </c>
    </row>
    <row r="96" spans="2:48" x14ac:dyDescent="0.2">
      <c r="C96" s="350" t="s">
        <v>444</v>
      </c>
      <c r="D96" s="6" t="s">
        <v>78</v>
      </c>
      <c r="I96" s="181">
        <f>I92+I95</f>
        <v>-2.670177484350984</v>
      </c>
      <c r="J96" s="181">
        <f t="shared" ref="J96:AV96" si="34">J92+J95</f>
        <v>-2.7747312531154282</v>
      </c>
      <c r="K96" s="181">
        <f t="shared" si="34"/>
        <v>-3.1547989628390196</v>
      </c>
      <c r="L96" s="181">
        <f t="shared" si="34"/>
        <v>-2.7606179416895085</v>
      </c>
      <c r="M96" s="181">
        <f t="shared" si="34"/>
        <v>-3.140031712321171</v>
      </c>
      <c r="N96" s="181">
        <f t="shared" si="34"/>
        <v>-2.7463049840350702</v>
      </c>
      <c r="O96" s="181">
        <f t="shared" si="34"/>
        <v>-3.1250532055929661</v>
      </c>
      <c r="P96" s="181">
        <f t="shared" si="34"/>
        <v>-2.7317900396275432</v>
      </c>
      <c r="Q96" s="181">
        <f t="shared" si="34"/>
        <v>-3.1098608993061969</v>
      </c>
      <c r="R96" s="181">
        <f t="shared" si="34"/>
        <v>-2.7170707541798649</v>
      </c>
      <c r="S96" s="181">
        <f t="shared" si="34"/>
        <v>-3.0944522328812121</v>
      </c>
      <c r="T96" s="181">
        <f t="shared" si="34"/>
        <v>-2.7021447600281938</v>
      </c>
      <c r="U96" s="181">
        <f t="shared" si="34"/>
        <v>-3.0788246288349983</v>
      </c>
      <c r="V96" s="181">
        <f t="shared" si="34"/>
        <v>-2.6870096765385476</v>
      </c>
      <c r="W96" s="181">
        <f t="shared" si="34"/>
        <v>-3.0629754931292754</v>
      </c>
      <c r="X96" s="181">
        <f t="shared" si="34"/>
        <v>-2.6716631105350701</v>
      </c>
      <c r="Y96" s="181">
        <f t="shared" si="34"/>
        <v>-3.0469022155392826</v>
      </c>
      <c r="Z96" s="181">
        <f t="shared" si="34"/>
        <v>-2.6561026567506021</v>
      </c>
      <c r="AA96" s="181">
        <f t="shared" si="34"/>
        <v>-3.030602170043931</v>
      </c>
      <c r="AB96" s="181">
        <f t="shared" si="34"/>
        <v>-2.6403258983003064</v>
      </c>
      <c r="AC96" s="181">
        <f t="shared" si="34"/>
        <v>-3.0140727152380431</v>
      </c>
      <c r="AD96" s="181">
        <f t="shared" si="34"/>
        <v>-2.6243304071790621</v>
      </c>
      <c r="AE96" s="181">
        <f t="shared" si="34"/>
        <v>-2.9973111947673936</v>
      </c>
      <c r="AF96" s="181">
        <f t="shared" si="34"/>
        <v>-2.6081137447834131</v>
      </c>
      <c r="AG96" s="181">
        <f t="shared" si="34"/>
        <v>-2.9803149377873153</v>
      </c>
      <c r="AH96" s="181">
        <f t="shared" si="34"/>
        <v>-2.5916734624588313</v>
      </c>
      <c r="AI96" s="181">
        <f t="shared" si="34"/>
        <v>-2.9630812594456204</v>
      </c>
      <c r="AJ96" s="181">
        <f t="shared" si="34"/>
        <v>-2.5750071020731173</v>
      </c>
      <c r="AK96" s="181">
        <f t="shared" si="34"/>
        <v>-2.945607461390634</v>
      </c>
      <c r="AL96" s="181">
        <f t="shared" si="34"/>
        <v>-2.5581121966167553</v>
      </c>
      <c r="AM96" s="181">
        <f t="shared" si="34"/>
        <v>-2.9278908323051636</v>
      </c>
      <c r="AN96" s="181">
        <f t="shared" si="34"/>
        <v>-2.5409862708310751</v>
      </c>
      <c r="AO96" s="181">
        <f t="shared" si="34"/>
        <v>-2.9099286484672104</v>
      </c>
      <c r="AP96" s="181">
        <f t="shared" si="34"/>
        <v>-2.5236268418650845</v>
      </c>
      <c r="AQ96" s="181">
        <f t="shared" si="34"/>
        <v>-2.8917181743383091</v>
      </c>
      <c r="AR96" s="181">
        <f t="shared" si="34"/>
        <v>-2.5060314199618872</v>
      </c>
      <c r="AS96" s="181">
        <f t="shared" si="34"/>
        <v>0</v>
      </c>
      <c r="AT96" s="181">
        <f t="shared" si="34"/>
        <v>0</v>
      </c>
      <c r="AU96" s="181">
        <f t="shared" si="34"/>
        <v>0</v>
      </c>
      <c r="AV96" s="181">
        <f t="shared" si="34"/>
        <v>0</v>
      </c>
    </row>
    <row r="97" spans="3:48" x14ac:dyDescent="0.2"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</row>
    <row r="98" spans="3:48" x14ac:dyDescent="0.2">
      <c r="C98" s="113" t="s">
        <v>342</v>
      </c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  <c r="AS98" s="66"/>
      <c r="AT98" s="66"/>
      <c r="AU98" s="66"/>
      <c r="AV98" s="66"/>
    </row>
    <row r="99" spans="3:48" x14ac:dyDescent="0.2">
      <c r="C99" s="114" t="s">
        <v>343</v>
      </c>
      <c r="E99" s="119" t="s">
        <v>349</v>
      </c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</row>
    <row r="100" spans="3:48" x14ac:dyDescent="0.2">
      <c r="C100" s="216" t="s">
        <v>347</v>
      </c>
      <c r="D100" s="6" t="s">
        <v>78</v>
      </c>
      <c r="E100" s="121">
        <f>Input!E70</f>
        <v>30</v>
      </c>
      <c r="I100" s="181">
        <f>Operations!I82</f>
        <v>0.98383161945599984</v>
      </c>
      <c r="J100" s="181">
        <f>Operations!J82</f>
        <v>0.83807878694399984</v>
      </c>
      <c r="K100" s="181">
        <f>Operations!K82</f>
        <v>0.98383161945599984</v>
      </c>
      <c r="L100" s="181">
        <f>Operations!L82</f>
        <v>0.83807878694399984</v>
      </c>
      <c r="M100" s="181">
        <f>Operations!M82</f>
        <v>0.98383161945599984</v>
      </c>
      <c r="N100" s="181">
        <f>Operations!N82</f>
        <v>0.83807878694399984</v>
      </c>
      <c r="O100" s="181">
        <f>Operations!O82</f>
        <v>0.98383161945599984</v>
      </c>
      <c r="P100" s="181">
        <f>Operations!P82</f>
        <v>0.83807878694399984</v>
      </c>
      <c r="Q100" s="181">
        <f>Operations!Q82</f>
        <v>0.98383161945599984</v>
      </c>
      <c r="R100" s="181">
        <f>Operations!R82</f>
        <v>0.83807878694399984</v>
      </c>
      <c r="S100" s="181">
        <f>Operations!S82</f>
        <v>0.98383161945599984</v>
      </c>
      <c r="T100" s="181">
        <f>Operations!T82</f>
        <v>0.83807878694399984</v>
      </c>
      <c r="U100" s="181">
        <f>Operations!U82</f>
        <v>0.98383161945599984</v>
      </c>
      <c r="V100" s="181">
        <f>Operations!V82</f>
        <v>0.83807878694399984</v>
      </c>
      <c r="W100" s="181">
        <f>Operations!W82</f>
        <v>0.98383161945599984</v>
      </c>
      <c r="X100" s="181">
        <f>Operations!X82</f>
        <v>0.83807878694399984</v>
      </c>
      <c r="Y100" s="181">
        <f>Operations!Y82</f>
        <v>0.98383161945599984</v>
      </c>
      <c r="Z100" s="181">
        <f>Operations!Z82</f>
        <v>0.83807878694399984</v>
      </c>
      <c r="AA100" s="181">
        <f>Operations!AA82</f>
        <v>0.98383161945599984</v>
      </c>
      <c r="AB100" s="181">
        <f>Operations!AB82</f>
        <v>0.83807878694399984</v>
      </c>
      <c r="AC100" s="181">
        <f>Operations!AC82</f>
        <v>0.98383161945599984</v>
      </c>
      <c r="AD100" s="181">
        <f>Operations!AD82</f>
        <v>0.83807878694399984</v>
      </c>
      <c r="AE100" s="181">
        <f>Operations!AE82</f>
        <v>0.98383161945599984</v>
      </c>
      <c r="AF100" s="181">
        <f>Operations!AF82</f>
        <v>0.83807878694399984</v>
      </c>
      <c r="AG100" s="181">
        <f>Operations!AG82</f>
        <v>0.98383161945599984</v>
      </c>
      <c r="AH100" s="181">
        <f>Operations!AH82</f>
        <v>0.83807878694399984</v>
      </c>
      <c r="AI100" s="181">
        <f>Operations!AI82</f>
        <v>0.98383161945599984</v>
      </c>
      <c r="AJ100" s="181">
        <f>Operations!AJ82</f>
        <v>0.83807878694399984</v>
      </c>
      <c r="AK100" s="181">
        <f>Operations!AK82</f>
        <v>0.98383161945599984</v>
      </c>
      <c r="AL100" s="181">
        <f>Operations!AL82</f>
        <v>0.83807878694399984</v>
      </c>
      <c r="AM100" s="181">
        <f>Operations!AM82</f>
        <v>0.98383161945599984</v>
      </c>
      <c r="AN100" s="181">
        <f>Operations!AN82</f>
        <v>0.83807878694399984</v>
      </c>
      <c r="AO100" s="181">
        <f>Operations!AO82</f>
        <v>0.98383161945599984</v>
      </c>
      <c r="AP100" s="181">
        <f>Operations!AP82</f>
        <v>0.83807878694399984</v>
      </c>
      <c r="AQ100" s="181">
        <f>Operations!AQ82</f>
        <v>0.98383161945599984</v>
      </c>
      <c r="AR100" s="181">
        <f>Operations!AR82</f>
        <v>0.83807878694399984</v>
      </c>
      <c r="AS100" s="181">
        <f>Operations!AS82</f>
        <v>0.98383161945599984</v>
      </c>
      <c r="AT100" s="181">
        <f>Operations!AT82</f>
        <v>0.83807878694399984</v>
      </c>
      <c r="AU100" s="181">
        <f>Operations!AU82</f>
        <v>0.98383161945599984</v>
      </c>
      <c r="AV100" s="181">
        <f>Operations!AV82</f>
        <v>0</v>
      </c>
    </row>
    <row r="101" spans="3:48" x14ac:dyDescent="0.2">
      <c r="I101" s="181"/>
      <c r="J101" s="181"/>
      <c r="K101" s="181"/>
      <c r="L101" s="181"/>
      <c r="M101" s="181"/>
      <c r="N101" s="181"/>
      <c r="O101" s="181"/>
      <c r="P101" s="181"/>
      <c r="Q101" s="181"/>
      <c r="R101" s="181"/>
      <c r="S101" s="181"/>
      <c r="T101" s="181"/>
      <c r="U101" s="181"/>
      <c r="V101" s="181"/>
      <c r="W101" s="181"/>
      <c r="X101" s="181"/>
      <c r="Y101" s="181"/>
      <c r="Z101" s="181"/>
      <c r="AA101" s="181"/>
      <c r="AB101" s="181"/>
      <c r="AC101" s="181"/>
      <c r="AD101" s="181"/>
      <c r="AE101" s="181"/>
      <c r="AF101" s="181"/>
      <c r="AG101" s="181"/>
      <c r="AH101" s="181"/>
      <c r="AI101" s="181"/>
      <c r="AJ101" s="181"/>
      <c r="AK101" s="181"/>
      <c r="AL101" s="181"/>
      <c r="AM101" s="181"/>
      <c r="AN101" s="181"/>
      <c r="AO101" s="181"/>
      <c r="AP101" s="181"/>
      <c r="AQ101" s="181"/>
      <c r="AR101" s="181"/>
      <c r="AS101" s="181"/>
      <c r="AT101" s="181"/>
      <c r="AU101" s="181"/>
      <c r="AV101" s="181"/>
    </row>
    <row r="102" spans="3:48" x14ac:dyDescent="0.2">
      <c r="C102" s="114" t="s">
        <v>344</v>
      </c>
      <c r="E102" s="119" t="s">
        <v>349</v>
      </c>
      <c r="I102" s="181"/>
      <c r="J102" s="181"/>
      <c r="K102" s="181"/>
      <c r="L102" s="181"/>
      <c r="M102" s="181"/>
      <c r="N102" s="181"/>
      <c r="O102" s="181"/>
      <c r="P102" s="181"/>
      <c r="Q102" s="181"/>
      <c r="R102" s="181"/>
      <c r="S102" s="181"/>
      <c r="T102" s="181"/>
      <c r="U102" s="181"/>
      <c r="V102" s="181"/>
      <c r="W102" s="181"/>
      <c r="X102" s="181"/>
      <c r="Y102" s="181"/>
      <c r="Z102" s="181"/>
      <c r="AA102" s="181"/>
      <c r="AB102" s="181"/>
      <c r="AC102" s="181"/>
      <c r="AD102" s="181"/>
      <c r="AE102" s="181"/>
      <c r="AF102" s="181"/>
      <c r="AG102" s="181"/>
      <c r="AH102" s="181"/>
      <c r="AI102" s="181"/>
      <c r="AJ102" s="181"/>
      <c r="AK102" s="181"/>
      <c r="AL102" s="181"/>
      <c r="AM102" s="181"/>
      <c r="AN102" s="181"/>
      <c r="AO102" s="181"/>
      <c r="AP102" s="181"/>
      <c r="AQ102" s="181"/>
      <c r="AR102" s="181"/>
      <c r="AS102" s="181"/>
      <c r="AT102" s="181"/>
      <c r="AU102" s="181"/>
      <c r="AV102" s="181"/>
    </row>
    <row r="103" spans="3:48" x14ac:dyDescent="0.2">
      <c r="C103" s="216" t="s">
        <v>348</v>
      </c>
      <c r="D103" s="6" t="s">
        <v>78</v>
      </c>
      <c r="E103" s="121">
        <f>Input!E71</f>
        <v>20</v>
      </c>
      <c r="I103" s="181">
        <f>Operations!I85</f>
        <v>0.14605120239857775</v>
      </c>
      <c r="J103" s="181">
        <f>Operations!J85</f>
        <v>0.14138132467697775</v>
      </c>
      <c r="K103" s="181">
        <f>Operations!K85</f>
        <v>0.14832962644654935</v>
      </c>
      <c r="L103" s="181">
        <f>Operations!L85</f>
        <v>0.1435663511705173</v>
      </c>
      <c r="M103" s="181">
        <f>Operations!M85</f>
        <v>0.15064076697548032</v>
      </c>
      <c r="N103" s="181">
        <f>Operations!N85</f>
        <v>0.14578222619392764</v>
      </c>
      <c r="O103" s="181">
        <f>Operations!O85</f>
        <v>0.15298502127498989</v>
      </c>
      <c r="P103" s="181">
        <f>Operations!P85</f>
        <v>0.14802930967780623</v>
      </c>
      <c r="Q103" s="181">
        <f>Operations!Q85</f>
        <v>0.15536278943968973</v>
      </c>
      <c r="R103" s="181">
        <f>Operations!R85</f>
        <v>0.15030796361056237</v>
      </c>
      <c r="S103" s="181">
        <f>Operations!S85</f>
        <v>0.1577744743224675</v>
      </c>
      <c r="T103" s="181">
        <f>Operations!T85</f>
        <v>0.15261855197675761</v>
      </c>
      <c r="U103" s="181">
        <f>Operations!U85</f>
        <v>0.16022048148478057</v>
      </c>
      <c r="V103" s="181">
        <f>Operations!V85</f>
        <v>0.15496144069215645</v>
      </c>
      <c r="W103" s="181">
        <f>Operations!W85</f>
        <v>0.16270121914385713</v>
      </c>
      <c r="X103" s="181">
        <f>Operations!X85</f>
        <v>0.15733699753538052</v>
      </c>
      <c r="Y103" s="181">
        <f>Operations!Y85</f>
        <v>0.16521709811670288</v>
      </c>
      <c r="Z103" s="181">
        <f>Operations!Z85</f>
        <v>0.15974559207605674</v>
      </c>
      <c r="AA103" s="181">
        <f>Operations!AA85</f>
        <v>0.16776853176080486</v>
      </c>
      <c r="AB103" s="181">
        <f>Operations!AB85</f>
        <v>0.16218759559934576</v>
      </c>
      <c r="AC103" s="181">
        <f>Operations!AC85</f>
        <v>0.17035593591142423</v>
      </c>
      <c r="AD103" s="181">
        <f>Operations!AD85</f>
        <v>0.164663381026736</v>
      </c>
      <c r="AE103" s="181">
        <f>Operations!AE85</f>
        <v>0.17297972881536408</v>
      </c>
      <c r="AF103" s="181">
        <f>Operations!AF85</f>
        <v>0.16717332283298214</v>
      </c>
      <c r="AG103" s="181">
        <f>Operations!AG85</f>
        <v>0.175640331061097</v>
      </c>
      <c r="AH103" s="181">
        <f>Operations!AH85</f>
        <v>0.16971779695906736</v>
      </c>
      <c r="AI103" s="181">
        <f>Operations!AI85</f>
        <v>0.17833816550513301</v>
      </c>
      <c r="AJ103" s="181">
        <f>Operations!AJ85</f>
        <v>0.17229718072106279</v>
      </c>
      <c r="AK103" s="181">
        <f>Operations!AK85</f>
        <v>0.1810736571945061</v>
      </c>
      <c r="AL103" s="181">
        <f>Operations!AL85</f>
        <v>0.17491185271475448</v>
      </c>
      <c r="AM103" s="181">
        <f>Operations!AM85</f>
        <v>0.18384723328525199</v>
      </c>
      <c r="AN103" s="181">
        <f>Operations!AN85</f>
        <v>0.17756219271590534</v>
      </c>
      <c r="AO103" s="181">
        <f>Operations!AO85</f>
        <v>0.18665932295674995</v>
      </c>
      <c r="AP103" s="181">
        <f>Operations!AP85</f>
        <v>0.18024858157601639</v>
      </c>
      <c r="AQ103" s="181">
        <f>Operations!AQ85</f>
        <v>0.18951035732179375</v>
      </c>
      <c r="AR103" s="181">
        <f>Operations!AR85</f>
        <v>0.18297140111344545</v>
      </c>
      <c r="AS103" s="181">
        <f>Operations!AS85</f>
        <v>0.19240076933225655</v>
      </c>
      <c r="AT103" s="181">
        <f>Operations!AT85</f>
        <v>0.18573103399974131</v>
      </c>
      <c r="AU103" s="181">
        <f>Operations!AU85</f>
        <v>0.1953309936802092</v>
      </c>
      <c r="AV103" s="181">
        <f>Operations!AV85</f>
        <v>0</v>
      </c>
    </row>
    <row r="104" spans="3:48" x14ac:dyDescent="0.2">
      <c r="I104" s="181"/>
      <c r="J104" s="181"/>
      <c r="K104" s="181"/>
      <c r="L104" s="181"/>
      <c r="M104" s="181"/>
      <c r="N104" s="181"/>
      <c r="O104" s="181"/>
      <c r="P104" s="181"/>
      <c r="Q104" s="181"/>
      <c r="R104" s="181"/>
      <c r="S104" s="181"/>
      <c r="T104" s="181"/>
      <c r="U104" s="181"/>
      <c r="V104" s="181"/>
      <c r="W104" s="181"/>
      <c r="X104" s="181"/>
      <c r="Y104" s="181"/>
      <c r="Z104" s="181"/>
      <c r="AA104" s="181"/>
      <c r="AB104" s="181"/>
      <c r="AC104" s="181"/>
      <c r="AD104" s="181"/>
      <c r="AE104" s="181"/>
      <c r="AF104" s="181"/>
      <c r="AG104" s="181"/>
      <c r="AH104" s="181"/>
      <c r="AI104" s="181"/>
      <c r="AJ104" s="181"/>
      <c r="AK104" s="181"/>
      <c r="AL104" s="181"/>
      <c r="AM104" s="181"/>
      <c r="AN104" s="181"/>
      <c r="AO104" s="181"/>
      <c r="AP104" s="181"/>
      <c r="AQ104" s="181"/>
      <c r="AR104" s="181"/>
      <c r="AS104" s="181"/>
      <c r="AT104" s="181"/>
      <c r="AU104" s="181"/>
      <c r="AV104" s="181"/>
    </row>
    <row r="105" spans="3:48" x14ac:dyDescent="0.2">
      <c r="C105" s="114" t="s">
        <v>365</v>
      </c>
      <c r="E105" s="119" t="s">
        <v>349</v>
      </c>
      <c r="I105" s="181"/>
      <c r="J105" s="181"/>
      <c r="K105" s="181"/>
      <c r="L105" s="181"/>
      <c r="M105" s="181"/>
      <c r="N105" s="181"/>
      <c r="O105" s="181"/>
      <c r="P105" s="181"/>
      <c r="Q105" s="181"/>
      <c r="R105" s="181"/>
      <c r="S105" s="181"/>
      <c r="T105" s="181"/>
      <c r="U105" s="181"/>
      <c r="V105" s="181"/>
      <c r="W105" s="181"/>
      <c r="X105" s="181"/>
      <c r="Y105" s="181"/>
      <c r="Z105" s="181"/>
      <c r="AA105" s="181"/>
      <c r="AB105" s="181"/>
      <c r="AC105" s="181"/>
      <c r="AD105" s="181"/>
      <c r="AE105" s="181"/>
      <c r="AF105" s="181"/>
      <c r="AG105" s="181"/>
      <c r="AH105" s="181"/>
      <c r="AI105" s="181"/>
      <c r="AJ105" s="181"/>
      <c r="AK105" s="181"/>
      <c r="AL105" s="181"/>
      <c r="AM105" s="181"/>
      <c r="AN105" s="181"/>
      <c r="AO105" s="181"/>
      <c r="AP105" s="181"/>
      <c r="AQ105" s="181"/>
      <c r="AR105" s="181"/>
      <c r="AS105" s="181"/>
      <c r="AT105" s="181"/>
      <c r="AU105" s="181"/>
      <c r="AV105" s="181"/>
    </row>
    <row r="106" spans="3:48" x14ac:dyDescent="0.2">
      <c r="C106" s="231" t="s">
        <v>366</v>
      </c>
      <c r="D106" s="6" t="s">
        <v>78</v>
      </c>
      <c r="E106" s="121">
        <f>Input!E72</f>
        <v>0</v>
      </c>
      <c r="I106" s="181">
        <f t="shared" ref="I106:AV106" si="35">$E$106</f>
        <v>0</v>
      </c>
      <c r="J106" s="181">
        <f t="shared" si="35"/>
        <v>0</v>
      </c>
      <c r="K106" s="181">
        <f t="shared" si="35"/>
        <v>0</v>
      </c>
      <c r="L106" s="181">
        <f t="shared" si="35"/>
        <v>0</v>
      </c>
      <c r="M106" s="181">
        <f t="shared" si="35"/>
        <v>0</v>
      </c>
      <c r="N106" s="181">
        <f t="shared" si="35"/>
        <v>0</v>
      </c>
      <c r="O106" s="181">
        <f t="shared" si="35"/>
        <v>0</v>
      </c>
      <c r="P106" s="181">
        <f t="shared" si="35"/>
        <v>0</v>
      </c>
      <c r="Q106" s="181">
        <f t="shared" si="35"/>
        <v>0</v>
      </c>
      <c r="R106" s="181">
        <f t="shared" si="35"/>
        <v>0</v>
      </c>
      <c r="S106" s="181">
        <f t="shared" si="35"/>
        <v>0</v>
      </c>
      <c r="T106" s="181">
        <f t="shared" si="35"/>
        <v>0</v>
      </c>
      <c r="U106" s="181">
        <f t="shared" si="35"/>
        <v>0</v>
      </c>
      <c r="V106" s="181">
        <f t="shared" si="35"/>
        <v>0</v>
      </c>
      <c r="W106" s="181">
        <f t="shared" si="35"/>
        <v>0</v>
      </c>
      <c r="X106" s="181">
        <f t="shared" si="35"/>
        <v>0</v>
      </c>
      <c r="Y106" s="181">
        <f t="shared" si="35"/>
        <v>0</v>
      </c>
      <c r="Z106" s="181">
        <f t="shared" si="35"/>
        <v>0</v>
      </c>
      <c r="AA106" s="181">
        <f t="shared" si="35"/>
        <v>0</v>
      </c>
      <c r="AB106" s="181">
        <f t="shared" si="35"/>
        <v>0</v>
      </c>
      <c r="AC106" s="181">
        <f t="shared" si="35"/>
        <v>0</v>
      </c>
      <c r="AD106" s="181">
        <f t="shared" si="35"/>
        <v>0</v>
      </c>
      <c r="AE106" s="181">
        <f t="shared" si="35"/>
        <v>0</v>
      </c>
      <c r="AF106" s="181">
        <f t="shared" si="35"/>
        <v>0</v>
      </c>
      <c r="AG106" s="181">
        <f t="shared" si="35"/>
        <v>0</v>
      </c>
      <c r="AH106" s="181">
        <f t="shared" si="35"/>
        <v>0</v>
      </c>
      <c r="AI106" s="181">
        <f t="shared" si="35"/>
        <v>0</v>
      </c>
      <c r="AJ106" s="181">
        <f t="shared" si="35"/>
        <v>0</v>
      </c>
      <c r="AK106" s="181">
        <f t="shared" si="35"/>
        <v>0</v>
      </c>
      <c r="AL106" s="181">
        <f t="shared" si="35"/>
        <v>0</v>
      </c>
      <c r="AM106" s="181">
        <f t="shared" si="35"/>
        <v>0</v>
      </c>
      <c r="AN106" s="181">
        <f t="shared" si="35"/>
        <v>0</v>
      </c>
      <c r="AO106" s="181">
        <f t="shared" si="35"/>
        <v>0</v>
      </c>
      <c r="AP106" s="181">
        <f t="shared" si="35"/>
        <v>0</v>
      </c>
      <c r="AQ106" s="181">
        <f t="shared" si="35"/>
        <v>0</v>
      </c>
      <c r="AR106" s="181">
        <f t="shared" si="35"/>
        <v>0</v>
      </c>
      <c r="AS106" s="181">
        <f t="shared" si="35"/>
        <v>0</v>
      </c>
      <c r="AT106" s="181">
        <f t="shared" si="35"/>
        <v>0</v>
      </c>
      <c r="AU106" s="181">
        <f t="shared" si="35"/>
        <v>0</v>
      </c>
      <c r="AV106" s="181">
        <f t="shared" si="35"/>
        <v>0</v>
      </c>
    </row>
    <row r="107" spans="3:48" x14ac:dyDescent="0.2">
      <c r="I107" s="181"/>
      <c r="J107" s="181"/>
      <c r="K107" s="181"/>
      <c r="L107" s="181"/>
      <c r="M107" s="181"/>
      <c r="N107" s="181"/>
      <c r="O107" s="181"/>
      <c r="P107" s="181"/>
      <c r="Q107" s="181"/>
      <c r="R107" s="181"/>
      <c r="S107" s="181"/>
      <c r="T107" s="181"/>
      <c r="U107" s="181"/>
      <c r="V107" s="181"/>
      <c r="W107" s="181"/>
      <c r="X107" s="181"/>
      <c r="Y107" s="181"/>
      <c r="Z107" s="181"/>
      <c r="AA107" s="181"/>
      <c r="AB107" s="181"/>
      <c r="AC107" s="181"/>
      <c r="AD107" s="181"/>
      <c r="AE107" s="181"/>
      <c r="AF107" s="181"/>
      <c r="AG107" s="181"/>
      <c r="AH107" s="181"/>
      <c r="AI107" s="181"/>
      <c r="AJ107" s="181"/>
      <c r="AK107" s="181"/>
      <c r="AL107" s="181"/>
      <c r="AM107" s="181"/>
      <c r="AN107" s="181"/>
      <c r="AO107" s="181"/>
      <c r="AP107" s="181"/>
      <c r="AQ107" s="181"/>
      <c r="AR107" s="181"/>
      <c r="AS107" s="181"/>
      <c r="AT107" s="181"/>
      <c r="AU107" s="181"/>
      <c r="AV107" s="181"/>
    </row>
    <row r="108" spans="3:48" x14ac:dyDescent="0.2">
      <c r="C108" s="226" t="s">
        <v>345</v>
      </c>
      <c r="D108" s="6" t="s">
        <v>78</v>
      </c>
      <c r="H108" s="340">
        <f>SUM(I108:AV108)</f>
        <v>29.115747537759109</v>
      </c>
      <c r="I108" s="181">
        <f>Operations!I90</f>
        <v>0.83778041705742212</v>
      </c>
      <c r="J108" s="181">
        <f>Operations!J90</f>
        <v>0.69669746226702212</v>
      </c>
      <c r="K108" s="181">
        <f>Operations!K90</f>
        <v>0.83550199300945049</v>
      </c>
      <c r="L108" s="181">
        <f>Operations!L90</f>
        <v>0.69451243577348254</v>
      </c>
      <c r="M108" s="181">
        <f>Operations!M90</f>
        <v>0.83319085248051949</v>
      </c>
      <c r="N108" s="181">
        <f>Operations!N90</f>
        <v>0.69229656075007218</v>
      </c>
      <c r="O108" s="181">
        <f>Operations!O90</f>
        <v>0.83084659818100992</v>
      </c>
      <c r="P108" s="181">
        <f>Operations!P90</f>
        <v>0.69004947726619359</v>
      </c>
      <c r="Q108" s="181">
        <f>Operations!Q90</f>
        <v>0.82846883001631011</v>
      </c>
      <c r="R108" s="181">
        <f>Operations!R90</f>
        <v>0.68777082333343742</v>
      </c>
      <c r="S108" s="181">
        <f>Operations!S90</f>
        <v>0.82605714513353234</v>
      </c>
      <c r="T108" s="181">
        <f>Operations!T90</f>
        <v>0.68546023496724229</v>
      </c>
      <c r="U108" s="181">
        <f>Operations!U90</f>
        <v>0.82361113797121921</v>
      </c>
      <c r="V108" s="181">
        <f>Operations!V90</f>
        <v>0.68311734625184339</v>
      </c>
      <c r="W108" s="181">
        <f>Operations!W90</f>
        <v>0.82113040031214268</v>
      </c>
      <c r="X108" s="181">
        <f>Operations!X90</f>
        <v>0.68074178940861929</v>
      </c>
      <c r="Y108" s="181">
        <f>Operations!Y90</f>
        <v>0.81861452133929702</v>
      </c>
      <c r="Z108" s="181">
        <f>Operations!Z90</f>
        <v>0.67833319486794308</v>
      </c>
      <c r="AA108" s="181">
        <f>Operations!AA90</f>
        <v>0.81606308769519498</v>
      </c>
      <c r="AB108" s="181">
        <f>Operations!AB90</f>
        <v>0.67589119134465414</v>
      </c>
      <c r="AC108" s="181">
        <f>Operations!AC90</f>
        <v>0.81347568354457556</v>
      </c>
      <c r="AD108" s="181">
        <f>Operations!AD90</f>
        <v>0.6734154059172639</v>
      </c>
      <c r="AE108" s="181">
        <f>Operations!AE90</f>
        <v>0.81085189064063579</v>
      </c>
      <c r="AF108" s="181">
        <f>Operations!AF90</f>
        <v>0.6709054641110177</v>
      </c>
      <c r="AG108" s="181">
        <f>Operations!AG90</f>
        <v>0.80819128839490284</v>
      </c>
      <c r="AH108" s="181">
        <f>Operations!AH90</f>
        <v>0.66836098998493254</v>
      </c>
      <c r="AI108" s="181">
        <f>Operations!AI90</f>
        <v>0.8054934539508668</v>
      </c>
      <c r="AJ108" s="181">
        <f>Operations!AJ90</f>
        <v>0.66578160622293703</v>
      </c>
      <c r="AK108" s="181">
        <f>Operations!AK90</f>
        <v>0.80275796226149376</v>
      </c>
      <c r="AL108" s="181">
        <f>Operations!AL90</f>
        <v>0.66316693422924533</v>
      </c>
      <c r="AM108" s="181">
        <f>Operations!AM90</f>
        <v>0.79998438617074785</v>
      </c>
      <c r="AN108" s="181">
        <f>Operations!AN90</f>
        <v>0.6605165942280945</v>
      </c>
      <c r="AO108" s="181">
        <f>Operations!AO90</f>
        <v>0.79717229649924992</v>
      </c>
      <c r="AP108" s="181">
        <f>Operations!AP90</f>
        <v>0.65783020536798342</v>
      </c>
      <c r="AQ108" s="181">
        <f>Operations!AQ90</f>
        <v>0.79432126213420606</v>
      </c>
      <c r="AR108" s="181">
        <f>Operations!AR90</f>
        <v>0.65510738583055439</v>
      </c>
      <c r="AS108" s="181">
        <f>Operations!AS90</f>
        <v>0.79143085012374326</v>
      </c>
      <c r="AT108" s="181">
        <f>Operations!AT90</f>
        <v>0.65234775294425851</v>
      </c>
      <c r="AU108" s="181">
        <f>Operations!AU90</f>
        <v>0.78850062577579061</v>
      </c>
      <c r="AV108" s="181">
        <f>Operations!AV90</f>
        <v>0</v>
      </c>
    </row>
    <row r="109" spans="3:48" x14ac:dyDescent="0.2">
      <c r="C109" s="118" t="s">
        <v>346</v>
      </c>
      <c r="D109" s="324" t="s">
        <v>78</v>
      </c>
      <c r="E109" s="325"/>
      <c r="F109" s="325"/>
      <c r="G109" s="325"/>
      <c r="H109" s="325"/>
      <c r="I109" s="341">
        <f>Operations!I91</f>
        <v>0.83778041705742212</v>
      </c>
      <c r="J109" s="341">
        <f>Operations!J91</f>
        <v>-0.14108295479040001</v>
      </c>
      <c r="K109" s="341">
        <f>Operations!K91</f>
        <v>0.13880453074242838</v>
      </c>
      <c r="L109" s="341">
        <f>Operations!L91</f>
        <v>-0.14098955723596795</v>
      </c>
      <c r="M109" s="341">
        <f>Operations!M91</f>
        <v>0.13867841670703696</v>
      </c>
      <c r="N109" s="341">
        <f>Operations!N91</f>
        <v>-0.14089429173044732</v>
      </c>
      <c r="O109" s="341">
        <f>Operations!O91</f>
        <v>0.13855003743093774</v>
      </c>
      <c r="P109" s="341">
        <f>Operations!P91</f>
        <v>-0.14079712091481633</v>
      </c>
      <c r="Q109" s="341">
        <f>Operations!Q91</f>
        <v>0.13841935275011652</v>
      </c>
      <c r="R109" s="341">
        <f>Operations!R91</f>
        <v>-0.14069800668287269</v>
      </c>
      <c r="S109" s="341">
        <f>Operations!S91</f>
        <v>0.13828632180009492</v>
      </c>
      <c r="T109" s="341">
        <f>Operations!T91</f>
        <v>-0.14059691016629006</v>
      </c>
      <c r="U109" s="341">
        <f>Operations!U91</f>
        <v>0.13815090300397692</v>
      </c>
      <c r="V109" s="341">
        <f>Operations!V91</f>
        <v>-0.14049379171937582</v>
      </c>
      <c r="W109" s="341">
        <f>Operations!W91</f>
        <v>0.13801305406029929</v>
      </c>
      <c r="X109" s="341">
        <f>Operations!X91</f>
        <v>-0.14038861090352339</v>
      </c>
      <c r="Y109" s="341">
        <f>Operations!Y91</f>
        <v>0.13787273193067773</v>
      </c>
      <c r="Z109" s="341">
        <f>Operations!Z91</f>
        <v>-0.14028132647135394</v>
      </c>
      <c r="AA109" s="341">
        <f>Operations!AA91</f>
        <v>0.1377298928272519</v>
      </c>
      <c r="AB109" s="341">
        <f>Operations!AB91</f>
        <v>-0.14017189635054084</v>
      </c>
      <c r="AC109" s="341">
        <f>Operations!AC91</f>
        <v>0.13758449219992142</v>
      </c>
      <c r="AD109" s="341">
        <f>Operations!AD91</f>
        <v>-0.14006027762731166</v>
      </c>
      <c r="AE109" s="341">
        <f>Operations!AE91</f>
        <v>0.13743648472337189</v>
      </c>
      <c r="AF109" s="341">
        <f>Operations!AF91</f>
        <v>-0.13994642652961808</v>
      </c>
      <c r="AG109" s="341">
        <f>Operations!AG91</f>
        <v>0.13728582428388514</v>
      </c>
      <c r="AH109" s="341">
        <f>Operations!AH91</f>
        <v>-0.1398302984099703</v>
      </c>
      <c r="AI109" s="341">
        <f>Operations!AI91</f>
        <v>0.13713246396593426</v>
      </c>
      <c r="AJ109" s="341">
        <f>Operations!AJ91</f>
        <v>-0.13971184772792977</v>
      </c>
      <c r="AK109" s="341">
        <f>Operations!AK91</f>
        <v>0.13697635603855673</v>
      </c>
      <c r="AL109" s="341">
        <f>Operations!AL91</f>
        <v>-0.13959102803224843</v>
      </c>
      <c r="AM109" s="341">
        <f>Operations!AM91</f>
        <v>0.13681745194150252</v>
      </c>
      <c r="AN109" s="341">
        <f>Operations!AN91</f>
        <v>-0.13946779194265335</v>
      </c>
      <c r="AO109" s="341">
        <f>Operations!AO91</f>
        <v>0.13665570227115542</v>
      </c>
      <c r="AP109" s="341">
        <f>Operations!AP91</f>
        <v>-0.1393420911312665</v>
      </c>
      <c r="AQ109" s="341">
        <f>Operations!AQ91</f>
        <v>0.13649105676622264</v>
      </c>
      <c r="AR109" s="341">
        <f>Operations!AR91</f>
        <v>-0.13921387630365167</v>
      </c>
      <c r="AS109" s="341">
        <f>Operations!AS91</f>
        <v>0.13632346429318887</v>
      </c>
      <c r="AT109" s="341">
        <f>Operations!AT91</f>
        <v>-0.13908309717948475</v>
      </c>
      <c r="AU109" s="341">
        <f>Operations!AU91</f>
        <v>0.1361528728315321</v>
      </c>
      <c r="AV109" s="341">
        <f>Operations!AV91</f>
        <v>-0.78850062577579061</v>
      </c>
    </row>
  </sheetData>
  <conditionalFormatting sqref="E39">
    <cfRule type="cellIs" dxfId="19" priority="4" operator="notEqual">
      <formula>0</formula>
    </cfRule>
    <cfRule type="cellIs" dxfId="18" priority="3" operator="equal">
      <formula>1</formula>
    </cfRule>
  </conditionalFormatting>
  <conditionalFormatting sqref="F75">
    <cfRule type="cellIs" dxfId="17" priority="6" operator="equal">
      <formula>1</formula>
    </cfRule>
  </conditionalFormatting>
  <conditionalFormatting sqref="H39:AV39">
    <cfRule type="cellIs" dxfId="16" priority="7" operator="notEqual">
      <formula>0</formula>
    </cfRule>
    <cfRule type="cellIs" dxfId="15" priority="5" operator="equal">
      <formula>1</formula>
    </cfRule>
  </conditionalFormatting>
  <conditionalFormatting sqref="I9:AV9">
    <cfRule type="cellIs" dxfId="14" priority="2" operator="greaterThan">
      <formula>0</formula>
    </cfRule>
    <cfRule type="colorScale" priority="1">
      <colorScale>
        <cfvo type="num" val="1"/>
        <cfvo type="num" val="2"/>
        <color theme="9" tint="0.59999389629810485"/>
        <color theme="5" tint="0.59999389629810485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D24D-3080-7948-A57C-3CE9BB230BC1}">
  <sheetPr>
    <tabColor theme="2" tint="-0.749992370372631"/>
  </sheetPr>
  <dimension ref="A1:AV163"/>
  <sheetViews>
    <sheetView zoomScaleNormal="60" workbookViewId="0">
      <selection activeCell="E2" sqref="E2"/>
    </sheetView>
  </sheetViews>
  <sheetFormatPr baseColWidth="10" defaultColWidth="0" defaultRowHeight="15" x14ac:dyDescent="0.2"/>
  <cols>
    <col min="1" max="1" width="1.83203125" customWidth="1"/>
    <col min="2" max="2" width="1.6640625" customWidth="1"/>
    <col min="3" max="3" width="41.33203125" customWidth="1"/>
    <col min="4" max="4" width="10.83203125" customWidth="1"/>
    <col min="5" max="5" width="12.6640625" customWidth="1"/>
    <col min="6" max="6" width="13.1640625" customWidth="1"/>
    <col min="7" max="7" width="13.5" customWidth="1"/>
    <col min="8" max="8" width="19" customWidth="1"/>
    <col min="9" max="9" width="16" customWidth="1"/>
    <col min="10" max="10" width="18.1640625" customWidth="1"/>
    <col min="11" max="11" width="19.33203125" customWidth="1"/>
    <col min="12" max="12" width="17" customWidth="1"/>
    <col min="13" max="42" width="12.6640625" bestFit="1" customWidth="1"/>
    <col min="43" max="46" width="11" bestFit="1" customWidth="1"/>
    <col min="47" max="48" width="10.83203125" customWidth="1"/>
    <col min="49" max="16384" width="10.83203125" hidden="1"/>
  </cols>
  <sheetData>
    <row r="1" spans="2:48" s="30" customFormat="1" ht="33" customHeight="1" x14ac:dyDescent="0.45">
      <c r="B1" s="244" t="s">
        <v>12</v>
      </c>
      <c r="H1" s="371" t="s">
        <v>468</v>
      </c>
      <c r="AO1" s="243"/>
      <c r="AP1" s="243"/>
      <c r="AQ1" s="243"/>
      <c r="AR1" s="243"/>
      <c r="AS1" s="243"/>
      <c r="AT1" s="243"/>
      <c r="AU1" s="243"/>
      <c r="AV1" s="243"/>
    </row>
    <row r="2" spans="2:48" s="3" customFormat="1" ht="20" thickBot="1" x14ac:dyDescent="0.25">
      <c r="E2" s="54">
        <v>1</v>
      </c>
      <c r="H2" s="80"/>
      <c r="I2" s="81">
        <f>H3+1</f>
        <v>42005</v>
      </c>
      <c r="J2" s="81">
        <f t="shared" ref="J2:AV2" si="0">I3+1</f>
        <v>42186</v>
      </c>
      <c r="K2" s="81">
        <f t="shared" si="0"/>
        <v>42370</v>
      </c>
      <c r="L2" s="81">
        <f t="shared" si="0"/>
        <v>42552</v>
      </c>
      <c r="M2" s="81">
        <f t="shared" si="0"/>
        <v>42736</v>
      </c>
      <c r="N2" s="81">
        <f t="shared" si="0"/>
        <v>42917</v>
      </c>
      <c r="O2" s="81">
        <f t="shared" si="0"/>
        <v>43101</v>
      </c>
      <c r="P2" s="81">
        <f t="shared" si="0"/>
        <v>43282</v>
      </c>
      <c r="Q2" s="81">
        <f t="shared" si="0"/>
        <v>43466</v>
      </c>
      <c r="R2" s="81">
        <f t="shared" si="0"/>
        <v>43647</v>
      </c>
      <c r="S2" s="81">
        <f t="shared" si="0"/>
        <v>43831</v>
      </c>
      <c r="T2" s="81">
        <f t="shared" si="0"/>
        <v>44013</v>
      </c>
      <c r="U2" s="81">
        <f t="shared" si="0"/>
        <v>44197</v>
      </c>
      <c r="V2" s="81">
        <f t="shared" si="0"/>
        <v>44378</v>
      </c>
      <c r="W2" s="81">
        <f t="shared" si="0"/>
        <v>44562</v>
      </c>
      <c r="X2" s="81">
        <f t="shared" si="0"/>
        <v>44743</v>
      </c>
      <c r="Y2" s="81">
        <f t="shared" si="0"/>
        <v>44927</v>
      </c>
      <c r="Z2" s="81">
        <f t="shared" si="0"/>
        <v>45108</v>
      </c>
      <c r="AA2" s="81">
        <f t="shared" si="0"/>
        <v>45292</v>
      </c>
      <c r="AB2" s="81">
        <f t="shared" si="0"/>
        <v>45474</v>
      </c>
      <c r="AC2" s="81">
        <f t="shared" si="0"/>
        <v>45658</v>
      </c>
      <c r="AD2" s="81">
        <f t="shared" si="0"/>
        <v>45839</v>
      </c>
      <c r="AE2" s="81">
        <f t="shared" si="0"/>
        <v>46023</v>
      </c>
      <c r="AF2" s="81">
        <f t="shared" si="0"/>
        <v>46204</v>
      </c>
      <c r="AG2" s="81">
        <f t="shared" si="0"/>
        <v>46388</v>
      </c>
      <c r="AH2" s="81">
        <f t="shared" si="0"/>
        <v>46569</v>
      </c>
      <c r="AI2" s="81">
        <f t="shared" si="0"/>
        <v>46753</v>
      </c>
      <c r="AJ2" s="81">
        <f t="shared" si="0"/>
        <v>46935</v>
      </c>
      <c r="AK2" s="81">
        <f t="shared" si="0"/>
        <v>47119</v>
      </c>
      <c r="AL2" s="81">
        <f t="shared" si="0"/>
        <v>47300</v>
      </c>
      <c r="AM2" s="81">
        <f t="shared" si="0"/>
        <v>47484</v>
      </c>
      <c r="AN2" s="81">
        <f t="shared" si="0"/>
        <v>47665</v>
      </c>
      <c r="AO2" s="81">
        <f t="shared" si="0"/>
        <v>47849</v>
      </c>
      <c r="AP2" s="81">
        <f t="shared" si="0"/>
        <v>48030</v>
      </c>
      <c r="AQ2" s="81">
        <f t="shared" si="0"/>
        <v>48214</v>
      </c>
      <c r="AR2" s="81">
        <f t="shared" si="0"/>
        <v>48396</v>
      </c>
      <c r="AS2" s="81">
        <f t="shared" si="0"/>
        <v>48580</v>
      </c>
      <c r="AT2" s="81">
        <f t="shared" si="0"/>
        <v>48761</v>
      </c>
      <c r="AU2" s="81">
        <f t="shared" si="0"/>
        <v>48945</v>
      </c>
      <c r="AV2" s="81">
        <f t="shared" si="0"/>
        <v>49126</v>
      </c>
    </row>
    <row r="3" spans="2:48" ht="16" x14ac:dyDescent="0.2">
      <c r="C3" s="258"/>
      <c r="D3" s="258"/>
      <c r="E3" s="258" t="s">
        <v>25</v>
      </c>
      <c r="F3" s="258" t="s">
        <v>26</v>
      </c>
      <c r="G3" s="258" t="s">
        <v>76</v>
      </c>
      <c r="H3" s="387">
        <f>E5-1</f>
        <v>42004</v>
      </c>
      <c r="I3" s="272">
        <f>EOMONTH(I2, 6-1)</f>
        <v>42185</v>
      </c>
      <c r="J3" s="272">
        <f t="shared" ref="J3:Q3" si="1">EOMONTH(J2, 6-1)</f>
        <v>42369</v>
      </c>
      <c r="K3" s="272">
        <f t="shared" si="1"/>
        <v>42551</v>
      </c>
      <c r="L3" s="272">
        <f t="shared" si="1"/>
        <v>42735</v>
      </c>
      <c r="M3" s="272">
        <f t="shared" si="1"/>
        <v>42916</v>
      </c>
      <c r="N3" s="272">
        <f t="shared" si="1"/>
        <v>43100</v>
      </c>
      <c r="O3" s="272">
        <f t="shared" si="1"/>
        <v>43281</v>
      </c>
      <c r="P3" s="272">
        <f t="shared" si="1"/>
        <v>43465</v>
      </c>
      <c r="Q3" s="272">
        <f t="shared" si="1"/>
        <v>43646</v>
      </c>
      <c r="R3" s="272">
        <f>EOMONTH(R2, 6-1)</f>
        <v>43830</v>
      </c>
      <c r="S3" s="272">
        <f t="shared" ref="S3:AV3" si="2">EOMONTH(S2, 6-1)</f>
        <v>44012</v>
      </c>
      <c r="T3" s="272">
        <f t="shared" si="2"/>
        <v>44196</v>
      </c>
      <c r="U3" s="272">
        <f t="shared" si="2"/>
        <v>44377</v>
      </c>
      <c r="V3" s="272">
        <f t="shared" si="2"/>
        <v>44561</v>
      </c>
      <c r="W3" s="272">
        <f t="shared" si="2"/>
        <v>44742</v>
      </c>
      <c r="X3" s="272">
        <f t="shared" si="2"/>
        <v>44926</v>
      </c>
      <c r="Y3" s="272">
        <f t="shared" si="2"/>
        <v>45107</v>
      </c>
      <c r="Z3" s="272">
        <f t="shared" si="2"/>
        <v>45291</v>
      </c>
      <c r="AA3" s="272">
        <f t="shared" si="2"/>
        <v>45473</v>
      </c>
      <c r="AB3" s="272">
        <f t="shared" si="2"/>
        <v>45657</v>
      </c>
      <c r="AC3" s="272">
        <f t="shared" si="2"/>
        <v>45838</v>
      </c>
      <c r="AD3" s="272">
        <f t="shared" si="2"/>
        <v>46022</v>
      </c>
      <c r="AE3" s="272">
        <f t="shared" si="2"/>
        <v>46203</v>
      </c>
      <c r="AF3" s="272">
        <f t="shared" si="2"/>
        <v>46387</v>
      </c>
      <c r="AG3" s="272">
        <f t="shared" si="2"/>
        <v>46568</v>
      </c>
      <c r="AH3" s="272">
        <f t="shared" si="2"/>
        <v>46752</v>
      </c>
      <c r="AI3" s="272">
        <f t="shared" si="2"/>
        <v>46934</v>
      </c>
      <c r="AJ3" s="272">
        <f t="shared" si="2"/>
        <v>47118</v>
      </c>
      <c r="AK3" s="272">
        <f t="shared" si="2"/>
        <v>47299</v>
      </c>
      <c r="AL3" s="272">
        <f t="shared" si="2"/>
        <v>47483</v>
      </c>
      <c r="AM3" s="272">
        <f t="shared" si="2"/>
        <v>47664</v>
      </c>
      <c r="AN3" s="272">
        <f t="shared" si="2"/>
        <v>47848</v>
      </c>
      <c r="AO3" s="272">
        <f t="shared" si="2"/>
        <v>48029</v>
      </c>
      <c r="AP3" s="272">
        <f t="shared" si="2"/>
        <v>48213</v>
      </c>
      <c r="AQ3" s="272">
        <f t="shared" si="2"/>
        <v>48395</v>
      </c>
      <c r="AR3" s="272">
        <f t="shared" si="2"/>
        <v>48579</v>
      </c>
      <c r="AS3" s="272">
        <f t="shared" si="2"/>
        <v>48760</v>
      </c>
      <c r="AT3" s="272">
        <f t="shared" si="2"/>
        <v>48944</v>
      </c>
      <c r="AU3" s="272">
        <f t="shared" si="2"/>
        <v>49125</v>
      </c>
      <c r="AV3" s="272">
        <f t="shared" si="2"/>
        <v>49309</v>
      </c>
    </row>
    <row r="4" spans="2:48" ht="16" x14ac:dyDescent="0.2">
      <c r="C4" s="258" t="s">
        <v>9</v>
      </c>
      <c r="D4" s="259" t="s">
        <v>11</v>
      </c>
      <c r="E4" s="388">
        <f>EDATE(E5, -11)</f>
        <v>41671</v>
      </c>
      <c r="F4" s="388">
        <f>EOMONTH(E5,-1)</f>
        <v>42004</v>
      </c>
      <c r="G4" s="357">
        <v>11</v>
      </c>
      <c r="H4" s="258"/>
      <c r="I4" s="258"/>
      <c r="J4" s="258"/>
      <c r="K4" s="258"/>
      <c r="L4" s="258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8"/>
      <c r="X4" s="258"/>
      <c r="Y4" s="258"/>
      <c r="Z4" s="258"/>
      <c r="AA4" s="258"/>
      <c r="AB4" s="258"/>
      <c r="AC4" s="258"/>
      <c r="AD4" s="258"/>
      <c r="AE4" s="258"/>
      <c r="AF4" s="258"/>
      <c r="AG4" s="258"/>
      <c r="AH4" s="258"/>
      <c r="AI4" s="258"/>
      <c r="AJ4" s="258"/>
      <c r="AK4" s="258"/>
      <c r="AL4" s="258"/>
      <c r="AM4" s="258"/>
      <c r="AN4" s="258"/>
      <c r="AO4" s="258"/>
      <c r="AP4" s="258"/>
      <c r="AQ4" s="258"/>
      <c r="AR4" s="258"/>
      <c r="AS4" s="258"/>
      <c r="AT4" s="258"/>
      <c r="AU4" s="258"/>
      <c r="AV4" s="258"/>
    </row>
    <row r="5" spans="2:48" ht="16" x14ac:dyDescent="0.2">
      <c r="C5" s="258" t="s">
        <v>10</v>
      </c>
      <c r="D5" s="259" t="s">
        <v>11</v>
      </c>
      <c r="E5" s="388">
        <v>42005</v>
      </c>
      <c r="F5" s="388">
        <f>EOMONTH(E5,20*12-1)</f>
        <v>49309</v>
      </c>
      <c r="G5" s="357">
        <f>12*20</f>
        <v>240</v>
      </c>
      <c r="H5" s="258"/>
      <c r="I5" s="258"/>
      <c r="J5" s="258"/>
      <c r="K5" s="258"/>
      <c r="L5" s="258"/>
      <c r="M5" s="258"/>
      <c r="N5" s="258"/>
      <c r="O5" s="258"/>
      <c r="P5" s="258"/>
      <c r="Q5" s="258"/>
      <c r="R5" s="258"/>
      <c r="S5" s="258"/>
      <c r="T5" s="258"/>
      <c r="U5" s="258"/>
      <c r="V5" s="258"/>
      <c r="W5" s="258"/>
      <c r="X5" s="258"/>
      <c r="Y5" s="258"/>
      <c r="Z5" s="258"/>
      <c r="AA5" s="258"/>
      <c r="AB5" s="258"/>
      <c r="AC5" s="258"/>
      <c r="AD5" s="258"/>
      <c r="AE5" s="258"/>
      <c r="AF5" s="258"/>
      <c r="AG5" s="258"/>
      <c r="AH5" s="258"/>
      <c r="AI5" s="258"/>
      <c r="AJ5" s="258"/>
      <c r="AK5" s="258"/>
      <c r="AL5" s="258"/>
      <c r="AM5" s="258"/>
      <c r="AN5" s="258"/>
      <c r="AO5" s="258"/>
      <c r="AP5" s="258"/>
      <c r="AQ5" s="258"/>
      <c r="AR5" s="258"/>
      <c r="AS5" s="258"/>
      <c r="AT5" s="258"/>
      <c r="AU5" s="258"/>
      <c r="AV5" s="258"/>
    </row>
    <row r="6" spans="2:48" ht="16" x14ac:dyDescent="0.2">
      <c r="C6" s="258" t="s">
        <v>187</v>
      </c>
      <c r="D6" s="259"/>
      <c r="E6" s="258"/>
      <c r="F6" s="258"/>
      <c r="G6" s="258"/>
      <c r="H6" s="258"/>
      <c r="I6" s="285">
        <f>YEAR(I3)-YEAR($E$5)+1</f>
        <v>1</v>
      </c>
      <c r="J6" s="285">
        <f t="shared" ref="J6:AV6" si="3">YEAR(J3)-YEAR($E$5)+1</f>
        <v>1</v>
      </c>
      <c r="K6" s="285">
        <f t="shared" si="3"/>
        <v>2</v>
      </c>
      <c r="L6" s="285">
        <f t="shared" si="3"/>
        <v>2</v>
      </c>
      <c r="M6" s="285">
        <f t="shared" si="3"/>
        <v>3</v>
      </c>
      <c r="N6" s="285">
        <f t="shared" si="3"/>
        <v>3</v>
      </c>
      <c r="O6" s="285">
        <f t="shared" si="3"/>
        <v>4</v>
      </c>
      <c r="P6" s="285">
        <f t="shared" si="3"/>
        <v>4</v>
      </c>
      <c r="Q6" s="285">
        <f t="shared" si="3"/>
        <v>5</v>
      </c>
      <c r="R6" s="285">
        <f t="shared" si="3"/>
        <v>5</v>
      </c>
      <c r="S6" s="285">
        <f t="shared" si="3"/>
        <v>6</v>
      </c>
      <c r="T6" s="285">
        <f t="shared" si="3"/>
        <v>6</v>
      </c>
      <c r="U6" s="285">
        <f t="shared" si="3"/>
        <v>7</v>
      </c>
      <c r="V6" s="285">
        <f t="shared" si="3"/>
        <v>7</v>
      </c>
      <c r="W6" s="285">
        <f t="shared" si="3"/>
        <v>8</v>
      </c>
      <c r="X6" s="285">
        <f t="shared" si="3"/>
        <v>8</v>
      </c>
      <c r="Y6" s="285">
        <f t="shared" si="3"/>
        <v>9</v>
      </c>
      <c r="Z6" s="285">
        <f t="shared" si="3"/>
        <v>9</v>
      </c>
      <c r="AA6" s="285">
        <f t="shared" si="3"/>
        <v>10</v>
      </c>
      <c r="AB6" s="285">
        <f t="shared" si="3"/>
        <v>10</v>
      </c>
      <c r="AC6" s="285">
        <f t="shared" si="3"/>
        <v>11</v>
      </c>
      <c r="AD6" s="285">
        <f t="shared" si="3"/>
        <v>11</v>
      </c>
      <c r="AE6" s="285">
        <f t="shared" si="3"/>
        <v>12</v>
      </c>
      <c r="AF6" s="285">
        <f t="shared" si="3"/>
        <v>12</v>
      </c>
      <c r="AG6" s="285">
        <f t="shared" si="3"/>
        <v>13</v>
      </c>
      <c r="AH6" s="285">
        <f t="shared" si="3"/>
        <v>13</v>
      </c>
      <c r="AI6" s="285">
        <f t="shared" si="3"/>
        <v>14</v>
      </c>
      <c r="AJ6" s="285">
        <f t="shared" si="3"/>
        <v>14</v>
      </c>
      <c r="AK6" s="285">
        <f t="shared" si="3"/>
        <v>15</v>
      </c>
      <c r="AL6" s="285">
        <f t="shared" si="3"/>
        <v>15</v>
      </c>
      <c r="AM6" s="285">
        <f t="shared" si="3"/>
        <v>16</v>
      </c>
      <c r="AN6" s="285">
        <f t="shared" si="3"/>
        <v>16</v>
      </c>
      <c r="AO6" s="285">
        <f t="shared" si="3"/>
        <v>17</v>
      </c>
      <c r="AP6" s="285">
        <f t="shared" si="3"/>
        <v>17</v>
      </c>
      <c r="AQ6" s="285">
        <f t="shared" si="3"/>
        <v>18</v>
      </c>
      <c r="AR6" s="285">
        <f t="shared" si="3"/>
        <v>18</v>
      </c>
      <c r="AS6" s="285">
        <f t="shared" si="3"/>
        <v>19</v>
      </c>
      <c r="AT6" s="285">
        <f t="shared" si="3"/>
        <v>19</v>
      </c>
      <c r="AU6" s="285">
        <f t="shared" si="3"/>
        <v>20</v>
      </c>
      <c r="AV6" s="285">
        <f t="shared" si="3"/>
        <v>20</v>
      </c>
    </row>
    <row r="7" spans="2:48" ht="16" x14ac:dyDescent="0.2">
      <c r="C7" s="258" t="s">
        <v>313</v>
      </c>
      <c r="D7" s="258"/>
      <c r="E7" s="258"/>
      <c r="F7" s="258"/>
      <c r="G7" s="258"/>
      <c r="H7" s="258"/>
      <c r="I7" s="258">
        <f>COUNT($I$3:I3)</f>
        <v>1</v>
      </c>
      <c r="J7" s="258">
        <f>COUNT($I$3:J3)</f>
        <v>2</v>
      </c>
      <c r="K7" s="258">
        <f>COUNT($I$3:K3)</f>
        <v>3</v>
      </c>
      <c r="L7" s="258">
        <f>COUNT($I$3:L3)</f>
        <v>4</v>
      </c>
      <c r="M7" s="258">
        <f>COUNT($I$3:M3)</f>
        <v>5</v>
      </c>
      <c r="N7" s="258">
        <f>COUNT($I$3:N3)</f>
        <v>6</v>
      </c>
      <c r="O7" s="258">
        <f>COUNT($I$3:O3)</f>
        <v>7</v>
      </c>
      <c r="P7" s="258">
        <f>COUNT($I$3:P3)</f>
        <v>8</v>
      </c>
      <c r="Q7" s="258">
        <f>COUNT($I$3:Q3)</f>
        <v>9</v>
      </c>
      <c r="R7" s="258">
        <f>COUNT($I$3:R3)</f>
        <v>10</v>
      </c>
      <c r="S7" s="258">
        <f>COUNT($I$3:S3)</f>
        <v>11</v>
      </c>
      <c r="T7" s="258">
        <f>COUNT($I$3:T3)</f>
        <v>12</v>
      </c>
      <c r="U7" s="258">
        <f>COUNT($I$3:U3)</f>
        <v>13</v>
      </c>
      <c r="V7" s="258">
        <f>COUNT($I$3:V3)</f>
        <v>14</v>
      </c>
      <c r="W7" s="258">
        <f>COUNT($I$3:W3)</f>
        <v>15</v>
      </c>
      <c r="X7" s="258">
        <f>COUNT($I$3:X3)</f>
        <v>16</v>
      </c>
      <c r="Y7" s="258">
        <f>COUNT($I$3:Y3)</f>
        <v>17</v>
      </c>
      <c r="Z7" s="258">
        <f>COUNT($I$3:Z3)</f>
        <v>18</v>
      </c>
      <c r="AA7" s="258">
        <f>COUNT($I$3:AA3)</f>
        <v>19</v>
      </c>
      <c r="AB7" s="258">
        <f>COUNT($I$3:AB3)</f>
        <v>20</v>
      </c>
      <c r="AC7" s="258">
        <f>COUNT($I$3:AC3)</f>
        <v>21</v>
      </c>
      <c r="AD7" s="258">
        <f>COUNT($I$3:AD3)</f>
        <v>22</v>
      </c>
      <c r="AE7" s="258">
        <f>COUNT($I$3:AE3)</f>
        <v>23</v>
      </c>
      <c r="AF7" s="258">
        <f>COUNT($I$3:AF3)</f>
        <v>24</v>
      </c>
      <c r="AG7" s="258">
        <f>COUNT($I$3:AG3)</f>
        <v>25</v>
      </c>
      <c r="AH7" s="258">
        <f>COUNT($I$3:AH3)</f>
        <v>26</v>
      </c>
      <c r="AI7" s="258">
        <f>COUNT($I$3:AI3)</f>
        <v>27</v>
      </c>
      <c r="AJ7" s="258">
        <f>COUNT($I$3:AJ3)</f>
        <v>28</v>
      </c>
      <c r="AK7" s="258">
        <f>COUNT($I$3:AK3)</f>
        <v>29</v>
      </c>
      <c r="AL7" s="258">
        <f>COUNT($I$3:AL3)</f>
        <v>30</v>
      </c>
      <c r="AM7" s="258">
        <f>COUNT($I$3:AM3)</f>
        <v>31</v>
      </c>
      <c r="AN7" s="258">
        <f>COUNT($I$3:AN3)</f>
        <v>32</v>
      </c>
      <c r="AO7" s="258">
        <f>COUNT($I$3:AO3)</f>
        <v>33</v>
      </c>
      <c r="AP7" s="258">
        <f>COUNT($I$3:AP3)</f>
        <v>34</v>
      </c>
      <c r="AQ7" s="258">
        <f>COUNT($I$3:AQ3)</f>
        <v>35</v>
      </c>
      <c r="AR7" s="258">
        <f>COUNT($I$3:AR3)</f>
        <v>36</v>
      </c>
      <c r="AS7" s="258">
        <f>COUNT($I$3:AS3)</f>
        <v>37</v>
      </c>
      <c r="AT7" s="258">
        <f>COUNT($I$3:AT3)</f>
        <v>38</v>
      </c>
      <c r="AU7" s="258">
        <f>COUNT($I$3:AU3)</f>
        <v>39</v>
      </c>
      <c r="AV7" s="258">
        <f>COUNT($I$3:AV3)</f>
        <v>40</v>
      </c>
    </row>
    <row r="8" spans="2:48" s="4" customFormat="1" ht="20" x14ac:dyDescent="0.25">
      <c r="B8" s="4" t="s">
        <v>13</v>
      </c>
    </row>
    <row r="10" spans="2:48" ht="16" x14ac:dyDescent="0.2">
      <c r="C10" s="10" t="s">
        <v>17</v>
      </c>
      <c r="D10" s="226"/>
      <c r="E10" s="137" t="s">
        <v>24</v>
      </c>
      <c r="F10" s="226"/>
      <c r="G10" s="226"/>
      <c r="H10" s="306">
        <v>1</v>
      </c>
      <c r="I10" s="306">
        <v>2</v>
      </c>
      <c r="J10" s="306">
        <v>3</v>
      </c>
      <c r="K10" s="226"/>
      <c r="L10" s="226"/>
      <c r="M10" s="226"/>
      <c r="N10" s="226"/>
      <c r="O10" s="226"/>
      <c r="P10" s="226"/>
      <c r="Q10" s="226"/>
      <c r="R10" s="226"/>
      <c r="S10" s="226"/>
      <c r="T10" s="226"/>
      <c r="U10" s="226"/>
      <c r="V10" s="226"/>
      <c r="W10" s="226"/>
      <c r="X10" s="226"/>
      <c r="Y10" s="226"/>
      <c r="Z10" s="226"/>
      <c r="AA10" s="226"/>
      <c r="AB10" s="226"/>
      <c r="AC10" s="226"/>
      <c r="AD10" s="226"/>
      <c r="AE10" s="226"/>
      <c r="AF10" s="226"/>
      <c r="AG10" s="226"/>
      <c r="AH10" s="226"/>
      <c r="AI10" s="226"/>
      <c r="AJ10" s="226"/>
      <c r="AK10" s="226"/>
      <c r="AL10" s="226"/>
      <c r="AM10" s="226"/>
      <c r="AN10" s="226"/>
      <c r="AO10" s="226"/>
      <c r="AP10" s="226"/>
      <c r="AQ10" s="226"/>
      <c r="AR10" s="226"/>
      <c r="AS10" s="226"/>
      <c r="AT10" s="226"/>
      <c r="AU10" s="226"/>
      <c r="AV10" s="226"/>
    </row>
    <row r="11" spans="2:48" ht="16" x14ac:dyDescent="0.2">
      <c r="C11" s="216" t="s">
        <v>27</v>
      </c>
      <c r="D11" s="226"/>
      <c r="E11" s="138" t="str" cm="1">
        <f t="array" ref="E11">INDEX(H11:J11, 1, $E$2)</f>
        <v>P-50 Base</v>
      </c>
      <c r="F11" s="226"/>
      <c r="G11" s="226"/>
      <c r="H11" s="307" t="s">
        <v>75</v>
      </c>
      <c r="I11" s="307" t="s">
        <v>28</v>
      </c>
      <c r="J11" s="307" t="s">
        <v>29</v>
      </c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6"/>
      <c r="AB11" s="226"/>
      <c r="AC11" s="226"/>
      <c r="AD11" s="226"/>
      <c r="AE11" s="226"/>
      <c r="AF11" s="226"/>
      <c r="AG11" s="226"/>
      <c r="AH11" s="226"/>
      <c r="AI11" s="226"/>
      <c r="AJ11" s="226"/>
      <c r="AK11" s="226"/>
      <c r="AL11" s="226"/>
      <c r="AM11" s="226"/>
      <c r="AN11" s="226"/>
      <c r="AO11" s="226"/>
      <c r="AP11" s="226"/>
      <c r="AQ11" s="226"/>
      <c r="AR11" s="226"/>
      <c r="AS11" s="226"/>
      <c r="AT11" s="226"/>
      <c r="AU11" s="226"/>
      <c r="AV11" s="226"/>
    </row>
    <row r="12" spans="2:48" ht="16" x14ac:dyDescent="0.2">
      <c r="C12" s="226"/>
      <c r="D12" s="226"/>
      <c r="E12" s="226"/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6"/>
      <c r="AB12" s="226"/>
      <c r="AC12" s="226"/>
      <c r="AD12" s="226"/>
      <c r="AE12" s="226"/>
      <c r="AF12" s="226"/>
      <c r="AG12" s="226"/>
      <c r="AH12" s="226"/>
      <c r="AI12" s="226"/>
      <c r="AJ12" s="226"/>
      <c r="AK12" s="226"/>
      <c r="AL12" s="226"/>
      <c r="AM12" s="226"/>
      <c r="AN12" s="226"/>
      <c r="AO12" s="226"/>
      <c r="AP12" s="226"/>
      <c r="AQ12" s="226"/>
      <c r="AR12" s="226"/>
      <c r="AS12" s="226"/>
      <c r="AT12" s="226"/>
      <c r="AU12" s="226"/>
      <c r="AV12" s="226"/>
    </row>
    <row r="13" spans="2:48" ht="16" x14ac:dyDescent="0.2">
      <c r="C13" s="67" t="s">
        <v>55</v>
      </c>
      <c r="D13" s="226"/>
      <c r="E13" s="226"/>
      <c r="F13" s="226"/>
      <c r="G13" s="226"/>
      <c r="H13" s="226"/>
      <c r="I13" s="226"/>
      <c r="J13" s="226"/>
      <c r="K13" s="226"/>
      <c r="L13" s="226"/>
      <c r="M13" s="226"/>
      <c r="N13" s="226"/>
      <c r="O13" s="226"/>
      <c r="P13" s="226"/>
      <c r="Q13" s="226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226"/>
      <c r="AD13" s="226"/>
      <c r="AE13" s="226"/>
      <c r="AF13" s="226"/>
      <c r="AG13" s="226"/>
      <c r="AH13" s="226"/>
      <c r="AI13" s="226"/>
      <c r="AJ13" s="226"/>
      <c r="AK13" s="226"/>
      <c r="AL13" s="226"/>
      <c r="AM13" s="226"/>
      <c r="AN13" s="226"/>
      <c r="AO13" s="226"/>
      <c r="AP13" s="226"/>
      <c r="AQ13" s="226"/>
      <c r="AR13" s="226"/>
      <c r="AS13" s="226"/>
      <c r="AT13" s="226"/>
      <c r="AU13" s="226"/>
      <c r="AV13" s="226"/>
    </row>
    <row r="14" spans="2:48" ht="16" x14ac:dyDescent="0.2">
      <c r="C14" s="231" t="s">
        <v>56</v>
      </c>
      <c r="D14" s="130" t="s">
        <v>59</v>
      </c>
      <c r="E14" s="308">
        <v>1350</v>
      </c>
      <c r="F14" s="226"/>
      <c r="G14" s="226"/>
      <c r="H14" s="226"/>
      <c r="I14" s="226"/>
      <c r="J14" s="226"/>
      <c r="K14" s="226"/>
      <c r="L14" s="226"/>
      <c r="M14" s="226"/>
      <c r="N14" s="226"/>
      <c r="O14" s="226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6"/>
      <c r="AC14" s="226"/>
      <c r="AD14" s="226"/>
      <c r="AE14" s="226"/>
      <c r="AF14" s="226"/>
      <c r="AG14" s="226"/>
      <c r="AH14" s="226"/>
      <c r="AI14" s="226"/>
      <c r="AJ14" s="226"/>
      <c r="AK14" s="226"/>
      <c r="AL14" s="226"/>
      <c r="AM14" s="226"/>
      <c r="AN14" s="226"/>
      <c r="AO14" s="226"/>
      <c r="AP14" s="226"/>
      <c r="AQ14" s="226"/>
      <c r="AR14" s="226"/>
      <c r="AS14" s="226"/>
      <c r="AT14" s="226"/>
      <c r="AU14" s="226"/>
      <c r="AV14" s="226"/>
    </row>
    <row r="15" spans="2:48" ht="16" x14ac:dyDescent="0.2">
      <c r="C15" s="231" t="s">
        <v>57</v>
      </c>
      <c r="D15" s="130" t="s">
        <v>59</v>
      </c>
      <c r="E15" s="308">
        <v>450</v>
      </c>
      <c r="F15" s="226"/>
      <c r="G15" s="226"/>
      <c r="H15" s="226"/>
      <c r="I15" s="226"/>
      <c r="J15" s="226"/>
      <c r="K15" s="226"/>
      <c r="L15" s="226"/>
      <c r="M15" s="226"/>
      <c r="N15" s="226"/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6"/>
      <c r="AH15" s="226"/>
      <c r="AI15" s="226"/>
      <c r="AJ15" s="226"/>
      <c r="AK15" s="226"/>
      <c r="AL15" s="226"/>
      <c r="AM15" s="226"/>
      <c r="AN15" s="226"/>
      <c r="AO15" s="226"/>
      <c r="AP15" s="226"/>
      <c r="AQ15" s="226"/>
      <c r="AR15" s="226"/>
      <c r="AS15" s="226"/>
      <c r="AT15" s="226"/>
      <c r="AU15" s="226"/>
      <c r="AV15" s="226"/>
    </row>
    <row r="16" spans="2:48" ht="16" x14ac:dyDescent="0.2">
      <c r="C16" s="216" t="s">
        <v>58</v>
      </c>
      <c r="D16" s="130" t="s">
        <v>59</v>
      </c>
      <c r="E16" s="308">
        <v>1800</v>
      </c>
      <c r="F16" s="226"/>
      <c r="G16" s="226"/>
      <c r="H16" s="226"/>
      <c r="I16" s="226"/>
      <c r="J16" s="226"/>
      <c r="K16" s="226"/>
      <c r="L16" s="226"/>
      <c r="M16" s="226"/>
      <c r="N16" s="226"/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6"/>
      <c r="AK16" s="226"/>
      <c r="AL16" s="226"/>
      <c r="AM16" s="226"/>
      <c r="AN16" s="226"/>
      <c r="AO16" s="226"/>
      <c r="AP16" s="226"/>
      <c r="AQ16" s="226"/>
      <c r="AR16" s="226"/>
      <c r="AS16" s="226"/>
      <c r="AT16" s="226"/>
      <c r="AU16" s="226"/>
      <c r="AV16" s="226"/>
    </row>
    <row r="17" spans="3:48" ht="16" collapsed="1" x14ac:dyDescent="0.2">
      <c r="C17" s="10" t="s">
        <v>2</v>
      </c>
      <c r="D17" s="226"/>
      <c r="E17" s="226"/>
      <c r="F17" s="226"/>
      <c r="G17" s="226"/>
      <c r="H17" s="226"/>
      <c r="I17" s="226"/>
      <c r="J17" s="226"/>
      <c r="K17" s="226"/>
      <c r="L17" s="226"/>
      <c r="M17" s="226"/>
      <c r="N17" s="226"/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6"/>
      <c r="AD17" s="226"/>
      <c r="AE17" s="226"/>
      <c r="AF17" s="226"/>
      <c r="AG17" s="226"/>
      <c r="AH17" s="226"/>
      <c r="AI17" s="226"/>
      <c r="AJ17" s="226"/>
      <c r="AK17" s="226"/>
      <c r="AL17" s="226"/>
      <c r="AM17" s="226"/>
      <c r="AN17" s="226"/>
      <c r="AO17" s="226"/>
      <c r="AP17" s="226"/>
      <c r="AQ17" s="226"/>
      <c r="AR17" s="226"/>
      <c r="AS17" s="226"/>
      <c r="AT17" s="226"/>
      <c r="AU17" s="226"/>
      <c r="AV17" s="226"/>
    </row>
    <row r="18" spans="3:48" ht="16" x14ac:dyDescent="0.2">
      <c r="C18" s="385" t="s">
        <v>34</v>
      </c>
      <c r="D18" s="226"/>
      <c r="E18" s="226"/>
      <c r="F18" s="226"/>
      <c r="G18" s="226"/>
      <c r="H18" s="226"/>
      <c r="I18" s="226"/>
      <c r="J18" s="226"/>
      <c r="K18" s="226"/>
      <c r="L18" s="226"/>
      <c r="M18" s="226"/>
      <c r="N18" s="226"/>
      <c r="O18" s="226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6"/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6"/>
      <c r="AQ18" s="226"/>
      <c r="AR18" s="226"/>
      <c r="AS18" s="226"/>
      <c r="AT18" s="226"/>
      <c r="AU18" s="226"/>
      <c r="AV18" s="226"/>
    </row>
    <row r="19" spans="3:48" ht="16" x14ac:dyDescent="0.2">
      <c r="C19" s="231" t="s">
        <v>30</v>
      </c>
      <c r="D19" s="130" t="s">
        <v>36</v>
      </c>
      <c r="E19" s="309">
        <v>28</v>
      </c>
      <c r="F19" s="226"/>
      <c r="G19" s="226"/>
      <c r="H19" s="226"/>
      <c r="I19" s="226"/>
      <c r="J19" s="226"/>
      <c r="K19" s="226"/>
      <c r="L19" s="226"/>
      <c r="M19" s="226"/>
      <c r="N19" s="226"/>
      <c r="O19" s="226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  <c r="AE19" s="226"/>
      <c r="AF19" s="226"/>
      <c r="AG19" s="226"/>
      <c r="AH19" s="226"/>
      <c r="AI19" s="226"/>
      <c r="AJ19" s="226"/>
      <c r="AK19" s="226"/>
      <c r="AL19" s="226"/>
      <c r="AM19" s="226"/>
      <c r="AN19" s="226"/>
      <c r="AO19" s="226"/>
      <c r="AP19" s="226"/>
      <c r="AQ19" s="226"/>
      <c r="AR19" s="226"/>
      <c r="AS19" s="226"/>
      <c r="AT19" s="226"/>
      <c r="AU19" s="226"/>
      <c r="AV19" s="226"/>
    </row>
    <row r="20" spans="3:48" ht="16" x14ac:dyDescent="0.2">
      <c r="C20" s="231" t="s">
        <v>31</v>
      </c>
      <c r="D20" s="130" t="s">
        <v>32</v>
      </c>
      <c r="E20" s="309">
        <v>1.8</v>
      </c>
      <c r="F20" s="226"/>
      <c r="G20" s="226"/>
      <c r="H20" s="226"/>
      <c r="I20" s="226"/>
      <c r="J20" s="226"/>
      <c r="K20" s="226"/>
      <c r="L20" s="226"/>
      <c r="M20" s="226"/>
      <c r="N20" s="226"/>
      <c r="O20" s="226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6"/>
      <c r="AD20" s="226"/>
      <c r="AE20" s="226"/>
      <c r="AF20" s="226"/>
      <c r="AG20" s="226"/>
      <c r="AH20" s="226"/>
      <c r="AI20" s="226"/>
      <c r="AJ20" s="226"/>
      <c r="AK20" s="226"/>
      <c r="AL20" s="226"/>
      <c r="AM20" s="226"/>
      <c r="AN20" s="226"/>
      <c r="AO20" s="226"/>
      <c r="AP20" s="226"/>
      <c r="AQ20" s="226"/>
      <c r="AR20" s="226"/>
      <c r="AS20" s="226"/>
      <c r="AT20" s="226"/>
      <c r="AU20" s="226"/>
      <c r="AV20" s="226"/>
    </row>
    <row r="21" spans="3:48" ht="16" x14ac:dyDescent="0.2">
      <c r="C21" s="231" t="s">
        <v>35</v>
      </c>
      <c r="D21" s="130" t="s">
        <v>32</v>
      </c>
      <c r="E21" s="309">
        <f>E19*E20</f>
        <v>50.4</v>
      </c>
      <c r="F21" s="226"/>
      <c r="G21" s="226"/>
      <c r="H21" s="226"/>
      <c r="I21" s="226"/>
      <c r="J21" s="226"/>
      <c r="K21" s="226"/>
      <c r="L21" s="226"/>
      <c r="M21" s="226"/>
      <c r="N21" s="226"/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6"/>
      <c r="AH21" s="226"/>
      <c r="AI21" s="226"/>
      <c r="AJ21" s="226"/>
      <c r="AK21" s="226"/>
      <c r="AL21" s="226"/>
      <c r="AM21" s="226"/>
      <c r="AN21" s="226"/>
      <c r="AO21" s="226"/>
      <c r="AP21" s="226"/>
      <c r="AQ21" s="226"/>
      <c r="AR21" s="226"/>
      <c r="AS21" s="226"/>
      <c r="AT21" s="226"/>
      <c r="AU21" s="226"/>
      <c r="AV21" s="226"/>
    </row>
    <row r="22" spans="3:48" ht="16" x14ac:dyDescent="0.2">
      <c r="C22" s="67" t="s">
        <v>37</v>
      </c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26"/>
      <c r="AB22" s="226"/>
      <c r="AC22" s="226"/>
      <c r="AD22" s="226"/>
      <c r="AE22" s="226"/>
      <c r="AF22" s="226"/>
      <c r="AG22" s="226"/>
      <c r="AH22" s="226"/>
      <c r="AI22" s="226"/>
      <c r="AJ22" s="226"/>
      <c r="AK22" s="226"/>
      <c r="AL22" s="226"/>
      <c r="AM22" s="226"/>
      <c r="AN22" s="226"/>
      <c r="AO22" s="226"/>
      <c r="AP22" s="226"/>
      <c r="AQ22" s="226"/>
      <c r="AR22" s="226"/>
      <c r="AS22" s="226"/>
      <c r="AT22" s="226"/>
      <c r="AU22" s="226"/>
      <c r="AV22" s="226"/>
    </row>
    <row r="23" spans="3:48" ht="16" x14ac:dyDescent="0.2">
      <c r="C23" s="231" t="s">
        <v>39</v>
      </c>
      <c r="D23" s="130" t="s">
        <v>38</v>
      </c>
      <c r="E23" s="310" cm="1">
        <f t="array" ref="E23">INDEX(H23:J23, 1, $E$2)</f>
        <v>0.28199999999999997</v>
      </c>
      <c r="F23" s="226"/>
      <c r="G23" s="226"/>
      <c r="H23" s="311">
        <v>0.28199999999999997</v>
      </c>
      <c r="I23" s="311">
        <v>0.28499999999999998</v>
      </c>
      <c r="J23" s="311">
        <v>0.249</v>
      </c>
      <c r="K23" s="226"/>
      <c r="L23" s="226"/>
      <c r="M23" s="226"/>
      <c r="N23" s="226"/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  <c r="AF23" s="226"/>
      <c r="AG23" s="226"/>
      <c r="AH23" s="226"/>
      <c r="AI23" s="226"/>
      <c r="AJ23" s="226"/>
      <c r="AK23" s="226"/>
      <c r="AL23" s="226"/>
      <c r="AM23" s="226"/>
      <c r="AN23" s="226"/>
      <c r="AO23" s="226"/>
      <c r="AP23" s="226"/>
      <c r="AQ23" s="226"/>
      <c r="AR23" s="226"/>
      <c r="AS23" s="226"/>
      <c r="AT23" s="226"/>
      <c r="AU23" s="226"/>
      <c r="AV23" s="226"/>
    </row>
    <row r="24" spans="3:48" ht="16" x14ac:dyDescent="0.2">
      <c r="C24" s="312" t="s">
        <v>168</v>
      </c>
      <c r="D24" s="130" t="s">
        <v>38</v>
      </c>
      <c r="E24" s="313">
        <v>0.54</v>
      </c>
      <c r="F24" s="226"/>
      <c r="G24" s="226"/>
      <c r="H24" s="226"/>
      <c r="I24" s="226"/>
      <c r="J24" s="226"/>
      <c r="K24" s="226"/>
      <c r="L24" s="226"/>
      <c r="M24" s="226"/>
      <c r="N24" s="226"/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  <c r="AF24" s="226"/>
      <c r="AG24" s="226"/>
      <c r="AH24" s="226"/>
      <c r="AI24" s="226"/>
      <c r="AJ24" s="226"/>
      <c r="AK24" s="226"/>
      <c r="AL24" s="226"/>
      <c r="AM24" s="226"/>
      <c r="AN24" s="226"/>
      <c r="AO24" s="226"/>
      <c r="AP24" s="226"/>
      <c r="AQ24" s="226"/>
      <c r="AR24" s="226"/>
      <c r="AS24" s="226"/>
      <c r="AT24" s="226"/>
      <c r="AU24" s="226"/>
      <c r="AV24" s="226"/>
    </row>
    <row r="25" spans="3:48" ht="16" x14ac:dyDescent="0.2">
      <c r="C25" s="312" t="s">
        <v>169</v>
      </c>
      <c r="D25" s="130" t="s">
        <v>38</v>
      </c>
      <c r="E25" s="313">
        <v>0.46</v>
      </c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6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  <c r="AE25" s="226"/>
      <c r="AF25" s="226"/>
      <c r="AG25" s="226"/>
      <c r="AH25" s="226"/>
      <c r="AI25" s="226"/>
      <c r="AJ25" s="226"/>
      <c r="AK25" s="226"/>
      <c r="AL25" s="226"/>
      <c r="AM25" s="226"/>
      <c r="AN25" s="226"/>
      <c r="AO25" s="226"/>
      <c r="AP25" s="226"/>
      <c r="AQ25" s="226"/>
      <c r="AR25" s="226"/>
      <c r="AS25" s="226"/>
      <c r="AT25" s="226"/>
      <c r="AU25" s="226"/>
      <c r="AV25" s="226"/>
    </row>
    <row r="26" spans="3:48" ht="16" collapsed="1" x14ac:dyDescent="0.2">
      <c r="C26" s="10" t="s">
        <v>18</v>
      </c>
      <c r="D26" s="226"/>
      <c r="E26" s="226"/>
      <c r="F26" s="226"/>
      <c r="G26" s="226"/>
      <c r="H26" s="226"/>
      <c r="I26" s="226"/>
      <c r="J26" s="226"/>
      <c r="K26" s="226"/>
      <c r="L26" s="226"/>
      <c r="M26" s="226"/>
      <c r="N26" s="226"/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  <c r="AA26" s="226"/>
      <c r="AB26" s="226"/>
      <c r="AC26" s="226"/>
      <c r="AD26" s="226"/>
      <c r="AE26" s="226"/>
      <c r="AF26" s="226"/>
      <c r="AG26" s="226"/>
      <c r="AH26" s="226"/>
      <c r="AI26" s="226"/>
      <c r="AJ26" s="226"/>
      <c r="AK26" s="226"/>
      <c r="AL26" s="226"/>
      <c r="AM26" s="226"/>
      <c r="AN26" s="226"/>
      <c r="AO26" s="226"/>
      <c r="AP26" s="226"/>
      <c r="AQ26" s="226"/>
      <c r="AR26" s="226"/>
      <c r="AS26" s="226"/>
      <c r="AT26" s="226"/>
      <c r="AU26" s="226"/>
      <c r="AV26" s="226"/>
    </row>
    <row r="27" spans="3:48" ht="16" x14ac:dyDescent="0.2">
      <c r="C27" s="231" t="s">
        <v>60</v>
      </c>
      <c r="D27" s="130" t="s">
        <v>44</v>
      </c>
      <c r="E27" s="309">
        <v>87.8</v>
      </c>
      <c r="F27" s="226"/>
      <c r="G27" s="226"/>
      <c r="H27" s="226"/>
      <c r="I27" s="226"/>
      <c r="J27" s="226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</row>
    <row r="28" spans="3:48" ht="16" x14ac:dyDescent="0.2">
      <c r="C28" s="231" t="s">
        <v>61</v>
      </c>
      <c r="D28" s="130" t="s">
        <v>38</v>
      </c>
      <c r="E28" s="314">
        <v>0</v>
      </c>
      <c r="F28" s="226"/>
      <c r="G28" s="226"/>
      <c r="H28" s="226"/>
      <c r="I28" s="226"/>
      <c r="J28" s="226"/>
      <c r="K28" s="226"/>
      <c r="L28" s="226"/>
      <c r="M28" s="226"/>
      <c r="N28" s="226"/>
      <c r="O28" s="226"/>
      <c r="P28" s="226"/>
      <c r="Q28" s="226"/>
      <c r="R28" s="226"/>
      <c r="S28" s="226"/>
      <c r="T28" s="226"/>
      <c r="U28" s="226"/>
      <c r="V28" s="226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6"/>
      <c r="AH28" s="226"/>
      <c r="AI28" s="226"/>
      <c r="AJ28" s="226"/>
      <c r="AK28" s="226"/>
      <c r="AL28" s="226"/>
      <c r="AM28" s="226"/>
      <c r="AN28" s="226"/>
      <c r="AO28" s="226"/>
      <c r="AP28" s="226"/>
      <c r="AQ28" s="226"/>
      <c r="AR28" s="226"/>
      <c r="AS28" s="226"/>
      <c r="AT28" s="226"/>
      <c r="AU28" s="226"/>
      <c r="AV28" s="226"/>
    </row>
    <row r="29" spans="3:48" ht="16" x14ac:dyDescent="0.2">
      <c r="C29" s="231" t="s">
        <v>62</v>
      </c>
      <c r="D29" s="130" t="s">
        <v>52</v>
      </c>
      <c r="E29" s="309">
        <v>20</v>
      </c>
      <c r="F29" s="226"/>
      <c r="G29" s="226"/>
      <c r="H29" s="226"/>
      <c r="I29" s="226"/>
      <c r="J29" s="226"/>
      <c r="K29" s="226"/>
      <c r="L29" s="226"/>
      <c r="M29" s="226"/>
      <c r="N29" s="226"/>
      <c r="O29" s="226"/>
      <c r="P29" s="226"/>
      <c r="Q29" s="226"/>
      <c r="R29" s="226"/>
      <c r="S29" s="226"/>
      <c r="T29" s="226"/>
      <c r="U29" s="226"/>
      <c r="V29" s="226"/>
      <c r="W29" s="226"/>
      <c r="X29" s="226"/>
      <c r="Y29" s="226"/>
      <c r="Z29" s="226"/>
      <c r="AA29" s="226"/>
      <c r="AB29" s="226"/>
      <c r="AC29" s="226"/>
      <c r="AD29" s="226"/>
      <c r="AE29" s="226"/>
      <c r="AF29" s="226"/>
      <c r="AG29" s="226"/>
      <c r="AH29" s="226"/>
      <c r="AI29" s="226"/>
      <c r="AJ29" s="226"/>
      <c r="AK29" s="226"/>
      <c r="AL29" s="226"/>
      <c r="AM29" s="226"/>
      <c r="AN29" s="226"/>
      <c r="AO29" s="226"/>
      <c r="AP29" s="226"/>
      <c r="AQ29" s="226"/>
      <c r="AR29" s="226"/>
      <c r="AS29" s="226"/>
      <c r="AT29" s="226"/>
      <c r="AU29" s="226"/>
      <c r="AV29" s="226"/>
    </row>
    <row r="30" spans="3:48" ht="16" collapsed="1" x14ac:dyDescent="0.2">
      <c r="C30" s="10" t="s">
        <v>19</v>
      </c>
      <c r="D30" s="226"/>
      <c r="E30" s="226"/>
      <c r="F30" s="226"/>
      <c r="G30" s="226"/>
      <c r="H30" s="226"/>
      <c r="I30" s="226"/>
      <c r="J30" s="226"/>
      <c r="K30" s="226"/>
      <c r="L30" s="226"/>
      <c r="M30" s="226"/>
      <c r="N30" s="226"/>
      <c r="O30" s="226"/>
      <c r="P30" s="226"/>
      <c r="Q30" s="226"/>
      <c r="R30" s="226"/>
      <c r="S30" s="226"/>
      <c r="T30" s="226"/>
      <c r="U30" s="226"/>
      <c r="V30" s="226"/>
      <c r="W30" s="226"/>
      <c r="X30" s="226"/>
      <c r="Y30" s="226"/>
      <c r="Z30" s="226"/>
      <c r="AA30" s="226"/>
      <c r="AB30" s="226"/>
      <c r="AC30" s="226"/>
      <c r="AD30" s="226"/>
      <c r="AE30" s="226"/>
      <c r="AF30" s="226"/>
      <c r="AG30" s="226"/>
      <c r="AH30" s="226"/>
      <c r="AI30" s="226"/>
      <c r="AJ30" s="226"/>
      <c r="AK30" s="226"/>
      <c r="AL30" s="226"/>
      <c r="AM30" s="226"/>
      <c r="AN30" s="226"/>
      <c r="AO30" s="226"/>
      <c r="AP30" s="226"/>
      <c r="AQ30" s="226"/>
      <c r="AR30" s="226"/>
      <c r="AS30" s="226"/>
      <c r="AT30" s="226"/>
      <c r="AU30" s="226"/>
      <c r="AV30" s="226"/>
    </row>
    <row r="31" spans="3:48" ht="16" x14ac:dyDescent="0.2">
      <c r="C31" s="231" t="s">
        <v>41</v>
      </c>
      <c r="D31" s="130" t="s">
        <v>43</v>
      </c>
      <c r="E31" s="315">
        <v>30893</v>
      </c>
      <c r="F31" s="226"/>
      <c r="G31" s="226"/>
      <c r="H31" s="226"/>
      <c r="I31" s="226"/>
      <c r="J31" s="226"/>
      <c r="K31" s="226"/>
      <c r="L31" s="226"/>
      <c r="M31" s="226"/>
      <c r="N31" s="226"/>
      <c r="O31" s="226"/>
      <c r="P31" s="226"/>
      <c r="Q31" s="226"/>
      <c r="R31" s="226"/>
      <c r="S31" s="226"/>
      <c r="T31" s="226"/>
      <c r="U31" s="226"/>
      <c r="V31" s="226"/>
      <c r="W31" s="226"/>
      <c r="X31" s="226"/>
      <c r="Y31" s="226"/>
      <c r="Z31" s="226"/>
      <c r="AA31" s="226"/>
      <c r="AB31" s="226"/>
      <c r="AC31" s="226"/>
      <c r="AD31" s="226"/>
      <c r="AE31" s="226"/>
      <c r="AF31" s="226"/>
      <c r="AG31" s="226"/>
      <c r="AH31" s="226"/>
      <c r="AI31" s="226"/>
      <c r="AJ31" s="226"/>
      <c r="AK31" s="226"/>
      <c r="AL31" s="226"/>
      <c r="AM31" s="226"/>
      <c r="AN31" s="226"/>
      <c r="AO31" s="226"/>
      <c r="AP31" s="226"/>
      <c r="AQ31" s="226"/>
      <c r="AR31" s="226"/>
      <c r="AS31" s="226"/>
      <c r="AT31" s="226"/>
      <c r="AU31" s="226"/>
      <c r="AV31" s="226"/>
    </row>
    <row r="32" spans="3:48" ht="16" x14ac:dyDescent="0.2">
      <c r="C32" s="231" t="s">
        <v>42</v>
      </c>
      <c r="D32" s="130" t="s">
        <v>43</v>
      </c>
      <c r="E32" s="316">
        <f>E31*E19</f>
        <v>865004</v>
      </c>
      <c r="F32" s="226"/>
      <c r="G32" s="226"/>
      <c r="H32" s="226"/>
      <c r="I32" s="226"/>
      <c r="J32" s="226"/>
      <c r="K32" s="226"/>
      <c r="L32" s="226"/>
      <c r="M32" s="226"/>
      <c r="N32" s="226"/>
      <c r="O32" s="226"/>
      <c r="P32" s="226"/>
      <c r="Q32" s="226"/>
      <c r="R32" s="226"/>
      <c r="S32" s="226"/>
      <c r="T32" s="226"/>
      <c r="U32" s="226"/>
      <c r="V32" s="226"/>
      <c r="W32" s="226"/>
      <c r="X32" s="226"/>
      <c r="Y32" s="226"/>
      <c r="Z32" s="226"/>
      <c r="AA32" s="226"/>
      <c r="AB32" s="226"/>
      <c r="AC32" s="226"/>
      <c r="AD32" s="226"/>
      <c r="AE32" s="226"/>
      <c r="AF32" s="226"/>
      <c r="AG32" s="226"/>
      <c r="AH32" s="226"/>
      <c r="AI32" s="226"/>
      <c r="AJ32" s="226"/>
      <c r="AK32" s="226"/>
      <c r="AL32" s="226"/>
      <c r="AM32" s="226"/>
      <c r="AN32" s="226"/>
      <c r="AO32" s="226"/>
      <c r="AP32" s="226"/>
      <c r="AQ32" s="226"/>
      <c r="AR32" s="226"/>
      <c r="AS32" s="226"/>
      <c r="AT32" s="226"/>
      <c r="AU32" s="226"/>
      <c r="AV32" s="226"/>
    </row>
    <row r="33" spans="3:48" ht="16" x14ac:dyDescent="0.2">
      <c r="C33" s="231" t="s">
        <v>40</v>
      </c>
      <c r="D33" s="130" t="s">
        <v>44</v>
      </c>
      <c r="E33" s="309">
        <v>1.74</v>
      </c>
      <c r="F33" s="226"/>
      <c r="G33" s="226"/>
      <c r="H33" s="226"/>
      <c r="I33" s="226"/>
      <c r="J33" s="226"/>
      <c r="K33" s="226"/>
      <c r="L33" s="226"/>
      <c r="M33" s="226"/>
      <c r="N33" s="226"/>
      <c r="O33" s="226"/>
      <c r="P33" s="226"/>
      <c r="Q33" s="226"/>
      <c r="R33" s="226"/>
      <c r="S33" s="226"/>
      <c r="T33" s="226"/>
      <c r="U33" s="226"/>
      <c r="V33" s="226"/>
      <c r="W33" s="226"/>
      <c r="X33" s="226"/>
      <c r="Y33" s="226"/>
      <c r="Z33" s="226"/>
      <c r="AA33" s="226"/>
      <c r="AB33" s="226"/>
      <c r="AC33" s="226"/>
      <c r="AD33" s="226"/>
      <c r="AE33" s="226"/>
      <c r="AF33" s="226"/>
      <c r="AG33" s="226"/>
      <c r="AH33" s="226"/>
      <c r="AI33" s="226"/>
      <c r="AJ33" s="226"/>
      <c r="AK33" s="226"/>
      <c r="AL33" s="226"/>
      <c r="AM33" s="226"/>
      <c r="AN33" s="226"/>
      <c r="AO33" s="226"/>
      <c r="AP33" s="226"/>
      <c r="AQ33" s="226"/>
      <c r="AR33" s="226"/>
      <c r="AS33" s="226"/>
      <c r="AT33" s="226"/>
      <c r="AU33" s="226"/>
      <c r="AV33" s="226"/>
    </row>
    <row r="34" spans="3:48" ht="16" x14ac:dyDescent="0.2">
      <c r="C34" s="231" t="s">
        <v>45</v>
      </c>
      <c r="D34" s="130" t="s">
        <v>46</v>
      </c>
      <c r="E34" s="315">
        <v>63000</v>
      </c>
      <c r="F34" s="226"/>
      <c r="G34" s="226"/>
      <c r="H34" s="226"/>
      <c r="I34" s="226"/>
      <c r="J34" s="226"/>
      <c r="K34" s="226"/>
      <c r="L34" s="226"/>
      <c r="M34" s="226"/>
      <c r="N34" s="226"/>
      <c r="O34" s="226"/>
      <c r="P34" s="226"/>
      <c r="Q34" s="226"/>
      <c r="R34" s="226"/>
      <c r="S34" s="226"/>
      <c r="T34" s="226"/>
      <c r="U34" s="226"/>
      <c r="V34" s="226"/>
      <c r="W34" s="226"/>
      <c r="X34" s="226"/>
      <c r="Y34" s="226"/>
      <c r="Z34" s="226"/>
      <c r="AA34" s="226"/>
      <c r="AB34" s="226"/>
      <c r="AC34" s="226"/>
      <c r="AD34" s="226"/>
      <c r="AE34" s="226"/>
      <c r="AF34" s="226"/>
      <c r="AG34" s="226"/>
      <c r="AH34" s="226"/>
      <c r="AI34" s="226"/>
      <c r="AJ34" s="226"/>
      <c r="AK34" s="226"/>
      <c r="AL34" s="226"/>
      <c r="AM34" s="226"/>
      <c r="AN34" s="226"/>
      <c r="AO34" s="226"/>
      <c r="AP34" s="226"/>
      <c r="AQ34" s="226"/>
      <c r="AR34" s="226"/>
      <c r="AS34" s="226"/>
      <c r="AT34" s="226"/>
      <c r="AU34" s="226"/>
      <c r="AV34" s="226"/>
    </row>
    <row r="35" spans="3:48" ht="16" x14ac:dyDescent="0.2">
      <c r="C35" s="231" t="s">
        <v>192</v>
      </c>
      <c r="D35" s="317" t="s">
        <v>182</v>
      </c>
      <c r="E35" s="315">
        <v>252000</v>
      </c>
      <c r="F35" s="226"/>
      <c r="G35" s="226"/>
      <c r="H35" s="226"/>
      <c r="I35" s="226"/>
      <c r="J35" s="226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  <c r="X35" s="226"/>
      <c r="Y35" s="226"/>
      <c r="Z35" s="226"/>
      <c r="AA35" s="226"/>
      <c r="AB35" s="226"/>
      <c r="AC35" s="226"/>
      <c r="AD35" s="226"/>
      <c r="AE35" s="226"/>
      <c r="AF35" s="226"/>
      <c r="AG35" s="226"/>
      <c r="AH35" s="226"/>
      <c r="AI35" s="226"/>
      <c r="AJ35" s="226"/>
      <c r="AK35" s="226"/>
      <c r="AL35" s="226"/>
      <c r="AM35" s="226"/>
      <c r="AN35" s="226"/>
      <c r="AO35" s="226"/>
      <c r="AP35" s="226"/>
      <c r="AQ35" s="226"/>
      <c r="AR35" s="226"/>
      <c r="AS35" s="226"/>
      <c r="AT35" s="226"/>
      <c r="AU35" s="226"/>
      <c r="AV35" s="226"/>
    </row>
    <row r="36" spans="3:48" ht="16" x14ac:dyDescent="0.2">
      <c r="C36" s="226"/>
      <c r="D36" s="226"/>
      <c r="E36" s="226"/>
      <c r="F36" s="226"/>
      <c r="G36" s="226"/>
      <c r="H36" s="226"/>
      <c r="I36" s="226"/>
      <c r="J36" s="226"/>
      <c r="K36" s="226"/>
      <c r="L36" s="226"/>
      <c r="M36" s="226"/>
      <c r="N36" s="226"/>
      <c r="O36" s="226"/>
      <c r="P36" s="226"/>
      <c r="Q36" s="226"/>
      <c r="R36" s="226"/>
      <c r="S36" s="226"/>
      <c r="T36" s="226"/>
      <c r="U36" s="226"/>
      <c r="V36" s="226"/>
      <c r="W36" s="226"/>
      <c r="X36" s="226"/>
      <c r="Y36" s="226"/>
      <c r="Z36" s="226"/>
      <c r="AA36" s="226"/>
      <c r="AB36" s="226"/>
      <c r="AC36" s="226"/>
      <c r="AD36" s="226"/>
      <c r="AE36" s="226"/>
      <c r="AF36" s="226"/>
      <c r="AG36" s="226"/>
      <c r="AH36" s="226"/>
      <c r="AI36" s="226"/>
      <c r="AJ36" s="226"/>
      <c r="AK36" s="226"/>
      <c r="AL36" s="226"/>
      <c r="AM36" s="226"/>
      <c r="AN36" s="226"/>
      <c r="AO36" s="226"/>
      <c r="AP36" s="226"/>
      <c r="AQ36" s="226"/>
      <c r="AR36" s="226"/>
      <c r="AS36" s="226"/>
      <c r="AT36" s="226"/>
      <c r="AU36" s="226"/>
      <c r="AV36" s="226"/>
    </row>
    <row r="37" spans="3:48" ht="16" x14ac:dyDescent="0.2">
      <c r="C37" s="231" t="s">
        <v>47</v>
      </c>
      <c r="D37" s="130" t="s">
        <v>38</v>
      </c>
      <c r="E37" s="318" cm="1">
        <f t="array" ref="E37">INDEX(H37:J37, 1, $E$2)</f>
        <v>0.02</v>
      </c>
      <c r="F37" s="226"/>
      <c r="G37" s="226"/>
      <c r="H37" s="311">
        <v>0.02</v>
      </c>
      <c r="I37" s="311">
        <v>0.01</v>
      </c>
      <c r="J37" s="311">
        <v>0.03</v>
      </c>
      <c r="K37" s="226"/>
      <c r="L37" s="226"/>
      <c r="M37" s="226"/>
      <c r="N37" s="226"/>
      <c r="O37" s="226"/>
      <c r="P37" s="226"/>
      <c r="Q37" s="226"/>
      <c r="R37" s="226"/>
      <c r="S37" s="226"/>
      <c r="T37" s="226"/>
      <c r="U37" s="226"/>
      <c r="V37" s="226"/>
      <c r="W37" s="226"/>
      <c r="X37" s="226"/>
      <c r="Y37" s="226"/>
      <c r="Z37" s="226"/>
      <c r="AA37" s="226"/>
      <c r="AB37" s="226"/>
      <c r="AC37" s="226"/>
      <c r="AD37" s="226"/>
      <c r="AE37" s="226"/>
      <c r="AF37" s="226"/>
      <c r="AG37" s="226"/>
      <c r="AH37" s="226"/>
      <c r="AI37" s="226"/>
      <c r="AJ37" s="226"/>
      <c r="AK37" s="226"/>
      <c r="AL37" s="226"/>
      <c r="AM37" s="226"/>
      <c r="AN37" s="226"/>
      <c r="AO37" s="226"/>
      <c r="AP37" s="226"/>
      <c r="AQ37" s="226"/>
      <c r="AR37" s="226"/>
      <c r="AS37" s="226"/>
      <c r="AT37" s="226"/>
      <c r="AU37" s="226"/>
      <c r="AV37" s="226"/>
    </row>
    <row r="38" spans="3:48" ht="16" x14ac:dyDescent="0.2">
      <c r="C38" s="226"/>
      <c r="D38" s="226"/>
      <c r="E38" s="319"/>
      <c r="F38" s="226"/>
      <c r="G38" s="226"/>
      <c r="H38" s="226"/>
      <c r="I38" s="226"/>
      <c r="J38" s="226"/>
      <c r="K38" s="226"/>
      <c r="L38" s="226"/>
      <c r="M38" s="226"/>
      <c r="N38" s="226"/>
      <c r="O38" s="226"/>
      <c r="P38" s="226"/>
      <c r="Q38" s="226"/>
      <c r="R38" s="226"/>
      <c r="S38" s="226"/>
      <c r="T38" s="226"/>
      <c r="U38" s="226"/>
      <c r="V38" s="226"/>
      <c r="W38" s="226"/>
      <c r="X38" s="226"/>
      <c r="Y38" s="226"/>
      <c r="Z38" s="226"/>
      <c r="AA38" s="226"/>
      <c r="AB38" s="226"/>
      <c r="AC38" s="226"/>
      <c r="AD38" s="226"/>
      <c r="AE38" s="226"/>
      <c r="AF38" s="226"/>
      <c r="AG38" s="226"/>
      <c r="AH38" s="226"/>
      <c r="AI38" s="226"/>
      <c r="AJ38" s="226"/>
      <c r="AK38" s="226"/>
      <c r="AL38" s="226"/>
      <c r="AM38" s="226"/>
      <c r="AN38" s="226"/>
      <c r="AO38" s="226"/>
      <c r="AP38" s="226"/>
      <c r="AQ38" s="226"/>
      <c r="AR38" s="226"/>
      <c r="AS38" s="226"/>
      <c r="AT38" s="226"/>
      <c r="AU38" s="226"/>
      <c r="AV38" s="226"/>
    </row>
    <row r="39" spans="3:48" ht="16" x14ac:dyDescent="0.2">
      <c r="C39" s="231" t="s">
        <v>70</v>
      </c>
      <c r="D39" s="130" t="s">
        <v>38</v>
      </c>
      <c r="E39" s="314">
        <v>2.5000000000000001E-3</v>
      </c>
      <c r="F39" s="226"/>
      <c r="G39" s="226"/>
      <c r="H39" s="226"/>
      <c r="I39" s="226"/>
      <c r="J39" s="226"/>
      <c r="K39" s="226"/>
      <c r="L39" s="226"/>
      <c r="M39" s="226"/>
      <c r="N39" s="226"/>
      <c r="O39" s="226"/>
      <c r="P39" s="226"/>
      <c r="Q39" s="226"/>
      <c r="R39" s="226"/>
      <c r="S39" s="226"/>
      <c r="T39" s="226"/>
      <c r="U39" s="226"/>
      <c r="V39" s="226"/>
      <c r="W39" s="226"/>
      <c r="X39" s="226"/>
      <c r="Y39" s="226"/>
      <c r="Z39" s="226"/>
      <c r="AA39" s="226"/>
      <c r="AB39" s="226"/>
      <c r="AC39" s="226"/>
      <c r="AD39" s="226"/>
      <c r="AE39" s="226"/>
      <c r="AF39" s="226"/>
      <c r="AG39" s="226"/>
      <c r="AH39" s="226"/>
      <c r="AI39" s="226"/>
      <c r="AJ39" s="226"/>
      <c r="AK39" s="226"/>
      <c r="AL39" s="226"/>
      <c r="AM39" s="226"/>
      <c r="AN39" s="226"/>
      <c r="AO39" s="226"/>
      <c r="AP39" s="226"/>
      <c r="AQ39" s="226"/>
      <c r="AR39" s="226"/>
      <c r="AS39" s="226"/>
      <c r="AT39" s="226"/>
      <c r="AU39" s="226"/>
      <c r="AV39" s="226"/>
    </row>
    <row r="40" spans="3:48" ht="16" x14ac:dyDescent="0.2">
      <c r="C40" s="231" t="s">
        <v>71</v>
      </c>
      <c r="D40" s="130" t="s">
        <v>38</v>
      </c>
      <c r="E40" s="314">
        <v>5.0000000000000001E-3</v>
      </c>
      <c r="F40" s="226"/>
      <c r="G40" s="226"/>
      <c r="H40" s="226"/>
      <c r="I40" s="226"/>
      <c r="J40" s="226"/>
      <c r="K40" s="226"/>
      <c r="L40" s="226"/>
      <c r="M40" s="226"/>
      <c r="N40" s="226"/>
      <c r="O40" s="226"/>
      <c r="P40" s="226"/>
      <c r="Q40" s="226"/>
      <c r="R40" s="226"/>
      <c r="S40" s="226"/>
      <c r="T40" s="226"/>
      <c r="U40" s="226"/>
      <c r="V40" s="226"/>
      <c r="W40" s="226"/>
      <c r="X40" s="226"/>
      <c r="Y40" s="226"/>
      <c r="Z40" s="226"/>
      <c r="AA40" s="226"/>
      <c r="AB40" s="226"/>
      <c r="AC40" s="226"/>
      <c r="AD40" s="226"/>
      <c r="AE40" s="226"/>
      <c r="AF40" s="226"/>
      <c r="AG40" s="226"/>
      <c r="AH40" s="226"/>
      <c r="AI40" s="226"/>
      <c r="AJ40" s="226"/>
      <c r="AK40" s="226"/>
      <c r="AL40" s="226"/>
      <c r="AM40" s="226"/>
      <c r="AN40" s="226"/>
      <c r="AO40" s="226"/>
      <c r="AP40" s="226"/>
      <c r="AQ40" s="226"/>
      <c r="AR40" s="226"/>
      <c r="AS40" s="226"/>
      <c r="AT40" s="226"/>
      <c r="AU40" s="226"/>
      <c r="AV40" s="226"/>
    </row>
    <row r="41" spans="3:48" ht="16" x14ac:dyDescent="0.2">
      <c r="C41" s="226"/>
      <c r="D41" s="226"/>
      <c r="E41" s="319"/>
      <c r="F41" s="226"/>
      <c r="G41" s="226"/>
      <c r="H41" s="226"/>
      <c r="I41" s="226"/>
      <c r="J41" s="226"/>
      <c r="K41" s="226"/>
      <c r="L41" s="226"/>
      <c r="M41" s="226"/>
      <c r="N41" s="226"/>
      <c r="O41" s="226"/>
      <c r="P41" s="226"/>
      <c r="Q41" s="226"/>
      <c r="R41" s="226"/>
      <c r="S41" s="226"/>
      <c r="T41" s="226"/>
      <c r="U41" s="226"/>
      <c r="V41" s="226"/>
      <c r="W41" s="226"/>
      <c r="X41" s="226"/>
      <c r="Y41" s="226"/>
      <c r="Z41" s="226"/>
      <c r="AA41" s="226"/>
      <c r="AB41" s="226"/>
      <c r="AC41" s="226"/>
      <c r="AD41" s="226"/>
      <c r="AE41" s="226"/>
      <c r="AF41" s="226"/>
      <c r="AG41" s="226"/>
      <c r="AH41" s="226"/>
      <c r="AI41" s="226"/>
      <c r="AJ41" s="226"/>
      <c r="AK41" s="226"/>
      <c r="AL41" s="226"/>
      <c r="AM41" s="226"/>
      <c r="AN41" s="226"/>
      <c r="AO41" s="226"/>
      <c r="AP41" s="226"/>
      <c r="AQ41" s="226"/>
      <c r="AR41" s="226"/>
      <c r="AS41" s="226"/>
      <c r="AT41" s="226"/>
      <c r="AU41" s="226"/>
      <c r="AV41" s="226"/>
    </row>
    <row r="42" spans="3:48" ht="16" x14ac:dyDescent="0.2">
      <c r="C42" s="231" t="s">
        <v>69</v>
      </c>
      <c r="D42" s="130" t="s">
        <v>38</v>
      </c>
      <c r="E42" s="314">
        <v>0.02</v>
      </c>
      <c r="F42" s="226"/>
      <c r="G42" s="226"/>
      <c r="H42" s="226"/>
      <c r="I42" s="226"/>
      <c r="J42" s="226"/>
      <c r="K42" s="226"/>
      <c r="L42" s="226"/>
      <c r="M42" s="226"/>
      <c r="N42" s="226"/>
      <c r="O42" s="226"/>
      <c r="P42" s="226"/>
      <c r="Q42" s="226"/>
      <c r="R42" s="226"/>
      <c r="S42" s="226"/>
      <c r="T42" s="226"/>
      <c r="U42" s="226"/>
      <c r="V42" s="226"/>
      <c r="W42" s="226"/>
      <c r="X42" s="226"/>
      <c r="Y42" s="226"/>
      <c r="Z42" s="226"/>
      <c r="AA42" s="226"/>
      <c r="AB42" s="226"/>
      <c r="AC42" s="226"/>
      <c r="AD42" s="226"/>
      <c r="AE42" s="226"/>
      <c r="AF42" s="226"/>
      <c r="AG42" s="226"/>
      <c r="AH42" s="226"/>
      <c r="AI42" s="226"/>
      <c r="AJ42" s="226"/>
      <c r="AK42" s="226"/>
      <c r="AL42" s="226"/>
      <c r="AM42" s="226"/>
      <c r="AN42" s="226"/>
      <c r="AO42" s="226"/>
      <c r="AP42" s="226"/>
      <c r="AQ42" s="226"/>
      <c r="AR42" s="226"/>
      <c r="AS42" s="226"/>
      <c r="AT42" s="226"/>
      <c r="AU42" s="226"/>
      <c r="AV42" s="226"/>
    </row>
    <row r="43" spans="3:48" ht="16" x14ac:dyDescent="0.2">
      <c r="C43" s="231" t="s">
        <v>74</v>
      </c>
      <c r="D43" s="130" t="s">
        <v>38</v>
      </c>
      <c r="E43" s="314">
        <v>0</v>
      </c>
      <c r="F43" s="226"/>
      <c r="G43" s="226"/>
      <c r="H43" s="226"/>
      <c r="I43" s="226"/>
      <c r="J43" s="226"/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226"/>
      <c r="Z43" s="226"/>
      <c r="AA43" s="226"/>
      <c r="AB43" s="226"/>
      <c r="AC43" s="226"/>
      <c r="AD43" s="226"/>
      <c r="AE43" s="226"/>
      <c r="AF43" s="226"/>
      <c r="AG43" s="226"/>
      <c r="AH43" s="226"/>
      <c r="AI43" s="226"/>
      <c r="AJ43" s="226"/>
      <c r="AK43" s="226"/>
      <c r="AL43" s="226"/>
      <c r="AM43" s="226"/>
      <c r="AN43" s="226"/>
      <c r="AO43" s="226"/>
      <c r="AP43" s="226"/>
      <c r="AQ43" s="226"/>
      <c r="AR43" s="226"/>
      <c r="AS43" s="226"/>
      <c r="AT43" s="226"/>
      <c r="AU43" s="226"/>
      <c r="AV43" s="226"/>
    </row>
    <row r="44" spans="3:48" ht="16" x14ac:dyDescent="0.2">
      <c r="C44" s="226"/>
      <c r="D44" s="226"/>
      <c r="E44" s="226"/>
      <c r="F44" s="226"/>
      <c r="G44" s="226"/>
      <c r="H44" s="226"/>
      <c r="I44" s="226"/>
      <c r="J44" s="226"/>
      <c r="K44" s="226"/>
      <c r="L44" s="226"/>
      <c r="M44" s="226"/>
      <c r="N44" s="226"/>
      <c r="O44" s="226"/>
      <c r="P44" s="226"/>
      <c r="Q44" s="226"/>
      <c r="R44" s="226"/>
      <c r="S44" s="226"/>
      <c r="T44" s="226"/>
      <c r="U44" s="226"/>
      <c r="V44" s="226"/>
      <c r="W44" s="226"/>
      <c r="X44" s="226"/>
      <c r="Y44" s="226"/>
      <c r="Z44" s="226"/>
      <c r="AA44" s="226"/>
      <c r="AB44" s="226"/>
      <c r="AC44" s="226"/>
      <c r="AD44" s="226"/>
      <c r="AE44" s="226"/>
      <c r="AF44" s="226"/>
      <c r="AG44" s="226"/>
      <c r="AH44" s="226"/>
      <c r="AI44" s="226"/>
      <c r="AJ44" s="226"/>
      <c r="AK44" s="226"/>
      <c r="AL44" s="226"/>
      <c r="AM44" s="226"/>
      <c r="AN44" s="226"/>
      <c r="AO44" s="226"/>
      <c r="AP44" s="226"/>
      <c r="AQ44" s="226"/>
      <c r="AR44" s="226"/>
      <c r="AS44" s="226"/>
      <c r="AT44" s="226"/>
      <c r="AU44" s="226"/>
      <c r="AV44" s="226"/>
    </row>
    <row r="45" spans="3:48" ht="16" x14ac:dyDescent="0.2">
      <c r="C45" s="231" t="s">
        <v>197</v>
      </c>
      <c r="D45" s="317" t="s">
        <v>182</v>
      </c>
      <c r="E45" s="315">
        <v>25000</v>
      </c>
      <c r="F45" s="226"/>
      <c r="G45" s="226"/>
      <c r="H45" s="226"/>
      <c r="I45" s="226"/>
      <c r="J45" s="226"/>
      <c r="K45" s="226"/>
      <c r="L45" s="226"/>
      <c r="M45" s="226"/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26"/>
      <c r="Y45" s="226"/>
      <c r="Z45" s="226"/>
      <c r="AA45" s="226"/>
      <c r="AB45" s="226"/>
      <c r="AC45" s="226"/>
      <c r="AD45" s="226"/>
      <c r="AE45" s="226"/>
      <c r="AF45" s="226"/>
      <c r="AG45" s="226"/>
      <c r="AH45" s="226"/>
      <c r="AI45" s="226"/>
      <c r="AJ45" s="226"/>
      <c r="AK45" s="226"/>
      <c r="AL45" s="226"/>
      <c r="AM45" s="226"/>
      <c r="AN45" s="226"/>
      <c r="AO45" s="226"/>
      <c r="AP45" s="226"/>
      <c r="AQ45" s="226"/>
      <c r="AR45" s="226"/>
      <c r="AS45" s="226"/>
      <c r="AT45" s="226"/>
      <c r="AU45" s="226"/>
      <c r="AV45" s="226"/>
    </row>
    <row r="46" spans="3:48" ht="16" collapsed="1" x14ac:dyDescent="0.2">
      <c r="C46" s="10" t="s">
        <v>20</v>
      </c>
      <c r="D46" s="226"/>
      <c r="E46" s="226"/>
      <c r="F46" s="226"/>
      <c r="G46" s="226"/>
      <c r="H46" s="226"/>
      <c r="I46" s="226"/>
      <c r="J46" s="226"/>
      <c r="K46" s="226"/>
      <c r="L46" s="226"/>
      <c r="M46" s="226"/>
      <c r="N46" s="226"/>
      <c r="O46" s="226"/>
      <c r="P46" s="226"/>
      <c r="Q46" s="226"/>
      <c r="R46" s="226"/>
      <c r="S46" s="226"/>
      <c r="T46" s="226"/>
      <c r="U46" s="226"/>
      <c r="V46" s="226"/>
      <c r="W46" s="226"/>
      <c r="X46" s="226"/>
      <c r="Y46" s="226"/>
      <c r="Z46" s="226"/>
      <c r="AA46" s="226"/>
      <c r="AB46" s="226"/>
      <c r="AC46" s="226"/>
      <c r="AD46" s="226"/>
      <c r="AE46" s="226"/>
      <c r="AF46" s="226"/>
      <c r="AG46" s="226"/>
      <c r="AH46" s="226"/>
      <c r="AI46" s="226"/>
      <c r="AJ46" s="226"/>
      <c r="AK46" s="226"/>
      <c r="AL46" s="226"/>
      <c r="AM46" s="226"/>
      <c r="AN46" s="226"/>
      <c r="AO46" s="226"/>
      <c r="AP46" s="226"/>
      <c r="AQ46" s="226"/>
      <c r="AR46" s="226"/>
      <c r="AS46" s="226"/>
      <c r="AT46" s="226"/>
      <c r="AU46" s="226"/>
      <c r="AV46" s="226"/>
    </row>
    <row r="47" spans="3:48" ht="16" x14ac:dyDescent="0.2">
      <c r="C47" s="67" t="s">
        <v>63</v>
      </c>
      <c r="D47" s="226"/>
      <c r="E47" s="226"/>
      <c r="F47" s="226"/>
      <c r="G47" s="226"/>
      <c r="H47" s="226"/>
      <c r="I47" s="226"/>
      <c r="J47" s="226"/>
      <c r="K47" s="226"/>
      <c r="L47" s="226"/>
      <c r="M47" s="226"/>
      <c r="N47" s="226"/>
      <c r="O47" s="226"/>
      <c r="P47" s="226"/>
      <c r="Q47" s="226"/>
      <c r="R47" s="226"/>
      <c r="S47" s="226"/>
      <c r="T47" s="226"/>
      <c r="U47" s="226"/>
      <c r="V47" s="226"/>
      <c r="W47" s="226"/>
      <c r="X47" s="226"/>
      <c r="Y47" s="226"/>
      <c r="Z47" s="226"/>
      <c r="AA47" s="226"/>
      <c r="AB47" s="226"/>
      <c r="AC47" s="226"/>
      <c r="AD47" s="226"/>
      <c r="AE47" s="226"/>
      <c r="AF47" s="226"/>
      <c r="AG47" s="226"/>
      <c r="AH47" s="226"/>
      <c r="AI47" s="226"/>
      <c r="AJ47" s="226"/>
      <c r="AK47" s="226"/>
      <c r="AL47" s="226"/>
      <c r="AM47" s="226"/>
      <c r="AN47" s="226"/>
      <c r="AO47" s="226"/>
      <c r="AP47" s="226"/>
      <c r="AQ47" s="226"/>
      <c r="AR47" s="226"/>
      <c r="AS47" s="226"/>
      <c r="AT47" s="226"/>
      <c r="AU47" s="226"/>
      <c r="AV47" s="226"/>
    </row>
    <row r="48" spans="3:48" ht="16" x14ac:dyDescent="0.2">
      <c r="C48" s="231" t="s">
        <v>261</v>
      </c>
      <c r="D48" s="130" t="s">
        <v>38</v>
      </c>
      <c r="E48" s="313">
        <v>0.15</v>
      </c>
      <c r="F48" s="226"/>
      <c r="G48" s="226"/>
      <c r="H48" s="226"/>
      <c r="I48" s="226"/>
      <c r="J48" s="226"/>
      <c r="K48" s="226"/>
      <c r="L48" s="226"/>
      <c r="M48" s="226"/>
      <c r="N48" s="226"/>
      <c r="O48" s="226"/>
      <c r="P48" s="226"/>
      <c r="Q48" s="226"/>
      <c r="R48" s="226"/>
      <c r="S48" s="226"/>
      <c r="T48" s="226"/>
      <c r="U48" s="226"/>
      <c r="V48" s="226"/>
      <c r="W48" s="226"/>
      <c r="X48" s="226"/>
      <c r="Y48" s="226"/>
      <c r="Z48" s="226"/>
      <c r="AA48" s="226"/>
      <c r="AB48" s="226"/>
      <c r="AC48" s="226"/>
      <c r="AD48" s="226"/>
      <c r="AE48" s="226"/>
      <c r="AF48" s="226"/>
      <c r="AG48" s="226"/>
      <c r="AH48" s="226"/>
      <c r="AI48" s="226"/>
      <c r="AJ48" s="226"/>
      <c r="AK48" s="226"/>
      <c r="AL48" s="226"/>
      <c r="AM48" s="226"/>
      <c r="AN48" s="226"/>
      <c r="AO48" s="226"/>
      <c r="AP48" s="226"/>
      <c r="AQ48" s="226"/>
      <c r="AR48" s="226"/>
      <c r="AS48" s="226"/>
      <c r="AT48" s="226"/>
      <c r="AU48" s="226"/>
      <c r="AV48" s="226"/>
    </row>
    <row r="49" spans="3:48" ht="16" x14ac:dyDescent="0.2">
      <c r="C49" s="231" t="s">
        <v>262</v>
      </c>
      <c r="D49" s="130" t="s">
        <v>38</v>
      </c>
      <c r="E49" s="313">
        <v>0.85</v>
      </c>
      <c r="F49" s="226"/>
      <c r="G49" s="226"/>
      <c r="H49" s="226"/>
      <c r="I49" s="226"/>
      <c r="J49" s="226"/>
      <c r="K49" s="226"/>
      <c r="L49" s="226"/>
      <c r="M49" s="226"/>
      <c r="N49" s="226"/>
      <c r="O49" s="226"/>
      <c r="P49" s="226"/>
      <c r="Q49" s="226"/>
      <c r="R49" s="226"/>
      <c r="S49" s="226"/>
      <c r="T49" s="226"/>
      <c r="U49" s="226"/>
      <c r="V49" s="226"/>
      <c r="W49" s="226"/>
      <c r="X49" s="226"/>
      <c r="Y49" s="226"/>
      <c r="Z49" s="226"/>
      <c r="AA49" s="226"/>
      <c r="AB49" s="226"/>
      <c r="AC49" s="226"/>
      <c r="AD49" s="226"/>
      <c r="AE49" s="226"/>
      <c r="AF49" s="226"/>
      <c r="AG49" s="226"/>
      <c r="AH49" s="226"/>
      <c r="AI49" s="226"/>
      <c r="AJ49" s="226"/>
      <c r="AK49" s="226"/>
      <c r="AL49" s="226"/>
      <c r="AM49" s="226"/>
      <c r="AN49" s="226"/>
      <c r="AO49" s="226"/>
      <c r="AP49" s="226"/>
      <c r="AQ49" s="226"/>
      <c r="AR49" s="226"/>
      <c r="AS49" s="226"/>
      <c r="AT49" s="226"/>
      <c r="AU49" s="226"/>
      <c r="AV49" s="226"/>
    </row>
    <row r="50" spans="3:48" ht="16" x14ac:dyDescent="0.2">
      <c r="C50" s="231" t="s">
        <v>264</v>
      </c>
      <c r="D50" s="130" t="s">
        <v>38</v>
      </c>
      <c r="E50" s="314">
        <v>5.0000000000000001E-3</v>
      </c>
      <c r="F50" s="226"/>
      <c r="G50" s="226"/>
      <c r="H50" s="226"/>
      <c r="I50" s="226"/>
      <c r="J50" s="226"/>
      <c r="K50" s="226"/>
      <c r="L50" s="226"/>
      <c r="M50" s="226"/>
      <c r="N50" s="226"/>
      <c r="O50" s="226"/>
      <c r="P50" s="226"/>
      <c r="Q50" s="226"/>
      <c r="R50" s="226"/>
      <c r="S50" s="226"/>
      <c r="T50" s="226"/>
      <c r="U50" s="226"/>
      <c r="V50" s="226"/>
      <c r="W50" s="226"/>
      <c r="X50" s="226"/>
      <c r="Y50" s="226"/>
      <c r="Z50" s="226"/>
      <c r="AA50" s="226"/>
      <c r="AB50" s="226"/>
      <c r="AC50" s="226"/>
      <c r="AD50" s="226"/>
      <c r="AE50" s="226"/>
      <c r="AF50" s="226"/>
      <c r="AG50" s="226"/>
      <c r="AH50" s="226"/>
      <c r="AI50" s="226"/>
      <c r="AJ50" s="226"/>
      <c r="AK50" s="226"/>
      <c r="AL50" s="226"/>
      <c r="AM50" s="226"/>
      <c r="AN50" s="226"/>
      <c r="AO50" s="226"/>
      <c r="AP50" s="226"/>
      <c r="AQ50" s="226"/>
      <c r="AR50" s="226"/>
      <c r="AS50" s="226"/>
      <c r="AT50" s="226"/>
      <c r="AU50" s="226"/>
      <c r="AV50" s="226"/>
    </row>
    <row r="51" spans="3:48" ht="16" x14ac:dyDescent="0.2">
      <c r="C51" s="231" t="s">
        <v>66</v>
      </c>
      <c r="D51" s="130" t="s">
        <v>38</v>
      </c>
      <c r="E51" s="314">
        <f>3.25%+1.5%</f>
        <v>4.7500000000000001E-2</v>
      </c>
      <c r="F51" s="226"/>
      <c r="G51" s="226"/>
      <c r="H51" s="226"/>
      <c r="I51" s="226"/>
      <c r="J51" s="226"/>
      <c r="K51" s="226"/>
      <c r="L51" s="226"/>
      <c r="M51" s="226"/>
      <c r="N51" s="226"/>
      <c r="O51" s="226"/>
      <c r="P51" s="226"/>
      <c r="Q51" s="226"/>
      <c r="R51" s="226"/>
      <c r="S51" s="226"/>
      <c r="T51" s="226"/>
      <c r="U51" s="226"/>
      <c r="V51" s="226"/>
      <c r="W51" s="226"/>
      <c r="X51" s="226"/>
      <c r="Y51" s="226"/>
      <c r="Z51" s="226"/>
      <c r="AA51" s="226"/>
      <c r="AB51" s="226"/>
      <c r="AC51" s="226"/>
      <c r="AD51" s="226"/>
      <c r="AE51" s="226"/>
      <c r="AF51" s="226"/>
      <c r="AG51" s="226"/>
      <c r="AH51" s="226"/>
      <c r="AI51" s="226"/>
      <c r="AJ51" s="226"/>
      <c r="AK51" s="226"/>
      <c r="AL51" s="226"/>
      <c r="AM51" s="226"/>
      <c r="AN51" s="226"/>
      <c r="AO51" s="226"/>
      <c r="AP51" s="226"/>
      <c r="AQ51" s="226"/>
      <c r="AR51" s="226"/>
      <c r="AS51" s="226"/>
      <c r="AT51" s="226"/>
      <c r="AU51" s="226"/>
      <c r="AV51" s="226"/>
    </row>
    <row r="52" spans="3:48" ht="16" x14ac:dyDescent="0.2">
      <c r="C52" s="67" t="s">
        <v>64</v>
      </c>
      <c r="D52" s="226"/>
      <c r="E52" s="226"/>
      <c r="F52" s="226"/>
      <c r="G52" s="226"/>
      <c r="H52" s="226"/>
      <c r="I52" s="226"/>
      <c r="J52" s="226"/>
      <c r="K52" s="226"/>
      <c r="L52" s="226"/>
      <c r="M52" s="226"/>
      <c r="N52" s="226"/>
      <c r="O52" s="226"/>
      <c r="P52" s="226"/>
      <c r="Q52" s="226"/>
      <c r="R52" s="226"/>
      <c r="S52" s="226"/>
      <c r="T52" s="226"/>
      <c r="U52" s="226"/>
      <c r="V52" s="226"/>
      <c r="W52" s="226"/>
      <c r="X52" s="226"/>
      <c r="Y52" s="226"/>
      <c r="Z52" s="226"/>
      <c r="AA52" s="226"/>
      <c r="AB52" s="226"/>
      <c r="AC52" s="226"/>
      <c r="AD52" s="226"/>
      <c r="AE52" s="226"/>
      <c r="AF52" s="226"/>
      <c r="AG52" s="226"/>
      <c r="AH52" s="226"/>
      <c r="AI52" s="226"/>
      <c r="AJ52" s="226"/>
      <c r="AK52" s="226"/>
      <c r="AL52" s="226"/>
      <c r="AM52" s="226"/>
      <c r="AN52" s="226"/>
      <c r="AO52" s="226"/>
      <c r="AP52" s="226"/>
      <c r="AQ52" s="226"/>
      <c r="AR52" s="226"/>
      <c r="AS52" s="226"/>
      <c r="AT52" s="226"/>
      <c r="AU52" s="226"/>
      <c r="AV52" s="226"/>
    </row>
    <row r="53" spans="3:48" ht="16" x14ac:dyDescent="0.2">
      <c r="C53" s="231" t="s">
        <v>65</v>
      </c>
      <c r="D53" s="130" t="s">
        <v>52</v>
      </c>
      <c r="E53" s="309">
        <v>18</v>
      </c>
      <c r="F53" s="226"/>
      <c r="G53" s="226"/>
      <c r="H53" s="226"/>
      <c r="I53" s="226"/>
      <c r="J53" s="226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6"/>
      <c r="V53" s="226"/>
      <c r="W53" s="226"/>
      <c r="X53" s="226"/>
      <c r="Y53" s="226"/>
      <c r="Z53" s="226"/>
      <c r="AA53" s="226"/>
      <c r="AB53" s="226"/>
      <c r="AC53" s="226"/>
      <c r="AD53" s="226"/>
      <c r="AE53" s="226"/>
      <c r="AF53" s="226"/>
      <c r="AG53" s="226"/>
      <c r="AH53" s="226"/>
      <c r="AI53" s="226"/>
      <c r="AJ53" s="226"/>
      <c r="AK53" s="226"/>
      <c r="AL53" s="226"/>
      <c r="AM53" s="226"/>
      <c r="AN53" s="226"/>
      <c r="AO53" s="226"/>
      <c r="AP53" s="226"/>
      <c r="AQ53" s="226"/>
      <c r="AR53" s="226"/>
      <c r="AS53" s="226"/>
      <c r="AT53" s="226"/>
      <c r="AU53" s="226"/>
      <c r="AV53" s="226"/>
    </row>
    <row r="54" spans="3:48" ht="16" x14ac:dyDescent="0.2">
      <c r="C54" s="231" t="s">
        <v>66</v>
      </c>
      <c r="D54" s="130" t="s">
        <v>38</v>
      </c>
      <c r="E54" s="314">
        <v>6.7000000000000004E-2</v>
      </c>
      <c r="F54" s="226"/>
      <c r="G54" s="226"/>
      <c r="H54" s="226"/>
      <c r="I54" s="226"/>
      <c r="J54" s="226"/>
      <c r="K54" s="226"/>
      <c r="L54" s="226"/>
      <c r="M54" s="226"/>
      <c r="N54" s="226"/>
      <c r="O54" s="226"/>
      <c r="P54" s="226"/>
      <c r="Q54" s="226"/>
      <c r="R54" s="226"/>
      <c r="S54" s="226"/>
      <c r="T54" s="226"/>
      <c r="U54" s="226"/>
      <c r="V54" s="226"/>
      <c r="W54" s="226"/>
      <c r="X54" s="226"/>
      <c r="Y54" s="226"/>
      <c r="Z54" s="226"/>
      <c r="AA54" s="226"/>
      <c r="AB54" s="226"/>
      <c r="AC54" s="226"/>
      <c r="AD54" s="226"/>
      <c r="AE54" s="226"/>
      <c r="AF54" s="226"/>
      <c r="AG54" s="226"/>
      <c r="AH54" s="226"/>
      <c r="AI54" s="226"/>
      <c r="AJ54" s="226"/>
      <c r="AK54" s="226"/>
      <c r="AL54" s="226"/>
      <c r="AM54" s="226"/>
      <c r="AN54" s="226"/>
      <c r="AO54" s="226"/>
      <c r="AP54" s="226"/>
      <c r="AQ54" s="226"/>
      <c r="AR54" s="226"/>
      <c r="AS54" s="226"/>
      <c r="AT54" s="226"/>
      <c r="AU54" s="226"/>
      <c r="AV54" s="226"/>
    </row>
    <row r="55" spans="3:48" ht="16" x14ac:dyDescent="0.2">
      <c r="C55" s="231" t="s">
        <v>67</v>
      </c>
      <c r="D55" s="130" t="s">
        <v>68</v>
      </c>
      <c r="E55" s="320" cm="1">
        <f t="array" ref="E55">INDEX(H55:J55, 1, $E$2)</f>
        <v>1.4</v>
      </c>
      <c r="F55" s="226"/>
      <c r="G55" s="226"/>
      <c r="H55" s="321">
        <v>1.4</v>
      </c>
      <c r="I55" s="321">
        <v>1.4</v>
      </c>
      <c r="J55" s="321">
        <v>1</v>
      </c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  <c r="Y55" s="226"/>
      <c r="Z55" s="226"/>
      <c r="AA55" s="226"/>
      <c r="AB55" s="226"/>
      <c r="AC55" s="226"/>
      <c r="AD55" s="226"/>
      <c r="AE55" s="226"/>
      <c r="AF55" s="226"/>
      <c r="AG55" s="226"/>
      <c r="AH55" s="226"/>
      <c r="AI55" s="226"/>
      <c r="AJ55" s="226"/>
      <c r="AK55" s="226"/>
      <c r="AL55" s="226"/>
      <c r="AM55" s="226"/>
      <c r="AN55" s="226"/>
      <c r="AO55" s="226"/>
      <c r="AP55" s="226"/>
      <c r="AQ55" s="226"/>
      <c r="AR55" s="226"/>
      <c r="AS55" s="226"/>
      <c r="AT55" s="226"/>
      <c r="AU55" s="226"/>
      <c r="AV55" s="226"/>
    </row>
    <row r="56" spans="3:48" ht="16" x14ac:dyDescent="0.2">
      <c r="C56" s="231" t="s">
        <v>406</v>
      </c>
      <c r="D56" s="130" t="s">
        <v>38</v>
      </c>
      <c r="E56" s="322">
        <v>0.7</v>
      </c>
      <c r="F56" s="226"/>
      <c r="G56" s="226"/>
      <c r="H56" s="226"/>
      <c r="I56" s="226"/>
      <c r="J56" s="226"/>
      <c r="K56" s="226"/>
      <c r="L56" s="226"/>
      <c r="M56" s="226"/>
      <c r="N56" s="226"/>
      <c r="O56" s="226"/>
      <c r="P56" s="226"/>
      <c r="Q56" s="226"/>
      <c r="R56" s="226"/>
      <c r="S56" s="226"/>
      <c r="T56" s="226"/>
      <c r="U56" s="226"/>
      <c r="V56" s="226"/>
      <c r="W56" s="226"/>
      <c r="X56" s="226"/>
      <c r="Y56" s="226"/>
      <c r="Z56" s="226"/>
      <c r="AA56" s="226"/>
      <c r="AB56" s="226"/>
      <c r="AC56" s="226"/>
      <c r="AD56" s="226"/>
      <c r="AE56" s="226"/>
      <c r="AF56" s="226"/>
      <c r="AG56" s="226"/>
      <c r="AH56" s="226"/>
      <c r="AI56" s="226"/>
      <c r="AJ56" s="226"/>
      <c r="AK56" s="226"/>
      <c r="AL56" s="226"/>
      <c r="AM56" s="226"/>
      <c r="AN56" s="226"/>
      <c r="AO56" s="226"/>
      <c r="AP56" s="226"/>
      <c r="AQ56" s="226"/>
      <c r="AR56" s="226"/>
      <c r="AS56" s="226"/>
      <c r="AT56" s="226"/>
      <c r="AU56" s="226"/>
      <c r="AV56" s="226"/>
    </row>
    <row r="57" spans="3:48" ht="16" collapsed="1" x14ac:dyDescent="0.2">
      <c r="C57" s="10" t="s">
        <v>22</v>
      </c>
      <c r="D57" s="130"/>
      <c r="E57" s="226"/>
      <c r="F57" s="226"/>
      <c r="G57" s="226"/>
      <c r="H57" s="226"/>
      <c r="I57" s="226"/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6"/>
      <c r="AH57" s="226"/>
      <c r="AI57" s="226"/>
      <c r="AJ57" s="226"/>
      <c r="AK57" s="226"/>
      <c r="AL57" s="226"/>
      <c r="AM57" s="226"/>
      <c r="AN57" s="226"/>
      <c r="AO57" s="226"/>
      <c r="AP57" s="226"/>
      <c r="AQ57" s="226"/>
      <c r="AR57" s="226"/>
      <c r="AS57" s="226"/>
      <c r="AT57" s="226"/>
      <c r="AU57" s="226"/>
      <c r="AV57" s="226"/>
    </row>
    <row r="58" spans="3:48" ht="16" x14ac:dyDescent="0.2">
      <c r="C58" s="231" t="s">
        <v>48</v>
      </c>
      <c r="D58" s="130" t="s">
        <v>38</v>
      </c>
      <c r="E58" s="313">
        <v>0.21</v>
      </c>
      <c r="F58" s="226"/>
      <c r="G58" s="226"/>
      <c r="H58" s="226"/>
      <c r="I58" s="226"/>
      <c r="J58" s="226"/>
      <c r="K58" s="226"/>
      <c r="L58" s="226"/>
      <c r="M58" s="226"/>
      <c r="N58" s="226"/>
      <c r="O58" s="226"/>
      <c r="P58" s="226"/>
      <c r="Q58" s="226"/>
      <c r="R58" s="226"/>
      <c r="S58" s="226"/>
      <c r="T58" s="226"/>
      <c r="U58" s="226"/>
      <c r="V58" s="226"/>
      <c r="W58" s="226"/>
      <c r="X58" s="226"/>
      <c r="Y58" s="226"/>
      <c r="Z58" s="226"/>
      <c r="AA58" s="226"/>
      <c r="AB58" s="226"/>
      <c r="AC58" s="226"/>
      <c r="AD58" s="226"/>
      <c r="AE58" s="226"/>
      <c r="AF58" s="226"/>
      <c r="AG58" s="226"/>
      <c r="AH58" s="226"/>
      <c r="AI58" s="226"/>
      <c r="AJ58" s="226"/>
      <c r="AK58" s="226"/>
      <c r="AL58" s="226"/>
      <c r="AM58" s="226"/>
      <c r="AN58" s="226"/>
      <c r="AO58" s="226"/>
      <c r="AP58" s="226"/>
      <c r="AQ58" s="226"/>
      <c r="AR58" s="226"/>
      <c r="AS58" s="226"/>
      <c r="AT58" s="226"/>
      <c r="AU58" s="226"/>
      <c r="AV58" s="226"/>
    </row>
    <row r="59" spans="3:48" ht="16" x14ac:dyDescent="0.2">
      <c r="C59" s="231" t="s">
        <v>246</v>
      </c>
      <c r="D59" s="130"/>
      <c r="E59" s="313">
        <v>1</v>
      </c>
      <c r="F59" s="226"/>
      <c r="G59" s="226"/>
      <c r="H59" s="226"/>
      <c r="I59" s="226"/>
      <c r="J59" s="226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6"/>
      <c r="V59" s="226"/>
      <c r="W59" s="226"/>
      <c r="X59" s="226"/>
      <c r="Y59" s="226"/>
      <c r="Z59" s="226"/>
      <c r="AA59" s="226"/>
      <c r="AB59" s="226"/>
      <c r="AC59" s="226"/>
      <c r="AD59" s="226"/>
      <c r="AE59" s="226"/>
      <c r="AF59" s="226"/>
      <c r="AG59" s="226"/>
      <c r="AH59" s="226"/>
      <c r="AI59" s="226"/>
      <c r="AJ59" s="226"/>
      <c r="AK59" s="226"/>
      <c r="AL59" s="226"/>
      <c r="AM59" s="226"/>
      <c r="AN59" s="226"/>
      <c r="AO59" s="226"/>
      <c r="AP59" s="226"/>
      <c r="AQ59" s="226"/>
      <c r="AR59" s="226"/>
      <c r="AS59" s="226"/>
      <c r="AT59" s="226"/>
      <c r="AU59" s="226"/>
      <c r="AV59" s="226"/>
    </row>
    <row r="60" spans="3:48" ht="16" x14ac:dyDescent="0.2">
      <c r="C60" s="231" t="s">
        <v>50</v>
      </c>
      <c r="D60" s="130" t="s">
        <v>38</v>
      </c>
      <c r="E60" s="313">
        <v>0.8</v>
      </c>
      <c r="F60" s="226"/>
      <c r="G60" s="226"/>
      <c r="H60" s="226"/>
      <c r="I60" s="226"/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6"/>
      <c r="V60" s="226"/>
      <c r="W60" s="226"/>
      <c r="X60" s="226"/>
      <c r="Y60" s="226"/>
      <c r="Z60" s="226"/>
      <c r="AA60" s="226"/>
      <c r="AB60" s="226"/>
      <c r="AC60" s="226"/>
      <c r="AD60" s="226"/>
      <c r="AE60" s="226"/>
      <c r="AF60" s="226"/>
      <c r="AG60" s="226"/>
      <c r="AH60" s="226"/>
      <c r="AI60" s="226"/>
      <c r="AJ60" s="226"/>
      <c r="AK60" s="226"/>
      <c r="AL60" s="226"/>
      <c r="AM60" s="226"/>
      <c r="AN60" s="226"/>
      <c r="AO60" s="226"/>
      <c r="AP60" s="226"/>
      <c r="AQ60" s="226"/>
      <c r="AR60" s="226"/>
      <c r="AS60" s="226"/>
      <c r="AT60" s="226"/>
      <c r="AU60" s="226"/>
      <c r="AV60" s="226"/>
    </row>
    <row r="61" spans="3:48" ht="16" x14ac:dyDescent="0.2">
      <c r="C61" s="67" t="s">
        <v>53</v>
      </c>
      <c r="D61" s="130"/>
      <c r="E61" s="226"/>
      <c r="F61" s="226"/>
      <c r="G61" s="226"/>
      <c r="H61" s="226"/>
      <c r="I61" s="226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226"/>
      <c r="AF61" s="226"/>
      <c r="AG61" s="226"/>
      <c r="AH61" s="226"/>
      <c r="AI61" s="226"/>
      <c r="AJ61" s="226"/>
      <c r="AK61" s="226"/>
      <c r="AL61" s="226"/>
      <c r="AM61" s="226"/>
      <c r="AN61" s="226"/>
      <c r="AO61" s="226"/>
      <c r="AP61" s="226"/>
      <c r="AQ61" s="226"/>
      <c r="AR61" s="226"/>
      <c r="AS61" s="226"/>
      <c r="AT61" s="226"/>
      <c r="AU61" s="226"/>
      <c r="AV61" s="226"/>
    </row>
    <row r="62" spans="3:48" ht="16" x14ac:dyDescent="0.2">
      <c r="C62" s="231" t="s">
        <v>49</v>
      </c>
      <c r="D62" s="130" t="s">
        <v>44</v>
      </c>
      <c r="E62" s="323">
        <v>27</v>
      </c>
      <c r="F62" s="226"/>
      <c r="G62" s="226"/>
      <c r="H62" s="226"/>
      <c r="I62" s="226"/>
      <c r="J62" s="226"/>
      <c r="K62" s="226"/>
      <c r="L62" s="226"/>
      <c r="M62" s="226"/>
      <c r="N62" s="226"/>
      <c r="O62" s="226"/>
      <c r="P62" s="226"/>
      <c r="Q62" s="226"/>
      <c r="R62" s="226"/>
      <c r="S62" s="226"/>
      <c r="T62" s="226"/>
      <c r="U62" s="226"/>
      <c r="V62" s="226"/>
      <c r="W62" s="226"/>
      <c r="X62" s="226"/>
      <c r="Y62" s="226"/>
      <c r="Z62" s="226"/>
      <c r="AA62" s="226"/>
      <c r="AB62" s="226"/>
      <c r="AC62" s="226"/>
      <c r="AD62" s="226"/>
      <c r="AE62" s="226"/>
      <c r="AF62" s="226"/>
      <c r="AG62" s="226"/>
      <c r="AH62" s="226"/>
      <c r="AI62" s="226"/>
      <c r="AJ62" s="226"/>
      <c r="AK62" s="226"/>
      <c r="AL62" s="226"/>
      <c r="AM62" s="226"/>
      <c r="AN62" s="226"/>
      <c r="AO62" s="226"/>
      <c r="AP62" s="226"/>
      <c r="AQ62" s="226"/>
      <c r="AR62" s="226"/>
      <c r="AS62" s="226"/>
      <c r="AT62" s="226"/>
      <c r="AU62" s="226"/>
      <c r="AV62" s="226"/>
    </row>
    <row r="63" spans="3:48" ht="16" x14ac:dyDescent="0.2">
      <c r="C63" s="231" t="s">
        <v>51</v>
      </c>
      <c r="D63" s="130" t="s">
        <v>52</v>
      </c>
      <c r="E63" s="309">
        <v>10</v>
      </c>
      <c r="F63" s="226"/>
      <c r="G63" s="226"/>
      <c r="H63" s="226"/>
      <c r="I63" s="226"/>
      <c r="J63" s="226"/>
      <c r="K63" s="226"/>
      <c r="L63" s="226"/>
      <c r="M63" s="226"/>
      <c r="N63" s="226"/>
      <c r="O63" s="226"/>
      <c r="P63" s="226"/>
      <c r="Q63" s="226"/>
      <c r="R63" s="226"/>
      <c r="S63" s="226"/>
      <c r="T63" s="226"/>
      <c r="U63" s="226"/>
      <c r="V63" s="226"/>
      <c r="W63" s="226"/>
      <c r="X63" s="226"/>
      <c r="Y63" s="226"/>
      <c r="Z63" s="226"/>
      <c r="AA63" s="226"/>
      <c r="AB63" s="226"/>
      <c r="AC63" s="226"/>
      <c r="AD63" s="226"/>
      <c r="AE63" s="226"/>
      <c r="AF63" s="226"/>
      <c r="AG63" s="226"/>
      <c r="AH63" s="226"/>
      <c r="AI63" s="226"/>
      <c r="AJ63" s="226"/>
      <c r="AK63" s="226"/>
      <c r="AL63" s="226"/>
      <c r="AM63" s="226"/>
      <c r="AN63" s="226"/>
      <c r="AO63" s="226"/>
      <c r="AP63" s="226"/>
      <c r="AQ63" s="226"/>
      <c r="AR63" s="226"/>
      <c r="AS63" s="226"/>
      <c r="AT63" s="226"/>
      <c r="AU63" s="226"/>
      <c r="AV63" s="226"/>
    </row>
    <row r="64" spans="3:48" ht="16" x14ac:dyDescent="0.2">
      <c r="C64" s="231" t="s">
        <v>54</v>
      </c>
      <c r="D64" s="130" t="s">
        <v>38</v>
      </c>
      <c r="E64" s="314">
        <v>0.02</v>
      </c>
      <c r="F64" s="226"/>
      <c r="G64" s="226"/>
      <c r="H64" s="226"/>
      <c r="I64" s="226"/>
      <c r="J64" s="226"/>
      <c r="K64" s="226"/>
      <c r="L64" s="226"/>
      <c r="M64" s="226"/>
      <c r="N64" s="226"/>
      <c r="O64" s="226"/>
      <c r="P64" s="226"/>
      <c r="Q64" s="226"/>
      <c r="R64" s="226"/>
      <c r="S64" s="226"/>
      <c r="T64" s="226"/>
      <c r="U64" s="226"/>
      <c r="V64" s="226"/>
      <c r="W64" s="226"/>
      <c r="X64" s="226"/>
      <c r="Y64" s="226"/>
      <c r="Z64" s="226"/>
      <c r="AA64" s="226"/>
      <c r="AB64" s="226"/>
      <c r="AC64" s="226"/>
      <c r="AD64" s="226"/>
      <c r="AE64" s="226"/>
      <c r="AF64" s="226"/>
      <c r="AG64" s="226"/>
      <c r="AH64" s="226"/>
      <c r="AI64" s="226"/>
      <c r="AJ64" s="226"/>
      <c r="AK64" s="226"/>
      <c r="AL64" s="226"/>
      <c r="AM64" s="226"/>
      <c r="AN64" s="226"/>
      <c r="AO64" s="226"/>
      <c r="AP64" s="226"/>
      <c r="AQ64" s="226"/>
      <c r="AR64" s="226"/>
      <c r="AS64" s="226"/>
      <c r="AT64" s="226"/>
      <c r="AU64" s="226"/>
      <c r="AV64" s="226"/>
    </row>
    <row r="65" spans="2:48" ht="16" collapsed="1" x14ac:dyDescent="0.2">
      <c r="C65" s="10" t="s">
        <v>21</v>
      </c>
      <c r="D65" s="226"/>
      <c r="E65" s="226"/>
      <c r="F65" s="226"/>
      <c r="G65" s="226"/>
      <c r="H65" s="226"/>
      <c r="I65" s="226"/>
      <c r="J65" s="226"/>
      <c r="K65" s="226"/>
      <c r="L65" s="226"/>
      <c r="M65" s="226"/>
      <c r="N65" s="226"/>
      <c r="O65" s="226"/>
      <c r="P65" s="226"/>
      <c r="Q65" s="226"/>
      <c r="R65" s="226"/>
      <c r="S65" s="226"/>
      <c r="T65" s="226"/>
      <c r="U65" s="226"/>
      <c r="V65" s="226"/>
      <c r="W65" s="226"/>
      <c r="X65" s="226"/>
      <c r="Y65" s="226"/>
      <c r="Z65" s="226"/>
      <c r="AA65" s="226"/>
      <c r="AB65" s="226"/>
      <c r="AC65" s="226"/>
      <c r="AD65" s="226"/>
      <c r="AE65" s="226"/>
      <c r="AF65" s="226"/>
      <c r="AG65" s="226"/>
      <c r="AH65" s="226"/>
      <c r="AI65" s="226"/>
      <c r="AJ65" s="226"/>
      <c r="AK65" s="226"/>
      <c r="AL65" s="226"/>
      <c r="AM65" s="226"/>
      <c r="AN65" s="226"/>
      <c r="AO65" s="226"/>
      <c r="AP65" s="226"/>
      <c r="AQ65" s="226"/>
      <c r="AR65" s="226"/>
      <c r="AS65" s="226"/>
      <c r="AT65" s="226"/>
      <c r="AU65" s="226"/>
      <c r="AV65" s="226"/>
    </row>
    <row r="66" spans="2:48" ht="16" x14ac:dyDescent="0.2">
      <c r="C66" s="312" t="s">
        <v>72</v>
      </c>
      <c r="D66" s="130" t="s">
        <v>38</v>
      </c>
      <c r="E66" s="313">
        <v>0.95</v>
      </c>
      <c r="F66" s="226"/>
      <c r="G66" s="226"/>
      <c r="H66" s="226"/>
      <c r="I66" s="226"/>
      <c r="J66" s="226"/>
      <c r="K66" s="226"/>
      <c r="L66" s="226"/>
      <c r="M66" s="226"/>
      <c r="N66" s="226"/>
      <c r="O66" s="226"/>
      <c r="P66" s="226"/>
      <c r="Q66" s="226"/>
      <c r="R66" s="226"/>
      <c r="S66" s="226"/>
      <c r="T66" s="226"/>
      <c r="U66" s="226"/>
      <c r="V66" s="226"/>
      <c r="W66" s="226"/>
      <c r="X66" s="226"/>
      <c r="Y66" s="226"/>
      <c r="Z66" s="226"/>
      <c r="AA66" s="226"/>
      <c r="AB66" s="226"/>
      <c r="AC66" s="226"/>
      <c r="AD66" s="226"/>
      <c r="AE66" s="226"/>
      <c r="AF66" s="226"/>
      <c r="AG66" s="226"/>
      <c r="AH66" s="226"/>
      <c r="AI66" s="226"/>
      <c r="AJ66" s="226"/>
      <c r="AK66" s="226"/>
      <c r="AL66" s="226"/>
      <c r="AM66" s="226"/>
      <c r="AN66" s="226"/>
      <c r="AO66" s="226"/>
      <c r="AP66" s="226"/>
      <c r="AQ66" s="226"/>
      <c r="AR66" s="226"/>
      <c r="AS66" s="226"/>
      <c r="AT66" s="226"/>
      <c r="AU66" s="226"/>
      <c r="AV66" s="226"/>
    </row>
    <row r="67" spans="2:48" ht="16" x14ac:dyDescent="0.2">
      <c r="C67" s="312" t="s">
        <v>73</v>
      </c>
      <c r="D67" s="130" t="s">
        <v>38</v>
      </c>
      <c r="E67" s="313">
        <v>0.05</v>
      </c>
      <c r="F67" s="226"/>
      <c r="G67" s="226"/>
      <c r="H67" s="226"/>
      <c r="I67" s="226"/>
      <c r="J67" s="226"/>
      <c r="K67" s="226"/>
      <c r="L67" s="226"/>
      <c r="M67" s="226"/>
      <c r="N67" s="226"/>
      <c r="O67" s="226"/>
      <c r="P67" s="226"/>
      <c r="Q67" s="226"/>
      <c r="R67" s="226"/>
      <c r="S67" s="226"/>
      <c r="T67" s="226"/>
      <c r="U67" s="226"/>
      <c r="V67" s="226"/>
      <c r="W67" s="226"/>
      <c r="X67" s="226"/>
      <c r="Y67" s="226"/>
      <c r="Z67" s="226"/>
      <c r="AA67" s="226"/>
      <c r="AB67" s="226"/>
      <c r="AC67" s="226"/>
      <c r="AD67" s="226"/>
      <c r="AE67" s="226"/>
      <c r="AF67" s="226"/>
      <c r="AG67" s="226"/>
      <c r="AH67" s="226"/>
      <c r="AI67" s="226"/>
      <c r="AJ67" s="226"/>
      <c r="AK67" s="226"/>
      <c r="AL67" s="226"/>
      <c r="AM67" s="226"/>
      <c r="AN67" s="226"/>
      <c r="AO67" s="226"/>
      <c r="AP67" s="226"/>
      <c r="AQ67" s="226"/>
      <c r="AR67" s="226"/>
      <c r="AS67" s="226"/>
      <c r="AT67" s="226"/>
      <c r="AU67" s="226"/>
      <c r="AV67" s="226"/>
    </row>
    <row r="68" spans="2:48" ht="16" x14ac:dyDescent="0.2">
      <c r="C68" s="231" t="s">
        <v>208</v>
      </c>
      <c r="D68" s="130" t="s">
        <v>52</v>
      </c>
      <c r="E68" s="309">
        <v>20</v>
      </c>
      <c r="F68" s="226"/>
      <c r="G68" s="226"/>
      <c r="H68" s="226"/>
      <c r="I68" s="226"/>
      <c r="J68" s="226"/>
      <c r="K68" s="226"/>
      <c r="L68" s="226"/>
      <c r="M68" s="226"/>
      <c r="N68" s="226"/>
      <c r="O68" s="226"/>
      <c r="P68" s="226"/>
      <c r="Q68" s="226"/>
      <c r="R68" s="226"/>
      <c r="S68" s="226"/>
      <c r="T68" s="226"/>
      <c r="U68" s="226"/>
      <c r="V68" s="226"/>
      <c r="W68" s="226"/>
      <c r="X68" s="226"/>
      <c r="Y68" s="226"/>
      <c r="Z68" s="226"/>
      <c r="AA68" s="226"/>
      <c r="AB68" s="226"/>
      <c r="AC68" s="226"/>
      <c r="AD68" s="226"/>
      <c r="AE68" s="226"/>
      <c r="AF68" s="226"/>
      <c r="AG68" s="226"/>
      <c r="AH68" s="226"/>
      <c r="AI68" s="226"/>
      <c r="AJ68" s="226"/>
      <c r="AK68" s="226"/>
      <c r="AL68" s="226"/>
      <c r="AM68" s="226"/>
      <c r="AN68" s="226"/>
      <c r="AO68" s="226"/>
      <c r="AP68" s="226"/>
      <c r="AQ68" s="226"/>
      <c r="AR68" s="226"/>
      <c r="AS68" s="226"/>
      <c r="AT68" s="226"/>
      <c r="AU68" s="226"/>
      <c r="AV68" s="226"/>
    </row>
    <row r="69" spans="2:48" ht="16" x14ac:dyDescent="0.2">
      <c r="C69" s="10" t="s">
        <v>350</v>
      </c>
      <c r="D69" s="226"/>
      <c r="E69" s="226"/>
      <c r="F69" s="226"/>
      <c r="G69" s="226"/>
      <c r="H69" s="226"/>
      <c r="I69" s="226"/>
      <c r="J69" s="226"/>
      <c r="K69" s="226"/>
      <c r="L69" s="226"/>
      <c r="M69" s="226"/>
      <c r="N69" s="226"/>
      <c r="O69" s="226"/>
      <c r="P69" s="226"/>
      <c r="Q69" s="226"/>
      <c r="R69" s="226"/>
      <c r="S69" s="226"/>
      <c r="T69" s="226"/>
      <c r="U69" s="226"/>
      <c r="V69" s="226"/>
      <c r="W69" s="226"/>
      <c r="X69" s="226"/>
      <c r="Y69" s="226"/>
      <c r="Z69" s="226"/>
      <c r="AA69" s="226"/>
      <c r="AB69" s="226"/>
      <c r="AC69" s="226"/>
      <c r="AD69" s="226"/>
      <c r="AE69" s="226"/>
      <c r="AF69" s="226"/>
      <c r="AG69" s="226"/>
      <c r="AH69" s="226"/>
      <c r="AI69" s="226"/>
      <c r="AJ69" s="226"/>
      <c r="AK69" s="226"/>
      <c r="AL69" s="226"/>
      <c r="AM69" s="226"/>
      <c r="AN69" s="226"/>
      <c r="AO69" s="226"/>
      <c r="AP69" s="226"/>
      <c r="AQ69" s="226"/>
      <c r="AR69" s="226"/>
      <c r="AS69" s="226"/>
      <c r="AT69" s="226"/>
      <c r="AU69" s="226"/>
      <c r="AV69" s="226"/>
    </row>
    <row r="70" spans="2:48" ht="16" x14ac:dyDescent="0.2">
      <c r="C70" s="231" t="s">
        <v>351</v>
      </c>
      <c r="D70" s="130" t="s">
        <v>384</v>
      </c>
      <c r="E70" s="309">
        <v>30</v>
      </c>
      <c r="F70" s="226"/>
      <c r="G70" s="226"/>
      <c r="H70" s="226"/>
      <c r="I70" s="226"/>
      <c r="J70" s="226"/>
      <c r="K70" s="226"/>
      <c r="L70" s="226"/>
      <c r="M70" s="226"/>
      <c r="N70" s="226"/>
      <c r="O70" s="226"/>
      <c r="P70" s="226"/>
      <c r="Q70" s="226"/>
      <c r="R70" s="226"/>
      <c r="S70" s="226"/>
      <c r="T70" s="226"/>
      <c r="U70" s="226"/>
      <c r="V70" s="226"/>
      <c r="W70" s="226"/>
      <c r="X70" s="226"/>
      <c r="Y70" s="226"/>
      <c r="Z70" s="226"/>
      <c r="AA70" s="226"/>
      <c r="AB70" s="226"/>
      <c r="AC70" s="226"/>
      <c r="AD70" s="226"/>
      <c r="AE70" s="226"/>
      <c r="AF70" s="226"/>
      <c r="AG70" s="226"/>
      <c r="AH70" s="226"/>
      <c r="AI70" s="226"/>
      <c r="AJ70" s="226"/>
      <c r="AK70" s="226"/>
      <c r="AL70" s="226"/>
      <c r="AM70" s="226"/>
      <c r="AN70" s="226"/>
      <c r="AO70" s="226"/>
      <c r="AP70" s="226"/>
      <c r="AQ70" s="226"/>
      <c r="AR70" s="226"/>
      <c r="AS70" s="226"/>
      <c r="AT70" s="226"/>
      <c r="AU70" s="226"/>
      <c r="AV70" s="226"/>
    </row>
    <row r="71" spans="2:48" ht="16" x14ac:dyDescent="0.2">
      <c r="C71" s="120" t="s">
        <v>352</v>
      </c>
      <c r="D71" s="130" t="s">
        <v>384</v>
      </c>
      <c r="E71" s="309">
        <v>20</v>
      </c>
      <c r="F71" s="226"/>
      <c r="G71" s="226"/>
      <c r="H71" s="226"/>
      <c r="I71" s="226"/>
      <c r="J71" s="226"/>
      <c r="K71" s="226"/>
      <c r="L71" s="226"/>
      <c r="M71" s="226"/>
      <c r="N71" s="226"/>
      <c r="O71" s="226"/>
      <c r="P71" s="226"/>
      <c r="Q71" s="226"/>
      <c r="R71" s="226"/>
      <c r="S71" s="226"/>
      <c r="T71" s="226"/>
      <c r="U71" s="226"/>
      <c r="V71" s="226"/>
      <c r="W71" s="226"/>
      <c r="X71" s="226"/>
      <c r="Y71" s="226"/>
      <c r="Z71" s="226"/>
      <c r="AA71" s="226"/>
      <c r="AB71" s="226"/>
      <c r="AC71" s="226"/>
      <c r="AD71" s="226"/>
      <c r="AE71" s="226"/>
      <c r="AF71" s="226"/>
      <c r="AG71" s="226"/>
      <c r="AH71" s="226"/>
      <c r="AI71" s="226"/>
      <c r="AJ71" s="226"/>
      <c r="AK71" s="226"/>
      <c r="AL71" s="226"/>
      <c r="AM71" s="226"/>
      <c r="AN71" s="226"/>
      <c r="AO71" s="226"/>
      <c r="AP71" s="226"/>
      <c r="AQ71" s="226"/>
      <c r="AR71" s="226"/>
      <c r="AS71" s="226"/>
      <c r="AT71" s="226"/>
      <c r="AU71" s="226"/>
      <c r="AV71" s="226"/>
    </row>
    <row r="72" spans="2:48" ht="16" x14ac:dyDescent="0.2">
      <c r="C72" s="231" t="s">
        <v>322</v>
      </c>
      <c r="D72" s="130" t="s">
        <v>384</v>
      </c>
      <c r="E72" s="309">
        <v>0</v>
      </c>
      <c r="F72" s="226"/>
      <c r="G72" s="226"/>
      <c r="H72" s="226"/>
      <c r="I72" s="226"/>
      <c r="J72" s="226"/>
      <c r="K72" s="226"/>
      <c r="L72" s="226"/>
      <c r="M72" s="226"/>
      <c r="N72" s="226"/>
      <c r="O72" s="226"/>
      <c r="P72" s="226"/>
      <c r="Q72" s="226"/>
      <c r="R72" s="226"/>
      <c r="S72" s="226"/>
      <c r="T72" s="226"/>
      <c r="U72" s="226"/>
      <c r="V72" s="226"/>
      <c r="W72" s="226"/>
      <c r="X72" s="226"/>
      <c r="Y72" s="226"/>
      <c r="Z72" s="226"/>
      <c r="AA72" s="226"/>
      <c r="AB72" s="226"/>
      <c r="AC72" s="226"/>
      <c r="AD72" s="226"/>
      <c r="AE72" s="226"/>
      <c r="AF72" s="226"/>
      <c r="AG72" s="226"/>
      <c r="AH72" s="226"/>
      <c r="AI72" s="226"/>
      <c r="AJ72" s="226"/>
      <c r="AK72" s="226"/>
      <c r="AL72" s="226"/>
      <c r="AM72" s="226"/>
      <c r="AN72" s="226"/>
      <c r="AO72" s="226"/>
      <c r="AP72" s="226"/>
      <c r="AQ72" s="226"/>
      <c r="AR72" s="226"/>
      <c r="AS72" s="226"/>
      <c r="AT72" s="226"/>
      <c r="AU72" s="226"/>
      <c r="AV72" s="226"/>
    </row>
    <row r="73" spans="2:48" x14ac:dyDescent="0.2">
      <c r="C73" s="19"/>
    </row>
    <row r="74" spans="2:48" s="8" customFormat="1" ht="21" customHeight="1" x14ac:dyDescent="0.25">
      <c r="B74" s="9" t="s">
        <v>14</v>
      </c>
    </row>
    <row r="75" spans="2:48" s="4" customFormat="1" ht="20" x14ac:dyDescent="0.25">
      <c r="B75" s="4" t="s">
        <v>15</v>
      </c>
    </row>
    <row r="77" spans="2:48" x14ac:dyDescent="0.2">
      <c r="F77" s="518" t="s">
        <v>224</v>
      </c>
      <c r="G77" s="520" t="s">
        <v>227</v>
      </c>
      <c r="H77" s="520" t="s">
        <v>495</v>
      </c>
      <c r="I77" s="514" t="s">
        <v>496</v>
      </c>
      <c r="J77" s="515"/>
      <c r="K77" s="515"/>
      <c r="L77" s="515"/>
      <c r="M77" s="515"/>
      <c r="N77" s="515"/>
      <c r="O77" s="515"/>
      <c r="P77" s="515"/>
      <c r="Q77" s="515"/>
      <c r="R77" s="515"/>
      <c r="S77" s="515"/>
      <c r="T77" s="515"/>
      <c r="U77" s="515"/>
      <c r="V77" s="515"/>
      <c r="W77" s="515"/>
      <c r="X77" s="515"/>
      <c r="Y77" s="515"/>
      <c r="Z77" s="515"/>
      <c r="AA77" s="515"/>
      <c r="AB77" s="515"/>
      <c r="AC77" s="515"/>
      <c r="AD77" s="515"/>
      <c r="AE77" s="515"/>
      <c r="AF77" s="515"/>
      <c r="AG77" s="515"/>
      <c r="AH77" s="515"/>
      <c r="AI77" s="515"/>
      <c r="AJ77" s="515"/>
      <c r="AK77" s="515"/>
      <c r="AL77" s="515"/>
      <c r="AM77" s="515"/>
      <c r="AN77" s="515"/>
      <c r="AO77" s="515"/>
      <c r="AP77" s="515"/>
      <c r="AQ77" s="515"/>
      <c r="AR77" s="515"/>
      <c r="AS77" s="515"/>
      <c r="AT77" s="515"/>
      <c r="AU77" s="515"/>
      <c r="AV77" s="516"/>
    </row>
    <row r="78" spans="2:48" x14ac:dyDescent="0.2">
      <c r="F78" s="519"/>
      <c r="G78" s="521"/>
      <c r="H78" s="521"/>
      <c r="I78" s="11">
        <f>I7</f>
        <v>1</v>
      </c>
      <c r="J78" s="11">
        <f t="shared" ref="J78:AV78" si="4">J7</f>
        <v>2</v>
      </c>
      <c r="K78" s="11">
        <f t="shared" si="4"/>
        <v>3</v>
      </c>
      <c r="L78" s="11">
        <f t="shared" si="4"/>
        <v>4</v>
      </c>
      <c r="M78" s="11">
        <f t="shared" si="4"/>
        <v>5</v>
      </c>
      <c r="N78" s="11">
        <f t="shared" si="4"/>
        <v>6</v>
      </c>
      <c r="O78" s="11">
        <f t="shared" si="4"/>
        <v>7</v>
      </c>
      <c r="P78" s="11">
        <f t="shared" si="4"/>
        <v>8</v>
      </c>
      <c r="Q78" s="11">
        <f t="shared" si="4"/>
        <v>9</v>
      </c>
      <c r="R78" s="11">
        <f t="shared" si="4"/>
        <v>10</v>
      </c>
      <c r="S78" s="11">
        <f t="shared" si="4"/>
        <v>11</v>
      </c>
      <c r="T78" s="11">
        <f t="shared" si="4"/>
        <v>12</v>
      </c>
      <c r="U78" s="11">
        <f t="shared" si="4"/>
        <v>13</v>
      </c>
      <c r="V78" s="11">
        <f t="shared" si="4"/>
        <v>14</v>
      </c>
      <c r="W78" s="11">
        <f t="shared" si="4"/>
        <v>15</v>
      </c>
      <c r="X78" s="11">
        <f t="shared" si="4"/>
        <v>16</v>
      </c>
      <c r="Y78" s="11">
        <f t="shared" si="4"/>
        <v>17</v>
      </c>
      <c r="Z78" s="11">
        <f t="shared" si="4"/>
        <v>18</v>
      </c>
      <c r="AA78" s="11">
        <f t="shared" si="4"/>
        <v>19</v>
      </c>
      <c r="AB78" s="11">
        <f t="shared" si="4"/>
        <v>20</v>
      </c>
      <c r="AC78" s="11">
        <f t="shared" si="4"/>
        <v>21</v>
      </c>
      <c r="AD78" s="11">
        <f t="shared" si="4"/>
        <v>22</v>
      </c>
      <c r="AE78" s="11">
        <f t="shared" si="4"/>
        <v>23</v>
      </c>
      <c r="AF78" s="11">
        <f t="shared" si="4"/>
        <v>24</v>
      </c>
      <c r="AG78" s="11">
        <f t="shared" si="4"/>
        <v>25</v>
      </c>
      <c r="AH78" s="11">
        <f t="shared" si="4"/>
        <v>26</v>
      </c>
      <c r="AI78" s="11">
        <f t="shared" si="4"/>
        <v>27</v>
      </c>
      <c r="AJ78" s="11">
        <f t="shared" si="4"/>
        <v>28</v>
      </c>
      <c r="AK78" s="11">
        <f t="shared" si="4"/>
        <v>29</v>
      </c>
      <c r="AL78" s="11">
        <f t="shared" si="4"/>
        <v>30</v>
      </c>
      <c r="AM78" s="11">
        <f t="shared" si="4"/>
        <v>31</v>
      </c>
      <c r="AN78" s="11">
        <f t="shared" si="4"/>
        <v>32</v>
      </c>
      <c r="AO78" s="11">
        <f t="shared" si="4"/>
        <v>33</v>
      </c>
      <c r="AP78" s="11">
        <f t="shared" si="4"/>
        <v>34</v>
      </c>
      <c r="AQ78" s="11">
        <f t="shared" si="4"/>
        <v>35</v>
      </c>
      <c r="AR78" s="11">
        <f t="shared" si="4"/>
        <v>36</v>
      </c>
      <c r="AS78" s="11">
        <f t="shared" si="4"/>
        <v>37</v>
      </c>
      <c r="AT78" s="11">
        <f t="shared" si="4"/>
        <v>38</v>
      </c>
      <c r="AU78" s="11">
        <f t="shared" si="4"/>
        <v>39</v>
      </c>
      <c r="AV78" s="11">
        <f t="shared" si="4"/>
        <v>40</v>
      </c>
    </row>
    <row r="79" spans="2:48" x14ac:dyDescent="0.2">
      <c r="F79" s="213" t="s">
        <v>226</v>
      </c>
      <c r="G79" s="214" t="str">
        <f>E11</f>
        <v>P-50 Base</v>
      </c>
      <c r="H79" s="64">
        <f>Operations!H115</f>
        <v>158.12306176555862</v>
      </c>
      <c r="I79" s="64">
        <f>Operations!I115</f>
        <v>3.7382484780913776</v>
      </c>
      <c r="J79" s="64">
        <f>Operations!J115</f>
        <v>3.8846237543615993</v>
      </c>
      <c r="K79" s="64">
        <f>Operations!K115</f>
        <v>4.4167185479746269</v>
      </c>
      <c r="L79" s="64">
        <f>Operations!L115</f>
        <v>3.8648651183653113</v>
      </c>
      <c r="M79" s="64">
        <f>Operations!M115</f>
        <v>4.3960443972496392</v>
      </c>
      <c r="N79" s="64">
        <f>Operations!N115</f>
        <v>3.844826977649098</v>
      </c>
      <c r="O79" s="64">
        <f>Operations!O115</f>
        <v>4.375074487830152</v>
      </c>
      <c r="P79" s="64">
        <f>Operations!P115</f>
        <v>3.8245060554785599</v>
      </c>
      <c r="Q79" s="64">
        <f>Operations!Q115</f>
        <v>4.3538052590286753</v>
      </c>
      <c r="R79" s="64">
        <f>Operations!R115</f>
        <v>3.8038990558518107</v>
      </c>
      <c r="S79" s="64">
        <f>Operations!S115</f>
        <v>4.3322331260336968</v>
      </c>
      <c r="T79" s="64">
        <f>Operations!T115</f>
        <v>3.7830026640394712</v>
      </c>
      <c r="U79" s="64">
        <f>Operations!U115</f>
        <v>4.3103544803689973</v>
      </c>
      <c r="V79" s="64">
        <f>Operations!V115</f>
        <v>3.7618135471539667</v>
      </c>
      <c r="W79" s="64">
        <f>Operations!W115</f>
        <v>4.2881656903809855</v>
      </c>
      <c r="X79" s="64">
        <f>Operations!X115</f>
        <v>3.740328354749098</v>
      </c>
      <c r="Y79" s="64">
        <f>Operations!Y115</f>
        <v>4.2656631017549955</v>
      </c>
      <c r="Z79" s="64">
        <f>Operations!Z115</f>
        <v>3.7185437194508424</v>
      </c>
      <c r="AA79" s="64">
        <f>Operations!AA115</f>
        <v>4.242843038061503</v>
      </c>
      <c r="AB79" s="64">
        <f>Operations!AB115</f>
        <v>3.6964562576204285</v>
      </c>
      <c r="AC79" s="64">
        <f>Operations!AC115</f>
        <v>4.2197018013332599</v>
      </c>
      <c r="AD79" s="64">
        <f>Operations!AD115</f>
        <v>3.6740625700506868</v>
      </c>
      <c r="AE79" s="64">
        <f>Operations!AE115</f>
        <v>4.1962356726743506</v>
      </c>
      <c r="AF79" s="64">
        <f>Operations!AF115</f>
        <v>3.651359242696778</v>
      </c>
      <c r="AG79" s="64">
        <f>Operations!AG115</f>
        <v>4.1724409129022408</v>
      </c>
      <c r="AH79" s="64">
        <f>Operations!AH115</f>
        <v>3.6283428474423634</v>
      </c>
      <c r="AI79" s="64">
        <f>Operations!AI115</f>
        <v>4.148313763223868</v>
      </c>
      <c r="AJ79" s="64">
        <f>Operations!AJ115</f>
        <v>3.6050099429023641</v>
      </c>
      <c r="AK79" s="64">
        <f>Operations!AK115</f>
        <v>4.1238504459468874</v>
      </c>
      <c r="AL79" s="64">
        <f>Operations!AL115</f>
        <v>3.5813570752634574</v>
      </c>
      <c r="AM79" s="64">
        <f>Operations!AM115</f>
        <v>4.0990471652272289</v>
      </c>
      <c r="AN79" s="64">
        <f>Operations!AN115</f>
        <v>3.5573807791635046</v>
      </c>
      <c r="AO79" s="64">
        <f>Operations!AO115</f>
        <v>4.0739001078540946</v>
      </c>
      <c r="AP79" s="64">
        <f>Operations!AP115</f>
        <v>3.5330775786111182</v>
      </c>
      <c r="AQ79" s="64">
        <f>Operations!AQ115</f>
        <v>4.0484054440736328</v>
      </c>
      <c r="AR79" s="64">
        <f>Operations!AR115</f>
        <v>3.5084439879466416</v>
      </c>
      <c r="AS79" s="64">
        <f>Operations!AS115</f>
        <v>4.0350593284525011</v>
      </c>
      <c r="AT79" s="64">
        <f>Operations!AT115</f>
        <v>3.4959765128458122</v>
      </c>
      <c r="AU79" s="64">
        <f>Operations!AU115</f>
        <v>4.0088579007825835</v>
      </c>
      <c r="AV79" s="209">
        <f>Operations!AV115</f>
        <v>4.1202225746703967</v>
      </c>
    </row>
    <row r="80" spans="2:48" x14ac:dyDescent="0.2">
      <c r="F80" s="207">
        <v>1</v>
      </c>
      <c r="G80" t="str">
        <f t="dataTable" ref="G80:AV82" dt2D="0" dtr="0" r1="E2" ca="1"/>
        <v>P-50 Base</v>
      </c>
      <c r="H80" s="64">
        <v>158.12306176555862</v>
      </c>
      <c r="I80" s="64">
        <v>3.7382484780913776</v>
      </c>
      <c r="J80" s="64">
        <v>3.8846237543615993</v>
      </c>
      <c r="K80" s="64">
        <v>4.4167185479746269</v>
      </c>
      <c r="L80" s="64">
        <v>3.8648651183653113</v>
      </c>
      <c r="M80" s="64">
        <v>4.3960443972496392</v>
      </c>
      <c r="N80" s="64">
        <v>3.844826977649098</v>
      </c>
      <c r="O80" s="64">
        <v>4.375074487830152</v>
      </c>
      <c r="P80" s="64">
        <v>3.8245060554785599</v>
      </c>
      <c r="Q80" s="64">
        <v>4.3538052590286753</v>
      </c>
      <c r="R80" s="64">
        <v>3.8038990558518107</v>
      </c>
      <c r="S80" s="64">
        <v>4.3322331260336968</v>
      </c>
      <c r="T80" s="64">
        <v>3.7830026640394712</v>
      </c>
      <c r="U80" s="64">
        <v>4.3103544803689973</v>
      </c>
      <c r="V80" s="64">
        <v>3.7618135471539667</v>
      </c>
      <c r="W80" s="64">
        <v>4.2881656903809855</v>
      </c>
      <c r="X80" s="64">
        <v>3.740328354749098</v>
      </c>
      <c r="Y80" s="64">
        <v>4.2656631017549955</v>
      </c>
      <c r="Z80" s="64">
        <v>3.7185437194508424</v>
      </c>
      <c r="AA80" s="64">
        <v>4.242843038061503</v>
      </c>
      <c r="AB80" s="64">
        <v>3.6964562576204285</v>
      </c>
      <c r="AC80" s="64">
        <v>4.2197018013332599</v>
      </c>
      <c r="AD80" s="64">
        <v>3.6740625700506868</v>
      </c>
      <c r="AE80" s="64">
        <v>4.1962356726743506</v>
      </c>
      <c r="AF80" s="64">
        <v>3.651359242696778</v>
      </c>
      <c r="AG80" s="64">
        <v>4.1724409129022408</v>
      </c>
      <c r="AH80" s="64">
        <v>3.6283428474423634</v>
      </c>
      <c r="AI80" s="64">
        <v>4.148313763223868</v>
      </c>
      <c r="AJ80" s="64">
        <v>3.6050099429023641</v>
      </c>
      <c r="AK80" s="64">
        <v>4.1238504459468874</v>
      </c>
      <c r="AL80" s="64">
        <v>3.5813570752634574</v>
      </c>
      <c r="AM80" s="64">
        <v>4.0990471652272289</v>
      </c>
      <c r="AN80" s="64">
        <v>3.5573807791635046</v>
      </c>
      <c r="AO80" s="64">
        <v>4.0739001078540946</v>
      </c>
      <c r="AP80" s="64">
        <v>3.5330775786111182</v>
      </c>
      <c r="AQ80" s="64">
        <v>4.0484054440736328</v>
      </c>
      <c r="AR80" s="64">
        <v>3.5084439879466416</v>
      </c>
      <c r="AS80" s="64">
        <v>4.0350593284525011</v>
      </c>
      <c r="AT80" s="64">
        <v>3.4959765128458122</v>
      </c>
      <c r="AU80" s="64">
        <v>4.0088579007825835</v>
      </c>
      <c r="AV80" s="209">
        <v>4.1202225746703967</v>
      </c>
    </row>
    <row r="81" spans="2:48" x14ac:dyDescent="0.2">
      <c r="F81" s="207">
        <v>2</v>
      </c>
      <c r="G81" t="str">
        <v>P-30 Upside</v>
      </c>
      <c r="H81" s="64">
        <v>165.82516253133466</v>
      </c>
      <c r="I81" s="64">
        <v>3.7868867195840754</v>
      </c>
      <c r="J81" s="64">
        <v>3.9358844538760844</v>
      </c>
      <c r="K81" s="64">
        <v>4.4854539601919257</v>
      </c>
      <c r="L81" s="64">
        <v>3.9288022933460445</v>
      </c>
      <c r="M81" s="64">
        <v>4.4780262629426444</v>
      </c>
      <c r="N81" s="64">
        <v>3.9217065782107055</v>
      </c>
      <c r="O81" s="64">
        <v>4.4705820647608707</v>
      </c>
      <c r="P81" s="64">
        <v>3.9145977455940129</v>
      </c>
      <c r="Q81" s="64">
        <v>4.4631217783976798</v>
      </c>
      <c r="R81" s="64">
        <v>3.9074762427178524</v>
      </c>
      <c r="S81" s="64">
        <v>4.4556458265092607</v>
      </c>
      <c r="T81" s="64">
        <v>3.9003425270602978</v>
      </c>
      <c r="U81" s="64">
        <v>4.448154641813745</v>
      </c>
      <c r="V81" s="64">
        <v>3.8931970665160089</v>
      </c>
      <c r="W81" s="64">
        <v>4.4406486672501808</v>
      </c>
      <c r="X81" s="64">
        <v>3.8860403395588161</v>
      </c>
      <c r="Y81" s="64">
        <v>4.4331283561396759</v>
      </c>
      <c r="Z81" s="64">
        <v>3.878872835406515</v>
      </c>
      <c r="AA81" s="64">
        <v>4.4255941723487471</v>
      </c>
      <c r="AB81" s="64">
        <v>3.8716950541879007</v>
      </c>
      <c r="AC81" s="64">
        <v>4.4180465904548978</v>
      </c>
      <c r="AD81" s="64">
        <v>3.8645075071120609</v>
      </c>
      <c r="AE81" s="64">
        <v>4.4104860959144494</v>
      </c>
      <c r="AF81" s="64">
        <v>3.857310716639974</v>
      </c>
      <c r="AG81" s="64">
        <v>4.4029131852326575</v>
      </c>
      <c r="AH81" s="64">
        <v>3.850105216658422</v>
      </c>
      <c r="AI81" s="64">
        <v>4.3953283661361509</v>
      </c>
      <c r="AJ81" s="64">
        <v>3.8428915526562628</v>
      </c>
      <c r="AK81" s="64">
        <v>4.3877321577477035</v>
      </c>
      <c r="AL81" s="64">
        <v>3.835670281903083</v>
      </c>
      <c r="AM81" s="64">
        <v>4.3801250907633857</v>
      </c>
      <c r="AN81" s="64">
        <v>3.828441973630262</v>
      </c>
      <c r="AO81" s="64">
        <v>4.3725077076321179</v>
      </c>
      <c r="AP81" s="64">
        <v>3.8212072092144815</v>
      </c>
      <c r="AQ81" s="64">
        <v>4.3648805627376603</v>
      </c>
      <c r="AR81" s="64">
        <v>3.8139665823637108</v>
      </c>
      <c r="AS81" s="64">
        <v>4.3697442225830629</v>
      </c>
      <c r="AT81" s="64">
        <v>3.8192206993056916</v>
      </c>
      <c r="AU81" s="64">
        <v>4.3620992659776112</v>
      </c>
      <c r="AV81" s="209">
        <v>4.5021199602579616</v>
      </c>
    </row>
    <row r="82" spans="2:48" x14ac:dyDescent="0.2">
      <c r="F82" s="389">
        <v>3</v>
      </c>
      <c r="G82" s="38" t="str">
        <v>P-99 Downside</v>
      </c>
      <c r="H82" s="174">
        <v>128.60959664003661</v>
      </c>
      <c r="I82" s="174">
        <v>3.2032278216717005</v>
      </c>
      <c r="J82" s="174">
        <v>3.320756059702263</v>
      </c>
      <c r="K82" s="174">
        <v>3.7777784855812144</v>
      </c>
      <c r="L82" s="174">
        <v>3.2895319092603708</v>
      </c>
      <c r="M82" s="174">
        <v>3.7449771459176109</v>
      </c>
      <c r="N82" s="174">
        <v>3.2575462373052222</v>
      </c>
      <c r="O82" s="174">
        <v>3.7113716411440989</v>
      </c>
      <c r="P82" s="174">
        <v>3.2247814542814188</v>
      </c>
      <c r="Q82" s="174">
        <v>3.6769432425597821</v>
      </c>
      <c r="R82" s="174">
        <v>3.191219600629601</v>
      </c>
      <c r="S82" s="174">
        <v>3.6416728214903076</v>
      </c>
      <c r="T82" s="174">
        <v>3.1568423404168104</v>
      </c>
      <c r="U82" s="174">
        <v>3.6055408421452917</v>
      </c>
      <c r="V82" s="174">
        <v>3.121630954917674</v>
      </c>
      <c r="W82" s="174">
        <v>3.5685273544071654</v>
      </c>
      <c r="X82" s="174">
        <v>3.0855663361492036</v>
      </c>
      <c r="Y82" s="174">
        <v>3.5306119865537515</v>
      </c>
      <c r="Z82" s="174">
        <v>3.0486289803621869</v>
      </c>
      <c r="AA82" s="174">
        <v>3.4917739379170971</v>
      </c>
      <c r="AB82" s="174">
        <v>3.0107989814924045</v>
      </c>
      <c r="AC82" s="174">
        <v>3.4519919714812772</v>
      </c>
      <c r="AD82" s="174">
        <v>2.9720560245750982</v>
      </c>
      <c r="AE82" s="174">
        <v>3.4112444064221137</v>
      </c>
      <c r="AF82" s="174">
        <v>2.9323793791263983</v>
      </c>
      <c r="AG82" s="174">
        <v>3.3695091105919985</v>
      </c>
      <c r="AH82" s="174">
        <v>2.8917478924956486</v>
      </c>
      <c r="AI82" s="174">
        <v>3.3267634929532273</v>
      </c>
      <c r="AJ82" s="174">
        <v>2.850139983192828</v>
      </c>
      <c r="AK82" s="174">
        <v>3.2829844959635275</v>
      </c>
      <c r="AL82" s="174">
        <v>2.8075336341955812</v>
      </c>
      <c r="AM82" s="174">
        <v>3.2381485879177201</v>
      </c>
      <c r="AN82" s="174">
        <v>2.7639063862406146</v>
      </c>
      <c r="AO82" s="174">
        <v>3.1922317552497281</v>
      </c>
      <c r="AP82" s="174">
        <v>2.7192353311045632</v>
      </c>
      <c r="AQ82" s="174">
        <v>3.1452094947994622</v>
      </c>
      <c r="AR82" s="174">
        <v>2.6734971048797211</v>
      </c>
      <c r="AS82" s="174">
        <v>3.1095568060493859</v>
      </c>
      <c r="AT82" s="174">
        <v>2.6391678812503829</v>
      </c>
      <c r="AU82" s="174">
        <v>3.0602481833359176</v>
      </c>
      <c r="AV82" s="212">
        <v>3.1123165843062353</v>
      </c>
    </row>
    <row r="84" spans="2:48" s="4" customFormat="1" ht="20" x14ac:dyDescent="0.25">
      <c r="B84" s="4" t="s">
        <v>223</v>
      </c>
    </row>
    <row r="86" spans="2:48" x14ac:dyDescent="0.2">
      <c r="F86" s="518" t="s">
        <v>224</v>
      </c>
      <c r="G86" s="520" t="s">
        <v>227</v>
      </c>
      <c r="H86" s="518" t="s">
        <v>225</v>
      </c>
      <c r="I86" s="518" t="s">
        <v>429</v>
      </c>
      <c r="J86" s="522"/>
      <c r="K86" s="522"/>
      <c r="L86" s="522"/>
      <c r="M86" s="522"/>
      <c r="N86" s="522"/>
      <c r="O86" s="522"/>
      <c r="P86" s="522"/>
      <c r="Q86" s="522"/>
      <c r="R86" s="522"/>
      <c r="S86" s="522"/>
      <c r="T86" s="522"/>
      <c r="U86" s="522"/>
      <c r="V86" s="522"/>
      <c r="W86" s="522"/>
      <c r="X86" s="522"/>
      <c r="Y86" s="522"/>
      <c r="Z86" s="522"/>
      <c r="AA86" s="522"/>
      <c r="AB86" s="522"/>
      <c r="AC86" s="522"/>
      <c r="AD86" s="522"/>
      <c r="AE86" s="522"/>
      <c r="AF86" s="522"/>
      <c r="AG86" s="522"/>
      <c r="AH86" s="522"/>
      <c r="AI86" s="522"/>
      <c r="AJ86" s="522"/>
      <c r="AK86" s="522"/>
      <c r="AL86" s="522"/>
      <c r="AM86" s="522"/>
      <c r="AN86" s="522"/>
      <c r="AO86" s="522"/>
      <c r="AP86" s="522"/>
      <c r="AQ86" s="522"/>
      <c r="AR86" s="522"/>
      <c r="AS86" s="522"/>
      <c r="AT86" s="522"/>
      <c r="AU86" s="522"/>
      <c r="AV86" s="520"/>
    </row>
    <row r="87" spans="2:48" x14ac:dyDescent="0.2">
      <c r="F87" s="519"/>
      <c r="G87" s="521"/>
      <c r="H87" s="519"/>
      <c r="I87" s="241">
        <f>I7</f>
        <v>1</v>
      </c>
      <c r="J87" s="241">
        <f t="shared" ref="J87:AV87" si="5">J7</f>
        <v>2</v>
      </c>
      <c r="K87" s="241">
        <f t="shared" si="5"/>
        <v>3</v>
      </c>
      <c r="L87" s="241">
        <f t="shared" si="5"/>
        <v>4</v>
      </c>
      <c r="M87" s="241">
        <f t="shared" si="5"/>
        <v>5</v>
      </c>
      <c r="N87" s="241">
        <f t="shared" si="5"/>
        <v>6</v>
      </c>
      <c r="O87" s="241">
        <f t="shared" si="5"/>
        <v>7</v>
      </c>
      <c r="P87" s="241">
        <f t="shared" si="5"/>
        <v>8</v>
      </c>
      <c r="Q87" s="241">
        <f t="shared" si="5"/>
        <v>9</v>
      </c>
      <c r="R87" s="241">
        <f t="shared" si="5"/>
        <v>10</v>
      </c>
      <c r="S87" s="241">
        <f t="shared" si="5"/>
        <v>11</v>
      </c>
      <c r="T87" s="241">
        <f t="shared" si="5"/>
        <v>12</v>
      </c>
      <c r="U87" s="241">
        <f t="shared" si="5"/>
        <v>13</v>
      </c>
      <c r="V87" s="241">
        <f t="shared" si="5"/>
        <v>14</v>
      </c>
      <c r="W87" s="241">
        <f t="shared" si="5"/>
        <v>15</v>
      </c>
      <c r="X87" s="241">
        <f t="shared" si="5"/>
        <v>16</v>
      </c>
      <c r="Y87" s="241">
        <f t="shared" si="5"/>
        <v>17</v>
      </c>
      <c r="Z87" s="241">
        <f t="shared" si="5"/>
        <v>18</v>
      </c>
      <c r="AA87" s="241">
        <f t="shared" si="5"/>
        <v>19</v>
      </c>
      <c r="AB87" s="241">
        <f t="shared" si="5"/>
        <v>20</v>
      </c>
      <c r="AC87" s="241">
        <f t="shared" si="5"/>
        <v>21</v>
      </c>
      <c r="AD87" s="241">
        <f t="shared" si="5"/>
        <v>22</v>
      </c>
      <c r="AE87" s="241">
        <f t="shared" si="5"/>
        <v>23</v>
      </c>
      <c r="AF87" s="241">
        <f t="shared" si="5"/>
        <v>24</v>
      </c>
      <c r="AG87" s="241">
        <f t="shared" si="5"/>
        <v>25</v>
      </c>
      <c r="AH87" s="241">
        <f t="shared" si="5"/>
        <v>26</v>
      </c>
      <c r="AI87" s="241">
        <f t="shared" si="5"/>
        <v>27</v>
      </c>
      <c r="AJ87" s="241">
        <f t="shared" si="5"/>
        <v>28</v>
      </c>
      <c r="AK87" s="241">
        <f t="shared" si="5"/>
        <v>29</v>
      </c>
      <c r="AL87" s="241">
        <f t="shared" si="5"/>
        <v>30</v>
      </c>
      <c r="AM87" s="241">
        <f t="shared" si="5"/>
        <v>31</v>
      </c>
      <c r="AN87" s="241">
        <f t="shared" si="5"/>
        <v>32</v>
      </c>
      <c r="AO87" s="241">
        <f t="shared" si="5"/>
        <v>33</v>
      </c>
      <c r="AP87" s="241">
        <f t="shared" si="5"/>
        <v>34</v>
      </c>
      <c r="AQ87" s="241">
        <f t="shared" si="5"/>
        <v>35</v>
      </c>
      <c r="AR87" s="241">
        <f t="shared" si="5"/>
        <v>36</v>
      </c>
      <c r="AS87" s="241">
        <f t="shared" si="5"/>
        <v>37</v>
      </c>
      <c r="AT87" s="241">
        <f t="shared" si="5"/>
        <v>38</v>
      </c>
      <c r="AU87" s="241">
        <f t="shared" si="5"/>
        <v>39</v>
      </c>
      <c r="AV87" s="241">
        <f t="shared" si="5"/>
        <v>40</v>
      </c>
    </row>
    <row r="88" spans="2:48" x14ac:dyDescent="0.2">
      <c r="F88" s="213" t="s">
        <v>226</v>
      </c>
      <c r="G88" s="214" t="str">
        <f>E11</f>
        <v>P-50 Base</v>
      </c>
      <c r="H88" s="208">
        <f>Funding!E18</f>
        <v>59.057138510693967</v>
      </c>
      <c r="I88" s="64">
        <f>Funding!I32</f>
        <v>2.670177484350984</v>
      </c>
      <c r="J88" s="64">
        <f>Funding!J32</f>
        <v>2.7747312531154282</v>
      </c>
      <c r="K88" s="64">
        <f>Funding!K32</f>
        <v>3.1547989628390196</v>
      </c>
      <c r="L88" s="64">
        <f>Funding!L32</f>
        <v>2.7606179416895085</v>
      </c>
      <c r="M88" s="64">
        <f>Funding!M32</f>
        <v>3.140031712321171</v>
      </c>
      <c r="N88" s="64">
        <f>Funding!N32</f>
        <v>2.7463049840350702</v>
      </c>
      <c r="O88" s="64">
        <f>Funding!O32</f>
        <v>3.1250532055929661</v>
      </c>
      <c r="P88" s="64">
        <f>Funding!P32</f>
        <v>2.7317900396275432</v>
      </c>
      <c r="Q88" s="64">
        <f>Funding!Q32</f>
        <v>3.1098608993061969</v>
      </c>
      <c r="R88" s="64">
        <f>Funding!R32</f>
        <v>2.7170707541798649</v>
      </c>
      <c r="S88" s="64">
        <f>Funding!S32</f>
        <v>3.0944522328812121</v>
      </c>
      <c r="T88" s="64">
        <f>Funding!T32</f>
        <v>2.7021447600281938</v>
      </c>
      <c r="U88" s="64">
        <f>Funding!U32</f>
        <v>3.0788246288349983</v>
      </c>
      <c r="V88" s="64">
        <f>Funding!V32</f>
        <v>2.6870096765385476</v>
      </c>
      <c r="W88" s="64">
        <f>Funding!W32</f>
        <v>3.0629754931292754</v>
      </c>
      <c r="X88" s="64">
        <f>Funding!X32</f>
        <v>2.6716631105350701</v>
      </c>
      <c r="Y88" s="64">
        <f>Funding!Y32</f>
        <v>3.0469022155392826</v>
      </c>
      <c r="Z88" s="64">
        <f>Funding!Z32</f>
        <v>2.6561026567506021</v>
      </c>
      <c r="AA88" s="64">
        <f>Funding!AA32</f>
        <v>3.030602170043931</v>
      </c>
      <c r="AB88" s="64">
        <f>Funding!AB32</f>
        <v>2.6403258983003064</v>
      </c>
      <c r="AC88" s="64">
        <f>Funding!AC32</f>
        <v>3.0140727152380431</v>
      </c>
      <c r="AD88" s="64">
        <f>Funding!AD32</f>
        <v>2.6243304071790621</v>
      </c>
      <c r="AE88" s="64">
        <f>Funding!AE32</f>
        <v>2.9973111947673936</v>
      </c>
      <c r="AF88" s="64">
        <f>Funding!AF32</f>
        <v>2.6081137447834131</v>
      </c>
      <c r="AG88" s="64">
        <f>Funding!AG32</f>
        <v>2.9803149377873153</v>
      </c>
      <c r="AH88" s="64">
        <f>Funding!AH32</f>
        <v>2.5916734624588313</v>
      </c>
      <c r="AI88" s="64">
        <f>Funding!AI32</f>
        <v>2.9630812594456204</v>
      </c>
      <c r="AJ88" s="64">
        <f>Funding!AJ32</f>
        <v>2.5750071020731173</v>
      </c>
      <c r="AK88" s="64">
        <f>Funding!AK32</f>
        <v>2.945607461390634</v>
      </c>
      <c r="AL88" s="64">
        <f>Funding!AL32</f>
        <v>2.5581121966167553</v>
      </c>
      <c r="AM88" s="64">
        <f>Funding!AM32</f>
        <v>2.9278908323051636</v>
      </c>
      <c r="AN88" s="64">
        <f>Funding!AN32</f>
        <v>2.5409862708310751</v>
      </c>
      <c r="AO88" s="64">
        <f>Funding!AO32</f>
        <v>2.9099286484672104</v>
      </c>
      <c r="AP88" s="64">
        <f>Funding!AP32</f>
        <v>2.5236268418650845</v>
      </c>
      <c r="AQ88" s="64">
        <f>Funding!AQ32</f>
        <v>2.8917181743383091</v>
      </c>
      <c r="AR88" s="64">
        <f>Funding!AR32</f>
        <v>2.5060314199618872</v>
      </c>
      <c r="AS88" s="64">
        <f>Funding!AS32</f>
        <v>0</v>
      </c>
      <c r="AT88" s="64">
        <f>Funding!AT32</f>
        <v>0</v>
      </c>
      <c r="AU88" s="64">
        <f>Funding!AU32</f>
        <v>0</v>
      </c>
      <c r="AV88" s="64">
        <f>Funding!AV32</f>
        <v>0</v>
      </c>
    </row>
    <row r="89" spans="2:48" x14ac:dyDescent="0.2">
      <c r="F89" s="207">
        <v>1</v>
      </c>
      <c r="G89" t="str">
        <f t="dataTable" ref="G89:AV90" dt2D="0" dtr="0" r1="E2"/>
        <v>P-50 Base</v>
      </c>
      <c r="H89" s="210">
        <v>59.057138510693967</v>
      </c>
      <c r="I89" s="64">
        <v>2.670177484350984</v>
      </c>
      <c r="J89" s="64">
        <v>2.7747312531154282</v>
      </c>
      <c r="K89" s="64">
        <v>3.1547989628390196</v>
      </c>
      <c r="L89" s="64">
        <v>2.7606179416895085</v>
      </c>
      <c r="M89" s="64">
        <v>3.140031712321171</v>
      </c>
      <c r="N89" s="64">
        <v>2.7463049840350702</v>
      </c>
      <c r="O89" s="64">
        <v>3.1250532055929661</v>
      </c>
      <c r="P89" s="64">
        <v>2.7317900396275432</v>
      </c>
      <c r="Q89" s="64">
        <v>3.1098608993061969</v>
      </c>
      <c r="R89" s="64">
        <v>2.7170707541798649</v>
      </c>
      <c r="S89" s="64">
        <v>3.0944522328812121</v>
      </c>
      <c r="T89" s="64">
        <v>2.7021447600281938</v>
      </c>
      <c r="U89" s="64">
        <v>3.0788246288349983</v>
      </c>
      <c r="V89" s="64">
        <v>2.6870096765385476</v>
      </c>
      <c r="W89" s="64">
        <v>3.0629754931292754</v>
      </c>
      <c r="X89" s="64">
        <v>2.6716631105350701</v>
      </c>
      <c r="Y89" s="64">
        <v>3.0469022155392826</v>
      </c>
      <c r="Z89" s="64">
        <v>2.6561026567506021</v>
      </c>
      <c r="AA89" s="64">
        <v>3.030602170043931</v>
      </c>
      <c r="AB89" s="64">
        <v>2.6403258983003064</v>
      </c>
      <c r="AC89" s="64">
        <v>3.0140727152380431</v>
      </c>
      <c r="AD89" s="64">
        <v>2.6243304071790621</v>
      </c>
      <c r="AE89" s="64">
        <v>2.9973111947673936</v>
      </c>
      <c r="AF89" s="64">
        <v>2.6081137447834131</v>
      </c>
      <c r="AG89" s="64">
        <v>2.9803149377873153</v>
      </c>
      <c r="AH89" s="64">
        <v>2.5916734624588313</v>
      </c>
      <c r="AI89" s="64">
        <v>2.9630812594456204</v>
      </c>
      <c r="AJ89" s="64">
        <v>2.5750071020731173</v>
      </c>
      <c r="AK89" s="64">
        <v>2.945607461390634</v>
      </c>
      <c r="AL89" s="64">
        <v>2.5581121966167553</v>
      </c>
      <c r="AM89" s="64">
        <v>2.9278908323051636</v>
      </c>
      <c r="AN89" s="64">
        <v>2.5409862708310751</v>
      </c>
      <c r="AO89" s="64">
        <v>2.9099286484672104</v>
      </c>
      <c r="AP89" s="64">
        <v>2.5236268418650845</v>
      </c>
      <c r="AQ89" s="64">
        <v>2.8917181743383091</v>
      </c>
      <c r="AR89" s="64">
        <v>2.5060314199618872</v>
      </c>
      <c r="AS89" s="64">
        <v>0</v>
      </c>
      <c r="AT89" s="64">
        <v>0</v>
      </c>
      <c r="AU89" s="64">
        <v>0</v>
      </c>
      <c r="AV89" s="209">
        <v>0</v>
      </c>
    </row>
    <row r="90" spans="2:48" x14ac:dyDescent="0.2">
      <c r="F90" s="206">
        <v>3</v>
      </c>
      <c r="G90" s="38" t="str">
        <v>P-99 Downside</v>
      </c>
      <c r="H90" s="211">
        <v>68.42752778276251</v>
      </c>
      <c r="I90" s="174">
        <v>3.2032278216717005</v>
      </c>
      <c r="J90" s="174">
        <v>3.320756059702263</v>
      </c>
      <c r="K90" s="174">
        <v>3.7777784855812144</v>
      </c>
      <c r="L90" s="174">
        <v>3.2895319092603708</v>
      </c>
      <c r="M90" s="174">
        <v>3.7449771459176109</v>
      </c>
      <c r="N90" s="174">
        <v>3.2575462373052222</v>
      </c>
      <c r="O90" s="174">
        <v>3.7113716411440989</v>
      </c>
      <c r="P90" s="174">
        <v>3.2247814542814188</v>
      </c>
      <c r="Q90" s="174">
        <v>3.6769432425597821</v>
      </c>
      <c r="R90" s="174">
        <v>3.191219600629601</v>
      </c>
      <c r="S90" s="174">
        <v>3.6416728214903076</v>
      </c>
      <c r="T90" s="174">
        <v>3.1568423404168104</v>
      </c>
      <c r="U90" s="174">
        <v>3.6055408421452917</v>
      </c>
      <c r="V90" s="174">
        <v>3.121630954917674</v>
      </c>
      <c r="W90" s="174">
        <v>3.5685273544071654</v>
      </c>
      <c r="X90" s="174">
        <v>3.0855663361492036</v>
      </c>
      <c r="Y90" s="174">
        <v>3.5306119865537515</v>
      </c>
      <c r="Z90" s="174">
        <v>3.0486289803621869</v>
      </c>
      <c r="AA90" s="174">
        <v>3.4917739379170971</v>
      </c>
      <c r="AB90" s="174">
        <v>3.0107989814924045</v>
      </c>
      <c r="AC90" s="174">
        <v>3.4519919714812772</v>
      </c>
      <c r="AD90" s="174">
        <v>2.9720560245750982</v>
      </c>
      <c r="AE90" s="174">
        <v>3.4112444064221137</v>
      </c>
      <c r="AF90" s="174">
        <v>2.9323793791263983</v>
      </c>
      <c r="AG90" s="174">
        <v>3.3695091105919985</v>
      </c>
      <c r="AH90" s="174">
        <v>2.8917478924956486</v>
      </c>
      <c r="AI90" s="174">
        <v>3.3267634929532273</v>
      </c>
      <c r="AJ90" s="174">
        <v>2.850139983192828</v>
      </c>
      <c r="AK90" s="174">
        <v>3.2829844959635275</v>
      </c>
      <c r="AL90" s="174">
        <v>2.8075336341955812</v>
      </c>
      <c r="AM90" s="174">
        <v>3.2381485879177201</v>
      </c>
      <c r="AN90" s="174">
        <v>2.7639063862406141</v>
      </c>
      <c r="AO90" s="174">
        <v>3.1922317552497281</v>
      </c>
      <c r="AP90" s="174">
        <v>2.7192353311045632</v>
      </c>
      <c r="AQ90" s="174">
        <v>3.1452094947994622</v>
      </c>
      <c r="AR90" s="174">
        <v>2.6734971048797211</v>
      </c>
      <c r="AS90" s="174">
        <v>0</v>
      </c>
      <c r="AT90" s="174">
        <v>0</v>
      </c>
      <c r="AU90" s="174">
        <v>0</v>
      </c>
      <c r="AV90" s="212">
        <v>0</v>
      </c>
    </row>
    <row r="91" spans="2:48" x14ac:dyDescent="0.2">
      <c r="F91" s="210"/>
      <c r="G91" s="64"/>
    </row>
    <row r="92" spans="2:48" x14ac:dyDescent="0.2">
      <c r="F92" s="520" t="s">
        <v>220</v>
      </c>
      <c r="G92" s="525" t="s">
        <v>431</v>
      </c>
      <c r="H92" s="518" t="s">
        <v>221</v>
      </c>
      <c r="I92" s="523" t="s">
        <v>432</v>
      </c>
      <c r="J92" s="523" t="s">
        <v>433</v>
      </c>
    </row>
    <row r="93" spans="2:48" x14ac:dyDescent="0.2">
      <c r="F93" s="527"/>
      <c r="G93" s="526"/>
      <c r="H93" s="528"/>
      <c r="I93" s="524"/>
      <c r="J93" s="524"/>
    </row>
    <row r="94" spans="2:48" x14ac:dyDescent="0.2">
      <c r="F94" s="245">
        <f>'Construction schedule'!E43</f>
        <v>94.593744984750373</v>
      </c>
      <c r="G94" s="245">
        <f>MIN(H88:H90)</f>
        <v>59.057138510693967</v>
      </c>
      <c r="H94" s="245">
        <f>F94-G94</f>
        <v>35.536606474056406</v>
      </c>
      <c r="I94" s="256">
        <f>G94/F94</f>
        <v>0.62432392882018439</v>
      </c>
      <c r="J94" s="257">
        <f>IF(I94&lt;=$E$56,0,1)</f>
        <v>0</v>
      </c>
      <c r="K94" t="s">
        <v>544</v>
      </c>
    </row>
    <row r="95" spans="2:48" x14ac:dyDescent="0.2">
      <c r="F95" s="192"/>
      <c r="G95" s="192"/>
      <c r="H95" s="192"/>
      <c r="I95" s="391"/>
    </row>
    <row r="96" spans="2:48" x14ac:dyDescent="0.2">
      <c r="F96" s="533" t="s">
        <v>224</v>
      </c>
      <c r="G96" s="534" t="s">
        <v>227</v>
      </c>
      <c r="H96" s="534" t="s">
        <v>500</v>
      </c>
      <c r="I96" s="534" t="s">
        <v>502</v>
      </c>
      <c r="J96" s="535" t="s">
        <v>501</v>
      </c>
    </row>
    <row r="97" spans="2:48" x14ac:dyDescent="0.2">
      <c r="F97" s="519"/>
      <c r="G97" s="521"/>
      <c r="H97" s="521"/>
      <c r="I97" s="521"/>
      <c r="J97" s="536"/>
    </row>
    <row r="98" spans="2:48" x14ac:dyDescent="0.2">
      <c r="F98" s="213" t="s">
        <v>226</v>
      </c>
      <c r="G98" s="396" t="str">
        <f>E11</f>
        <v>P-50 Base</v>
      </c>
      <c r="H98" s="397">
        <f>E55</f>
        <v>1.4</v>
      </c>
      <c r="I98" s="397">
        <f>Funding!E58</f>
        <v>1.3999999999999997</v>
      </c>
      <c r="J98" s="398">
        <f>Funding!E57</f>
        <v>1.3999999999999992</v>
      </c>
    </row>
    <row r="99" spans="2:48" x14ac:dyDescent="0.2">
      <c r="F99" s="207">
        <v>1</v>
      </c>
      <c r="G99" s="192" t="str">
        <f t="dataTable" ref="G99:J101" dt2D="0" dtr="0" r1="E2" ca="1"/>
        <v>P-50 Base</v>
      </c>
      <c r="H99" s="399">
        <v>1.4</v>
      </c>
      <c r="I99" s="399">
        <v>1.3999999999999997</v>
      </c>
      <c r="J99" s="400">
        <v>1.3999999999999992</v>
      </c>
    </row>
    <row r="100" spans="2:48" x14ac:dyDescent="0.2">
      <c r="F100" s="207">
        <v>2</v>
      </c>
      <c r="G100" s="192" t="str">
        <v>P-30 Upside</v>
      </c>
      <c r="H100" s="399">
        <v>1.4</v>
      </c>
      <c r="I100" s="399">
        <v>1.4182153590080624</v>
      </c>
      <c r="J100" s="400">
        <v>1.4628644345363473</v>
      </c>
    </row>
    <row r="101" spans="2:48" x14ac:dyDescent="0.2">
      <c r="F101" s="389">
        <v>3</v>
      </c>
      <c r="G101" s="401" t="str">
        <v>P-99 Downside</v>
      </c>
      <c r="H101" s="402">
        <v>1</v>
      </c>
      <c r="I101" s="402">
        <v>1.0668250539813187</v>
      </c>
      <c r="J101" s="403">
        <v>1.1454748144946931</v>
      </c>
    </row>
    <row r="102" spans="2:48" x14ac:dyDescent="0.2">
      <c r="G102" s="192"/>
      <c r="H102" s="399"/>
      <c r="I102" s="399"/>
      <c r="J102" s="399"/>
    </row>
    <row r="103" spans="2:48" x14ac:dyDescent="0.2">
      <c r="F103" s="510" t="s">
        <v>224</v>
      </c>
      <c r="G103" s="510" t="s">
        <v>509</v>
      </c>
      <c r="H103" s="511" t="s">
        <v>507</v>
      </c>
      <c r="I103" s="511" t="s">
        <v>508</v>
      </c>
      <c r="J103" s="511"/>
      <c r="K103" s="511"/>
      <c r="L103" s="511"/>
      <c r="M103" s="511"/>
      <c r="N103" s="511"/>
      <c r="O103" s="511"/>
      <c r="P103" s="511"/>
      <c r="Q103" s="511"/>
      <c r="R103" s="511"/>
      <c r="S103" s="511"/>
      <c r="T103" s="511"/>
      <c r="U103" s="511"/>
      <c r="V103" s="511"/>
      <c r="W103" s="511"/>
      <c r="X103" s="511"/>
      <c r="Y103" s="511"/>
      <c r="Z103" s="511"/>
      <c r="AA103" s="511"/>
      <c r="AB103" s="511"/>
      <c r="AC103" s="511"/>
      <c r="AD103" s="511"/>
      <c r="AE103" s="511"/>
      <c r="AF103" s="511"/>
      <c r="AG103" s="511"/>
      <c r="AH103" s="511"/>
      <c r="AI103" s="511"/>
      <c r="AJ103" s="511"/>
      <c r="AK103" s="511"/>
      <c r="AL103" s="511"/>
      <c r="AM103" s="511"/>
      <c r="AN103" s="511"/>
      <c r="AO103" s="511"/>
      <c r="AP103" s="511"/>
      <c r="AQ103" s="511"/>
      <c r="AR103" s="511"/>
      <c r="AS103" s="511"/>
      <c r="AT103" s="511"/>
      <c r="AU103" s="511"/>
      <c r="AV103" s="511"/>
    </row>
    <row r="104" spans="2:48" x14ac:dyDescent="0.2">
      <c r="F104" s="510"/>
      <c r="G104" s="510"/>
      <c r="H104" s="511"/>
      <c r="I104" s="241">
        <f>I7</f>
        <v>1</v>
      </c>
      <c r="J104" s="241">
        <f t="shared" ref="J104:AV104" si="6">J7</f>
        <v>2</v>
      </c>
      <c r="K104" s="241">
        <f t="shared" si="6"/>
        <v>3</v>
      </c>
      <c r="L104" s="241">
        <f t="shared" si="6"/>
        <v>4</v>
      </c>
      <c r="M104" s="241">
        <f t="shared" si="6"/>
        <v>5</v>
      </c>
      <c r="N104" s="241">
        <f t="shared" si="6"/>
        <v>6</v>
      </c>
      <c r="O104" s="241">
        <f t="shared" si="6"/>
        <v>7</v>
      </c>
      <c r="P104" s="241">
        <f t="shared" si="6"/>
        <v>8</v>
      </c>
      <c r="Q104" s="241">
        <f t="shared" si="6"/>
        <v>9</v>
      </c>
      <c r="R104" s="241">
        <f t="shared" si="6"/>
        <v>10</v>
      </c>
      <c r="S104" s="241">
        <f t="shared" si="6"/>
        <v>11</v>
      </c>
      <c r="T104" s="241">
        <f t="shared" si="6"/>
        <v>12</v>
      </c>
      <c r="U104" s="241">
        <f t="shared" si="6"/>
        <v>13</v>
      </c>
      <c r="V104" s="241">
        <f t="shared" si="6"/>
        <v>14</v>
      </c>
      <c r="W104" s="241">
        <f t="shared" si="6"/>
        <v>15</v>
      </c>
      <c r="X104" s="241">
        <f t="shared" si="6"/>
        <v>16</v>
      </c>
      <c r="Y104" s="241">
        <f t="shared" si="6"/>
        <v>17</v>
      </c>
      <c r="Z104" s="241">
        <f t="shared" si="6"/>
        <v>18</v>
      </c>
      <c r="AA104" s="241">
        <f t="shared" si="6"/>
        <v>19</v>
      </c>
      <c r="AB104" s="241">
        <f t="shared" si="6"/>
        <v>20</v>
      </c>
      <c r="AC104" s="241">
        <f t="shared" si="6"/>
        <v>21</v>
      </c>
      <c r="AD104" s="241">
        <f t="shared" si="6"/>
        <v>22</v>
      </c>
      <c r="AE104" s="241">
        <f t="shared" si="6"/>
        <v>23</v>
      </c>
      <c r="AF104" s="241">
        <f t="shared" si="6"/>
        <v>24</v>
      </c>
      <c r="AG104" s="241">
        <f t="shared" si="6"/>
        <v>25</v>
      </c>
      <c r="AH104" s="241">
        <f t="shared" si="6"/>
        <v>26</v>
      </c>
      <c r="AI104" s="241">
        <f t="shared" si="6"/>
        <v>27</v>
      </c>
      <c r="AJ104" s="241">
        <f t="shared" si="6"/>
        <v>28</v>
      </c>
      <c r="AK104" s="241">
        <f t="shared" si="6"/>
        <v>29</v>
      </c>
      <c r="AL104" s="241">
        <f t="shared" si="6"/>
        <v>30</v>
      </c>
      <c r="AM104" s="241">
        <f t="shared" si="6"/>
        <v>31</v>
      </c>
      <c r="AN104" s="241">
        <f t="shared" si="6"/>
        <v>32</v>
      </c>
      <c r="AO104" s="241">
        <f t="shared" si="6"/>
        <v>33</v>
      </c>
      <c r="AP104" s="241">
        <f t="shared" si="6"/>
        <v>34</v>
      </c>
      <c r="AQ104" s="241">
        <f t="shared" si="6"/>
        <v>35</v>
      </c>
      <c r="AR104" s="241">
        <f t="shared" si="6"/>
        <v>36</v>
      </c>
      <c r="AS104" s="241">
        <f t="shared" si="6"/>
        <v>37</v>
      </c>
      <c r="AT104" s="241">
        <f t="shared" si="6"/>
        <v>38</v>
      </c>
      <c r="AU104" s="241">
        <f t="shared" si="6"/>
        <v>39</v>
      </c>
      <c r="AV104" s="241">
        <f t="shared" si="6"/>
        <v>40</v>
      </c>
    </row>
    <row r="105" spans="2:48" x14ac:dyDescent="0.2">
      <c r="F105" s="512" t="s">
        <v>512</v>
      </c>
      <c r="G105" s="192" t="s">
        <v>510</v>
      </c>
      <c r="H105" s="64">
        <f>Funding!H54</f>
        <v>59.057138510694202</v>
      </c>
      <c r="I105" s="64">
        <f>Funding!I54</f>
        <v>0.691763344242736</v>
      </c>
      <c r="J105" s="64">
        <f>Funding!J54</f>
        <v>0.81949118503931184</v>
      </c>
      <c r="K105" s="64">
        <f>Funding!K54</f>
        <v>1.2270118494617201</v>
      </c>
      <c r="L105" s="64">
        <f>Funding!L54</f>
        <v>0.87393572526917662</v>
      </c>
      <c r="M105" s="64">
        <f>Funding!M54</f>
        <v>1.2826263426973565</v>
      </c>
      <c r="N105" s="64">
        <f>Funding!N54</f>
        <v>0.93186759689161724</v>
      </c>
      <c r="O105" s="64">
        <f>Funding!O54</f>
        <v>1.3418333829453821</v>
      </c>
      <c r="P105" s="64">
        <f>Funding!P54</f>
        <v>0.99352163530862958</v>
      </c>
      <c r="Q105" s="64">
        <f>Funding!Q54</f>
        <v>1.4048754697701225</v>
      </c>
      <c r="R105" s="64">
        <f>Funding!R54</f>
        <v>1.0591486528810896</v>
      </c>
      <c r="S105" s="64">
        <f>Funding!S54</f>
        <v>1.4720116114539534</v>
      </c>
      <c r="T105" s="64">
        <f>Funding!T54</f>
        <v>1.1290165275846424</v>
      </c>
      <c r="U105" s="64">
        <f>Funding!U54</f>
        <v>1.5435184500655323</v>
      </c>
      <c r="V105" s="64">
        <f>Funding!V54</f>
        <v>1.2034113658462771</v>
      </c>
      <c r="W105" s="64">
        <f>Funding!W54</f>
        <v>1.6196914631928552</v>
      </c>
      <c r="X105" s="64">
        <f>Funding!X54</f>
        <v>1.2826387446156107</v>
      </c>
      <c r="Y105" s="64">
        <f>Funding!Y54</f>
        <v>1.7008462475644461</v>
      </c>
      <c r="Z105" s="64">
        <f>Funding!Z54</f>
        <v>1.3670250380691746</v>
      </c>
      <c r="AA105" s="64">
        <f>Funding!AA54</f>
        <v>1.7873198901378209</v>
      </c>
      <c r="AB105" s="64">
        <f>Funding!AB54</f>
        <v>1.4569188347138133</v>
      </c>
      <c r="AC105" s="64">
        <f>Funding!AC54</f>
        <v>1.8794724326144627</v>
      </c>
      <c r="AD105" s="64">
        <f>Funding!AD54</f>
        <v>1.5526924510480662</v>
      </c>
      <c r="AE105" s="64">
        <f>Funding!AE54</f>
        <v>1.9776884357465079</v>
      </c>
      <c r="AF105" s="64">
        <f>Funding!AF54</f>
        <v>1.6547435483600355</v>
      </c>
      <c r="AG105" s="64">
        <f>Funding!AG54</f>
        <v>2.0823786502339989</v>
      </c>
      <c r="AH105" s="64">
        <f>Funding!AH54</f>
        <v>1.7634968596883538</v>
      </c>
      <c r="AI105" s="64">
        <f>Funding!AI54</f>
        <v>2.1939818014747026</v>
      </c>
      <c r="AJ105" s="64">
        <f>Funding!AJ54</f>
        <v>1.8794060344516021</v>
      </c>
      <c r="AK105" s="64">
        <f>Funding!AK54</f>
        <v>2.3129664959232477</v>
      </c>
      <c r="AL105" s="64">
        <f>Funding!AL54</f>
        <v>2.0029556087627975</v>
      </c>
      <c r="AM105" s="64">
        <f>Funding!AM54</f>
        <v>2.4398332573447594</v>
      </c>
      <c r="AN105" s="64">
        <f>Funding!AN54</f>
        <v>2.1346631099917204</v>
      </c>
      <c r="AO105" s="64">
        <f>Funding!AO54</f>
        <v>2.5751167018125787</v>
      </c>
      <c r="AP105" s="64">
        <f>Funding!AP54</f>
        <v>2.2750813047211738</v>
      </c>
      <c r="AQ105" s="64">
        <f>Funding!AQ54</f>
        <v>2.7193878609025579</v>
      </c>
      <c r="AR105" s="64">
        <f>Funding!AR54</f>
        <v>2.4248005998663715</v>
      </c>
      <c r="AS105" s="64">
        <f>Funding!AS54</f>
        <v>0</v>
      </c>
      <c r="AT105" s="64">
        <f>Funding!AT54</f>
        <v>0</v>
      </c>
      <c r="AU105" s="64">
        <f>Funding!AU54</f>
        <v>0</v>
      </c>
      <c r="AV105" s="209">
        <f>Funding!AV54</f>
        <v>0</v>
      </c>
    </row>
    <row r="106" spans="2:48" x14ac:dyDescent="0.2">
      <c r="F106" s="512"/>
      <c r="G106" s="192" t="s">
        <v>511</v>
      </c>
      <c r="H106" s="64">
        <f>Funding!H53</f>
        <v>42.702108238453889</v>
      </c>
      <c r="I106" s="64">
        <f>Funding!I53</f>
        <v>1.978414140108248</v>
      </c>
      <c r="J106" s="64">
        <f>Funding!J53</f>
        <v>1.9552400680761164</v>
      </c>
      <c r="K106" s="64">
        <f>Funding!K53</f>
        <v>1.9277871133772995</v>
      </c>
      <c r="L106" s="64">
        <f>Funding!L53</f>
        <v>1.8866822164203318</v>
      </c>
      <c r="M106" s="64">
        <f>Funding!M53</f>
        <v>1.8574053696238144</v>
      </c>
      <c r="N106" s="64">
        <f>Funding!N53</f>
        <v>1.8144373871434529</v>
      </c>
      <c r="O106" s="64">
        <f>Funding!O53</f>
        <v>1.7832198226475839</v>
      </c>
      <c r="P106" s="64">
        <f>Funding!P53</f>
        <v>1.7382684043189136</v>
      </c>
      <c r="Q106" s="64">
        <f>Funding!Q53</f>
        <v>1.7049854295360745</v>
      </c>
      <c r="R106" s="64">
        <f>Funding!R53</f>
        <v>1.6579221012987753</v>
      </c>
      <c r="S106" s="64">
        <f>Funding!S53</f>
        <v>1.6224406214272586</v>
      </c>
      <c r="T106" s="64">
        <f>Funding!T53</f>
        <v>1.5731282324435514</v>
      </c>
      <c r="U106" s="64">
        <f>Funding!U53</f>
        <v>1.535306178769466</v>
      </c>
      <c r="V106" s="64">
        <f>Funding!V53</f>
        <v>1.4835983106922705</v>
      </c>
      <c r="W106" s="64">
        <f>Funding!W53</f>
        <v>1.4432840299364202</v>
      </c>
      <c r="X106" s="64">
        <f>Funding!X53</f>
        <v>1.3890243659194594</v>
      </c>
      <c r="Y106" s="64">
        <f>Funding!Y53</f>
        <v>1.3460559679748365</v>
      </c>
      <c r="Z106" s="64">
        <f>Funding!Z53</f>
        <v>1.2890776186814275</v>
      </c>
      <c r="AA106" s="64">
        <f>Funding!AA53</f>
        <v>1.2432822799061101</v>
      </c>
      <c r="AB106" s="64">
        <f>Funding!AB53</f>
        <v>1.1834070635864931</v>
      </c>
      <c r="AC106" s="64">
        <f>Funding!AC53</f>
        <v>1.1346002826235804</v>
      </c>
      <c r="AD106" s="64">
        <f>Funding!AD53</f>
        <v>1.0716379561309959</v>
      </c>
      <c r="AE106" s="64">
        <f>Funding!AE53</f>
        <v>1.0196227590208857</v>
      </c>
      <c r="AF106" s="64">
        <f>Funding!AF53</f>
        <v>0.95337019642337761</v>
      </c>
      <c r="AG106" s="64">
        <f>Funding!AG53</f>
        <v>0.89793628755331645</v>
      </c>
      <c r="AH106" s="64">
        <f>Funding!AH53</f>
        <v>0.82817660277047755</v>
      </c>
      <c r="AI106" s="64">
        <f>Funding!AI53</f>
        <v>0.76909945797091772</v>
      </c>
      <c r="AJ106" s="64">
        <f>Funding!AJ53</f>
        <v>0.69560106762151519</v>
      </c>
      <c r="AK106" s="64">
        <f>Funding!AK53</f>
        <v>0.63264096546738646</v>
      </c>
      <c r="AL106" s="64">
        <f>Funding!AL53</f>
        <v>0.55515658785395772</v>
      </c>
      <c r="AM106" s="64">
        <f>Funding!AM53</f>
        <v>0.48805757496040397</v>
      </c>
      <c r="AN106" s="64">
        <f>Funding!AN53</f>
        <v>0.40632316083935455</v>
      </c>
      <c r="AO106" s="64">
        <f>Funding!AO53</f>
        <v>0.33481194665463193</v>
      </c>
      <c r="AP106" s="64">
        <f>Funding!AP53</f>
        <v>0.24854553714391051</v>
      </c>
      <c r="AQ106" s="64">
        <f>Funding!AQ53</f>
        <v>0.17233031343575117</v>
      </c>
      <c r="AR106" s="64">
        <f>Funding!AR53</f>
        <v>8.123082009551548E-2</v>
      </c>
      <c r="AS106" s="64">
        <f>Funding!AS53</f>
        <v>0</v>
      </c>
      <c r="AT106" s="64">
        <f>Funding!AT53</f>
        <v>0</v>
      </c>
      <c r="AU106" s="64">
        <f>Funding!AU53</f>
        <v>0</v>
      </c>
      <c r="AV106" s="209">
        <f>Funding!AV53</f>
        <v>0</v>
      </c>
    </row>
    <row r="107" spans="2:48" x14ac:dyDescent="0.2">
      <c r="F107" s="512"/>
      <c r="G107" s="192" t="s">
        <v>444</v>
      </c>
      <c r="H107" s="64">
        <f>SUM(H105:H106)</f>
        <v>101.75924674914809</v>
      </c>
      <c r="I107" s="64">
        <f t="shared" ref="I107:AV107" si="7">SUM(I105:I106)</f>
        <v>2.670177484350984</v>
      </c>
      <c r="J107" s="64">
        <f t="shared" si="7"/>
        <v>2.7747312531154282</v>
      </c>
      <c r="K107" s="64">
        <f t="shared" si="7"/>
        <v>3.1547989628390196</v>
      </c>
      <c r="L107" s="64">
        <f t="shared" si="7"/>
        <v>2.7606179416895085</v>
      </c>
      <c r="M107" s="64">
        <f t="shared" si="7"/>
        <v>3.140031712321171</v>
      </c>
      <c r="N107" s="64">
        <f t="shared" si="7"/>
        <v>2.7463049840350702</v>
      </c>
      <c r="O107" s="64">
        <f t="shared" si="7"/>
        <v>3.1250532055929661</v>
      </c>
      <c r="P107" s="64">
        <f t="shared" si="7"/>
        <v>2.7317900396275432</v>
      </c>
      <c r="Q107" s="64">
        <f t="shared" si="7"/>
        <v>3.1098608993061969</v>
      </c>
      <c r="R107" s="64">
        <f t="shared" si="7"/>
        <v>2.7170707541798649</v>
      </c>
      <c r="S107" s="64">
        <f t="shared" si="7"/>
        <v>3.0944522328812121</v>
      </c>
      <c r="T107" s="64">
        <f t="shared" si="7"/>
        <v>2.7021447600281938</v>
      </c>
      <c r="U107" s="64">
        <f t="shared" si="7"/>
        <v>3.0788246288349983</v>
      </c>
      <c r="V107" s="64">
        <f t="shared" si="7"/>
        <v>2.6870096765385476</v>
      </c>
      <c r="W107" s="64">
        <f t="shared" si="7"/>
        <v>3.0629754931292754</v>
      </c>
      <c r="X107" s="64">
        <f t="shared" si="7"/>
        <v>2.6716631105350701</v>
      </c>
      <c r="Y107" s="64">
        <f t="shared" si="7"/>
        <v>3.0469022155392826</v>
      </c>
      <c r="Z107" s="64">
        <f t="shared" si="7"/>
        <v>2.6561026567506021</v>
      </c>
      <c r="AA107" s="64">
        <f t="shared" si="7"/>
        <v>3.030602170043931</v>
      </c>
      <c r="AB107" s="64">
        <f t="shared" si="7"/>
        <v>2.6403258983003064</v>
      </c>
      <c r="AC107" s="64">
        <f t="shared" si="7"/>
        <v>3.0140727152380431</v>
      </c>
      <c r="AD107" s="64">
        <f t="shared" si="7"/>
        <v>2.6243304071790621</v>
      </c>
      <c r="AE107" s="64">
        <f t="shared" si="7"/>
        <v>2.9973111947673936</v>
      </c>
      <c r="AF107" s="64">
        <f t="shared" si="7"/>
        <v>2.6081137447834131</v>
      </c>
      <c r="AG107" s="64">
        <f t="shared" si="7"/>
        <v>2.9803149377873153</v>
      </c>
      <c r="AH107" s="64">
        <f t="shared" si="7"/>
        <v>2.5916734624588313</v>
      </c>
      <c r="AI107" s="64">
        <f t="shared" si="7"/>
        <v>2.9630812594456204</v>
      </c>
      <c r="AJ107" s="64">
        <f t="shared" si="7"/>
        <v>2.5750071020731173</v>
      </c>
      <c r="AK107" s="64">
        <f t="shared" si="7"/>
        <v>2.945607461390634</v>
      </c>
      <c r="AL107" s="64">
        <f t="shared" si="7"/>
        <v>2.5581121966167553</v>
      </c>
      <c r="AM107" s="64">
        <f t="shared" si="7"/>
        <v>2.9278908323051636</v>
      </c>
      <c r="AN107" s="64">
        <f t="shared" si="7"/>
        <v>2.5409862708310751</v>
      </c>
      <c r="AO107" s="64">
        <f t="shared" si="7"/>
        <v>2.9099286484672104</v>
      </c>
      <c r="AP107" s="64">
        <f t="shared" si="7"/>
        <v>2.5236268418650845</v>
      </c>
      <c r="AQ107" s="64">
        <f t="shared" si="7"/>
        <v>2.8917181743383091</v>
      </c>
      <c r="AR107" s="64">
        <f t="shared" si="7"/>
        <v>2.5060314199618872</v>
      </c>
      <c r="AS107" s="64">
        <f t="shared" si="7"/>
        <v>0</v>
      </c>
      <c r="AT107" s="64">
        <f t="shared" si="7"/>
        <v>0</v>
      </c>
      <c r="AU107" s="64">
        <f t="shared" si="7"/>
        <v>0</v>
      </c>
      <c r="AV107" s="209">
        <f t="shared" si="7"/>
        <v>0</v>
      </c>
    </row>
    <row r="108" spans="2:48" x14ac:dyDescent="0.2">
      <c r="F108" s="513"/>
      <c r="G108" s="401" t="s">
        <v>513</v>
      </c>
      <c r="H108" s="410">
        <f>H107</f>
        <v>101.75924674914809</v>
      </c>
      <c r="I108" s="411">
        <f>H108-I107</f>
        <v>99.089069264797104</v>
      </c>
      <c r="J108" s="411">
        <f t="shared" ref="J108:AV108" si="8">I108-J107</f>
        <v>96.31433801168167</v>
      </c>
      <c r="K108" s="411">
        <f t="shared" si="8"/>
        <v>93.159539048842646</v>
      </c>
      <c r="L108" s="411">
        <f t="shared" si="8"/>
        <v>90.398921107153143</v>
      </c>
      <c r="M108" s="411">
        <f t="shared" si="8"/>
        <v>87.258889394831968</v>
      </c>
      <c r="N108" s="411">
        <f t="shared" si="8"/>
        <v>84.512584410796904</v>
      </c>
      <c r="O108" s="411">
        <f t="shared" si="8"/>
        <v>81.387531205203942</v>
      </c>
      <c r="P108" s="411">
        <f t="shared" si="8"/>
        <v>78.655741165576401</v>
      </c>
      <c r="Q108" s="411">
        <f t="shared" si="8"/>
        <v>75.545880266270203</v>
      </c>
      <c r="R108" s="411">
        <f t="shared" si="8"/>
        <v>72.828809512090345</v>
      </c>
      <c r="S108" s="411">
        <f t="shared" si="8"/>
        <v>69.734357279209135</v>
      </c>
      <c r="T108" s="411">
        <f t="shared" si="8"/>
        <v>67.032212519180945</v>
      </c>
      <c r="U108" s="411">
        <f t="shared" si="8"/>
        <v>63.953387890345944</v>
      </c>
      <c r="V108" s="411">
        <f t="shared" si="8"/>
        <v>61.2663782138074</v>
      </c>
      <c r="W108" s="411">
        <f t="shared" si="8"/>
        <v>58.203402720678127</v>
      </c>
      <c r="X108" s="411">
        <f t="shared" si="8"/>
        <v>55.531739610143056</v>
      </c>
      <c r="Y108" s="411">
        <f t="shared" si="8"/>
        <v>52.484837394603773</v>
      </c>
      <c r="Z108" s="411">
        <f t="shared" si="8"/>
        <v>49.828734737853168</v>
      </c>
      <c r="AA108" s="411">
        <f t="shared" si="8"/>
        <v>46.798132567809233</v>
      </c>
      <c r="AB108" s="411">
        <f t="shared" si="8"/>
        <v>44.157806669508929</v>
      </c>
      <c r="AC108" s="411">
        <f t="shared" si="8"/>
        <v>41.143733954270886</v>
      </c>
      <c r="AD108" s="411">
        <f t="shared" si="8"/>
        <v>38.519403547091827</v>
      </c>
      <c r="AE108" s="411">
        <f t="shared" si="8"/>
        <v>35.522092352324435</v>
      </c>
      <c r="AF108" s="411">
        <f t="shared" si="8"/>
        <v>32.913978607541026</v>
      </c>
      <c r="AG108" s="411">
        <f t="shared" si="8"/>
        <v>29.93366366975371</v>
      </c>
      <c r="AH108" s="411">
        <f t="shared" si="8"/>
        <v>27.341990207294877</v>
      </c>
      <c r="AI108" s="411">
        <f t="shared" si="8"/>
        <v>24.378908947849258</v>
      </c>
      <c r="AJ108" s="411">
        <f t="shared" si="8"/>
        <v>21.803901845776139</v>
      </c>
      <c r="AK108" s="411">
        <f t="shared" si="8"/>
        <v>18.858294384385506</v>
      </c>
      <c r="AL108" s="411">
        <f t="shared" si="8"/>
        <v>16.300182187768751</v>
      </c>
      <c r="AM108" s="411">
        <f t="shared" si="8"/>
        <v>13.372291355463588</v>
      </c>
      <c r="AN108" s="411">
        <f t="shared" si="8"/>
        <v>10.831305084632513</v>
      </c>
      <c r="AO108" s="411">
        <f t="shared" si="8"/>
        <v>7.9213764361653025</v>
      </c>
      <c r="AP108" s="411">
        <f t="shared" si="8"/>
        <v>5.3977495943002181</v>
      </c>
      <c r="AQ108" s="411">
        <f t="shared" si="8"/>
        <v>2.5060314199619089</v>
      </c>
      <c r="AR108" s="411">
        <f t="shared" si="8"/>
        <v>2.1760371282653068E-14</v>
      </c>
      <c r="AS108" s="174">
        <f t="shared" si="8"/>
        <v>2.1760371282653068E-14</v>
      </c>
      <c r="AT108" s="174">
        <f t="shared" si="8"/>
        <v>2.1760371282653068E-14</v>
      </c>
      <c r="AU108" s="174">
        <f t="shared" si="8"/>
        <v>2.1760371282653068E-14</v>
      </c>
      <c r="AV108" s="212">
        <f t="shared" si="8"/>
        <v>2.1760371282653068E-14</v>
      </c>
    </row>
    <row r="109" spans="2:48" x14ac:dyDescent="0.2">
      <c r="F109" s="409"/>
      <c r="G109" s="192"/>
      <c r="H109" s="407"/>
      <c r="I109" s="406"/>
      <c r="J109" s="406"/>
      <c r="K109" s="406"/>
      <c r="L109" s="406"/>
      <c r="M109" s="406"/>
      <c r="N109" s="406"/>
      <c r="O109" s="406"/>
      <c r="P109" s="406"/>
      <c r="Q109" s="406"/>
      <c r="R109" s="406"/>
      <c r="S109" s="406"/>
      <c r="T109" s="406"/>
      <c r="U109" s="406"/>
      <c r="V109" s="406"/>
      <c r="W109" s="406"/>
      <c r="X109" s="406"/>
      <c r="Y109" s="406"/>
      <c r="Z109" s="406"/>
      <c r="AA109" s="406"/>
      <c r="AB109" s="406"/>
      <c r="AC109" s="406"/>
      <c r="AD109" s="406"/>
      <c r="AE109" s="406"/>
      <c r="AF109" s="406"/>
      <c r="AG109" s="406"/>
      <c r="AH109" s="406"/>
      <c r="AI109" s="406"/>
      <c r="AJ109" s="406"/>
      <c r="AK109" s="406"/>
      <c r="AL109" s="406"/>
      <c r="AM109" s="406"/>
      <c r="AN109" s="406"/>
      <c r="AO109" s="406"/>
      <c r="AP109" s="406"/>
      <c r="AQ109" s="406"/>
      <c r="AR109" s="406"/>
      <c r="AS109" s="64"/>
      <c r="AT109" s="64"/>
      <c r="AU109" s="64"/>
      <c r="AV109" s="64"/>
    </row>
    <row r="110" spans="2:48" s="4" customFormat="1" ht="20" x14ac:dyDescent="0.25">
      <c r="B110" s="4" t="s">
        <v>517</v>
      </c>
    </row>
    <row r="111" spans="2:48" x14ac:dyDescent="0.2">
      <c r="F111" s="409"/>
      <c r="G111" s="192"/>
      <c r="H111" s="407"/>
      <c r="I111" s="406"/>
      <c r="J111" s="406"/>
      <c r="K111" s="406"/>
      <c r="L111" s="406"/>
      <c r="M111" s="406"/>
      <c r="N111" s="406"/>
      <c r="O111" s="406"/>
      <c r="P111" s="406"/>
      <c r="Q111" s="406"/>
      <c r="R111" s="406"/>
      <c r="S111" s="406"/>
      <c r="T111" s="406"/>
      <c r="U111" s="406"/>
      <c r="V111" s="406"/>
      <c r="W111" s="406"/>
      <c r="X111" s="406"/>
      <c r="Y111" s="406"/>
      <c r="Z111" s="406"/>
      <c r="AA111" s="406"/>
      <c r="AB111" s="406"/>
      <c r="AC111" s="406"/>
      <c r="AD111" s="406"/>
      <c r="AE111" s="406"/>
      <c r="AF111" s="406"/>
      <c r="AG111" s="406"/>
      <c r="AH111" s="406"/>
      <c r="AI111" s="406"/>
      <c r="AJ111" s="406"/>
      <c r="AK111" s="406"/>
      <c r="AL111" s="406"/>
      <c r="AM111" s="406"/>
      <c r="AN111" s="406"/>
      <c r="AO111" s="406"/>
      <c r="AP111" s="406"/>
      <c r="AQ111" s="406"/>
      <c r="AR111" s="406"/>
      <c r="AS111" s="64"/>
      <c r="AT111" s="64"/>
      <c r="AU111" s="64"/>
      <c r="AV111" s="64"/>
    </row>
    <row r="112" spans="2:48" x14ac:dyDescent="0.2">
      <c r="F112" s="510" t="s">
        <v>224</v>
      </c>
      <c r="G112" s="510" t="s">
        <v>227</v>
      </c>
      <c r="H112" s="510" t="s">
        <v>518</v>
      </c>
      <c r="I112" s="511" t="s">
        <v>519</v>
      </c>
      <c r="J112" s="511"/>
      <c r="K112" s="511"/>
      <c r="L112" s="511"/>
      <c r="M112" s="511"/>
      <c r="N112" s="511"/>
      <c r="O112" s="511"/>
      <c r="P112" s="511"/>
      <c r="Q112" s="511"/>
      <c r="R112" s="511"/>
      <c r="S112" s="511"/>
      <c r="T112" s="511"/>
      <c r="U112" s="511"/>
      <c r="V112" s="511"/>
      <c r="W112" s="511"/>
      <c r="X112" s="511"/>
      <c r="Y112" s="511"/>
      <c r="Z112" s="511"/>
      <c r="AA112" s="511"/>
      <c r="AB112" s="511"/>
      <c r="AC112" s="511"/>
      <c r="AD112" s="511"/>
      <c r="AE112" s="511"/>
      <c r="AF112" s="511"/>
      <c r="AG112" s="511"/>
      <c r="AH112" s="511"/>
      <c r="AI112" s="511"/>
      <c r="AJ112" s="511"/>
      <c r="AK112" s="511"/>
      <c r="AL112" s="511"/>
      <c r="AM112" s="511"/>
      <c r="AN112" s="511"/>
      <c r="AO112" s="511"/>
      <c r="AP112" s="511"/>
      <c r="AQ112" s="511"/>
      <c r="AR112" s="511"/>
      <c r="AS112" s="511"/>
      <c r="AT112" s="511"/>
      <c r="AU112" s="511"/>
      <c r="AV112" s="511"/>
    </row>
    <row r="113" spans="6:48" x14ac:dyDescent="0.2">
      <c r="F113" s="510"/>
      <c r="G113" s="510"/>
      <c r="H113" s="510"/>
      <c r="I113" s="241">
        <f>I7</f>
        <v>1</v>
      </c>
      <c r="J113" s="241">
        <f t="shared" ref="J113:AV113" si="9">J7</f>
        <v>2</v>
      </c>
      <c r="K113" s="241">
        <f t="shared" si="9"/>
        <v>3</v>
      </c>
      <c r="L113" s="241">
        <f t="shared" si="9"/>
        <v>4</v>
      </c>
      <c r="M113" s="241">
        <f t="shared" si="9"/>
        <v>5</v>
      </c>
      <c r="N113" s="241">
        <f t="shared" si="9"/>
        <v>6</v>
      </c>
      <c r="O113" s="241">
        <f t="shared" si="9"/>
        <v>7</v>
      </c>
      <c r="P113" s="241">
        <f t="shared" si="9"/>
        <v>8</v>
      </c>
      <c r="Q113" s="241">
        <f t="shared" si="9"/>
        <v>9</v>
      </c>
      <c r="R113" s="241">
        <f t="shared" si="9"/>
        <v>10</v>
      </c>
      <c r="S113" s="241">
        <f t="shared" si="9"/>
        <v>11</v>
      </c>
      <c r="T113" s="241">
        <f t="shared" si="9"/>
        <v>12</v>
      </c>
      <c r="U113" s="241">
        <f t="shared" si="9"/>
        <v>13</v>
      </c>
      <c r="V113" s="241">
        <f t="shared" si="9"/>
        <v>14</v>
      </c>
      <c r="W113" s="241">
        <f t="shared" si="9"/>
        <v>15</v>
      </c>
      <c r="X113" s="241">
        <f t="shared" si="9"/>
        <v>16</v>
      </c>
      <c r="Y113" s="241">
        <f t="shared" si="9"/>
        <v>17</v>
      </c>
      <c r="Z113" s="241">
        <f t="shared" si="9"/>
        <v>18</v>
      </c>
      <c r="AA113" s="241">
        <f t="shared" si="9"/>
        <v>19</v>
      </c>
      <c r="AB113" s="241">
        <f t="shared" si="9"/>
        <v>20</v>
      </c>
      <c r="AC113" s="241">
        <f t="shared" si="9"/>
        <v>21</v>
      </c>
      <c r="AD113" s="241">
        <f t="shared" si="9"/>
        <v>22</v>
      </c>
      <c r="AE113" s="241">
        <f t="shared" si="9"/>
        <v>23</v>
      </c>
      <c r="AF113" s="241">
        <f t="shared" si="9"/>
        <v>24</v>
      </c>
      <c r="AG113" s="241">
        <f t="shared" si="9"/>
        <v>25</v>
      </c>
      <c r="AH113" s="241">
        <f t="shared" si="9"/>
        <v>26</v>
      </c>
      <c r="AI113" s="241">
        <f t="shared" si="9"/>
        <v>27</v>
      </c>
      <c r="AJ113" s="241">
        <f t="shared" si="9"/>
        <v>28</v>
      </c>
      <c r="AK113" s="241">
        <f t="shared" si="9"/>
        <v>29</v>
      </c>
      <c r="AL113" s="241">
        <f t="shared" si="9"/>
        <v>30</v>
      </c>
      <c r="AM113" s="241">
        <f t="shared" si="9"/>
        <v>31</v>
      </c>
      <c r="AN113" s="241">
        <f t="shared" si="9"/>
        <v>32</v>
      </c>
      <c r="AO113" s="241">
        <f t="shared" si="9"/>
        <v>33</v>
      </c>
      <c r="AP113" s="241">
        <f t="shared" si="9"/>
        <v>34</v>
      </c>
      <c r="AQ113" s="241">
        <f t="shared" si="9"/>
        <v>35</v>
      </c>
      <c r="AR113" s="241">
        <f t="shared" si="9"/>
        <v>36</v>
      </c>
      <c r="AS113" s="241">
        <f t="shared" si="9"/>
        <v>37</v>
      </c>
      <c r="AT113" s="241">
        <f t="shared" si="9"/>
        <v>38</v>
      </c>
      <c r="AU113" s="241">
        <f t="shared" si="9"/>
        <v>39</v>
      </c>
      <c r="AV113" s="241">
        <f t="shared" si="9"/>
        <v>40</v>
      </c>
    </row>
    <row r="114" spans="6:48" x14ac:dyDescent="0.2">
      <c r="F114" s="213" t="s">
        <v>226</v>
      </c>
      <c r="G114" s="192" t="str">
        <f>E11</f>
        <v>P-50 Base</v>
      </c>
      <c r="H114" s="407">
        <f>SUM(I114:AV114)</f>
        <v>39.386133633524814</v>
      </c>
      <c r="I114" s="406">
        <f>Operations!I45+Operations!I52</f>
        <v>0.81050200000000006</v>
      </c>
      <c r="J114" s="406">
        <f>Operations!J45+Operations!J52</f>
        <v>0.81050200000000006</v>
      </c>
      <c r="K114" s="406">
        <f>Operations!K45+Operations!K52</f>
        <v>0.82671204000000009</v>
      </c>
      <c r="L114" s="406">
        <f>Operations!L45+Operations!L52</f>
        <v>0.82671204000000009</v>
      </c>
      <c r="M114" s="406">
        <f>Operations!M45+Operations!M52</f>
        <v>0.84324628079999997</v>
      </c>
      <c r="N114" s="406">
        <f>Operations!N45+Operations!N52</f>
        <v>0.84324628079999997</v>
      </c>
      <c r="O114" s="406">
        <f>Operations!O45+Operations!O52</f>
        <v>0.86011120641599992</v>
      </c>
      <c r="P114" s="406">
        <f>Operations!P45+Operations!P52</f>
        <v>0.86011120641599992</v>
      </c>
      <c r="Q114" s="406">
        <f>Operations!Q45+Operations!Q52</f>
        <v>0.87731343054431998</v>
      </c>
      <c r="R114" s="406">
        <f>Operations!R45+Operations!R52</f>
        <v>0.87731343054431998</v>
      </c>
      <c r="S114" s="406">
        <f>Operations!S45+Operations!S52</f>
        <v>0.89485969915520647</v>
      </c>
      <c r="T114" s="406">
        <f>Operations!T45+Operations!T52</f>
        <v>0.89485969915520647</v>
      </c>
      <c r="U114" s="406">
        <f>Operations!U45+Operations!U52</f>
        <v>0.91275689313831054</v>
      </c>
      <c r="V114" s="406">
        <f>Operations!V45+Operations!V52</f>
        <v>0.91275689313831054</v>
      </c>
      <c r="W114" s="406">
        <f>Operations!W45+Operations!W52</f>
        <v>0.93101203100107677</v>
      </c>
      <c r="X114" s="406">
        <f>Operations!X45+Operations!X52</f>
        <v>0.93101203100107677</v>
      </c>
      <c r="Y114" s="406">
        <f>Operations!Y45+Operations!Y52</f>
        <v>0.94963227162109831</v>
      </c>
      <c r="Z114" s="406">
        <f>Operations!Z45+Operations!Z52</f>
        <v>0.94963227162109831</v>
      </c>
      <c r="AA114" s="406">
        <f>Operations!AA45+Operations!AA52</f>
        <v>0.96862491705352038</v>
      </c>
      <c r="AB114" s="406">
        <f>Operations!AB45+Operations!AB52</f>
        <v>0.96862491705352038</v>
      </c>
      <c r="AC114" s="406">
        <f>Operations!AC45+Operations!AC52</f>
        <v>0.98799741539459085</v>
      </c>
      <c r="AD114" s="406">
        <f>Operations!AD45+Operations!AD52</f>
        <v>0.98799741539459085</v>
      </c>
      <c r="AE114" s="406">
        <f>Operations!AE45+Operations!AE52</f>
        <v>1.0077573637024826</v>
      </c>
      <c r="AF114" s="406">
        <f>Operations!AF45+Operations!AF52</f>
        <v>1.0077573637024826</v>
      </c>
      <c r="AG114" s="406">
        <f>Operations!AG45+Operations!AG52</f>
        <v>1.0279125109765324</v>
      </c>
      <c r="AH114" s="406">
        <f>Operations!AH45+Operations!AH52</f>
        <v>1.0279125109765324</v>
      </c>
      <c r="AI114" s="406">
        <f>Operations!AI45+Operations!AI52</f>
        <v>1.0484707611960629</v>
      </c>
      <c r="AJ114" s="406">
        <f>Operations!AJ45+Operations!AJ52</f>
        <v>1.0484707611960629</v>
      </c>
      <c r="AK114" s="406">
        <f>Operations!AK45+Operations!AK52</f>
        <v>1.0694401764199841</v>
      </c>
      <c r="AL114" s="406">
        <f>Operations!AL45+Operations!AL52</f>
        <v>1.0694401764199841</v>
      </c>
      <c r="AM114" s="406">
        <f>Operations!AM45+Operations!AM52</f>
        <v>1.0908289799483839</v>
      </c>
      <c r="AN114" s="406">
        <f>Operations!AN45+Operations!AN52</f>
        <v>1.0908289799483839</v>
      </c>
      <c r="AO114" s="406">
        <f>Operations!AO45+Operations!AO52</f>
        <v>1.1126455595473517</v>
      </c>
      <c r="AP114" s="406">
        <f>Operations!AP45+Operations!AP52</f>
        <v>1.1126455595473517</v>
      </c>
      <c r="AQ114" s="406">
        <f>Operations!AQ45+Operations!AQ52</f>
        <v>1.1348984707382987</v>
      </c>
      <c r="AR114" s="406">
        <f>Operations!AR45+Operations!AR52</f>
        <v>1.1348984707382987</v>
      </c>
      <c r="AS114" s="406">
        <f>Operations!AS45+Operations!AS52</f>
        <v>1.1575964401530647</v>
      </c>
      <c r="AT114" s="406">
        <f>Operations!AT45+Operations!AT52</f>
        <v>1.1575964401530647</v>
      </c>
      <c r="AU114" s="406">
        <f>Operations!AU45+Operations!AU52</f>
        <v>1.180748368956126</v>
      </c>
      <c r="AV114" s="412">
        <f>Operations!AV45+Operations!AV52</f>
        <v>1.180748368956126</v>
      </c>
    </row>
    <row r="115" spans="6:48" x14ac:dyDescent="0.2">
      <c r="F115" s="207">
        <v>1</v>
      </c>
      <c r="G115" s="192" t="str">
        <f t="dataTable" ref="G115:AV117" dt2D="0" dtr="0" r1="E2" ca="1"/>
        <v>P-50 Base</v>
      </c>
      <c r="H115" s="407">
        <v>39.386133633524814</v>
      </c>
      <c r="I115" s="406">
        <v>0.81050200000000006</v>
      </c>
      <c r="J115" s="406">
        <v>0.81050200000000006</v>
      </c>
      <c r="K115" s="406">
        <v>0.82671204000000009</v>
      </c>
      <c r="L115" s="406">
        <v>0.82671204000000009</v>
      </c>
      <c r="M115" s="406">
        <v>0.84324628079999997</v>
      </c>
      <c r="N115" s="406">
        <v>0.84324628079999997</v>
      </c>
      <c r="O115" s="406">
        <v>0.86011120641599992</v>
      </c>
      <c r="P115" s="406">
        <v>0.86011120641599992</v>
      </c>
      <c r="Q115" s="406">
        <v>0.87731343054431998</v>
      </c>
      <c r="R115" s="406">
        <v>0.87731343054431998</v>
      </c>
      <c r="S115" s="406">
        <v>0.89485969915520647</v>
      </c>
      <c r="T115" s="406">
        <v>0.89485969915520647</v>
      </c>
      <c r="U115" s="406">
        <v>0.91275689313831054</v>
      </c>
      <c r="V115" s="406">
        <v>0.91275689313831054</v>
      </c>
      <c r="W115" s="406">
        <v>0.93101203100107677</v>
      </c>
      <c r="X115" s="406">
        <v>0.93101203100107677</v>
      </c>
      <c r="Y115" s="406">
        <v>0.94963227162109831</v>
      </c>
      <c r="Z115" s="406">
        <v>0.94963227162109831</v>
      </c>
      <c r="AA115" s="406">
        <v>0.96862491705352038</v>
      </c>
      <c r="AB115" s="406">
        <v>0.96862491705352038</v>
      </c>
      <c r="AC115" s="406">
        <v>0.98799741539459085</v>
      </c>
      <c r="AD115" s="406">
        <v>0.98799741539459085</v>
      </c>
      <c r="AE115" s="406">
        <v>1.0077573637024826</v>
      </c>
      <c r="AF115" s="406">
        <v>1.0077573637024826</v>
      </c>
      <c r="AG115" s="406">
        <v>1.0279125109765324</v>
      </c>
      <c r="AH115" s="406">
        <v>1.0279125109765324</v>
      </c>
      <c r="AI115" s="406">
        <v>1.0484707611960629</v>
      </c>
      <c r="AJ115" s="406">
        <v>1.0484707611960629</v>
      </c>
      <c r="AK115" s="406">
        <v>1.0694401764199841</v>
      </c>
      <c r="AL115" s="406">
        <v>1.0694401764199841</v>
      </c>
      <c r="AM115" s="406">
        <v>1.0908289799483839</v>
      </c>
      <c r="AN115" s="406">
        <v>1.0908289799483839</v>
      </c>
      <c r="AO115" s="406">
        <v>1.1126455595473517</v>
      </c>
      <c r="AP115" s="406">
        <v>1.1126455595473517</v>
      </c>
      <c r="AQ115" s="406">
        <v>1.1348984707382987</v>
      </c>
      <c r="AR115" s="406">
        <v>1.1348984707382987</v>
      </c>
      <c r="AS115" s="64">
        <v>1.1575964401530647</v>
      </c>
      <c r="AT115" s="64">
        <v>1.1575964401530647</v>
      </c>
      <c r="AU115" s="64">
        <v>1.180748368956126</v>
      </c>
      <c r="AV115" s="209">
        <v>1.180748368956126</v>
      </c>
    </row>
    <row r="116" spans="6:48" x14ac:dyDescent="0.2">
      <c r="F116" s="207">
        <v>2</v>
      </c>
      <c r="G116" s="192" t="str">
        <v>P-30 Upside</v>
      </c>
      <c r="H116" s="407">
        <v>35.692893551581399</v>
      </c>
      <c r="I116" s="406">
        <v>0.81050200000000006</v>
      </c>
      <c r="J116" s="406">
        <v>0.81050200000000006</v>
      </c>
      <c r="K116" s="406">
        <v>0.81860701999999996</v>
      </c>
      <c r="L116" s="406">
        <v>0.81860701999999996</v>
      </c>
      <c r="M116" s="406">
        <v>0.82679309020000002</v>
      </c>
      <c r="N116" s="406">
        <v>0.82679309020000002</v>
      </c>
      <c r="O116" s="406">
        <v>0.83506102110199998</v>
      </c>
      <c r="P116" s="406">
        <v>0.83506102110199998</v>
      </c>
      <c r="Q116" s="406">
        <v>0.84341163131301999</v>
      </c>
      <c r="R116" s="406">
        <v>0.84341163131301999</v>
      </c>
      <c r="S116" s="406">
        <v>0.85184574762615006</v>
      </c>
      <c r="T116" s="406">
        <v>0.85184574762615006</v>
      </c>
      <c r="U116" s="406">
        <v>0.86036420510241163</v>
      </c>
      <c r="V116" s="406">
        <v>0.86036420510241163</v>
      </c>
      <c r="W116" s="406">
        <v>0.86896784715343567</v>
      </c>
      <c r="X116" s="406">
        <v>0.86896784715343567</v>
      </c>
      <c r="Y116" s="406">
        <v>0.87765752562497013</v>
      </c>
      <c r="Z116" s="406">
        <v>0.87765752562497013</v>
      </c>
      <c r="AA116" s="406">
        <v>0.88643410088121988</v>
      </c>
      <c r="AB116" s="406">
        <v>0.88643410088121988</v>
      </c>
      <c r="AC116" s="406">
        <v>0.89529844189003205</v>
      </c>
      <c r="AD116" s="406">
        <v>0.89529844189003205</v>
      </c>
      <c r="AE116" s="406">
        <v>0.9042514263089324</v>
      </c>
      <c r="AF116" s="406">
        <v>0.9042514263089324</v>
      </c>
      <c r="AG116" s="406">
        <v>0.91329394057202173</v>
      </c>
      <c r="AH116" s="406">
        <v>0.91329394057202173</v>
      </c>
      <c r="AI116" s="406">
        <v>0.92242687997774198</v>
      </c>
      <c r="AJ116" s="406">
        <v>0.92242687997774198</v>
      </c>
      <c r="AK116" s="406">
        <v>0.93165114877751942</v>
      </c>
      <c r="AL116" s="406">
        <v>0.93165114877751942</v>
      </c>
      <c r="AM116" s="406">
        <v>0.94096766026529477</v>
      </c>
      <c r="AN116" s="406">
        <v>0.94096766026529477</v>
      </c>
      <c r="AO116" s="406">
        <v>0.95037733686794756</v>
      </c>
      <c r="AP116" s="406">
        <v>0.95037733686794756</v>
      </c>
      <c r="AQ116" s="406">
        <v>0.95988111023662714</v>
      </c>
      <c r="AR116" s="406">
        <v>0.95988111023662714</v>
      </c>
      <c r="AS116" s="64">
        <v>0.96947992133899341</v>
      </c>
      <c r="AT116" s="64">
        <v>0.96947992133899341</v>
      </c>
      <c r="AU116" s="64">
        <v>0.97917472055238319</v>
      </c>
      <c r="AV116" s="209">
        <v>0.97917472055238319</v>
      </c>
    </row>
    <row r="117" spans="6:48" x14ac:dyDescent="0.2">
      <c r="F117" s="389">
        <v>3</v>
      </c>
      <c r="G117" s="401" t="str">
        <v>P-99 Downside</v>
      </c>
      <c r="H117" s="410">
        <v>43.556984528135281</v>
      </c>
      <c r="I117" s="411">
        <v>0.81050200000000006</v>
      </c>
      <c r="J117" s="411">
        <v>0.81050200000000006</v>
      </c>
      <c r="K117" s="411">
        <v>0.83481706</v>
      </c>
      <c r="L117" s="411">
        <v>0.83481706</v>
      </c>
      <c r="M117" s="411">
        <v>0.8598615718</v>
      </c>
      <c r="N117" s="411">
        <v>0.8598615718</v>
      </c>
      <c r="O117" s="411">
        <v>0.88565741895399996</v>
      </c>
      <c r="P117" s="411">
        <v>0.88565741895399996</v>
      </c>
      <c r="Q117" s="411">
        <v>0.91222714152262019</v>
      </c>
      <c r="R117" s="411">
        <v>0.91222714152262019</v>
      </c>
      <c r="S117" s="411">
        <v>0.93959395576829863</v>
      </c>
      <c r="T117" s="411">
        <v>0.93959395576829863</v>
      </c>
      <c r="U117" s="411">
        <v>0.96778177444134772</v>
      </c>
      <c r="V117" s="411">
        <v>0.96778177444134772</v>
      </c>
      <c r="W117" s="411">
        <v>0.99681522767458808</v>
      </c>
      <c r="X117" s="411">
        <v>0.99681522767458808</v>
      </c>
      <c r="Y117" s="411">
        <v>1.0267196845048259</v>
      </c>
      <c r="Z117" s="411">
        <v>1.0267196845048259</v>
      </c>
      <c r="AA117" s="411">
        <v>1.0575212750399707</v>
      </c>
      <c r="AB117" s="411">
        <v>1.0575212750399707</v>
      </c>
      <c r="AC117" s="411">
        <v>1.0892469132911697</v>
      </c>
      <c r="AD117" s="411">
        <v>1.0892469132911697</v>
      </c>
      <c r="AE117" s="411">
        <v>1.1219243206899048</v>
      </c>
      <c r="AF117" s="411">
        <v>1.1219243206899048</v>
      </c>
      <c r="AG117" s="411">
        <v>1.155582050310602</v>
      </c>
      <c r="AH117" s="411">
        <v>1.155582050310602</v>
      </c>
      <c r="AI117" s="411">
        <v>1.1902495118199201</v>
      </c>
      <c r="AJ117" s="411">
        <v>1.1902495118199201</v>
      </c>
      <c r="AK117" s="411">
        <v>1.2259569971745179</v>
      </c>
      <c r="AL117" s="411">
        <v>1.2259569971745179</v>
      </c>
      <c r="AM117" s="411">
        <v>1.2627357070897536</v>
      </c>
      <c r="AN117" s="411">
        <v>1.2627357070897536</v>
      </c>
      <c r="AO117" s="411">
        <v>1.3006177783024462</v>
      </c>
      <c r="AP117" s="411">
        <v>1.3006177783024462</v>
      </c>
      <c r="AQ117" s="411">
        <v>1.3396363116515195</v>
      </c>
      <c r="AR117" s="411">
        <v>1.3396363116515195</v>
      </c>
      <c r="AS117" s="174">
        <v>1.3798254010010651</v>
      </c>
      <c r="AT117" s="174">
        <v>1.3798254010010651</v>
      </c>
      <c r="AU117" s="174">
        <v>1.421220163031097</v>
      </c>
      <c r="AV117" s="212">
        <v>1.421220163031097</v>
      </c>
    </row>
    <row r="118" spans="6:48" x14ac:dyDescent="0.2">
      <c r="F118" s="409"/>
      <c r="G118" s="192"/>
      <c r="H118" s="407"/>
      <c r="I118" s="406"/>
      <c r="J118" s="406"/>
      <c r="K118" s="406"/>
      <c r="L118" s="406"/>
      <c r="M118" s="406"/>
      <c r="N118" s="406"/>
      <c r="O118" s="406"/>
      <c r="P118" s="406"/>
      <c r="Q118" s="406"/>
      <c r="R118" s="406"/>
      <c r="S118" s="406"/>
      <c r="T118" s="406"/>
      <c r="U118" s="406"/>
      <c r="V118" s="406"/>
      <c r="W118" s="406"/>
      <c r="X118" s="406"/>
      <c r="Y118" s="406"/>
      <c r="Z118" s="406"/>
      <c r="AA118" s="406"/>
      <c r="AB118" s="406"/>
      <c r="AC118" s="406"/>
      <c r="AD118" s="406"/>
      <c r="AE118" s="406"/>
      <c r="AF118" s="406"/>
      <c r="AG118" s="406"/>
      <c r="AH118" s="406"/>
      <c r="AI118" s="406"/>
      <c r="AJ118" s="406"/>
      <c r="AK118" s="406"/>
      <c r="AL118" s="406"/>
      <c r="AM118" s="406"/>
      <c r="AN118" s="406"/>
      <c r="AO118" s="406"/>
      <c r="AP118" s="406"/>
      <c r="AQ118" s="406"/>
      <c r="AR118" s="406"/>
      <c r="AS118" s="64"/>
      <c r="AT118" s="64"/>
      <c r="AU118" s="64"/>
      <c r="AV118" s="64"/>
    </row>
    <row r="119" spans="6:48" x14ac:dyDescent="0.2">
      <c r="F119" s="510" t="s">
        <v>224</v>
      </c>
      <c r="G119" s="510" t="s">
        <v>227</v>
      </c>
      <c r="H119" s="510" t="s">
        <v>520</v>
      </c>
      <c r="I119" s="511" t="s">
        <v>521</v>
      </c>
      <c r="J119" s="511"/>
      <c r="K119" s="511"/>
      <c r="L119" s="511"/>
      <c r="M119" s="511"/>
      <c r="N119" s="511"/>
      <c r="O119" s="511"/>
      <c r="P119" s="511"/>
      <c r="Q119" s="511"/>
      <c r="R119" s="511"/>
      <c r="S119" s="511"/>
      <c r="T119" s="511"/>
      <c r="U119" s="511"/>
      <c r="V119" s="511"/>
      <c r="W119" s="511"/>
      <c r="X119" s="511"/>
      <c r="Y119" s="511"/>
      <c r="Z119" s="511"/>
      <c r="AA119" s="511"/>
      <c r="AB119" s="511"/>
      <c r="AC119" s="511"/>
      <c r="AD119" s="511"/>
      <c r="AE119" s="511"/>
      <c r="AF119" s="511"/>
      <c r="AG119" s="511"/>
      <c r="AH119" s="511"/>
      <c r="AI119" s="511"/>
      <c r="AJ119" s="511"/>
      <c r="AK119" s="511"/>
      <c r="AL119" s="511"/>
      <c r="AM119" s="511"/>
      <c r="AN119" s="511"/>
      <c r="AO119" s="511"/>
      <c r="AP119" s="511"/>
      <c r="AQ119" s="511"/>
      <c r="AR119" s="511"/>
      <c r="AS119" s="511"/>
      <c r="AT119" s="511"/>
      <c r="AU119" s="511"/>
      <c r="AV119" s="511"/>
    </row>
    <row r="120" spans="6:48" x14ac:dyDescent="0.2">
      <c r="F120" s="510"/>
      <c r="G120" s="510"/>
      <c r="H120" s="510"/>
      <c r="I120" s="241">
        <f>I7</f>
        <v>1</v>
      </c>
      <c r="J120" s="241">
        <f t="shared" ref="J120:AV120" si="10">J7</f>
        <v>2</v>
      </c>
      <c r="K120" s="241">
        <f t="shared" si="10"/>
        <v>3</v>
      </c>
      <c r="L120" s="241">
        <f t="shared" si="10"/>
        <v>4</v>
      </c>
      <c r="M120" s="241">
        <f t="shared" si="10"/>
        <v>5</v>
      </c>
      <c r="N120" s="241">
        <f t="shared" si="10"/>
        <v>6</v>
      </c>
      <c r="O120" s="241">
        <f t="shared" si="10"/>
        <v>7</v>
      </c>
      <c r="P120" s="241">
        <f t="shared" si="10"/>
        <v>8</v>
      </c>
      <c r="Q120" s="241">
        <f t="shared" si="10"/>
        <v>9</v>
      </c>
      <c r="R120" s="241">
        <f t="shared" si="10"/>
        <v>10</v>
      </c>
      <c r="S120" s="241">
        <f t="shared" si="10"/>
        <v>11</v>
      </c>
      <c r="T120" s="241">
        <f t="shared" si="10"/>
        <v>12</v>
      </c>
      <c r="U120" s="241">
        <f t="shared" si="10"/>
        <v>13</v>
      </c>
      <c r="V120" s="241">
        <f t="shared" si="10"/>
        <v>14</v>
      </c>
      <c r="W120" s="241">
        <f t="shared" si="10"/>
        <v>15</v>
      </c>
      <c r="X120" s="241">
        <f t="shared" si="10"/>
        <v>16</v>
      </c>
      <c r="Y120" s="241">
        <f t="shared" si="10"/>
        <v>17</v>
      </c>
      <c r="Z120" s="241">
        <f t="shared" si="10"/>
        <v>18</v>
      </c>
      <c r="AA120" s="241">
        <f t="shared" si="10"/>
        <v>19</v>
      </c>
      <c r="AB120" s="241">
        <f t="shared" si="10"/>
        <v>20</v>
      </c>
      <c r="AC120" s="241">
        <f t="shared" si="10"/>
        <v>21</v>
      </c>
      <c r="AD120" s="241">
        <f t="shared" si="10"/>
        <v>22</v>
      </c>
      <c r="AE120" s="241">
        <f t="shared" si="10"/>
        <v>23</v>
      </c>
      <c r="AF120" s="241">
        <f t="shared" si="10"/>
        <v>24</v>
      </c>
      <c r="AG120" s="241">
        <f t="shared" si="10"/>
        <v>25</v>
      </c>
      <c r="AH120" s="241">
        <f t="shared" si="10"/>
        <v>26</v>
      </c>
      <c r="AI120" s="241">
        <f t="shared" si="10"/>
        <v>27</v>
      </c>
      <c r="AJ120" s="241">
        <f t="shared" si="10"/>
        <v>28</v>
      </c>
      <c r="AK120" s="241">
        <f t="shared" si="10"/>
        <v>29</v>
      </c>
      <c r="AL120" s="241">
        <f t="shared" si="10"/>
        <v>30</v>
      </c>
      <c r="AM120" s="241">
        <f t="shared" si="10"/>
        <v>31</v>
      </c>
      <c r="AN120" s="241">
        <f t="shared" si="10"/>
        <v>32</v>
      </c>
      <c r="AO120" s="241">
        <f t="shared" si="10"/>
        <v>33</v>
      </c>
      <c r="AP120" s="241">
        <f t="shared" si="10"/>
        <v>34</v>
      </c>
      <c r="AQ120" s="241">
        <f t="shared" si="10"/>
        <v>35</v>
      </c>
      <c r="AR120" s="241">
        <f t="shared" si="10"/>
        <v>36</v>
      </c>
      <c r="AS120" s="241">
        <f t="shared" si="10"/>
        <v>37</v>
      </c>
      <c r="AT120" s="241">
        <f t="shared" si="10"/>
        <v>38</v>
      </c>
      <c r="AU120" s="241">
        <f t="shared" si="10"/>
        <v>39</v>
      </c>
      <c r="AV120" s="241">
        <f t="shared" si="10"/>
        <v>40</v>
      </c>
    </row>
    <row r="121" spans="6:48" x14ac:dyDescent="0.2">
      <c r="F121" s="213" t="s">
        <v>226</v>
      </c>
      <c r="G121" s="192" t="str">
        <f>E11</f>
        <v>P-50 Base</v>
      </c>
      <c r="H121" s="407">
        <f>SUM(I121:AV121)</f>
        <v>11.386650930070811</v>
      </c>
      <c r="I121" s="407">
        <f>Operations!I49+Operations!I57</f>
        <v>0.24298407866879998</v>
      </c>
      <c r="J121" s="407">
        <f>Operations!J49+Operations!J57</f>
        <v>0.22565310405119998</v>
      </c>
      <c r="K121" s="407">
        <f>Operations!K49+Operations!K57</f>
        <v>0.24784376024217597</v>
      </c>
      <c r="L121" s="407">
        <f>Operations!L49+Operations!L57</f>
        <v>0.23016616613222396</v>
      </c>
      <c r="M121" s="407">
        <f>Operations!M49+Operations!M57</f>
        <v>0.25280063544701947</v>
      </c>
      <c r="N121" s="407">
        <f>Operations!N49+Operations!N57</f>
        <v>0.23476948945486847</v>
      </c>
      <c r="O121" s="407">
        <f>Operations!O49+Operations!O57</f>
        <v>0.25785664815595988</v>
      </c>
      <c r="P121" s="407">
        <f>Operations!P49+Operations!P57</f>
        <v>0.23946487924396581</v>
      </c>
      <c r="Q121" s="407">
        <f>Operations!Q49+Operations!Q57</f>
        <v>0.26301378111907908</v>
      </c>
      <c r="R121" s="407">
        <f>Operations!R49+Operations!R57</f>
        <v>0.24425417682884515</v>
      </c>
      <c r="S121" s="407">
        <f>Operations!S49+Operations!S57</f>
        <v>0.26827405674146065</v>
      </c>
      <c r="T121" s="407">
        <f>Operations!T49+Operations!T57</f>
        <v>0.24913926036542205</v>
      </c>
      <c r="U121" s="407">
        <f>Operations!U49+Operations!U57</f>
        <v>0.27363953787628992</v>
      </c>
      <c r="V121" s="407">
        <f>Operations!V49+Operations!V57</f>
        <v>0.25412204557273049</v>
      </c>
      <c r="W121" s="407">
        <f>Operations!W49+Operations!W57</f>
        <v>0.27911232863381569</v>
      </c>
      <c r="X121" s="407">
        <f>Operations!X49+Operations!X57</f>
        <v>0.25920448648418509</v>
      </c>
      <c r="Y121" s="407">
        <f>Operations!Y49+Operations!Y57</f>
        <v>0.284694575206492</v>
      </c>
      <c r="Z121" s="407">
        <f>Operations!Z49+Operations!Z57</f>
        <v>0.26438857621386885</v>
      </c>
      <c r="AA121" s="407">
        <f>Operations!AA49+Operations!AA57</f>
        <v>0.29038846671062191</v>
      </c>
      <c r="AB121" s="407">
        <f>Operations!AB49+Operations!AB57</f>
        <v>0.26967634773814619</v>
      </c>
      <c r="AC121" s="407">
        <f>Operations!AC49+Operations!AC57</f>
        <v>0.29619623604483436</v>
      </c>
      <c r="AD121" s="407">
        <f>Operations!AD49+Operations!AD57</f>
        <v>0.27506987469290917</v>
      </c>
      <c r="AE121" s="407">
        <f>Operations!AE49+Operations!AE57</f>
        <v>0.30212016076573101</v>
      </c>
      <c r="AF121" s="407">
        <f>Operations!AF49+Operations!AF57</f>
        <v>0.28057127218676736</v>
      </c>
      <c r="AG121" s="407">
        <f>Operations!AG49+Operations!AG57</f>
        <v>0.30816256398104563</v>
      </c>
      <c r="AH121" s="407">
        <f>Operations!AH49+Operations!AH57</f>
        <v>0.28618269763050269</v>
      </c>
      <c r="AI121" s="407">
        <f>Operations!AI49+Operations!AI57</f>
        <v>0.3143258152606665</v>
      </c>
      <c r="AJ121" s="407">
        <f>Operations!AJ49+Operations!AJ57</f>
        <v>0.29190635158311273</v>
      </c>
      <c r="AK121" s="407">
        <f>Operations!AK49+Operations!AK57</f>
        <v>0.32061233156587987</v>
      </c>
      <c r="AL121" s="407">
        <f>Operations!AL49+Operations!AL57</f>
        <v>0.29774447861477499</v>
      </c>
      <c r="AM121" s="407">
        <f>Operations!AM49+Operations!AM57</f>
        <v>0.32702457819719744</v>
      </c>
      <c r="AN121" s="407">
        <f>Operations!AN49+Operations!AN57</f>
        <v>0.3036993681870705</v>
      </c>
      <c r="AO121" s="407">
        <f>Operations!AO49+Operations!AO57</f>
        <v>0.33356506976114142</v>
      </c>
      <c r="AP121" s="407">
        <f>Operations!AP49+Operations!AP57</f>
        <v>0.30977335555081192</v>
      </c>
      <c r="AQ121" s="407">
        <f>Operations!AQ49+Operations!AQ57</f>
        <v>0.34023637115636429</v>
      </c>
      <c r="AR121" s="407">
        <f>Operations!AR49+Operations!AR57</f>
        <v>0.31596882266182819</v>
      </c>
      <c r="AS121" s="407">
        <f>Operations!AS49+Operations!AS57</f>
        <v>0.34704109857949161</v>
      </c>
      <c r="AT121" s="407">
        <f>Operations!AT49+Operations!AT57</f>
        <v>0.32228819911506479</v>
      </c>
      <c r="AU121" s="407">
        <f>Operations!AU49+Operations!AU57</f>
        <v>0.35398192055108141</v>
      </c>
      <c r="AV121" s="413">
        <f>Operations!AV49+Operations!AV57</f>
        <v>0.32873396309736602</v>
      </c>
    </row>
    <row r="122" spans="6:48" x14ac:dyDescent="0.2">
      <c r="F122" s="207">
        <v>1</v>
      </c>
      <c r="G122" s="192" t="str">
        <f t="dataTable" ref="G122:AV124" dt2D="0" dtr="0" r1="E2" ca="1"/>
        <v>P-50 Base</v>
      </c>
      <c r="H122" s="407">
        <v>11.386650930070811</v>
      </c>
      <c r="I122" s="407">
        <v>0.24298407866879998</v>
      </c>
      <c r="J122" s="407">
        <v>0.22565310405119998</v>
      </c>
      <c r="K122" s="407">
        <v>0.24784376024217597</v>
      </c>
      <c r="L122" s="407">
        <v>0.23016616613222396</v>
      </c>
      <c r="M122" s="407">
        <v>0.25280063544701947</v>
      </c>
      <c r="N122" s="407">
        <v>0.23476948945486847</v>
      </c>
      <c r="O122" s="407">
        <v>0.25785664815595988</v>
      </c>
      <c r="P122" s="407">
        <v>0.23946487924396581</v>
      </c>
      <c r="Q122" s="407">
        <v>0.26301378111907908</v>
      </c>
      <c r="R122" s="407">
        <v>0.24425417682884515</v>
      </c>
      <c r="S122" s="407">
        <v>0.26827405674146065</v>
      </c>
      <c r="T122" s="407">
        <v>0.24913926036542205</v>
      </c>
      <c r="U122" s="407">
        <v>0.27363953787628992</v>
      </c>
      <c r="V122" s="407">
        <v>0.25412204557273049</v>
      </c>
      <c r="W122" s="407">
        <v>0.27911232863381569</v>
      </c>
      <c r="X122" s="407">
        <v>0.25920448648418509</v>
      </c>
      <c r="Y122" s="407">
        <v>0.284694575206492</v>
      </c>
      <c r="Z122" s="407">
        <v>0.26438857621386885</v>
      </c>
      <c r="AA122" s="407">
        <v>0.29038846671062191</v>
      </c>
      <c r="AB122" s="407">
        <v>0.26967634773814619</v>
      </c>
      <c r="AC122" s="407">
        <v>0.29619623604483436</v>
      </c>
      <c r="AD122" s="407">
        <v>0.27506987469290917</v>
      </c>
      <c r="AE122" s="407">
        <v>0.30212016076573101</v>
      </c>
      <c r="AF122" s="407">
        <v>0.28057127218676736</v>
      </c>
      <c r="AG122" s="407">
        <v>0.30816256398104563</v>
      </c>
      <c r="AH122" s="407">
        <v>0.28618269763050269</v>
      </c>
      <c r="AI122" s="407">
        <v>0.3143258152606665</v>
      </c>
      <c r="AJ122" s="407">
        <v>0.29190635158311273</v>
      </c>
      <c r="AK122" s="407">
        <v>0.32061233156587987</v>
      </c>
      <c r="AL122" s="407">
        <v>0.29774447861477499</v>
      </c>
      <c r="AM122" s="407">
        <v>0.32702457819719744</v>
      </c>
      <c r="AN122" s="407">
        <v>0.3036993681870705</v>
      </c>
      <c r="AO122" s="407">
        <v>0.33356506976114142</v>
      </c>
      <c r="AP122" s="407">
        <v>0.30977335555081192</v>
      </c>
      <c r="AQ122" s="407">
        <v>0.34023637115636429</v>
      </c>
      <c r="AR122" s="407">
        <v>0.31596882266182819</v>
      </c>
      <c r="AS122" s="407">
        <v>0.34704109857949161</v>
      </c>
      <c r="AT122" s="407">
        <v>0.32228819911506479</v>
      </c>
      <c r="AU122" s="407">
        <v>0.35398192055108141</v>
      </c>
      <c r="AV122" s="413">
        <v>0.32873396309736602</v>
      </c>
    </row>
    <row r="123" spans="6:48" x14ac:dyDescent="0.2">
      <c r="F123" s="207">
        <v>2</v>
      </c>
      <c r="G123" t="str">
        <v>P-30 Upside</v>
      </c>
      <c r="H123" s="407">
        <v>10.428699785639198</v>
      </c>
      <c r="I123" s="407">
        <v>0.24556901567591488</v>
      </c>
      <c r="J123" s="407">
        <v>0.2280536689879149</v>
      </c>
      <c r="K123" s="407">
        <v>0.24802470583267405</v>
      </c>
      <c r="L123" s="407">
        <v>0.23033420567779406</v>
      </c>
      <c r="M123" s="407">
        <v>0.25050495289100078</v>
      </c>
      <c r="N123" s="407">
        <v>0.23263754773457201</v>
      </c>
      <c r="O123" s="407">
        <v>0.25301000241991078</v>
      </c>
      <c r="P123" s="407">
        <v>0.2349639232119177</v>
      </c>
      <c r="Q123" s="407">
        <v>0.25554010244410991</v>
      </c>
      <c r="R123" s="407">
        <v>0.2373135624440369</v>
      </c>
      <c r="S123" s="407">
        <v>0.25809550346855098</v>
      </c>
      <c r="T123" s="407">
        <v>0.23968669806847726</v>
      </c>
      <c r="U123" s="407">
        <v>0.26067645850323651</v>
      </c>
      <c r="V123" s="407">
        <v>0.24208356504916201</v>
      </c>
      <c r="W123" s="407">
        <v>0.26328322308826879</v>
      </c>
      <c r="X123" s="407">
        <v>0.2445044006996536</v>
      </c>
      <c r="Y123" s="407">
        <v>0.26591605531915152</v>
      </c>
      <c r="Z123" s="407">
        <v>0.24694944470665015</v>
      </c>
      <c r="AA123" s="407">
        <v>0.26857521587234312</v>
      </c>
      <c r="AB123" s="407">
        <v>0.24941893915371671</v>
      </c>
      <c r="AC123" s="407">
        <v>0.27126096803106653</v>
      </c>
      <c r="AD123" s="407">
        <v>0.25191312854525383</v>
      </c>
      <c r="AE123" s="407">
        <v>0.2739735777113772</v>
      </c>
      <c r="AF123" s="407">
        <v>0.25443225983070639</v>
      </c>
      <c r="AG123" s="407">
        <v>0.27671331348849099</v>
      </c>
      <c r="AH123" s="407">
        <v>0.25697658242901344</v>
      </c>
      <c r="AI123" s="407">
        <v>0.2794804466233759</v>
      </c>
      <c r="AJ123" s="407">
        <v>0.25954634825330364</v>
      </c>
      <c r="AK123" s="407">
        <v>0.2822752510896096</v>
      </c>
      <c r="AL123" s="407">
        <v>0.26214181173583662</v>
      </c>
      <c r="AM123" s="407">
        <v>0.28509800360050574</v>
      </c>
      <c r="AN123" s="407">
        <v>0.264763229853195</v>
      </c>
      <c r="AO123" s="407">
        <v>0.28794898363651078</v>
      </c>
      <c r="AP123" s="407">
        <v>0.26741086215172694</v>
      </c>
      <c r="AQ123" s="407">
        <v>0.29082847347287588</v>
      </c>
      <c r="AR123" s="407">
        <v>0.27008497077324423</v>
      </c>
      <c r="AS123" s="407">
        <v>0.2937367582076047</v>
      </c>
      <c r="AT123" s="407">
        <v>0.27278582048097672</v>
      </c>
      <c r="AU123" s="407">
        <v>0.29667412578968066</v>
      </c>
      <c r="AV123" s="413">
        <v>0.27551367868578647</v>
      </c>
    </row>
    <row r="124" spans="6:48" x14ac:dyDescent="0.2">
      <c r="F124" s="389">
        <v>3</v>
      </c>
      <c r="G124" s="401" t="str">
        <v>P-99 Downside</v>
      </c>
      <c r="H124" s="410">
        <v>11.118871252438455</v>
      </c>
      <c r="I124" s="410">
        <v>0.21454977159053618</v>
      </c>
      <c r="J124" s="410">
        <v>0.19924688974733618</v>
      </c>
      <c r="K124" s="410">
        <v>0.22098626473825228</v>
      </c>
      <c r="L124" s="410">
        <v>0.20522429643975626</v>
      </c>
      <c r="M124" s="410">
        <v>0.22761585268039985</v>
      </c>
      <c r="N124" s="410">
        <v>0.21138102533294895</v>
      </c>
      <c r="O124" s="410">
        <v>0.23444432826081185</v>
      </c>
      <c r="P124" s="410">
        <v>0.21772245609293744</v>
      </c>
      <c r="Q124" s="410">
        <v>0.24147765810863622</v>
      </c>
      <c r="R124" s="410">
        <v>0.22425412977572556</v>
      </c>
      <c r="S124" s="410">
        <v>0.24872198785189531</v>
      </c>
      <c r="T124" s="410">
        <v>0.23098175366899734</v>
      </c>
      <c r="U124" s="410">
        <v>0.25618364748745215</v>
      </c>
      <c r="V124" s="410">
        <v>0.23791120627906726</v>
      </c>
      <c r="W124" s="410">
        <v>0.26386915691207574</v>
      </c>
      <c r="X124" s="410">
        <v>0.24504854246743929</v>
      </c>
      <c r="Y124" s="410">
        <v>0.27178523161943802</v>
      </c>
      <c r="Z124" s="410">
        <v>0.25239999874146246</v>
      </c>
      <c r="AA124" s="410">
        <v>0.27993878856802124</v>
      </c>
      <c r="AB124" s="410">
        <v>0.25997199870370635</v>
      </c>
      <c r="AC124" s="410">
        <v>0.28833695222506184</v>
      </c>
      <c r="AD124" s="410">
        <v>0.26777115866481754</v>
      </c>
      <c r="AE124" s="410">
        <v>0.2969870607918137</v>
      </c>
      <c r="AF124" s="410">
        <v>0.27580429342476209</v>
      </c>
      <c r="AG124" s="410">
        <v>0.30589667261556808</v>
      </c>
      <c r="AH124" s="410">
        <v>0.2840784222275049</v>
      </c>
      <c r="AI124" s="410">
        <v>0.31507357279403514</v>
      </c>
      <c r="AJ124" s="410">
        <v>0.29260077489433012</v>
      </c>
      <c r="AK124" s="410">
        <v>0.32452577997785625</v>
      </c>
      <c r="AL124" s="410">
        <v>0.30137879814116009</v>
      </c>
      <c r="AM124" s="410">
        <v>0.33426155337719199</v>
      </c>
      <c r="AN124" s="410">
        <v>0.31042016208539491</v>
      </c>
      <c r="AO124" s="410">
        <v>0.34428939997850772</v>
      </c>
      <c r="AP124" s="410">
        <v>0.31973276694795671</v>
      </c>
      <c r="AQ124" s="410">
        <v>0.35461808197786293</v>
      </c>
      <c r="AR124" s="410">
        <v>0.32932474995639544</v>
      </c>
      <c r="AS124" s="410">
        <v>0.36525662443719886</v>
      </c>
      <c r="AT124" s="410">
        <v>0.33920449245508733</v>
      </c>
      <c r="AU124" s="410">
        <v>0.37621432317031478</v>
      </c>
      <c r="AV124" s="414">
        <v>0.34938062722873997</v>
      </c>
    </row>
    <row r="125" spans="6:48" x14ac:dyDescent="0.2">
      <c r="F125" s="409"/>
      <c r="G125" s="192"/>
      <c r="H125" s="407"/>
      <c r="I125" s="406"/>
      <c r="J125" s="406"/>
      <c r="K125" s="406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6"/>
      <c r="AA125" s="406"/>
      <c r="AB125" s="406"/>
      <c r="AC125" s="406"/>
      <c r="AD125" s="406"/>
      <c r="AE125" s="406"/>
      <c r="AF125" s="406"/>
      <c r="AG125" s="406"/>
      <c r="AH125" s="406"/>
      <c r="AI125" s="406"/>
      <c r="AJ125" s="406"/>
      <c r="AK125" s="406"/>
      <c r="AL125" s="406"/>
      <c r="AM125" s="406"/>
      <c r="AN125" s="406"/>
      <c r="AO125" s="406"/>
      <c r="AP125" s="406"/>
      <c r="AQ125" s="406"/>
      <c r="AR125" s="406"/>
      <c r="AS125" s="64"/>
      <c r="AT125" s="64"/>
      <c r="AU125" s="64"/>
      <c r="AV125" s="64"/>
    </row>
    <row r="126" spans="6:48" x14ac:dyDescent="0.2">
      <c r="F126" s="510" t="s">
        <v>224</v>
      </c>
      <c r="G126" s="510" t="s">
        <v>227</v>
      </c>
      <c r="H126" s="510" t="s">
        <v>522</v>
      </c>
      <c r="I126" s="511" t="s">
        <v>523</v>
      </c>
      <c r="J126" s="511"/>
      <c r="K126" s="511"/>
      <c r="L126" s="511"/>
      <c r="M126" s="511"/>
      <c r="N126" s="511"/>
      <c r="O126" s="511"/>
      <c r="P126" s="511"/>
      <c r="Q126" s="511"/>
      <c r="R126" s="511"/>
      <c r="S126" s="511"/>
      <c r="T126" s="511"/>
      <c r="U126" s="511"/>
      <c r="V126" s="511"/>
      <c r="W126" s="511"/>
      <c r="X126" s="511"/>
      <c r="Y126" s="511"/>
      <c r="Z126" s="511"/>
      <c r="AA126" s="511"/>
      <c r="AB126" s="511"/>
      <c r="AC126" s="511"/>
      <c r="AD126" s="511"/>
      <c r="AE126" s="511"/>
      <c r="AF126" s="511"/>
      <c r="AG126" s="511"/>
      <c r="AH126" s="511"/>
      <c r="AI126" s="511"/>
      <c r="AJ126" s="511"/>
      <c r="AK126" s="511"/>
      <c r="AL126" s="511"/>
      <c r="AM126" s="511"/>
      <c r="AN126" s="511"/>
      <c r="AO126" s="511"/>
      <c r="AP126" s="511"/>
      <c r="AQ126" s="511"/>
      <c r="AR126" s="511"/>
      <c r="AS126" s="511"/>
      <c r="AT126" s="511"/>
      <c r="AU126" s="511"/>
      <c r="AV126" s="511"/>
    </row>
    <row r="127" spans="6:48" x14ac:dyDescent="0.2">
      <c r="F127" s="510"/>
      <c r="G127" s="510"/>
      <c r="H127" s="510"/>
      <c r="I127" s="241">
        <f>I7</f>
        <v>1</v>
      </c>
      <c r="J127" s="241">
        <f t="shared" ref="J127:AV127" si="11">J7</f>
        <v>2</v>
      </c>
      <c r="K127" s="241">
        <f t="shared" si="11"/>
        <v>3</v>
      </c>
      <c r="L127" s="241">
        <f t="shared" si="11"/>
        <v>4</v>
      </c>
      <c r="M127" s="241">
        <f t="shared" si="11"/>
        <v>5</v>
      </c>
      <c r="N127" s="241">
        <f t="shared" si="11"/>
        <v>6</v>
      </c>
      <c r="O127" s="241">
        <f t="shared" si="11"/>
        <v>7</v>
      </c>
      <c r="P127" s="241">
        <f t="shared" si="11"/>
        <v>8</v>
      </c>
      <c r="Q127" s="241">
        <f t="shared" si="11"/>
        <v>9</v>
      </c>
      <c r="R127" s="241">
        <f t="shared" si="11"/>
        <v>10</v>
      </c>
      <c r="S127" s="241">
        <f t="shared" si="11"/>
        <v>11</v>
      </c>
      <c r="T127" s="241">
        <f t="shared" si="11"/>
        <v>12</v>
      </c>
      <c r="U127" s="241">
        <f t="shared" si="11"/>
        <v>13</v>
      </c>
      <c r="V127" s="241">
        <f t="shared" si="11"/>
        <v>14</v>
      </c>
      <c r="W127" s="241">
        <f t="shared" si="11"/>
        <v>15</v>
      </c>
      <c r="X127" s="241">
        <f t="shared" si="11"/>
        <v>16</v>
      </c>
      <c r="Y127" s="241">
        <f t="shared" si="11"/>
        <v>17</v>
      </c>
      <c r="Z127" s="241">
        <f t="shared" si="11"/>
        <v>18</v>
      </c>
      <c r="AA127" s="241">
        <f t="shared" si="11"/>
        <v>19</v>
      </c>
      <c r="AB127" s="241">
        <f t="shared" si="11"/>
        <v>20</v>
      </c>
      <c r="AC127" s="241">
        <f t="shared" si="11"/>
        <v>21</v>
      </c>
      <c r="AD127" s="241">
        <f t="shared" si="11"/>
        <v>22</v>
      </c>
      <c r="AE127" s="241">
        <f t="shared" si="11"/>
        <v>23</v>
      </c>
      <c r="AF127" s="241">
        <f t="shared" si="11"/>
        <v>24</v>
      </c>
      <c r="AG127" s="241">
        <f t="shared" si="11"/>
        <v>25</v>
      </c>
      <c r="AH127" s="241">
        <f t="shared" si="11"/>
        <v>26</v>
      </c>
      <c r="AI127" s="241">
        <f t="shared" si="11"/>
        <v>27</v>
      </c>
      <c r="AJ127" s="241">
        <f t="shared" si="11"/>
        <v>28</v>
      </c>
      <c r="AK127" s="241">
        <f t="shared" si="11"/>
        <v>29</v>
      </c>
      <c r="AL127" s="241">
        <f t="shared" si="11"/>
        <v>30</v>
      </c>
      <c r="AM127" s="241">
        <f t="shared" si="11"/>
        <v>31</v>
      </c>
      <c r="AN127" s="241">
        <f t="shared" si="11"/>
        <v>32</v>
      </c>
      <c r="AO127" s="241">
        <f t="shared" si="11"/>
        <v>33</v>
      </c>
      <c r="AP127" s="241">
        <f t="shared" si="11"/>
        <v>34</v>
      </c>
      <c r="AQ127" s="241">
        <f t="shared" si="11"/>
        <v>35</v>
      </c>
      <c r="AR127" s="241">
        <f t="shared" si="11"/>
        <v>36</v>
      </c>
      <c r="AS127" s="241">
        <f t="shared" si="11"/>
        <v>37</v>
      </c>
      <c r="AT127" s="241">
        <f t="shared" si="11"/>
        <v>38</v>
      </c>
      <c r="AU127" s="241">
        <f t="shared" si="11"/>
        <v>39</v>
      </c>
      <c r="AV127" s="241">
        <f t="shared" si="11"/>
        <v>40</v>
      </c>
    </row>
    <row r="128" spans="6:48" x14ac:dyDescent="0.2">
      <c r="F128" s="213" t="s">
        <v>226</v>
      </c>
      <c r="G128" s="192" t="str">
        <f>E11</f>
        <v>P-50 Base</v>
      </c>
      <c r="H128" s="407">
        <f>SUM(I128:AV128)</f>
        <v>9.2834024388457301</v>
      </c>
      <c r="I128" s="406">
        <f>Operations!I63+Operations!I66+Operations!I69</f>
        <v>0.2609747429184</v>
      </c>
      <c r="J128" s="406">
        <f>Operations!J63+Operations!J66+Operations!J69</f>
        <v>0.2362768180416</v>
      </c>
      <c r="K128" s="406">
        <f>Operations!K63+Operations!K66+Operations!K69</f>
        <v>0.26041083777676799</v>
      </c>
      <c r="L128" s="406">
        <f>Operations!L63+Operations!L66+Operations!L69</f>
        <v>0.23521895440243201</v>
      </c>
      <c r="M128" s="406">
        <f>Operations!M63+Operations!M66+Operations!M69</f>
        <v>0.25971998653230333</v>
      </c>
      <c r="N128" s="406">
        <f>Operations!N63+Operations!N66+Operations!N69</f>
        <v>0.23402426549048061</v>
      </c>
      <c r="O128" s="406">
        <f>Operations!O63+Operations!O66+Operations!O69</f>
        <v>0.25889733690294936</v>
      </c>
      <c r="P128" s="406">
        <f>Operations!P63+Operations!P66+Operations!P69</f>
        <v>0.23268770144029022</v>
      </c>
      <c r="Q128" s="406">
        <f>Operations!Q63+Operations!Q66+Operations!Q69</f>
        <v>0.2579378932938084</v>
      </c>
      <c r="R128" s="406">
        <f>Operations!R63+Operations!R66+Operations!R69</f>
        <v>0.23120406512189606</v>
      </c>
      <c r="S128" s="406">
        <f>Operations!S63+Operations!S66+Operations!S69</f>
        <v>0.25683651300554056</v>
      </c>
      <c r="T128" s="406">
        <f>Operations!T63+Operations!T66+Operations!T69</f>
        <v>0.22956800827018997</v>
      </c>
      <c r="U128" s="406">
        <f>Operations!U63+Operations!U66+Operations!U69</f>
        <v>0.25558790234842454</v>
      </c>
      <c r="V128" s="406">
        <f>Operations!V63+Operations!V66+Operations!V69</f>
        <v>0.22777402751836689</v>
      </c>
      <c r="W128" s="406">
        <f>Operations!W63+Operations!W66+Operations!W69</f>
        <v>0.25418661265982156</v>
      </c>
      <c r="X128" s="406">
        <f>Operations!X63+Operations!X66+Operations!X69</f>
        <v>0.22581646033316283</v>
      </c>
      <c r="Y128" s="406">
        <f>Operations!Y63+Operations!Y66+Operations!Y69</f>
        <v>0.25262703622273514</v>
      </c>
      <c r="Z128" s="406">
        <f>Operations!Z63+Operations!Z66+Operations!Z69</f>
        <v>0.22368948084954324</v>
      </c>
      <c r="AA128" s="406">
        <f>Operations!AA63+Operations!AA66+Operations!AA69</f>
        <v>0.25090340208310136</v>
      </c>
      <c r="AB128" s="406">
        <f>Operations!AB63+Operations!AB66+Operations!AB69</f>
        <v>0.2213870956024456</v>
      </c>
      <c r="AC128" s="406">
        <f>Operations!AC63+Operations!AC66+Operations!AC69</f>
        <v>0.24900977176339312</v>
      </c>
      <c r="AD128" s="406">
        <f>Operations!AD63+Operations!AD66+Operations!AD69</f>
        <v>0.21890313915312423</v>
      </c>
      <c r="AE128" s="406">
        <f>Operations!AE63+Operations!AE66+Operations!AE69</f>
        <v>0.2469400348700633</v>
      </c>
      <c r="AF128" s="406">
        <f>Operations!AF63+Operations!AF66+Operations!AF69</f>
        <v>0.21623126960758904</v>
      </c>
      <c r="AG128" s="406">
        <f>Operations!AG63+Operations!AG66+Operations!AG69</f>
        <v>0.24468790459229492</v>
      </c>
      <c r="AH128" s="406">
        <f>Operations!AH63+Operations!AH66+Operations!AH69</f>
        <v>0.21336496402457117</v>
      </c>
      <c r="AI128" s="406">
        <f>Operations!AI63+Operations!AI66+Operations!AI69</f>
        <v>0.24224691308946777</v>
      </c>
      <c r="AJ128" s="406">
        <f>Operations!AJ63+Operations!AJ66+Operations!AJ69</f>
        <v>0.21029751371038957</v>
      </c>
      <c r="AK128" s="406">
        <f>Operations!AK63+Operations!AK66+Operations!AK69</f>
        <v>0.23961040676469067</v>
      </c>
      <c r="AL128" s="406">
        <f>Operations!AL63+Operations!AL66+Operations!AL69</f>
        <v>0.20702201939803089</v>
      </c>
      <c r="AM128" s="406">
        <f>Operations!AM63+Operations!AM66+Operations!AM69</f>
        <v>0.23677154142168669</v>
      </c>
      <c r="AN128" s="406">
        <f>Operations!AN63+Operations!AN66+Operations!AN69</f>
        <v>0.20353138630769368</v>
      </c>
      <c r="AO128" s="406">
        <f>Operations!AO63+Operations!AO66+Operations!AO69</f>
        <v>0.23372327730225664</v>
      </c>
      <c r="AP128" s="406">
        <f>Operations!AP63+Operations!AP66+Operations!AP69</f>
        <v>0.1998183190859838</v>
      </c>
      <c r="AQ128" s="406">
        <f>Operations!AQ63+Operations!AQ66+Operations!AQ69</f>
        <v>0.23045837400148073</v>
      </c>
      <c r="AR128" s="406">
        <f>Operations!AR63+Operations!AR66+Operations!AR69</f>
        <v>0.19587531662088242</v>
      </c>
      <c r="AS128" s="406">
        <f>Operations!AS63+Operations!AS66+Operations!AS69</f>
        <v>0.22696938525775287</v>
      </c>
      <c r="AT128" s="406">
        <f>Operations!AT63+Operations!AT66+Operations!AT69</f>
        <v>0.19169466672954261</v>
      </c>
      <c r="AU128" s="406">
        <f>Operations!AU63+Operations!AU66+Operations!AU69</f>
        <v>0.2232486536146753</v>
      </c>
      <c r="AV128" s="412">
        <f>Operations!AV63+Operations!AV66+Operations!AV69</f>
        <v>0.18726844071590087</v>
      </c>
    </row>
    <row r="129" spans="6:48" x14ac:dyDescent="0.2">
      <c r="F129" s="207">
        <v>1</v>
      </c>
      <c r="G129" s="192" t="str">
        <f t="dataTable" ref="G129:AV131" dt2D="0" dtr="0" r1="E2" ca="1"/>
        <v>P-50 Base</v>
      </c>
      <c r="H129" s="407">
        <v>9.2834024388457301</v>
      </c>
      <c r="I129" s="406">
        <v>0.2609747429184</v>
      </c>
      <c r="J129" s="406">
        <v>0.2362768180416</v>
      </c>
      <c r="K129" s="406">
        <v>0.26041083777676799</v>
      </c>
      <c r="L129" s="406">
        <v>0.23521895440243201</v>
      </c>
      <c r="M129" s="406">
        <v>0.25971998653230333</v>
      </c>
      <c r="N129" s="406">
        <v>0.23402426549048061</v>
      </c>
      <c r="O129" s="406">
        <v>0.25889733690294936</v>
      </c>
      <c r="P129" s="406">
        <v>0.23268770144029022</v>
      </c>
      <c r="Q129" s="406">
        <v>0.2579378932938084</v>
      </c>
      <c r="R129" s="406">
        <v>0.23120406512189606</v>
      </c>
      <c r="S129" s="406">
        <v>0.25683651300554056</v>
      </c>
      <c r="T129" s="406">
        <v>0.22956800827018997</v>
      </c>
      <c r="U129" s="406">
        <v>0.25558790234842454</v>
      </c>
      <c r="V129" s="406">
        <v>0.22777402751836689</v>
      </c>
      <c r="W129" s="406">
        <v>0.25418661265982156</v>
      </c>
      <c r="X129" s="406">
        <v>0.22581646033316283</v>
      </c>
      <c r="Y129" s="406">
        <v>0.25262703622273514</v>
      </c>
      <c r="Z129" s="406">
        <v>0.22368948084954324</v>
      </c>
      <c r="AA129" s="406">
        <v>0.25090340208310136</v>
      </c>
      <c r="AB129" s="406">
        <v>0.2213870956024456</v>
      </c>
      <c r="AC129" s="406">
        <v>0.24900977176339312</v>
      </c>
      <c r="AD129" s="406">
        <v>0.21890313915312423</v>
      </c>
      <c r="AE129" s="406">
        <v>0.2469400348700633</v>
      </c>
      <c r="AF129" s="406">
        <v>0.21623126960758904</v>
      </c>
      <c r="AG129" s="406">
        <v>0.24468790459229492</v>
      </c>
      <c r="AH129" s="406">
        <v>0.21336496402457117</v>
      </c>
      <c r="AI129" s="406">
        <v>0.24224691308946777</v>
      </c>
      <c r="AJ129" s="406">
        <v>0.21029751371038957</v>
      </c>
      <c r="AK129" s="406">
        <v>0.23961040676469067</v>
      </c>
      <c r="AL129" s="406">
        <v>0.20702201939803089</v>
      </c>
      <c r="AM129" s="406">
        <v>0.23677154142168669</v>
      </c>
      <c r="AN129" s="406">
        <v>0.20353138630769368</v>
      </c>
      <c r="AO129" s="406">
        <v>0.23372327730225664</v>
      </c>
      <c r="AP129" s="406">
        <v>0.1998183190859838</v>
      </c>
      <c r="AQ129" s="406">
        <v>0.23045837400148073</v>
      </c>
      <c r="AR129" s="406">
        <v>0.19587531662088242</v>
      </c>
      <c r="AS129" s="64">
        <v>0.22696938525775287</v>
      </c>
      <c r="AT129" s="64">
        <v>0.19169466672954261</v>
      </c>
      <c r="AU129" s="64">
        <v>0.2232486536146753</v>
      </c>
      <c r="AV129" s="209">
        <v>0.18726844071590087</v>
      </c>
    </row>
    <row r="130" spans="6:48" x14ac:dyDescent="0.2">
      <c r="F130" s="207">
        <v>2</v>
      </c>
      <c r="G130" s="192" t="str">
        <v>P-30 Upside</v>
      </c>
      <c r="H130" s="407">
        <v>8.5583359714447163</v>
      </c>
      <c r="I130" s="406">
        <v>0.26254468699200001</v>
      </c>
      <c r="J130" s="406">
        <v>0.23761417780799998</v>
      </c>
      <c r="K130" s="406">
        <v>0.25944343386191998</v>
      </c>
      <c r="L130" s="406">
        <v>0.23426361958608</v>
      </c>
      <c r="M130" s="406">
        <v>0.2562539012005392</v>
      </c>
      <c r="N130" s="406">
        <v>0.23082228878194078</v>
      </c>
      <c r="O130" s="406">
        <v>0.25297463354254457</v>
      </c>
      <c r="P130" s="406">
        <v>0.22728870499976017</v>
      </c>
      <c r="Q130" s="406">
        <v>0.24960415514127002</v>
      </c>
      <c r="R130" s="406">
        <v>0.2236613673130578</v>
      </c>
      <c r="S130" s="406">
        <v>0.24614096970861571</v>
      </c>
      <c r="T130" s="406">
        <v>0.21993875400212137</v>
      </c>
      <c r="U130" s="406">
        <v>0.24258356015179416</v>
      </c>
      <c r="V130" s="406">
        <v>0.21611932228823488</v>
      </c>
      <c r="W130" s="406">
        <v>0.23893038830686536</v>
      </c>
      <c r="X130" s="406">
        <v>0.21220150806467047</v>
      </c>
      <c r="Y130" s="406">
        <v>0.23517989466902281</v>
      </c>
      <c r="Z130" s="406">
        <v>0.20818372562440599</v>
      </c>
      <c r="AA130" s="406">
        <v>0.23133049811959275</v>
      </c>
      <c r="AB130" s="406">
        <v>0.20406436738452971</v>
      </c>
      <c r="AC130" s="406">
        <v>0.22738059564970711</v>
      </c>
      <c r="AD130" s="406">
        <v>0.19984180360729348</v>
      </c>
      <c r="AE130" s="406">
        <v>0.22332856208061183</v>
      </c>
      <c r="AF130" s="406">
        <v>0.19551438211777411</v>
      </c>
      <c r="AG130" s="406">
        <v>0.21917274978056969</v>
      </c>
      <c r="AH130" s="406">
        <v>0.19108042801810357</v>
      </c>
      <c r="AI130" s="406">
        <v>0.21491148837831864</v>
      </c>
      <c r="AJ130" s="406">
        <v>0.18653824339822786</v>
      </c>
      <c r="AK130" s="406">
        <v>0.21054308447304451</v>
      </c>
      <c r="AL130" s="406">
        <v>0.18188610704315278</v>
      </c>
      <c r="AM130" s="406">
        <v>0.2060658213408271</v>
      </c>
      <c r="AN130" s="406">
        <v>0.17712227413663645</v>
      </c>
      <c r="AO130" s="406">
        <v>0.20147795863751797</v>
      </c>
      <c r="AP130" s="406">
        <v>0.17224497596128541</v>
      </c>
      <c r="AQ130" s="406">
        <v>0.19677773209800861</v>
      </c>
      <c r="AR130" s="406">
        <v>0.16725241959501375</v>
      </c>
      <c r="AS130" s="64">
        <v>0.19196335323184532</v>
      </c>
      <c r="AT130" s="64">
        <v>0.1621427876038205</v>
      </c>
      <c r="AU130" s="64">
        <v>0.18703300901514891</v>
      </c>
      <c r="AV130" s="209">
        <v>0.15691423773084387</v>
      </c>
    </row>
    <row r="131" spans="6:48" x14ac:dyDescent="0.2">
      <c r="F131" s="389">
        <v>3</v>
      </c>
      <c r="G131" s="401" t="str">
        <v>P-99 Downside</v>
      </c>
      <c r="H131" s="410">
        <v>9.3095225553896199</v>
      </c>
      <c r="I131" s="411">
        <v>0.24370535810880001</v>
      </c>
      <c r="J131" s="411">
        <v>0.22156586061119998</v>
      </c>
      <c r="K131" s="411">
        <v>0.24517641885206398</v>
      </c>
      <c r="L131" s="411">
        <v>0.22237273642953598</v>
      </c>
      <c r="M131" s="411">
        <v>0.2465164084176259</v>
      </c>
      <c r="N131" s="411">
        <v>0.22302861552242204</v>
      </c>
      <c r="O131" s="411">
        <v>0.24771613858015468</v>
      </c>
      <c r="P131" s="411">
        <v>0.22352371189809472</v>
      </c>
      <c r="Q131" s="411">
        <v>0.24876598778485937</v>
      </c>
      <c r="R131" s="411">
        <v>0.22384778830233759</v>
      </c>
      <c r="S131" s="411">
        <v>0.24965588341712414</v>
      </c>
      <c r="T131" s="411">
        <v>0.22399013795012671</v>
      </c>
      <c r="U131" s="411">
        <v>0.25037528339831844</v>
      </c>
      <c r="V131" s="411">
        <v>0.22393956556731109</v>
      </c>
      <c r="W131" s="411">
        <v>0.25091315708330897</v>
      </c>
      <c r="X131" s="411">
        <v>0.22368436771737141</v>
      </c>
      <c r="Y131" s="411">
        <v>0.25125796543434048</v>
      </c>
      <c r="Z131" s="411">
        <v>0.22321231238742478</v>
      </c>
      <c r="AA131" s="411">
        <v>0.25139764044505886</v>
      </c>
      <c r="AB131" s="411">
        <v>0.2225106178067357</v>
      </c>
      <c r="AC131" s="411">
        <v>0.25131956378752945</v>
      </c>
      <c r="AD131" s="411">
        <v>0.2215659304700566</v>
      </c>
      <c r="AE131" s="411">
        <v>0.25101054465414774</v>
      </c>
      <c r="AF131" s="411">
        <v>0.22036430233715068</v>
      </c>
      <c r="AG131" s="411">
        <v>0.25045679676535432</v>
      </c>
      <c r="AH131" s="411">
        <v>0.21889116717884738</v>
      </c>
      <c r="AI131" s="411">
        <v>0.24964391451304457</v>
      </c>
      <c r="AJ131" s="411">
        <v>0.21713131603894242</v>
      </c>
      <c r="AK131" s="411">
        <v>0.24855684820850749</v>
      </c>
      <c r="AL131" s="411">
        <v>0.21506887178018225</v>
      </c>
      <c r="AM131" s="411">
        <v>0.24717987840263636</v>
      </c>
      <c r="AN131" s="411">
        <v>0.21268726268146138</v>
      </c>
      <c r="AO131" s="411">
        <v>0.24549658924502535</v>
      </c>
      <c r="AP131" s="411">
        <v>0.20996919505221509</v>
      </c>
      <c r="AQ131" s="411">
        <v>0.24348984084739525</v>
      </c>
      <c r="AR131" s="411">
        <v>0.20689662482880072</v>
      </c>
      <c r="AS131" s="174">
        <v>0.24114174061558685</v>
      </c>
      <c r="AT131" s="174">
        <v>0.20345072811643447</v>
      </c>
      <c r="AU131" s="174">
        <v>0.23843361351310732</v>
      </c>
      <c r="AV131" s="212">
        <v>0.19961187063898037</v>
      </c>
    </row>
    <row r="132" spans="6:48" x14ac:dyDescent="0.2">
      <c r="F132" s="409"/>
      <c r="G132" s="192"/>
      <c r="H132" s="407"/>
      <c r="I132" s="406"/>
      <c r="J132" s="406"/>
      <c r="K132" s="406"/>
      <c r="L132" s="406"/>
      <c r="M132" s="406"/>
      <c r="N132" s="406"/>
      <c r="O132" s="406"/>
      <c r="P132" s="406"/>
      <c r="Q132" s="406"/>
      <c r="R132" s="406"/>
      <c r="S132" s="406"/>
      <c r="T132" s="406"/>
      <c r="U132" s="406"/>
      <c r="V132" s="406"/>
      <c r="W132" s="406"/>
      <c r="X132" s="406"/>
      <c r="Y132" s="406"/>
      <c r="Z132" s="406"/>
      <c r="AA132" s="406"/>
      <c r="AB132" s="406"/>
      <c r="AC132" s="406"/>
      <c r="AD132" s="406"/>
      <c r="AE132" s="406"/>
      <c r="AF132" s="406"/>
      <c r="AG132" s="406"/>
      <c r="AH132" s="406"/>
      <c r="AI132" s="406"/>
      <c r="AJ132" s="406"/>
      <c r="AK132" s="406"/>
      <c r="AL132" s="406"/>
      <c r="AM132" s="406"/>
      <c r="AN132" s="406"/>
      <c r="AO132" s="406"/>
      <c r="AP132" s="406"/>
      <c r="AQ132" s="406"/>
      <c r="AR132" s="406"/>
      <c r="AS132" s="64"/>
      <c r="AT132" s="64"/>
      <c r="AU132" s="64"/>
      <c r="AV132" s="64"/>
    </row>
    <row r="133" spans="6:48" x14ac:dyDescent="0.2">
      <c r="F133" s="409"/>
      <c r="G133" s="192"/>
      <c r="H133" s="407"/>
      <c r="I133" s="406"/>
      <c r="J133" s="406"/>
      <c r="K133" s="406"/>
      <c r="L133" s="406"/>
      <c r="M133" s="406"/>
      <c r="N133" s="406"/>
      <c r="O133" s="406"/>
      <c r="P133" s="406"/>
      <c r="Q133" s="406"/>
      <c r="R133" s="406"/>
      <c r="S133" s="406"/>
      <c r="T133" s="406"/>
      <c r="U133" s="406"/>
      <c r="V133" s="406"/>
      <c r="W133" s="406"/>
      <c r="X133" s="406"/>
      <c r="Y133" s="406"/>
      <c r="Z133" s="406"/>
      <c r="AA133" s="406"/>
      <c r="AB133" s="406"/>
      <c r="AC133" s="406"/>
      <c r="AD133" s="406"/>
      <c r="AE133" s="406"/>
      <c r="AF133" s="406"/>
      <c r="AG133" s="406"/>
      <c r="AH133" s="406"/>
      <c r="AI133" s="406"/>
      <c r="AJ133" s="406"/>
      <c r="AK133" s="406"/>
      <c r="AL133" s="406"/>
      <c r="AM133" s="406"/>
      <c r="AN133" s="406"/>
      <c r="AO133" s="406"/>
      <c r="AP133" s="406"/>
      <c r="AQ133" s="406"/>
      <c r="AR133" s="406"/>
      <c r="AS133" s="64"/>
      <c r="AT133" s="64"/>
      <c r="AU133" s="64"/>
      <c r="AV133" s="64"/>
    </row>
    <row r="134" spans="6:48" x14ac:dyDescent="0.2">
      <c r="F134" s="510" t="s">
        <v>224</v>
      </c>
      <c r="G134" s="510" t="s">
        <v>227</v>
      </c>
      <c r="H134" s="510" t="s">
        <v>483</v>
      </c>
      <c r="I134" s="511" t="s">
        <v>527</v>
      </c>
      <c r="J134" s="511"/>
      <c r="K134" s="511"/>
      <c r="L134" s="511"/>
      <c r="M134" s="511"/>
      <c r="N134" s="511"/>
      <c r="O134" s="511"/>
      <c r="P134" s="511"/>
      <c r="Q134" s="511"/>
      <c r="R134" s="511"/>
      <c r="S134" s="511"/>
      <c r="T134" s="511"/>
      <c r="U134" s="511"/>
      <c r="V134" s="511"/>
      <c r="W134" s="511"/>
      <c r="X134" s="511"/>
      <c r="Y134" s="511"/>
      <c r="Z134" s="511"/>
      <c r="AA134" s="511"/>
      <c r="AB134" s="511"/>
      <c r="AC134" s="511"/>
      <c r="AD134" s="511"/>
      <c r="AE134" s="511"/>
      <c r="AF134" s="511"/>
      <c r="AG134" s="511"/>
      <c r="AH134" s="511"/>
      <c r="AI134" s="511"/>
      <c r="AJ134" s="511"/>
      <c r="AK134" s="511"/>
      <c r="AL134" s="511"/>
      <c r="AM134" s="511"/>
      <c r="AN134" s="511"/>
      <c r="AO134" s="511"/>
      <c r="AP134" s="511"/>
      <c r="AQ134" s="511"/>
      <c r="AR134" s="511"/>
      <c r="AS134" s="511"/>
      <c r="AT134" s="511"/>
      <c r="AU134" s="511"/>
      <c r="AV134" s="511"/>
    </row>
    <row r="135" spans="6:48" x14ac:dyDescent="0.2">
      <c r="F135" s="510"/>
      <c r="G135" s="510"/>
      <c r="H135" s="510"/>
      <c r="I135" s="241">
        <f>I7</f>
        <v>1</v>
      </c>
      <c r="J135" s="241">
        <f t="shared" ref="J135:AV135" si="12">J7</f>
        <v>2</v>
      </c>
      <c r="K135" s="241">
        <f t="shared" si="12"/>
        <v>3</v>
      </c>
      <c r="L135" s="241">
        <f t="shared" si="12"/>
        <v>4</v>
      </c>
      <c r="M135" s="241">
        <f t="shared" si="12"/>
        <v>5</v>
      </c>
      <c r="N135" s="241">
        <f t="shared" si="12"/>
        <v>6</v>
      </c>
      <c r="O135" s="241">
        <f t="shared" si="12"/>
        <v>7</v>
      </c>
      <c r="P135" s="241">
        <f t="shared" si="12"/>
        <v>8</v>
      </c>
      <c r="Q135" s="241">
        <f t="shared" si="12"/>
        <v>9</v>
      </c>
      <c r="R135" s="241">
        <f t="shared" si="12"/>
        <v>10</v>
      </c>
      <c r="S135" s="241">
        <f t="shared" si="12"/>
        <v>11</v>
      </c>
      <c r="T135" s="241">
        <f t="shared" si="12"/>
        <v>12</v>
      </c>
      <c r="U135" s="241">
        <f t="shared" si="12"/>
        <v>13</v>
      </c>
      <c r="V135" s="241">
        <f t="shared" si="12"/>
        <v>14</v>
      </c>
      <c r="W135" s="241">
        <f t="shared" si="12"/>
        <v>15</v>
      </c>
      <c r="X135" s="241">
        <f t="shared" si="12"/>
        <v>16</v>
      </c>
      <c r="Y135" s="241">
        <f t="shared" si="12"/>
        <v>17</v>
      </c>
      <c r="Z135" s="241">
        <f t="shared" si="12"/>
        <v>18</v>
      </c>
      <c r="AA135" s="241">
        <f t="shared" si="12"/>
        <v>19</v>
      </c>
      <c r="AB135" s="241">
        <f t="shared" si="12"/>
        <v>20</v>
      </c>
      <c r="AC135" s="241">
        <f t="shared" si="12"/>
        <v>21</v>
      </c>
      <c r="AD135" s="241">
        <f t="shared" si="12"/>
        <v>22</v>
      </c>
      <c r="AE135" s="241">
        <f t="shared" si="12"/>
        <v>23</v>
      </c>
      <c r="AF135" s="241">
        <f t="shared" si="12"/>
        <v>24</v>
      </c>
      <c r="AG135" s="241">
        <f t="shared" si="12"/>
        <v>25</v>
      </c>
      <c r="AH135" s="241">
        <f t="shared" si="12"/>
        <v>26</v>
      </c>
      <c r="AI135" s="241">
        <f t="shared" si="12"/>
        <v>27</v>
      </c>
      <c r="AJ135" s="241">
        <f t="shared" si="12"/>
        <v>28</v>
      </c>
      <c r="AK135" s="241">
        <f t="shared" si="12"/>
        <v>29</v>
      </c>
      <c r="AL135" s="241">
        <f t="shared" si="12"/>
        <v>30</v>
      </c>
      <c r="AM135" s="241">
        <f t="shared" si="12"/>
        <v>31</v>
      </c>
      <c r="AN135" s="241">
        <f t="shared" si="12"/>
        <v>32</v>
      </c>
      <c r="AO135" s="241">
        <f t="shared" si="12"/>
        <v>33</v>
      </c>
      <c r="AP135" s="241">
        <f t="shared" si="12"/>
        <v>34</v>
      </c>
      <c r="AQ135" s="241">
        <f t="shared" si="12"/>
        <v>35</v>
      </c>
      <c r="AR135" s="241">
        <f t="shared" si="12"/>
        <v>36</v>
      </c>
      <c r="AS135" s="241">
        <f t="shared" si="12"/>
        <v>37</v>
      </c>
      <c r="AT135" s="241">
        <f t="shared" si="12"/>
        <v>38</v>
      </c>
      <c r="AU135" s="241">
        <f t="shared" si="12"/>
        <v>39</v>
      </c>
      <c r="AV135" s="241">
        <f t="shared" si="12"/>
        <v>40</v>
      </c>
    </row>
    <row r="136" spans="6:48" x14ac:dyDescent="0.2">
      <c r="F136" s="213" t="s">
        <v>226</v>
      </c>
      <c r="G136" t="str">
        <f>E11</f>
        <v>P-50 Base</v>
      </c>
      <c r="H136" s="64">
        <f>SUM(I136:AV136)</f>
        <v>60.056187002441355</v>
      </c>
      <c r="I136" s="64">
        <f>Operations!I72</f>
        <v>1.3144608215871998</v>
      </c>
      <c r="J136" s="64">
        <f>Operations!J72</f>
        <v>1.2724319220928</v>
      </c>
      <c r="K136" s="64">
        <f>Operations!K72</f>
        <v>1.334966638018944</v>
      </c>
      <c r="L136" s="64">
        <f>Operations!L72</f>
        <v>1.2920971605346558</v>
      </c>
      <c r="M136" s="64">
        <f>Operations!M72</f>
        <v>1.3557669027793229</v>
      </c>
      <c r="N136" s="64">
        <f>Operations!N72</f>
        <v>1.3120400357453488</v>
      </c>
      <c r="O136" s="64">
        <f>Operations!O72</f>
        <v>1.376865191474909</v>
      </c>
      <c r="P136" s="64">
        <f>Operations!P72</f>
        <v>1.3322637871002558</v>
      </c>
      <c r="Q136" s="64">
        <f>Operations!Q72</f>
        <v>1.3982651049572075</v>
      </c>
      <c r="R136" s="64">
        <f>Operations!R72</f>
        <v>1.3527716724950614</v>
      </c>
      <c r="S136" s="64">
        <f>Operations!S72</f>
        <v>1.4199702689022076</v>
      </c>
      <c r="T136" s="64">
        <f>Operations!T72</f>
        <v>1.3735669677908184</v>
      </c>
      <c r="U136" s="64">
        <f>Operations!U72</f>
        <v>1.4419843333630251</v>
      </c>
      <c r="V136" s="64">
        <f>Operations!V72</f>
        <v>1.394652966229408</v>
      </c>
      <c r="W136" s="64">
        <f>Operations!W72</f>
        <v>1.4643109722947141</v>
      </c>
      <c r="X136" s="64">
        <f>Operations!X72</f>
        <v>1.4160329778184246</v>
      </c>
      <c r="Y136" s="64">
        <f>Operations!Y72</f>
        <v>1.4869538830503257</v>
      </c>
      <c r="Z136" s="64">
        <f>Operations!Z72</f>
        <v>1.4377103286845105</v>
      </c>
      <c r="AA136" s="64">
        <f>Operations!AA72</f>
        <v>1.5099167858472438</v>
      </c>
      <c r="AB136" s="64">
        <f>Operations!AB72</f>
        <v>1.459688360394112</v>
      </c>
      <c r="AC136" s="64">
        <f>Operations!AC72</f>
        <v>1.5332034232028182</v>
      </c>
      <c r="AD136" s="64">
        <f>Operations!AD72</f>
        <v>1.4819704292406242</v>
      </c>
      <c r="AE136" s="64">
        <f>Operations!AE72</f>
        <v>1.5568175593382767</v>
      </c>
      <c r="AF136" s="64">
        <f>Operations!AF72</f>
        <v>1.5045599054968393</v>
      </c>
      <c r="AG136" s="64">
        <f>Operations!AG72</f>
        <v>1.580762979549873</v>
      </c>
      <c r="AH136" s="64">
        <f>Operations!AH72</f>
        <v>1.5274601726316062</v>
      </c>
      <c r="AI136" s="64">
        <f>Operations!AI72</f>
        <v>1.6050434895461971</v>
      </c>
      <c r="AJ136" s="64">
        <f>Operations!AJ72</f>
        <v>1.5506746264895652</v>
      </c>
      <c r="AK136" s="64">
        <f>Operations!AK72</f>
        <v>1.6296629147505548</v>
      </c>
      <c r="AL136" s="64">
        <f>Operations!AL72</f>
        <v>1.5742066744327903</v>
      </c>
      <c r="AM136" s="64">
        <f>Operations!AM72</f>
        <v>1.6546250995672678</v>
      </c>
      <c r="AN136" s="64">
        <f>Operations!AN72</f>
        <v>1.5980597344431482</v>
      </c>
      <c r="AO136" s="64">
        <f>Operations!AO72</f>
        <v>1.6799339066107495</v>
      </c>
      <c r="AP136" s="64">
        <f>Operations!AP72</f>
        <v>1.6222372341841476</v>
      </c>
      <c r="AQ136" s="64">
        <f>Operations!AQ72</f>
        <v>1.7055932158961438</v>
      </c>
      <c r="AR136" s="64">
        <f>Operations!AR72</f>
        <v>1.6467426100210092</v>
      </c>
      <c r="AS136" s="64">
        <f>Operations!AS72</f>
        <v>1.7316069239903091</v>
      </c>
      <c r="AT136" s="64">
        <f>Operations!AT72</f>
        <v>1.671579305997672</v>
      </c>
      <c r="AU136" s="64">
        <f>Operations!AU72</f>
        <v>1.7579789431218829</v>
      </c>
      <c r="AV136" s="209">
        <f>Operations!AV72</f>
        <v>1.6967507727693931</v>
      </c>
    </row>
    <row r="137" spans="6:48" x14ac:dyDescent="0.2">
      <c r="F137" s="207">
        <v>1</v>
      </c>
      <c r="G137" t="str">
        <f t="dataTable" ref="G137:AV139" dt2D="0" dtr="0" r1="E2" ca="1"/>
        <v>P-50 Base</v>
      </c>
      <c r="H137" s="64">
        <v>60.056187002441355</v>
      </c>
      <c r="I137" s="64">
        <v>1.3144608215871998</v>
      </c>
      <c r="J137" s="64">
        <v>1.2724319220928</v>
      </c>
      <c r="K137" s="64">
        <v>1.334966638018944</v>
      </c>
      <c r="L137" s="64">
        <v>1.2920971605346558</v>
      </c>
      <c r="M137" s="64">
        <v>1.3557669027793229</v>
      </c>
      <c r="N137" s="64">
        <v>1.3120400357453488</v>
      </c>
      <c r="O137" s="64">
        <v>1.376865191474909</v>
      </c>
      <c r="P137" s="64">
        <v>1.3322637871002558</v>
      </c>
      <c r="Q137" s="64">
        <v>1.3982651049572075</v>
      </c>
      <c r="R137" s="64">
        <v>1.3527716724950614</v>
      </c>
      <c r="S137" s="64">
        <v>1.4199702689022076</v>
      </c>
      <c r="T137" s="64">
        <v>1.3735669677908184</v>
      </c>
      <c r="U137" s="64">
        <v>1.4419843333630251</v>
      </c>
      <c r="V137" s="64">
        <v>1.394652966229408</v>
      </c>
      <c r="W137" s="64">
        <v>1.4643109722947141</v>
      </c>
      <c r="X137" s="64">
        <v>1.4160329778184246</v>
      </c>
      <c r="Y137" s="64">
        <v>1.4869538830503257</v>
      </c>
      <c r="Z137" s="64">
        <v>1.4377103286845105</v>
      </c>
      <c r="AA137" s="64">
        <v>1.5099167858472438</v>
      </c>
      <c r="AB137" s="64">
        <v>1.459688360394112</v>
      </c>
      <c r="AC137" s="64">
        <v>1.5332034232028182</v>
      </c>
      <c r="AD137" s="64">
        <v>1.4819704292406242</v>
      </c>
      <c r="AE137" s="64">
        <v>1.5568175593382767</v>
      </c>
      <c r="AF137" s="64">
        <v>1.5045599054968393</v>
      </c>
      <c r="AG137" s="64">
        <v>1.580762979549873</v>
      </c>
      <c r="AH137" s="64">
        <v>1.5274601726316062</v>
      </c>
      <c r="AI137" s="64">
        <v>1.6050434895461971</v>
      </c>
      <c r="AJ137" s="64">
        <v>1.5506746264895652</v>
      </c>
      <c r="AK137" s="64">
        <v>1.6296629147505548</v>
      </c>
      <c r="AL137" s="64">
        <v>1.5742066744327903</v>
      </c>
      <c r="AM137" s="64">
        <v>1.6546250995672678</v>
      </c>
      <c r="AN137" s="64">
        <v>1.5980597344431482</v>
      </c>
      <c r="AO137" s="64">
        <v>1.6799339066107495</v>
      </c>
      <c r="AP137" s="64">
        <v>1.6222372341841476</v>
      </c>
      <c r="AQ137" s="64">
        <v>1.7055932158961438</v>
      </c>
      <c r="AR137" s="64">
        <v>1.6467426100210092</v>
      </c>
      <c r="AS137" s="64">
        <v>1.7316069239903091</v>
      </c>
      <c r="AT137" s="64">
        <v>1.671579305997672</v>
      </c>
      <c r="AU137" s="64">
        <v>1.7579789431218829</v>
      </c>
      <c r="AV137" s="209">
        <v>1.6967507727693931</v>
      </c>
    </row>
    <row r="138" spans="6:48" x14ac:dyDescent="0.2">
      <c r="F138" s="207">
        <v>2</v>
      </c>
      <c r="G138" t="str">
        <v>P-30 Upside</v>
      </c>
      <c r="H138" s="64">
        <v>54.679929308665315</v>
      </c>
      <c r="I138" s="64">
        <v>1.3186157026679146</v>
      </c>
      <c r="J138" s="64">
        <v>1.2761698467959148</v>
      </c>
      <c r="K138" s="64">
        <v>1.3260751596945941</v>
      </c>
      <c r="L138" s="64">
        <v>1.2832048452638742</v>
      </c>
      <c r="M138" s="64">
        <v>1.33355194429154</v>
      </c>
      <c r="N138" s="64">
        <v>1.2902529267165126</v>
      </c>
      <c r="O138" s="64">
        <v>1.3410456570644556</v>
      </c>
      <c r="P138" s="64">
        <v>1.2973136493136777</v>
      </c>
      <c r="Q138" s="64">
        <v>1.3485558888983997</v>
      </c>
      <c r="R138" s="64">
        <v>1.3043865610701146</v>
      </c>
      <c r="S138" s="64">
        <v>1.3560822208033168</v>
      </c>
      <c r="T138" s="64">
        <v>1.3114711996967487</v>
      </c>
      <c r="U138" s="64">
        <v>1.3636242237574423</v>
      </c>
      <c r="V138" s="64">
        <v>1.3185670924398087</v>
      </c>
      <c r="W138" s="64">
        <v>1.3711814585485698</v>
      </c>
      <c r="X138" s="64">
        <v>1.3256737559177596</v>
      </c>
      <c r="Y138" s="64">
        <v>1.3787534756131443</v>
      </c>
      <c r="Z138" s="64">
        <v>1.3327906959560261</v>
      </c>
      <c r="AA138" s="64">
        <v>1.3863398148731556</v>
      </c>
      <c r="AB138" s="64">
        <v>1.3399174074194662</v>
      </c>
      <c r="AC138" s="64">
        <v>1.3939400055708058</v>
      </c>
      <c r="AD138" s="64">
        <v>1.3470533740425794</v>
      </c>
      <c r="AE138" s="64">
        <v>1.4015535661009215</v>
      </c>
      <c r="AF138" s="64">
        <v>1.3541980682574128</v>
      </c>
      <c r="AG138" s="64">
        <v>1.4091800038410827</v>
      </c>
      <c r="AH138" s="64">
        <v>1.3613509510191388</v>
      </c>
      <c r="AI138" s="64">
        <v>1.4168188149794367</v>
      </c>
      <c r="AJ138" s="64">
        <v>1.3685114716292737</v>
      </c>
      <c r="AK138" s="64">
        <v>1.4244694843401735</v>
      </c>
      <c r="AL138" s="64">
        <v>1.3756790675565087</v>
      </c>
      <c r="AM138" s="64">
        <v>1.4321314852066274</v>
      </c>
      <c r="AN138" s="64">
        <v>1.3828531642551258</v>
      </c>
      <c r="AO138" s="64">
        <v>1.4398042791419763</v>
      </c>
      <c r="AP138" s="64">
        <v>1.39003317498096</v>
      </c>
      <c r="AQ138" s="64">
        <v>1.4474873158075117</v>
      </c>
      <c r="AR138" s="64">
        <v>1.3972185006048849</v>
      </c>
      <c r="AS138" s="64">
        <v>1.4551800327784434</v>
      </c>
      <c r="AT138" s="64">
        <v>1.4044085294237907</v>
      </c>
      <c r="AU138" s="64">
        <v>1.4628818553572129</v>
      </c>
      <c r="AV138" s="209">
        <v>1.4116026369690138</v>
      </c>
    </row>
    <row r="139" spans="6:48" x14ac:dyDescent="0.2">
      <c r="F139" s="389">
        <v>3</v>
      </c>
      <c r="G139" s="38" t="str">
        <v>P-99 Downside</v>
      </c>
      <c r="H139" s="174">
        <v>63.985378335963375</v>
      </c>
      <c r="I139" s="174">
        <v>1.2687571296993363</v>
      </c>
      <c r="J139" s="174">
        <v>1.2313147503585362</v>
      </c>
      <c r="K139" s="174">
        <v>1.3009797435903163</v>
      </c>
      <c r="L139" s="174">
        <v>1.2624140928692922</v>
      </c>
      <c r="M139" s="174">
        <v>1.3339938328980256</v>
      </c>
      <c r="N139" s="174">
        <v>1.2942712126553708</v>
      </c>
      <c r="O139" s="174">
        <v>1.3678178857949665</v>
      </c>
      <c r="P139" s="174">
        <v>1.3269035869450321</v>
      </c>
      <c r="Q139" s="174">
        <v>1.4024707874161157</v>
      </c>
      <c r="R139" s="174">
        <v>1.3603290596006834</v>
      </c>
      <c r="S139" s="174">
        <v>1.4379718270373181</v>
      </c>
      <c r="T139" s="174">
        <v>1.3945658473874227</v>
      </c>
      <c r="U139" s="174">
        <v>1.4743407053271185</v>
      </c>
      <c r="V139" s="174">
        <v>1.429632546287726</v>
      </c>
      <c r="W139" s="174">
        <v>1.5115975416699727</v>
      </c>
      <c r="X139" s="174">
        <v>1.4655481378593989</v>
      </c>
      <c r="Y139" s="174">
        <v>1.5497628815586044</v>
      </c>
      <c r="Z139" s="174">
        <v>1.5023319956337129</v>
      </c>
      <c r="AA139" s="174">
        <v>1.5888577040530509</v>
      </c>
      <c r="AB139" s="174">
        <v>1.5400038915504124</v>
      </c>
      <c r="AC139" s="174">
        <v>1.6289034293037612</v>
      </c>
      <c r="AD139" s="174">
        <v>1.5785840024260438</v>
      </c>
      <c r="AE139" s="174">
        <v>1.6699219261358664</v>
      </c>
      <c r="AF139" s="174">
        <v>1.6180929164518176</v>
      </c>
      <c r="AG139" s="174">
        <v>1.7119355196915242</v>
      </c>
      <c r="AH139" s="174">
        <v>1.6585516397169542</v>
      </c>
      <c r="AI139" s="174">
        <v>1.7549669991269998</v>
      </c>
      <c r="AJ139" s="174">
        <v>1.6999816027531927</v>
      </c>
      <c r="AK139" s="174">
        <v>1.7990396253608816</v>
      </c>
      <c r="AL139" s="174">
        <v>1.7424046670958599</v>
      </c>
      <c r="AM139" s="174">
        <v>1.8441771388695818</v>
      </c>
      <c r="AN139" s="174">
        <v>1.7858431318566099</v>
      </c>
      <c r="AO139" s="174">
        <v>1.8904037675259793</v>
      </c>
      <c r="AP139" s="174">
        <v>1.8303197403026181</v>
      </c>
      <c r="AQ139" s="174">
        <v>1.9377442344767775</v>
      </c>
      <c r="AR139" s="174">
        <v>1.8758576864367156</v>
      </c>
      <c r="AS139" s="174">
        <v>1.9862237660538509</v>
      </c>
      <c r="AT139" s="174">
        <v>1.9224806215725869</v>
      </c>
      <c r="AU139" s="174">
        <v>2.0358680997145191</v>
      </c>
      <c r="AV139" s="212">
        <v>1.9702126608988175</v>
      </c>
    </row>
    <row r="141" spans="6:48" x14ac:dyDescent="0.2">
      <c r="F141" s="510" t="s">
        <v>224</v>
      </c>
      <c r="G141" s="510" t="s">
        <v>227</v>
      </c>
      <c r="H141" s="510" t="s">
        <v>525</v>
      </c>
      <c r="I141" s="511" t="s">
        <v>526</v>
      </c>
      <c r="J141" s="511"/>
      <c r="K141" s="511"/>
      <c r="L141" s="511"/>
      <c r="M141" s="511"/>
      <c r="N141" s="511"/>
      <c r="O141" s="511"/>
      <c r="P141" s="511"/>
      <c r="Q141" s="511"/>
      <c r="R141" s="511"/>
      <c r="S141" s="511"/>
      <c r="T141" s="511"/>
      <c r="U141" s="511"/>
      <c r="V141" s="511"/>
      <c r="W141" s="511"/>
      <c r="X141" s="511"/>
      <c r="Y141" s="511"/>
      <c r="Z141" s="511"/>
      <c r="AA141" s="511"/>
      <c r="AB141" s="511"/>
      <c r="AC141" s="511"/>
      <c r="AD141" s="511"/>
      <c r="AE141" s="511"/>
      <c r="AF141" s="511"/>
      <c r="AG141" s="511"/>
      <c r="AH141" s="511"/>
      <c r="AI141" s="511"/>
      <c r="AJ141" s="511"/>
      <c r="AK141" s="511"/>
      <c r="AL141" s="511"/>
      <c r="AM141" s="511"/>
      <c r="AN141" s="511"/>
      <c r="AO141" s="511"/>
      <c r="AP141" s="511"/>
      <c r="AQ141" s="511"/>
      <c r="AR141" s="511"/>
      <c r="AS141" s="511"/>
      <c r="AT141" s="511"/>
      <c r="AU141" s="511"/>
      <c r="AV141" s="511"/>
    </row>
    <row r="142" spans="6:48" x14ac:dyDescent="0.2">
      <c r="F142" s="510"/>
      <c r="G142" s="510"/>
      <c r="H142" s="510"/>
      <c r="I142" s="241">
        <f t="shared" ref="I142:AV142" si="13">I7</f>
        <v>1</v>
      </c>
      <c r="J142" s="241">
        <f t="shared" si="13"/>
        <v>2</v>
      </c>
      <c r="K142" s="241">
        <f t="shared" si="13"/>
        <v>3</v>
      </c>
      <c r="L142" s="241">
        <f t="shared" si="13"/>
        <v>4</v>
      </c>
      <c r="M142" s="241">
        <f t="shared" si="13"/>
        <v>5</v>
      </c>
      <c r="N142" s="241">
        <f t="shared" si="13"/>
        <v>6</v>
      </c>
      <c r="O142" s="241">
        <f t="shared" si="13"/>
        <v>7</v>
      </c>
      <c r="P142" s="241">
        <f t="shared" si="13"/>
        <v>8</v>
      </c>
      <c r="Q142" s="241">
        <f t="shared" si="13"/>
        <v>9</v>
      </c>
      <c r="R142" s="241">
        <f t="shared" si="13"/>
        <v>10</v>
      </c>
      <c r="S142" s="241">
        <f t="shared" si="13"/>
        <v>11</v>
      </c>
      <c r="T142" s="241">
        <f t="shared" si="13"/>
        <v>12</v>
      </c>
      <c r="U142" s="241">
        <f t="shared" si="13"/>
        <v>13</v>
      </c>
      <c r="V142" s="241">
        <f t="shared" si="13"/>
        <v>14</v>
      </c>
      <c r="W142" s="241">
        <f t="shared" si="13"/>
        <v>15</v>
      </c>
      <c r="X142" s="241">
        <f t="shared" si="13"/>
        <v>16</v>
      </c>
      <c r="Y142" s="241">
        <f t="shared" si="13"/>
        <v>17</v>
      </c>
      <c r="Z142" s="241">
        <f t="shared" si="13"/>
        <v>18</v>
      </c>
      <c r="AA142" s="241">
        <f t="shared" si="13"/>
        <v>19</v>
      </c>
      <c r="AB142" s="241">
        <f t="shared" si="13"/>
        <v>20</v>
      </c>
      <c r="AC142" s="241">
        <f t="shared" si="13"/>
        <v>21</v>
      </c>
      <c r="AD142" s="241">
        <f t="shared" si="13"/>
        <v>22</v>
      </c>
      <c r="AE142" s="241">
        <f t="shared" si="13"/>
        <v>23</v>
      </c>
      <c r="AF142" s="241">
        <f t="shared" si="13"/>
        <v>24</v>
      </c>
      <c r="AG142" s="241">
        <f t="shared" si="13"/>
        <v>25</v>
      </c>
      <c r="AH142" s="241">
        <f t="shared" si="13"/>
        <v>26</v>
      </c>
      <c r="AI142" s="241">
        <f t="shared" si="13"/>
        <v>27</v>
      </c>
      <c r="AJ142" s="241">
        <f t="shared" si="13"/>
        <v>28</v>
      </c>
      <c r="AK142" s="241">
        <f t="shared" si="13"/>
        <v>29</v>
      </c>
      <c r="AL142" s="241">
        <f t="shared" si="13"/>
        <v>30</v>
      </c>
      <c r="AM142" s="241">
        <f t="shared" si="13"/>
        <v>31</v>
      </c>
      <c r="AN142" s="241">
        <f t="shared" si="13"/>
        <v>32</v>
      </c>
      <c r="AO142" s="241">
        <f t="shared" si="13"/>
        <v>33</v>
      </c>
      <c r="AP142" s="241">
        <f t="shared" si="13"/>
        <v>34</v>
      </c>
      <c r="AQ142" s="241">
        <f t="shared" si="13"/>
        <v>35</v>
      </c>
      <c r="AR142" s="241">
        <f t="shared" si="13"/>
        <v>36</v>
      </c>
      <c r="AS142" s="241">
        <f t="shared" si="13"/>
        <v>37</v>
      </c>
      <c r="AT142" s="241">
        <f t="shared" si="13"/>
        <v>38</v>
      </c>
      <c r="AU142" s="241">
        <f t="shared" si="13"/>
        <v>39</v>
      </c>
      <c r="AV142" s="241">
        <f t="shared" si="13"/>
        <v>40</v>
      </c>
    </row>
    <row r="143" spans="6:48" x14ac:dyDescent="0.2">
      <c r="F143" s="213" t="s">
        <v>226</v>
      </c>
      <c r="G143" s="192" t="str">
        <f>E11</f>
        <v>P-50 Base</v>
      </c>
      <c r="H143" s="407">
        <f>SUM(I143:AV143)</f>
        <v>0.45000000000000023</v>
      </c>
      <c r="I143" s="406">
        <f>Operations!I75</f>
        <v>1.2500000000000001E-2</v>
      </c>
      <c r="J143" s="406">
        <f>Operations!J75</f>
        <v>1.2500000000000001E-2</v>
      </c>
      <c r="K143" s="406">
        <f>Operations!K75</f>
        <v>1.2500000000000001E-2</v>
      </c>
      <c r="L143" s="406">
        <f>Operations!L75</f>
        <v>1.2500000000000001E-2</v>
      </c>
      <c r="M143" s="406">
        <f>Operations!M75</f>
        <v>1.2500000000000001E-2</v>
      </c>
      <c r="N143" s="406">
        <f>Operations!N75</f>
        <v>1.2500000000000001E-2</v>
      </c>
      <c r="O143" s="406">
        <f>Operations!O75</f>
        <v>1.2500000000000001E-2</v>
      </c>
      <c r="P143" s="406">
        <f>Operations!P75</f>
        <v>1.2500000000000001E-2</v>
      </c>
      <c r="Q143" s="406">
        <f>Operations!Q75</f>
        <v>1.2500000000000001E-2</v>
      </c>
      <c r="R143" s="406">
        <f>Operations!R75</f>
        <v>1.2500000000000001E-2</v>
      </c>
      <c r="S143" s="406">
        <f>Operations!S75</f>
        <v>1.2500000000000001E-2</v>
      </c>
      <c r="T143" s="406">
        <f>Operations!T75</f>
        <v>1.2500000000000001E-2</v>
      </c>
      <c r="U143" s="406">
        <f>Operations!U75</f>
        <v>1.2500000000000001E-2</v>
      </c>
      <c r="V143" s="406">
        <f>Operations!V75</f>
        <v>1.2500000000000001E-2</v>
      </c>
      <c r="W143" s="406">
        <f>Operations!W75</f>
        <v>1.2500000000000001E-2</v>
      </c>
      <c r="X143" s="406">
        <f>Operations!X75</f>
        <v>1.2500000000000001E-2</v>
      </c>
      <c r="Y143" s="406">
        <f>Operations!Y75</f>
        <v>1.2500000000000001E-2</v>
      </c>
      <c r="Z143" s="406">
        <f>Operations!Z75</f>
        <v>1.2500000000000001E-2</v>
      </c>
      <c r="AA143" s="406">
        <f>Operations!AA75</f>
        <v>1.2500000000000001E-2</v>
      </c>
      <c r="AB143" s="406">
        <f>Operations!AB75</f>
        <v>1.2500000000000001E-2</v>
      </c>
      <c r="AC143" s="406">
        <f>Operations!AC75</f>
        <v>1.2500000000000001E-2</v>
      </c>
      <c r="AD143" s="406">
        <f>Operations!AD75</f>
        <v>1.2500000000000001E-2</v>
      </c>
      <c r="AE143" s="406">
        <f>Operations!AE75</f>
        <v>1.2500000000000001E-2</v>
      </c>
      <c r="AF143" s="406">
        <f>Operations!AF75</f>
        <v>1.2500000000000001E-2</v>
      </c>
      <c r="AG143" s="406">
        <f>Operations!AG75</f>
        <v>1.2500000000000001E-2</v>
      </c>
      <c r="AH143" s="406">
        <f>Operations!AH75</f>
        <v>1.2500000000000001E-2</v>
      </c>
      <c r="AI143" s="406">
        <f>Operations!AI75</f>
        <v>1.2500000000000001E-2</v>
      </c>
      <c r="AJ143" s="406">
        <f>Operations!AJ75</f>
        <v>1.2500000000000001E-2</v>
      </c>
      <c r="AK143" s="406">
        <f>Operations!AK75</f>
        <v>1.2500000000000001E-2</v>
      </c>
      <c r="AL143" s="406">
        <f>Operations!AL75</f>
        <v>1.2500000000000001E-2</v>
      </c>
      <c r="AM143" s="406">
        <f>Operations!AM75</f>
        <v>1.2500000000000001E-2</v>
      </c>
      <c r="AN143" s="406">
        <f>Operations!AN75</f>
        <v>1.2500000000000001E-2</v>
      </c>
      <c r="AO143" s="406">
        <f>Operations!AO75</f>
        <v>1.2500000000000001E-2</v>
      </c>
      <c r="AP143" s="406">
        <f>Operations!AP75</f>
        <v>1.2500000000000001E-2</v>
      </c>
      <c r="AQ143" s="406">
        <f>Operations!AQ75</f>
        <v>1.2500000000000001E-2</v>
      </c>
      <c r="AR143" s="406">
        <f>Operations!AR75</f>
        <v>1.2500000000000001E-2</v>
      </c>
      <c r="AS143" s="406">
        <f>Operations!AS75</f>
        <v>0</v>
      </c>
      <c r="AT143" s="406">
        <f>Operations!AT75</f>
        <v>0</v>
      </c>
      <c r="AU143" s="406">
        <f>Operations!AU75</f>
        <v>0</v>
      </c>
      <c r="AV143" s="412">
        <f>Operations!AV75</f>
        <v>0</v>
      </c>
    </row>
    <row r="144" spans="6:48" x14ac:dyDescent="0.2">
      <c r="F144" s="207">
        <v>1</v>
      </c>
      <c r="G144" s="192" t="str">
        <f t="dataTable" ref="G144:AV146" dt2D="0" dtr="0" r1="E2" ca="1"/>
        <v>P-50 Base</v>
      </c>
      <c r="H144" s="407">
        <v>0.45000000000000023</v>
      </c>
      <c r="I144" s="406">
        <v>1.2500000000000001E-2</v>
      </c>
      <c r="J144" s="406">
        <v>1.2500000000000001E-2</v>
      </c>
      <c r="K144" s="406">
        <v>1.2500000000000001E-2</v>
      </c>
      <c r="L144" s="406">
        <v>1.2500000000000001E-2</v>
      </c>
      <c r="M144" s="406">
        <v>1.2500000000000001E-2</v>
      </c>
      <c r="N144" s="406">
        <v>1.2500000000000001E-2</v>
      </c>
      <c r="O144" s="406">
        <v>1.2500000000000001E-2</v>
      </c>
      <c r="P144" s="406">
        <v>1.2500000000000001E-2</v>
      </c>
      <c r="Q144" s="406">
        <v>1.2500000000000001E-2</v>
      </c>
      <c r="R144" s="406">
        <v>1.2500000000000001E-2</v>
      </c>
      <c r="S144" s="406">
        <v>1.2500000000000001E-2</v>
      </c>
      <c r="T144" s="406">
        <v>1.2500000000000001E-2</v>
      </c>
      <c r="U144" s="406">
        <v>1.2500000000000001E-2</v>
      </c>
      <c r="V144" s="406">
        <v>1.2500000000000001E-2</v>
      </c>
      <c r="W144" s="406">
        <v>1.2500000000000001E-2</v>
      </c>
      <c r="X144" s="406">
        <v>1.2500000000000001E-2</v>
      </c>
      <c r="Y144" s="406">
        <v>1.2500000000000001E-2</v>
      </c>
      <c r="Z144" s="406">
        <v>1.2500000000000001E-2</v>
      </c>
      <c r="AA144" s="406">
        <v>1.2500000000000001E-2</v>
      </c>
      <c r="AB144" s="406">
        <v>1.2500000000000001E-2</v>
      </c>
      <c r="AC144" s="406">
        <v>1.2500000000000001E-2</v>
      </c>
      <c r="AD144" s="406">
        <v>1.2500000000000001E-2</v>
      </c>
      <c r="AE144" s="406">
        <v>1.2500000000000001E-2</v>
      </c>
      <c r="AF144" s="406">
        <v>1.2500000000000001E-2</v>
      </c>
      <c r="AG144" s="406">
        <v>1.2500000000000001E-2</v>
      </c>
      <c r="AH144" s="406">
        <v>1.2500000000000001E-2</v>
      </c>
      <c r="AI144" s="406">
        <v>1.2500000000000001E-2</v>
      </c>
      <c r="AJ144" s="406">
        <v>1.2500000000000001E-2</v>
      </c>
      <c r="AK144" s="406">
        <v>1.2500000000000001E-2</v>
      </c>
      <c r="AL144" s="406">
        <v>1.2500000000000001E-2</v>
      </c>
      <c r="AM144" s="406">
        <v>1.2500000000000001E-2</v>
      </c>
      <c r="AN144" s="406">
        <v>1.2500000000000001E-2</v>
      </c>
      <c r="AO144" s="406">
        <v>1.2500000000000001E-2</v>
      </c>
      <c r="AP144" s="406">
        <v>1.2500000000000001E-2</v>
      </c>
      <c r="AQ144" s="406">
        <v>1.2500000000000001E-2</v>
      </c>
      <c r="AR144" s="406">
        <v>1.2500000000000001E-2</v>
      </c>
      <c r="AS144" s="64">
        <v>0</v>
      </c>
      <c r="AT144" s="64">
        <v>0</v>
      </c>
      <c r="AU144" s="64">
        <v>0</v>
      </c>
      <c r="AV144" s="209">
        <v>0</v>
      </c>
    </row>
    <row r="145" spans="2:48" x14ac:dyDescent="0.2">
      <c r="F145" s="207">
        <v>2</v>
      </c>
      <c r="G145" s="192" t="str">
        <v>P-30 Upside</v>
      </c>
      <c r="H145" s="407">
        <v>0.45000000000000023</v>
      </c>
      <c r="I145" s="406">
        <v>1.2500000000000001E-2</v>
      </c>
      <c r="J145" s="406">
        <v>1.2500000000000001E-2</v>
      </c>
      <c r="K145" s="406">
        <v>1.2500000000000001E-2</v>
      </c>
      <c r="L145" s="406">
        <v>1.2500000000000001E-2</v>
      </c>
      <c r="M145" s="406">
        <v>1.2500000000000001E-2</v>
      </c>
      <c r="N145" s="406">
        <v>1.2500000000000001E-2</v>
      </c>
      <c r="O145" s="406">
        <v>1.2500000000000001E-2</v>
      </c>
      <c r="P145" s="406">
        <v>1.2500000000000001E-2</v>
      </c>
      <c r="Q145" s="406">
        <v>1.2500000000000001E-2</v>
      </c>
      <c r="R145" s="406">
        <v>1.2500000000000001E-2</v>
      </c>
      <c r="S145" s="406">
        <v>1.2500000000000001E-2</v>
      </c>
      <c r="T145" s="406">
        <v>1.2500000000000001E-2</v>
      </c>
      <c r="U145" s="406">
        <v>1.2500000000000001E-2</v>
      </c>
      <c r="V145" s="406">
        <v>1.2500000000000001E-2</v>
      </c>
      <c r="W145" s="406">
        <v>1.2500000000000001E-2</v>
      </c>
      <c r="X145" s="406">
        <v>1.2500000000000001E-2</v>
      </c>
      <c r="Y145" s="406">
        <v>1.2500000000000001E-2</v>
      </c>
      <c r="Z145" s="406">
        <v>1.2500000000000001E-2</v>
      </c>
      <c r="AA145" s="406">
        <v>1.2500000000000001E-2</v>
      </c>
      <c r="AB145" s="406">
        <v>1.2500000000000001E-2</v>
      </c>
      <c r="AC145" s="406">
        <v>1.2500000000000001E-2</v>
      </c>
      <c r="AD145" s="406">
        <v>1.2500000000000001E-2</v>
      </c>
      <c r="AE145" s="406">
        <v>1.2500000000000001E-2</v>
      </c>
      <c r="AF145" s="406">
        <v>1.2500000000000001E-2</v>
      </c>
      <c r="AG145" s="406">
        <v>1.2500000000000001E-2</v>
      </c>
      <c r="AH145" s="406">
        <v>1.2500000000000001E-2</v>
      </c>
      <c r="AI145" s="406">
        <v>1.2500000000000001E-2</v>
      </c>
      <c r="AJ145" s="406">
        <v>1.2500000000000001E-2</v>
      </c>
      <c r="AK145" s="406">
        <v>1.2500000000000001E-2</v>
      </c>
      <c r="AL145" s="406">
        <v>1.2500000000000001E-2</v>
      </c>
      <c r="AM145" s="406">
        <v>1.2500000000000001E-2</v>
      </c>
      <c r="AN145" s="406">
        <v>1.2500000000000001E-2</v>
      </c>
      <c r="AO145" s="406">
        <v>1.2500000000000001E-2</v>
      </c>
      <c r="AP145" s="406">
        <v>1.2500000000000001E-2</v>
      </c>
      <c r="AQ145" s="406">
        <v>1.2500000000000001E-2</v>
      </c>
      <c r="AR145" s="406">
        <v>1.2500000000000001E-2</v>
      </c>
      <c r="AS145" s="64">
        <v>0</v>
      </c>
      <c r="AT145" s="64">
        <v>0</v>
      </c>
      <c r="AU145" s="64">
        <v>0</v>
      </c>
      <c r="AV145" s="209">
        <v>0</v>
      </c>
    </row>
    <row r="146" spans="2:48" x14ac:dyDescent="0.2">
      <c r="F146" s="389">
        <v>3</v>
      </c>
      <c r="G146" s="401" t="str">
        <v>P-99 Downside</v>
      </c>
      <c r="H146" s="410">
        <v>0.45000000000000023</v>
      </c>
      <c r="I146" s="411">
        <v>1.2500000000000001E-2</v>
      </c>
      <c r="J146" s="411">
        <v>1.2500000000000001E-2</v>
      </c>
      <c r="K146" s="411">
        <v>1.2500000000000001E-2</v>
      </c>
      <c r="L146" s="411">
        <v>1.2500000000000001E-2</v>
      </c>
      <c r="M146" s="411">
        <v>1.2500000000000001E-2</v>
      </c>
      <c r="N146" s="411">
        <v>1.2500000000000001E-2</v>
      </c>
      <c r="O146" s="411">
        <v>1.2500000000000001E-2</v>
      </c>
      <c r="P146" s="411">
        <v>1.2500000000000001E-2</v>
      </c>
      <c r="Q146" s="411">
        <v>1.2500000000000001E-2</v>
      </c>
      <c r="R146" s="411">
        <v>1.2500000000000001E-2</v>
      </c>
      <c r="S146" s="411">
        <v>1.2500000000000001E-2</v>
      </c>
      <c r="T146" s="411">
        <v>1.2500000000000001E-2</v>
      </c>
      <c r="U146" s="411">
        <v>1.2500000000000001E-2</v>
      </c>
      <c r="V146" s="411">
        <v>1.2500000000000001E-2</v>
      </c>
      <c r="W146" s="411">
        <v>1.2500000000000001E-2</v>
      </c>
      <c r="X146" s="411">
        <v>1.2500000000000001E-2</v>
      </c>
      <c r="Y146" s="411">
        <v>1.2500000000000001E-2</v>
      </c>
      <c r="Z146" s="411">
        <v>1.2500000000000001E-2</v>
      </c>
      <c r="AA146" s="411">
        <v>1.2500000000000001E-2</v>
      </c>
      <c r="AB146" s="411">
        <v>1.2500000000000001E-2</v>
      </c>
      <c r="AC146" s="411">
        <v>1.2500000000000001E-2</v>
      </c>
      <c r="AD146" s="411">
        <v>1.2500000000000001E-2</v>
      </c>
      <c r="AE146" s="411">
        <v>1.2500000000000001E-2</v>
      </c>
      <c r="AF146" s="411">
        <v>1.2500000000000001E-2</v>
      </c>
      <c r="AG146" s="411">
        <v>1.2500000000000001E-2</v>
      </c>
      <c r="AH146" s="411">
        <v>1.2500000000000001E-2</v>
      </c>
      <c r="AI146" s="411">
        <v>1.2500000000000001E-2</v>
      </c>
      <c r="AJ146" s="411">
        <v>1.2500000000000001E-2</v>
      </c>
      <c r="AK146" s="411">
        <v>1.2500000000000001E-2</v>
      </c>
      <c r="AL146" s="411">
        <v>1.2500000000000001E-2</v>
      </c>
      <c r="AM146" s="411">
        <v>1.2500000000000001E-2</v>
      </c>
      <c r="AN146" s="411">
        <v>1.2500000000000001E-2</v>
      </c>
      <c r="AO146" s="411">
        <v>1.2500000000000001E-2</v>
      </c>
      <c r="AP146" s="411">
        <v>1.2500000000000001E-2</v>
      </c>
      <c r="AQ146" s="411">
        <v>1.2500000000000001E-2</v>
      </c>
      <c r="AR146" s="411">
        <v>1.2500000000000001E-2</v>
      </c>
      <c r="AS146" s="174">
        <v>0</v>
      </c>
      <c r="AT146" s="174">
        <v>0</v>
      </c>
      <c r="AU146" s="174">
        <v>0</v>
      </c>
      <c r="AV146" s="212">
        <v>0</v>
      </c>
    </row>
    <row r="148" spans="2:48" x14ac:dyDescent="0.2">
      <c r="F148" s="510" t="s">
        <v>224</v>
      </c>
      <c r="G148" s="510" t="s">
        <v>227</v>
      </c>
      <c r="H148" s="510" t="s">
        <v>528</v>
      </c>
      <c r="I148" s="511" t="s">
        <v>529</v>
      </c>
      <c r="J148" s="511"/>
      <c r="K148" s="511"/>
      <c r="L148" s="511"/>
      <c r="M148" s="511"/>
      <c r="N148" s="511"/>
      <c r="O148" s="511"/>
      <c r="P148" s="511"/>
      <c r="Q148" s="511"/>
      <c r="R148" s="511"/>
      <c r="S148" s="511"/>
      <c r="T148" s="511"/>
      <c r="U148" s="511"/>
      <c r="V148" s="511"/>
      <c r="W148" s="511"/>
      <c r="X148" s="511"/>
      <c r="Y148" s="511"/>
      <c r="Z148" s="511"/>
      <c r="AA148" s="511"/>
      <c r="AB148" s="511"/>
      <c r="AC148" s="511"/>
      <c r="AD148" s="511"/>
      <c r="AE148" s="511"/>
      <c r="AF148" s="511"/>
      <c r="AG148" s="511"/>
      <c r="AH148" s="511"/>
      <c r="AI148" s="511"/>
      <c r="AJ148" s="511"/>
      <c r="AK148" s="511"/>
      <c r="AL148" s="511"/>
      <c r="AM148" s="511"/>
      <c r="AN148" s="511"/>
      <c r="AO148" s="511"/>
      <c r="AP148" s="511"/>
      <c r="AQ148" s="511"/>
      <c r="AR148" s="511"/>
      <c r="AS148" s="511"/>
      <c r="AT148" s="511"/>
      <c r="AU148" s="511"/>
      <c r="AV148" s="511"/>
    </row>
    <row r="149" spans="2:48" x14ac:dyDescent="0.2">
      <c r="F149" s="510"/>
      <c r="G149" s="510"/>
      <c r="H149" s="510"/>
      <c r="I149" s="241">
        <f>I7</f>
        <v>1</v>
      </c>
      <c r="J149" s="241">
        <f t="shared" ref="J149:AV149" si="14">J7</f>
        <v>2</v>
      </c>
      <c r="K149" s="241">
        <f t="shared" si="14"/>
        <v>3</v>
      </c>
      <c r="L149" s="241">
        <f t="shared" si="14"/>
        <v>4</v>
      </c>
      <c r="M149" s="241">
        <f t="shared" si="14"/>
        <v>5</v>
      </c>
      <c r="N149" s="241">
        <f t="shared" si="14"/>
        <v>6</v>
      </c>
      <c r="O149" s="241">
        <f t="shared" si="14"/>
        <v>7</v>
      </c>
      <c r="P149" s="241">
        <f t="shared" si="14"/>
        <v>8</v>
      </c>
      <c r="Q149" s="241">
        <f t="shared" si="14"/>
        <v>9</v>
      </c>
      <c r="R149" s="241">
        <f t="shared" si="14"/>
        <v>10</v>
      </c>
      <c r="S149" s="241">
        <f t="shared" si="14"/>
        <v>11</v>
      </c>
      <c r="T149" s="241">
        <f t="shared" si="14"/>
        <v>12</v>
      </c>
      <c r="U149" s="241">
        <f t="shared" si="14"/>
        <v>13</v>
      </c>
      <c r="V149" s="241">
        <f t="shared" si="14"/>
        <v>14</v>
      </c>
      <c r="W149" s="241">
        <f t="shared" si="14"/>
        <v>15</v>
      </c>
      <c r="X149" s="241">
        <f t="shared" si="14"/>
        <v>16</v>
      </c>
      <c r="Y149" s="241">
        <f t="shared" si="14"/>
        <v>17</v>
      </c>
      <c r="Z149" s="241">
        <f t="shared" si="14"/>
        <v>18</v>
      </c>
      <c r="AA149" s="241">
        <f t="shared" si="14"/>
        <v>19</v>
      </c>
      <c r="AB149" s="241">
        <f t="shared" si="14"/>
        <v>20</v>
      </c>
      <c r="AC149" s="241">
        <f t="shared" si="14"/>
        <v>21</v>
      </c>
      <c r="AD149" s="241">
        <f t="shared" si="14"/>
        <v>22</v>
      </c>
      <c r="AE149" s="241">
        <f t="shared" si="14"/>
        <v>23</v>
      </c>
      <c r="AF149" s="241">
        <f t="shared" si="14"/>
        <v>24</v>
      </c>
      <c r="AG149" s="241">
        <f t="shared" si="14"/>
        <v>25</v>
      </c>
      <c r="AH149" s="241">
        <f t="shared" si="14"/>
        <v>26</v>
      </c>
      <c r="AI149" s="241">
        <f t="shared" si="14"/>
        <v>27</v>
      </c>
      <c r="AJ149" s="241">
        <f t="shared" si="14"/>
        <v>28</v>
      </c>
      <c r="AK149" s="241">
        <f t="shared" si="14"/>
        <v>29</v>
      </c>
      <c r="AL149" s="241">
        <f t="shared" si="14"/>
        <v>30</v>
      </c>
      <c r="AM149" s="241">
        <f t="shared" si="14"/>
        <v>31</v>
      </c>
      <c r="AN149" s="241">
        <f t="shared" si="14"/>
        <v>32</v>
      </c>
      <c r="AO149" s="241">
        <f t="shared" si="14"/>
        <v>33</v>
      </c>
      <c r="AP149" s="241">
        <f t="shared" si="14"/>
        <v>34</v>
      </c>
      <c r="AQ149" s="241">
        <f t="shared" si="14"/>
        <v>35</v>
      </c>
      <c r="AR149" s="241">
        <f t="shared" si="14"/>
        <v>36</v>
      </c>
      <c r="AS149" s="241">
        <f t="shared" si="14"/>
        <v>37</v>
      </c>
      <c r="AT149" s="241">
        <f t="shared" si="14"/>
        <v>38</v>
      </c>
      <c r="AU149" s="241">
        <f t="shared" si="14"/>
        <v>39</v>
      </c>
      <c r="AV149" s="241">
        <f t="shared" si="14"/>
        <v>40</v>
      </c>
    </row>
    <row r="150" spans="2:48" x14ac:dyDescent="0.2">
      <c r="F150" s="213" t="s">
        <v>226</v>
      </c>
      <c r="G150" t="str">
        <f>E11</f>
        <v>P-50 Base</v>
      </c>
      <c r="H150" s="407">
        <f>SUM(I150:AV150)</f>
        <v>60.506187002441365</v>
      </c>
      <c r="I150" s="407">
        <f>Operations!I77</f>
        <v>1.3269608215871997</v>
      </c>
      <c r="J150" s="407">
        <f>Operations!J77</f>
        <v>1.2849319220927999</v>
      </c>
      <c r="K150" s="407">
        <f>Operations!K77</f>
        <v>1.347466638018944</v>
      </c>
      <c r="L150" s="407">
        <f>Operations!L77</f>
        <v>1.3045971605346558</v>
      </c>
      <c r="M150" s="407">
        <f>Operations!M77</f>
        <v>1.3682669027793228</v>
      </c>
      <c r="N150" s="407">
        <f>Operations!N77</f>
        <v>1.3245400357453487</v>
      </c>
      <c r="O150" s="407">
        <f>Operations!O77</f>
        <v>1.389365191474909</v>
      </c>
      <c r="P150" s="407">
        <f>Operations!P77</f>
        <v>1.3447637871002558</v>
      </c>
      <c r="Q150" s="407">
        <f>Operations!Q77</f>
        <v>1.4107651049572074</v>
      </c>
      <c r="R150" s="407">
        <f>Operations!R77</f>
        <v>1.3652716724950613</v>
      </c>
      <c r="S150" s="407">
        <f>Operations!S77</f>
        <v>1.4324702689022075</v>
      </c>
      <c r="T150" s="407">
        <f>Operations!T77</f>
        <v>1.3860669677908184</v>
      </c>
      <c r="U150" s="407">
        <f>Operations!U77</f>
        <v>1.4544843333630251</v>
      </c>
      <c r="V150" s="407">
        <f>Operations!V77</f>
        <v>1.407152966229408</v>
      </c>
      <c r="W150" s="407">
        <f>Operations!W77</f>
        <v>1.476810972294714</v>
      </c>
      <c r="X150" s="407">
        <f>Operations!X77</f>
        <v>1.4285329778184246</v>
      </c>
      <c r="Y150" s="407">
        <f>Operations!Y77</f>
        <v>1.4994538830503257</v>
      </c>
      <c r="Z150" s="407">
        <f>Operations!Z77</f>
        <v>1.4502103286845105</v>
      </c>
      <c r="AA150" s="407">
        <f>Operations!AA77</f>
        <v>1.5224167858472437</v>
      </c>
      <c r="AB150" s="407">
        <f>Operations!AB77</f>
        <v>1.4721883603941119</v>
      </c>
      <c r="AC150" s="407">
        <f>Operations!AC77</f>
        <v>1.5457034232028182</v>
      </c>
      <c r="AD150" s="407">
        <f>Operations!AD77</f>
        <v>1.4944704292406241</v>
      </c>
      <c r="AE150" s="407">
        <f>Operations!AE77</f>
        <v>1.5693175593382767</v>
      </c>
      <c r="AF150" s="407">
        <f>Operations!AF77</f>
        <v>1.5170599054968392</v>
      </c>
      <c r="AG150" s="407">
        <f>Operations!AG77</f>
        <v>1.5932629795498729</v>
      </c>
      <c r="AH150" s="407">
        <f>Operations!AH77</f>
        <v>1.5399601726316061</v>
      </c>
      <c r="AI150" s="407">
        <f>Operations!AI77</f>
        <v>1.6175434895461971</v>
      </c>
      <c r="AJ150" s="407">
        <f>Operations!AJ77</f>
        <v>1.5631746264895652</v>
      </c>
      <c r="AK150" s="407">
        <f>Operations!AK77</f>
        <v>1.6421629147505548</v>
      </c>
      <c r="AL150" s="407">
        <f>Operations!AL77</f>
        <v>1.5867066744327902</v>
      </c>
      <c r="AM150" s="407">
        <f>Operations!AM77</f>
        <v>1.6671250995672677</v>
      </c>
      <c r="AN150" s="407">
        <f>Operations!AN77</f>
        <v>1.6105597344431481</v>
      </c>
      <c r="AO150" s="407">
        <f>Operations!AO77</f>
        <v>1.6924339066107494</v>
      </c>
      <c r="AP150" s="407">
        <f>Operations!AP77</f>
        <v>1.6347372341841475</v>
      </c>
      <c r="AQ150" s="407">
        <f>Operations!AQ77</f>
        <v>1.7180932158961437</v>
      </c>
      <c r="AR150" s="407">
        <f>Operations!AR77</f>
        <v>1.6592426100210091</v>
      </c>
      <c r="AS150" s="407">
        <f>Operations!AS77</f>
        <v>1.7316069239903091</v>
      </c>
      <c r="AT150" s="407">
        <f>Operations!AT77</f>
        <v>1.671579305997672</v>
      </c>
      <c r="AU150" s="407">
        <f>Operations!AU77</f>
        <v>1.7579789431218829</v>
      </c>
      <c r="AV150" s="413">
        <f>Operations!AV77</f>
        <v>1.6967507727693931</v>
      </c>
    </row>
    <row r="151" spans="2:48" x14ac:dyDescent="0.2">
      <c r="F151" s="207">
        <v>1</v>
      </c>
      <c r="G151" t="str">
        <f t="dataTable" ref="G151:AV153" dt2D="0" dtr="0" r1="E2" ca="1"/>
        <v>P-50 Base</v>
      </c>
      <c r="H151" s="407">
        <v>60.506187002441365</v>
      </c>
      <c r="I151" s="407">
        <v>1.3269608215871997</v>
      </c>
      <c r="J151" s="407">
        <v>1.2849319220927999</v>
      </c>
      <c r="K151" s="407">
        <v>1.347466638018944</v>
      </c>
      <c r="L151" s="407">
        <v>1.3045971605346558</v>
      </c>
      <c r="M151" s="407">
        <v>1.3682669027793228</v>
      </c>
      <c r="N151" s="407">
        <v>1.3245400357453487</v>
      </c>
      <c r="O151" s="407">
        <v>1.389365191474909</v>
      </c>
      <c r="P151" s="407">
        <v>1.3447637871002558</v>
      </c>
      <c r="Q151" s="407">
        <v>1.4107651049572074</v>
      </c>
      <c r="R151" s="407">
        <v>1.3652716724950613</v>
      </c>
      <c r="S151" s="407">
        <v>1.4324702689022075</v>
      </c>
      <c r="T151" s="407">
        <v>1.3860669677908184</v>
      </c>
      <c r="U151" s="407">
        <v>1.4544843333630251</v>
      </c>
      <c r="V151" s="407">
        <v>1.407152966229408</v>
      </c>
      <c r="W151" s="407">
        <v>1.476810972294714</v>
      </c>
      <c r="X151" s="407">
        <v>1.4285329778184246</v>
      </c>
      <c r="Y151" s="407">
        <v>1.4994538830503257</v>
      </c>
      <c r="Z151" s="407">
        <v>1.4502103286845105</v>
      </c>
      <c r="AA151" s="407">
        <v>1.5224167858472437</v>
      </c>
      <c r="AB151" s="407">
        <v>1.4721883603941119</v>
      </c>
      <c r="AC151" s="407">
        <v>1.5457034232028182</v>
      </c>
      <c r="AD151" s="407">
        <v>1.4944704292406241</v>
      </c>
      <c r="AE151" s="407">
        <v>1.5693175593382767</v>
      </c>
      <c r="AF151" s="407">
        <v>1.5170599054968392</v>
      </c>
      <c r="AG151" s="407">
        <v>1.5932629795498729</v>
      </c>
      <c r="AH151" s="407">
        <v>1.5399601726316061</v>
      </c>
      <c r="AI151" s="407">
        <v>1.6175434895461971</v>
      </c>
      <c r="AJ151" s="407">
        <v>1.5631746264895652</v>
      </c>
      <c r="AK151" s="407">
        <v>1.6421629147505548</v>
      </c>
      <c r="AL151" s="407">
        <v>1.5867066744327902</v>
      </c>
      <c r="AM151" s="407">
        <v>1.6671250995672677</v>
      </c>
      <c r="AN151" s="407">
        <v>1.6105597344431481</v>
      </c>
      <c r="AO151" s="407">
        <v>1.6924339066107494</v>
      </c>
      <c r="AP151" s="407">
        <v>1.6347372341841475</v>
      </c>
      <c r="AQ151" s="407">
        <v>1.7180932158961437</v>
      </c>
      <c r="AR151" s="407">
        <v>1.6592426100210091</v>
      </c>
      <c r="AS151" s="407">
        <v>1.7316069239903091</v>
      </c>
      <c r="AT151" s="407">
        <v>1.671579305997672</v>
      </c>
      <c r="AU151" s="407">
        <v>1.7579789431218829</v>
      </c>
      <c r="AV151" s="413">
        <v>1.6967507727693931</v>
      </c>
    </row>
    <row r="152" spans="2:48" x14ac:dyDescent="0.2">
      <c r="F152" s="207">
        <v>2</v>
      </c>
      <c r="G152" t="str">
        <v>P-30 Upside</v>
      </c>
      <c r="H152" s="407">
        <v>55.129929308665304</v>
      </c>
      <c r="I152" s="407">
        <v>1.3311157026679146</v>
      </c>
      <c r="J152" s="407">
        <v>1.2886698467959148</v>
      </c>
      <c r="K152" s="407">
        <v>1.3385751596945941</v>
      </c>
      <c r="L152" s="407">
        <v>1.2957048452638742</v>
      </c>
      <c r="M152" s="407">
        <v>1.34605194429154</v>
      </c>
      <c r="N152" s="407">
        <v>1.3027529267165125</v>
      </c>
      <c r="O152" s="407">
        <v>1.3535456570644555</v>
      </c>
      <c r="P152" s="407">
        <v>1.3098136493136776</v>
      </c>
      <c r="Q152" s="407">
        <v>1.3610558888983997</v>
      </c>
      <c r="R152" s="407">
        <v>1.3168865610701146</v>
      </c>
      <c r="S152" s="407">
        <v>1.3685822208033167</v>
      </c>
      <c r="T152" s="407">
        <v>1.3239711996967487</v>
      </c>
      <c r="U152" s="407">
        <v>1.3761242237574423</v>
      </c>
      <c r="V152" s="407">
        <v>1.3310670924398087</v>
      </c>
      <c r="W152" s="407">
        <v>1.3836814585485697</v>
      </c>
      <c r="X152" s="407">
        <v>1.3381737559177596</v>
      </c>
      <c r="Y152" s="407">
        <v>1.3912534756131443</v>
      </c>
      <c r="Z152" s="407">
        <v>1.345290695956026</v>
      </c>
      <c r="AA152" s="407">
        <v>1.3988398148731556</v>
      </c>
      <c r="AB152" s="407">
        <v>1.3524174074194661</v>
      </c>
      <c r="AC152" s="407">
        <v>1.4064400055708057</v>
      </c>
      <c r="AD152" s="407">
        <v>1.3595533740425794</v>
      </c>
      <c r="AE152" s="407">
        <v>1.4140535661009215</v>
      </c>
      <c r="AF152" s="407">
        <v>1.3666980682574128</v>
      </c>
      <c r="AG152" s="407">
        <v>1.4216800038410826</v>
      </c>
      <c r="AH152" s="407">
        <v>1.3738509510191388</v>
      </c>
      <c r="AI152" s="407">
        <v>1.4293188149794367</v>
      </c>
      <c r="AJ152" s="407">
        <v>1.3810114716292736</v>
      </c>
      <c r="AK152" s="407">
        <v>1.4369694843401735</v>
      </c>
      <c r="AL152" s="407">
        <v>1.3881790675565087</v>
      </c>
      <c r="AM152" s="407">
        <v>1.4446314852066273</v>
      </c>
      <c r="AN152" s="407">
        <v>1.3953531642551258</v>
      </c>
      <c r="AO152" s="407">
        <v>1.4523042791419762</v>
      </c>
      <c r="AP152" s="407">
        <v>1.40253317498096</v>
      </c>
      <c r="AQ152" s="407">
        <v>1.4599873158075116</v>
      </c>
      <c r="AR152" s="407">
        <v>1.4097185006048849</v>
      </c>
      <c r="AS152" s="407">
        <v>1.4551800327784434</v>
      </c>
      <c r="AT152" s="407">
        <v>1.4044085294237907</v>
      </c>
      <c r="AU152" s="407">
        <v>1.4628818553572129</v>
      </c>
      <c r="AV152" s="413">
        <v>1.4116026369690138</v>
      </c>
    </row>
    <row r="153" spans="2:48" x14ac:dyDescent="0.2">
      <c r="F153" s="389">
        <v>3</v>
      </c>
      <c r="G153" s="38" t="str">
        <v>P-99 Downside</v>
      </c>
      <c r="H153" s="410">
        <v>64.435378335963378</v>
      </c>
      <c r="I153" s="410">
        <v>1.2812571296993363</v>
      </c>
      <c r="J153" s="410">
        <v>1.2438147503585362</v>
      </c>
      <c r="K153" s="410">
        <v>1.3134797435903163</v>
      </c>
      <c r="L153" s="410">
        <v>1.2749140928692921</v>
      </c>
      <c r="M153" s="410">
        <v>1.3464938328980256</v>
      </c>
      <c r="N153" s="410">
        <v>1.3067712126553708</v>
      </c>
      <c r="O153" s="410">
        <v>1.3803178857949665</v>
      </c>
      <c r="P153" s="410">
        <v>1.339403586945032</v>
      </c>
      <c r="Q153" s="410">
        <v>1.4149707874161157</v>
      </c>
      <c r="R153" s="410">
        <v>1.3728290596006834</v>
      </c>
      <c r="S153" s="410">
        <v>1.450471827037318</v>
      </c>
      <c r="T153" s="410">
        <v>1.4070658473874227</v>
      </c>
      <c r="U153" s="410">
        <v>1.4868407053271184</v>
      </c>
      <c r="V153" s="410">
        <v>1.4421325462877259</v>
      </c>
      <c r="W153" s="410">
        <v>1.5240975416699727</v>
      </c>
      <c r="X153" s="410">
        <v>1.4780481378593988</v>
      </c>
      <c r="Y153" s="410">
        <v>1.5622628815586044</v>
      </c>
      <c r="Z153" s="410">
        <v>1.5148319956337128</v>
      </c>
      <c r="AA153" s="410">
        <v>1.6013577040530509</v>
      </c>
      <c r="AB153" s="410">
        <v>1.5525038915504124</v>
      </c>
      <c r="AC153" s="410">
        <v>1.6414034293037612</v>
      </c>
      <c r="AD153" s="410">
        <v>1.5910840024260438</v>
      </c>
      <c r="AE153" s="410">
        <v>1.6824219261358664</v>
      </c>
      <c r="AF153" s="410">
        <v>1.6305929164518176</v>
      </c>
      <c r="AG153" s="410">
        <v>1.7244355196915242</v>
      </c>
      <c r="AH153" s="410">
        <v>1.6710516397169541</v>
      </c>
      <c r="AI153" s="410">
        <v>1.7674669991269998</v>
      </c>
      <c r="AJ153" s="410">
        <v>1.7124816027531926</v>
      </c>
      <c r="AK153" s="410">
        <v>1.8115396253608815</v>
      </c>
      <c r="AL153" s="410">
        <v>1.7549046670958599</v>
      </c>
      <c r="AM153" s="410">
        <v>1.8566771388695817</v>
      </c>
      <c r="AN153" s="410">
        <v>1.7983431318566099</v>
      </c>
      <c r="AO153" s="410">
        <v>1.9029037675259792</v>
      </c>
      <c r="AP153" s="410">
        <v>1.8428197403026181</v>
      </c>
      <c r="AQ153" s="410">
        <v>1.9502442344767774</v>
      </c>
      <c r="AR153" s="410">
        <v>1.8883576864367155</v>
      </c>
      <c r="AS153" s="410">
        <v>1.9862237660538509</v>
      </c>
      <c r="AT153" s="410">
        <v>1.9224806215725869</v>
      </c>
      <c r="AU153" s="410">
        <v>2.0358680997145191</v>
      </c>
      <c r="AV153" s="414">
        <v>1.9702126608988175</v>
      </c>
    </row>
    <row r="155" spans="2:48" x14ac:dyDescent="0.2">
      <c r="F155" s="408"/>
      <c r="G155" s="192"/>
      <c r="H155" s="407"/>
      <c r="I155" s="406"/>
      <c r="J155" s="406"/>
      <c r="K155" s="406"/>
      <c r="L155" s="406"/>
      <c r="M155" s="406"/>
      <c r="N155" s="406"/>
      <c r="O155" s="406"/>
      <c r="P155" s="406"/>
      <c r="Q155" s="406"/>
      <c r="R155" s="406"/>
      <c r="S155" s="406"/>
      <c r="T155" s="406"/>
      <c r="U155" s="406"/>
      <c r="V155" s="406"/>
      <c r="W155" s="406"/>
      <c r="X155" s="406"/>
      <c r="Y155" s="406"/>
      <c r="Z155" s="406"/>
      <c r="AA155" s="406"/>
      <c r="AB155" s="406"/>
      <c r="AC155" s="406"/>
      <c r="AD155" s="406"/>
      <c r="AE155" s="406"/>
      <c r="AF155" s="406"/>
      <c r="AG155" s="406"/>
      <c r="AH155" s="406"/>
      <c r="AI155" s="406"/>
      <c r="AJ155" s="406"/>
      <c r="AK155" s="406"/>
      <c r="AL155" s="406"/>
      <c r="AM155" s="406"/>
      <c r="AN155" s="406"/>
      <c r="AO155" s="406"/>
      <c r="AP155" s="406"/>
      <c r="AQ155" s="406"/>
      <c r="AR155" s="406"/>
      <c r="AS155" s="174"/>
      <c r="AT155" s="174"/>
      <c r="AU155" s="174"/>
      <c r="AV155" s="174"/>
    </row>
    <row r="156" spans="2:48" s="4" customFormat="1" ht="20" x14ac:dyDescent="0.25">
      <c r="B156" s="4" t="s">
        <v>16</v>
      </c>
    </row>
    <row r="158" spans="2:48" ht="16" customHeight="1" x14ac:dyDescent="0.2">
      <c r="F158" s="529" t="s">
        <v>224</v>
      </c>
      <c r="G158" s="531" t="s">
        <v>227</v>
      </c>
      <c r="H158" s="508" t="s">
        <v>449</v>
      </c>
      <c r="I158" s="508" t="s">
        <v>498</v>
      </c>
      <c r="J158" s="508" t="s">
        <v>499</v>
      </c>
      <c r="K158" s="508" t="s">
        <v>451</v>
      </c>
      <c r="L158" s="504" t="s">
        <v>497</v>
      </c>
    </row>
    <row r="159" spans="2:48" ht="15" customHeight="1" x14ac:dyDescent="0.2">
      <c r="D159" s="16"/>
      <c r="E159" s="16"/>
      <c r="F159" s="530"/>
      <c r="G159" s="521"/>
      <c r="H159" s="517"/>
      <c r="I159" s="517"/>
      <c r="J159" s="517"/>
      <c r="K159" s="517"/>
      <c r="L159" s="532"/>
    </row>
    <row r="160" spans="2:48" x14ac:dyDescent="0.2">
      <c r="F160" s="436" t="s">
        <v>226</v>
      </c>
      <c r="G160" s="437" t="str">
        <f>E11</f>
        <v>P-50 Base</v>
      </c>
      <c r="H160" s="438">
        <f>Operations!E125</f>
        <v>6.2732458670418767E-2</v>
      </c>
      <c r="I160" s="438">
        <f>Operations!E133</f>
        <v>0.1149228354150158</v>
      </c>
      <c r="J160" s="438">
        <f>Operations!E141</f>
        <v>6.2732458670418323E-2</v>
      </c>
      <c r="K160" s="438">
        <f>Tax!E81</f>
        <v>0.19177731213320937</v>
      </c>
      <c r="L160" s="439">
        <f>Tax!E124</f>
        <v>4.5668608202502625E-2</v>
      </c>
    </row>
    <row r="161" spans="6:12" x14ac:dyDescent="0.2">
      <c r="F161" s="440">
        <v>1</v>
      </c>
      <c r="G161" t="str">
        <f t="dataTable" ref="G161:L163" dt2D="0" dtr="0" r1="E2" ca="1"/>
        <v>P-50 Base</v>
      </c>
      <c r="H161" s="438">
        <v>6.2732458670418767E-2</v>
      </c>
      <c r="I161" s="438">
        <v>0.1149228354150158</v>
      </c>
      <c r="J161" s="438">
        <v>6.2732458670418323E-2</v>
      </c>
      <c r="K161" s="438">
        <v>0.19177731213320937</v>
      </c>
      <c r="L161" s="439">
        <v>4.5668608202502625E-2</v>
      </c>
    </row>
    <row r="162" spans="6:12" x14ac:dyDescent="0.2">
      <c r="F162" s="440">
        <v>2</v>
      </c>
      <c r="G162" t="str">
        <v>P-30 Upside</v>
      </c>
      <c r="H162" s="438">
        <v>6.7900344172014293E-2</v>
      </c>
      <c r="I162" s="438">
        <v>0.11932428873372247</v>
      </c>
      <c r="J162" s="438">
        <v>6.7900344172014293E-2</v>
      </c>
      <c r="K162" s="438">
        <v>0.20178699527240762</v>
      </c>
      <c r="L162" s="439">
        <v>5.7598168321818077E-2</v>
      </c>
    </row>
    <row r="163" spans="6:12" x14ac:dyDescent="0.2">
      <c r="F163" s="441">
        <v>3</v>
      </c>
      <c r="G163" s="418" t="str">
        <v>P-99 Downside</v>
      </c>
      <c r="H163" s="442">
        <v>3.824729613989919E-2</v>
      </c>
      <c r="I163" s="442">
        <v>8.9013365635653097E-2</v>
      </c>
      <c r="J163" s="442">
        <v>3.824729613989919E-2</v>
      </c>
      <c r="K163" s="442">
        <v>0.11847497893094072</v>
      </c>
      <c r="L163" s="443">
        <v>-1.3417881037325108E-2</v>
      </c>
    </row>
  </sheetData>
  <mergeCells count="54">
    <mergeCell ref="G158:G159"/>
    <mergeCell ref="I92:I93"/>
    <mergeCell ref="L158:L159"/>
    <mergeCell ref="J158:J159"/>
    <mergeCell ref="F96:F97"/>
    <mergeCell ref="G96:G97"/>
    <mergeCell ref="H96:H97"/>
    <mergeCell ref="I96:I97"/>
    <mergeCell ref="J96:J97"/>
    <mergeCell ref="F103:F104"/>
    <mergeCell ref="G103:G104"/>
    <mergeCell ref="H103:H104"/>
    <mergeCell ref="I103:AV103"/>
    <mergeCell ref="F112:F113"/>
    <mergeCell ref="G112:G113"/>
    <mergeCell ref="H112:H113"/>
    <mergeCell ref="I77:AV77"/>
    <mergeCell ref="H158:H159"/>
    <mergeCell ref="I158:I159"/>
    <mergeCell ref="K158:K159"/>
    <mergeCell ref="F86:F87"/>
    <mergeCell ref="G86:G87"/>
    <mergeCell ref="F77:F78"/>
    <mergeCell ref="G77:G78"/>
    <mergeCell ref="H77:H78"/>
    <mergeCell ref="I86:AV86"/>
    <mergeCell ref="H86:H87"/>
    <mergeCell ref="J92:J93"/>
    <mergeCell ref="G92:G93"/>
    <mergeCell ref="F92:F93"/>
    <mergeCell ref="H92:H93"/>
    <mergeCell ref="F158:F159"/>
    <mergeCell ref="I112:AV112"/>
    <mergeCell ref="F105:F108"/>
    <mergeCell ref="F134:F135"/>
    <mergeCell ref="G134:G135"/>
    <mergeCell ref="H134:H135"/>
    <mergeCell ref="I134:AV134"/>
    <mergeCell ref="F119:F120"/>
    <mergeCell ref="G119:G120"/>
    <mergeCell ref="H119:H120"/>
    <mergeCell ref="I119:AV119"/>
    <mergeCell ref="F126:F127"/>
    <mergeCell ref="G126:G127"/>
    <mergeCell ref="H126:H127"/>
    <mergeCell ref="I126:AV126"/>
    <mergeCell ref="F148:F149"/>
    <mergeCell ref="G148:G149"/>
    <mergeCell ref="H148:H149"/>
    <mergeCell ref="I148:AV148"/>
    <mergeCell ref="F141:F142"/>
    <mergeCell ref="G141:G142"/>
    <mergeCell ref="H141:H142"/>
    <mergeCell ref="I141:AV141"/>
  </mergeCells>
  <phoneticPr fontId="94" type="noConversion"/>
  <conditionalFormatting sqref="J94">
    <cfRule type="cellIs" dxfId="13" priority="1" operator="equal">
      <formula>0</formula>
    </cfRule>
    <cfRule type="cellIs" dxfId="12" priority="2" operator="equal">
      <formula>1</formula>
    </cfRule>
  </conditionalFormatting>
  <dataValidations count="1">
    <dataValidation type="list" allowBlank="1" showInputMessage="1" showErrorMessage="1" sqref="E2" xr:uid="{D74443E6-2283-574C-A38D-416E60AD45BB}">
      <formula1>$H$10:$J$10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E128-9880-DB4C-A460-ED86D37F21F6}">
  <sheetPr>
    <tabColor theme="4" tint="-0.249977111117893"/>
  </sheetPr>
  <dimension ref="A1:XFD61"/>
  <sheetViews>
    <sheetView topLeftCell="A9" zoomScale="120" zoomScaleNormal="120" workbookViewId="0">
      <pane xSplit="7" topLeftCell="K1" activePane="topRight" state="frozen"/>
      <selection pane="topRight" activeCell="J61" sqref="J61"/>
    </sheetView>
  </sheetViews>
  <sheetFormatPr baseColWidth="10" defaultColWidth="0" defaultRowHeight="15" x14ac:dyDescent="0.2"/>
  <cols>
    <col min="1" max="1" width="2.33203125" customWidth="1"/>
    <col min="2" max="2" width="2.6640625" customWidth="1"/>
    <col min="3" max="3" width="30.5" customWidth="1"/>
    <col min="4" max="4" width="14.6640625" customWidth="1"/>
    <col min="5" max="5" width="13.83203125" customWidth="1"/>
    <col min="6" max="6" width="15.1640625" customWidth="1"/>
    <col min="7" max="7" width="11.1640625" bestFit="1" customWidth="1"/>
    <col min="8" max="8" width="13.6640625" bestFit="1" customWidth="1"/>
    <col min="9" max="9" width="11.1640625" bestFit="1" customWidth="1"/>
    <col min="10" max="15" width="10.83203125" customWidth="1"/>
    <col min="16" max="16" width="12.83203125" customWidth="1"/>
    <col min="17" max="17" width="13.33203125" customWidth="1"/>
    <col min="18" max="18" width="13" customWidth="1"/>
    <col min="19" max="19" width="13.33203125" customWidth="1"/>
    <col min="20" max="48" width="0" hidden="1" customWidth="1"/>
    <col min="49" max="16384" width="10.83203125" hidden="1"/>
  </cols>
  <sheetData>
    <row r="1" spans="1:48" s="1" customFormat="1" ht="25" x14ac:dyDescent="0.25">
      <c r="A1" s="1" t="s">
        <v>228</v>
      </c>
      <c r="B1" s="2"/>
      <c r="D1" s="77"/>
      <c r="G1" s="105">
        <f>Input!E2</f>
        <v>1</v>
      </c>
      <c r="H1" s="92"/>
      <c r="N1" s="1" t="str">
        <f>Input!E11</f>
        <v>P-50 Base</v>
      </c>
    </row>
    <row r="2" spans="1:48" s="80" customFormat="1" ht="16" thickBot="1" x14ac:dyDescent="0.25">
      <c r="D2" s="89"/>
      <c r="I2" s="81">
        <f>H3+1</f>
        <v>41671</v>
      </c>
      <c r="J2" s="81">
        <f t="shared" ref="J2:S2" si="0">I3+1</f>
        <v>41699</v>
      </c>
      <c r="K2" s="81">
        <f t="shared" si="0"/>
        <v>41730</v>
      </c>
      <c r="L2" s="81">
        <f t="shared" si="0"/>
        <v>41760</v>
      </c>
      <c r="M2" s="81">
        <f t="shared" si="0"/>
        <v>41791</v>
      </c>
      <c r="N2" s="81">
        <f t="shared" si="0"/>
        <v>41821</v>
      </c>
      <c r="O2" s="81">
        <f t="shared" si="0"/>
        <v>41852</v>
      </c>
      <c r="P2" s="81">
        <f t="shared" si="0"/>
        <v>41883</v>
      </c>
      <c r="Q2" s="81">
        <f t="shared" si="0"/>
        <v>41913</v>
      </c>
      <c r="R2" s="81">
        <f t="shared" si="0"/>
        <v>41944</v>
      </c>
      <c r="S2" s="81">
        <f t="shared" si="0"/>
        <v>41974</v>
      </c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</row>
    <row r="3" spans="1:48" x14ac:dyDescent="0.2">
      <c r="C3" s="82"/>
      <c r="D3" s="83"/>
      <c r="E3" s="82" t="s">
        <v>25</v>
      </c>
      <c r="F3" s="82" t="s">
        <v>26</v>
      </c>
      <c r="H3" s="98">
        <f>E4-1</f>
        <v>41670</v>
      </c>
      <c r="I3" s="85">
        <f>EOMONTH(I2,0)</f>
        <v>41698</v>
      </c>
      <c r="J3" s="85">
        <f t="shared" ref="J3:P3" si="1">EOMONTH(J2,0)</f>
        <v>41729</v>
      </c>
      <c r="K3" s="85">
        <f t="shared" si="1"/>
        <v>41759</v>
      </c>
      <c r="L3" s="85">
        <f t="shared" si="1"/>
        <v>41790</v>
      </c>
      <c r="M3" s="85">
        <f t="shared" si="1"/>
        <v>41820</v>
      </c>
      <c r="N3" s="85">
        <f t="shared" si="1"/>
        <v>41851</v>
      </c>
      <c r="O3" s="85">
        <f t="shared" si="1"/>
        <v>41882</v>
      </c>
      <c r="P3" s="85">
        <f t="shared" si="1"/>
        <v>41912</v>
      </c>
      <c r="Q3" s="85">
        <f t="shared" ref="Q3" si="2">EOMONTH(Q2,0)</f>
        <v>41943</v>
      </c>
      <c r="R3" s="85">
        <f t="shared" ref="R3:S3" si="3">EOMONTH(R2,0)</f>
        <v>41973</v>
      </c>
      <c r="S3" s="85">
        <f t="shared" si="3"/>
        <v>42004</v>
      </c>
    </row>
    <row r="4" spans="1:48" x14ac:dyDescent="0.2">
      <c r="C4" t="s">
        <v>9</v>
      </c>
      <c r="D4" s="6" t="s">
        <v>11</v>
      </c>
      <c r="E4" s="21">
        <f>Input!E4</f>
        <v>41671</v>
      </c>
      <c r="F4" s="21">
        <f>Input!F4</f>
        <v>42004</v>
      </c>
    </row>
    <row r="6" spans="1:48" s="4" customFormat="1" ht="20" x14ac:dyDescent="0.25">
      <c r="C6" s="4" t="s">
        <v>247</v>
      </c>
      <c r="D6" s="78"/>
    </row>
    <row r="8" spans="1:48" ht="16" x14ac:dyDescent="0.2">
      <c r="C8" s="258" t="s">
        <v>254</v>
      </c>
      <c r="D8" s="258"/>
      <c r="E8" s="258"/>
      <c r="F8" s="258"/>
      <c r="G8" s="258"/>
      <c r="H8" s="355">
        <v>0</v>
      </c>
      <c r="I8" s="258">
        <f>COUNT($I$3:I3)</f>
        <v>1</v>
      </c>
      <c r="J8" s="258">
        <f>COUNT($I$3:J3)</f>
        <v>2</v>
      </c>
      <c r="K8" s="258">
        <f>COUNT($I$3:K3)</f>
        <v>3</v>
      </c>
      <c r="L8" s="258">
        <f>COUNT($I$3:L3)</f>
        <v>4</v>
      </c>
      <c r="M8" s="258">
        <f>COUNT($I$3:M3)</f>
        <v>5</v>
      </c>
      <c r="N8" s="258">
        <f>COUNT($I$3:N3)</f>
        <v>6</v>
      </c>
      <c r="O8" s="258">
        <f>COUNT($I$3:O3)</f>
        <v>7</v>
      </c>
      <c r="P8" s="258">
        <f>COUNT($I$3:P3)</f>
        <v>8</v>
      </c>
      <c r="Q8" s="258">
        <f>COUNT($I$3:Q3)</f>
        <v>9</v>
      </c>
      <c r="R8" s="258">
        <f>COUNT($I$3:R3)</f>
        <v>10</v>
      </c>
      <c r="S8" s="258">
        <f>COUNT($I$3:S3)</f>
        <v>11</v>
      </c>
    </row>
    <row r="9" spans="1:48" ht="16" x14ac:dyDescent="0.2">
      <c r="C9" s="258"/>
      <c r="D9" s="258"/>
      <c r="E9" s="260" t="s">
        <v>256</v>
      </c>
      <c r="F9" s="260" t="s">
        <v>255</v>
      </c>
      <c r="G9" s="258"/>
      <c r="H9" s="258"/>
      <c r="I9" s="258"/>
      <c r="J9" s="258"/>
      <c r="K9" s="258"/>
      <c r="L9" s="258"/>
      <c r="M9" s="258"/>
      <c r="N9" s="258"/>
      <c r="O9" s="258"/>
      <c r="P9" s="258"/>
      <c r="Q9" s="258"/>
      <c r="R9" s="258"/>
      <c r="S9" s="258"/>
    </row>
    <row r="10" spans="1:48" ht="16" x14ac:dyDescent="0.2">
      <c r="C10" s="258" t="s">
        <v>248</v>
      </c>
      <c r="D10" s="259" t="s">
        <v>11</v>
      </c>
      <c r="E10" s="356">
        <v>0.05</v>
      </c>
      <c r="F10" s="357">
        <v>1</v>
      </c>
      <c r="G10" s="258"/>
      <c r="H10" s="258"/>
      <c r="I10" s="358">
        <f t="shared" ref="I10:S15" si="4">IF($F10=I$8, 1, 0)</f>
        <v>1</v>
      </c>
      <c r="J10" s="358">
        <f t="shared" si="4"/>
        <v>0</v>
      </c>
      <c r="K10" s="358">
        <f t="shared" si="4"/>
        <v>0</v>
      </c>
      <c r="L10" s="358">
        <f t="shared" si="4"/>
        <v>0</v>
      </c>
      <c r="M10" s="358">
        <f t="shared" si="4"/>
        <v>0</v>
      </c>
      <c r="N10" s="358">
        <f t="shared" si="4"/>
        <v>0</v>
      </c>
      <c r="O10" s="358">
        <f t="shared" si="4"/>
        <v>0</v>
      </c>
      <c r="P10" s="358">
        <f t="shared" si="4"/>
        <v>0</v>
      </c>
      <c r="Q10" s="358">
        <f t="shared" si="4"/>
        <v>0</v>
      </c>
      <c r="R10" s="358">
        <f t="shared" si="4"/>
        <v>0</v>
      </c>
      <c r="S10" s="358">
        <f t="shared" si="4"/>
        <v>0</v>
      </c>
    </row>
    <row r="11" spans="1:48" ht="16" x14ac:dyDescent="0.2">
      <c r="C11" s="258" t="s">
        <v>249</v>
      </c>
      <c r="D11" s="259" t="s">
        <v>11</v>
      </c>
      <c r="E11" s="356">
        <v>0.1</v>
      </c>
      <c r="F11" s="357">
        <v>3</v>
      </c>
      <c r="G11" s="258"/>
      <c r="H11" s="258"/>
      <c r="I11" s="358">
        <f t="shared" si="4"/>
        <v>0</v>
      </c>
      <c r="J11" s="358">
        <f t="shared" si="4"/>
        <v>0</v>
      </c>
      <c r="K11" s="358">
        <f t="shared" si="4"/>
        <v>1</v>
      </c>
      <c r="L11" s="358">
        <f t="shared" si="4"/>
        <v>0</v>
      </c>
      <c r="M11" s="358">
        <f t="shared" si="4"/>
        <v>0</v>
      </c>
      <c r="N11" s="358">
        <f t="shared" si="4"/>
        <v>0</v>
      </c>
      <c r="O11" s="358">
        <f t="shared" si="4"/>
        <v>0</v>
      </c>
      <c r="P11" s="358">
        <f t="shared" si="4"/>
        <v>0</v>
      </c>
      <c r="Q11" s="358">
        <f t="shared" si="4"/>
        <v>0</v>
      </c>
      <c r="R11" s="358">
        <f t="shared" si="4"/>
        <v>0</v>
      </c>
      <c r="S11" s="358">
        <f t="shared" si="4"/>
        <v>0</v>
      </c>
    </row>
    <row r="12" spans="1:48" ht="16" x14ac:dyDescent="0.2">
      <c r="C12" s="258" t="s">
        <v>250</v>
      </c>
      <c r="D12" s="259" t="s">
        <v>11</v>
      </c>
      <c r="E12" s="356">
        <v>0.3</v>
      </c>
      <c r="F12" s="357">
        <v>7</v>
      </c>
      <c r="G12" s="258"/>
      <c r="H12" s="258"/>
      <c r="I12" s="358">
        <f t="shared" si="4"/>
        <v>0</v>
      </c>
      <c r="J12" s="358">
        <f t="shared" si="4"/>
        <v>0</v>
      </c>
      <c r="K12" s="358">
        <f t="shared" si="4"/>
        <v>0</v>
      </c>
      <c r="L12" s="358">
        <f t="shared" si="4"/>
        <v>0</v>
      </c>
      <c r="M12" s="358">
        <f t="shared" si="4"/>
        <v>0</v>
      </c>
      <c r="N12" s="358">
        <f t="shared" si="4"/>
        <v>0</v>
      </c>
      <c r="O12" s="358">
        <f t="shared" si="4"/>
        <v>1</v>
      </c>
      <c r="P12" s="358">
        <f t="shared" si="4"/>
        <v>0</v>
      </c>
      <c r="Q12" s="358">
        <f t="shared" si="4"/>
        <v>0</v>
      </c>
      <c r="R12" s="358">
        <f t="shared" si="4"/>
        <v>0</v>
      </c>
      <c r="S12" s="358">
        <f t="shared" si="4"/>
        <v>0</v>
      </c>
    </row>
    <row r="13" spans="1:48" ht="16" x14ac:dyDescent="0.2">
      <c r="C13" s="258" t="s">
        <v>251</v>
      </c>
      <c r="D13" s="259" t="s">
        <v>11</v>
      </c>
      <c r="E13" s="356">
        <v>0.3</v>
      </c>
      <c r="F13" s="357">
        <v>8</v>
      </c>
      <c r="G13" s="258"/>
      <c r="H13" s="258"/>
      <c r="I13" s="358">
        <f t="shared" si="4"/>
        <v>0</v>
      </c>
      <c r="J13" s="358">
        <f t="shared" si="4"/>
        <v>0</v>
      </c>
      <c r="K13" s="358">
        <f t="shared" si="4"/>
        <v>0</v>
      </c>
      <c r="L13" s="358">
        <f t="shared" si="4"/>
        <v>0</v>
      </c>
      <c r="M13" s="358">
        <f t="shared" si="4"/>
        <v>0</v>
      </c>
      <c r="N13" s="358">
        <f t="shared" si="4"/>
        <v>0</v>
      </c>
      <c r="O13" s="358">
        <f t="shared" si="4"/>
        <v>0</v>
      </c>
      <c r="P13" s="358">
        <f t="shared" si="4"/>
        <v>1</v>
      </c>
      <c r="Q13" s="358">
        <f t="shared" si="4"/>
        <v>0</v>
      </c>
      <c r="R13" s="358">
        <f t="shared" si="4"/>
        <v>0</v>
      </c>
      <c r="S13" s="358">
        <f t="shared" si="4"/>
        <v>0</v>
      </c>
    </row>
    <row r="14" spans="1:48" ht="16" x14ac:dyDescent="0.2">
      <c r="C14" s="258" t="s">
        <v>252</v>
      </c>
      <c r="D14" s="259" t="s">
        <v>11</v>
      </c>
      <c r="E14" s="356">
        <v>0.2</v>
      </c>
      <c r="F14" s="357">
        <v>10</v>
      </c>
      <c r="G14" s="258"/>
      <c r="H14" s="258"/>
      <c r="I14" s="358">
        <f t="shared" si="4"/>
        <v>0</v>
      </c>
      <c r="J14" s="358">
        <f t="shared" si="4"/>
        <v>0</v>
      </c>
      <c r="K14" s="358">
        <f t="shared" si="4"/>
        <v>0</v>
      </c>
      <c r="L14" s="358">
        <f t="shared" si="4"/>
        <v>0</v>
      </c>
      <c r="M14" s="358">
        <f t="shared" si="4"/>
        <v>0</v>
      </c>
      <c r="N14" s="358">
        <f t="shared" si="4"/>
        <v>0</v>
      </c>
      <c r="O14" s="358">
        <f t="shared" si="4"/>
        <v>0</v>
      </c>
      <c r="P14" s="358">
        <f t="shared" si="4"/>
        <v>0</v>
      </c>
      <c r="Q14" s="358">
        <f t="shared" si="4"/>
        <v>0</v>
      </c>
      <c r="R14" s="358">
        <f t="shared" si="4"/>
        <v>1</v>
      </c>
      <c r="S14" s="358">
        <f t="shared" si="4"/>
        <v>0</v>
      </c>
    </row>
    <row r="15" spans="1:48" ht="16" x14ac:dyDescent="0.2">
      <c r="C15" s="258" t="s">
        <v>253</v>
      </c>
      <c r="D15" s="259" t="s">
        <v>11</v>
      </c>
      <c r="E15" s="356">
        <v>0.05</v>
      </c>
      <c r="F15" s="357">
        <v>11</v>
      </c>
      <c r="G15" s="258"/>
      <c r="H15" s="258"/>
      <c r="I15" s="358">
        <f t="shared" si="4"/>
        <v>0</v>
      </c>
      <c r="J15" s="358">
        <f t="shared" si="4"/>
        <v>0</v>
      </c>
      <c r="K15" s="358">
        <f t="shared" si="4"/>
        <v>0</v>
      </c>
      <c r="L15" s="358">
        <f t="shared" si="4"/>
        <v>0</v>
      </c>
      <c r="M15" s="358">
        <f t="shared" si="4"/>
        <v>0</v>
      </c>
      <c r="N15" s="358">
        <f t="shared" si="4"/>
        <v>0</v>
      </c>
      <c r="O15" s="358">
        <f t="shared" si="4"/>
        <v>0</v>
      </c>
      <c r="P15" s="358">
        <f t="shared" si="4"/>
        <v>0</v>
      </c>
      <c r="Q15" s="358">
        <f t="shared" si="4"/>
        <v>0</v>
      </c>
      <c r="R15" s="358">
        <f t="shared" si="4"/>
        <v>0</v>
      </c>
      <c r="S15" s="358">
        <f t="shared" si="4"/>
        <v>1</v>
      </c>
    </row>
    <row r="16" spans="1:48" ht="16" x14ac:dyDescent="0.2">
      <c r="C16" s="258"/>
      <c r="D16" s="258"/>
      <c r="E16" s="258"/>
      <c r="F16" s="258"/>
      <c r="G16" s="258"/>
      <c r="H16" s="258"/>
      <c r="I16" s="258"/>
      <c r="J16" s="258"/>
      <c r="K16" s="258"/>
      <c r="L16" s="258"/>
      <c r="M16" s="258"/>
      <c r="N16" s="258"/>
      <c r="O16" s="258"/>
      <c r="P16" s="258"/>
      <c r="Q16" s="258"/>
      <c r="R16" s="258"/>
      <c r="S16" s="258"/>
    </row>
    <row r="17" spans="1:19" ht="16" x14ac:dyDescent="0.2">
      <c r="C17" s="258" t="s">
        <v>201</v>
      </c>
      <c r="D17" s="336" t="s">
        <v>78</v>
      </c>
      <c r="E17" s="279">
        <f>Operations!E105</f>
        <v>90.72</v>
      </c>
      <c r="F17" s="258"/>
      <c r="G17" s="258"/>
      <c r="H17" s="258"/>
      <c r="I17" s="258"/>
      <c r="J17" s="258"/>
      <c r="K17" s="258"/>
      <c r="L17" s="258"/>
      <c r="M17" s="258"/>
      <c r="N17" s="258"/>
      <c r="O17" s="258"/>
      <c r="P17" s="258"/>
      <c r="Q17" s="258"/>
      <c r="R17" s="258"/>
      <c r="S17" s="258"/>
    </row>
    <row r="18" spans="1:19" ht="16" x14ac:dyDescent="0.2">
      <c r="C18" s="258" t="s">
        <v>409</v>
      </c>
      <c r="D18" s="259" t="s">
        <v>38</v>
      </c>
      <c r="E18" s="258"/>
      <c r="F18" s="258"/>
      <c r="G18" s="258"/>
      <c r="H18" s="359">
        <f>SUM(I18:S18)</f>
        <v>1</v>
      </c>
      <c r="I18" s="360">
        <f t="shared" ref="I18:S18" si="5">IF(SUM(I10:I15)=1, LOOKUP(I8, $F$10:$F$15,$E$10:$E$15), 0)</f>
        <v>0.05</v>
      </c>
      <c r="J18" s="360">
        <f t="shared" si="5"/>
        <v>0</v>
      </c>
      <c r="K18" s="360">
        <f t="shared" si="5"/>
        <v>0.1</v>
      </c>
      <c r="L18" s="360">
        <f t="shared" si="5"/>
        <v>0</v>
      </c>
      <c r="M18" s="360">
        <f t="shared" si="5"/>
        <v>0</v>
      </c>
      <c r="N18" s="360">
        <f t="shared" si="5"/>
        <v>0</v>
      </c>
      <c r="O18" s="360">
        <f t="shared" si="5"/>
        <v>0.3</v>
      </c>
      <c r="P18" s="360">
        <f t="shared" si="5"/>
        <v>0.3</v>
      </c>
      <c r="Q18" s="360">
        <f t="shared" si="5"/>
        <v>0</v>
      </c>
      <c r="R18" s="360">
        <f t="shared" si="5"/>
        <v>0.2</v>
      </c>
      <c r="S18" s="360">
        <f t="shared" si="5"/>
        <v>0.05</v>
      </c>
    </row>
    <row r="19" spans="1:19" ht="16" x14ac:dyDescent="0.2">
      <c r="C19" s="258" t="s">
        <v>410</v>
      </c>
      <c r="D19" s="259" t="s">
        <v>38</v>
      </c>
      <c r="E19" s="258"/>
      <c r="F19" s="258"/>
      <c r="G19" s="258"/>
      <c r="H19" s="258"/>
      <c r="I19" s="361">
        <f>SUM($I$18:I18)</f>
        <v>0.05</v>
      </c>
      <c r="J19" s="361">
        <f>SUM($I$18:J18)</f>
        <v>0.05</v>
      </c>
      <c r="K19" s="361">
        <f>SUM($I$18:K18)</f>
        <v>0.15000000000000002</v>
      </c>
      <c r="L19" s="361">
        <f>SUM($I$18:L18)</f>
        <v>0.15000000000000002</v>
      </c>
      <c r="M19" s="361">
        <f>SUM($I$18:M18)</f>
        <v>0.15000000000000002</v>
      </c>
      <c r="N19" s="361">
        <f>SUM($I$18:N18)</f>
        <v>0.15000000000000002</v>
      </c>
      <c r="O19" s="361">
        <f>SUM($I$18:O18)</f>
        <v>0.45</v>
      </c>
      <c r="P19" s="361">
        <f>SUM($I$18:P18)</f>
        <v>0.75</v>
      </c>
      <c r="Q19" s="361">
        <f>SUM($I$18:Q18)</f>
        <v>0.75</v>
      </c>
      <c r="R19" s="361">
        <f>SUM($I$18:R18)</f>
        <v>0.95</v>
      </c>
      <c r="S19" s="361">
        <f>SUM($I$18:S18)</f>
        <v>1</v>
      </c>
    </row>
    <row r="20" spans="1:19" ht="16" x14ac:dyDescent="0.2">
      <c r="C20" s="258"/>
      <c r="D20" s="258"/>
      <c r="E20" s="258"/>
      <c r="F20" s="258"/>
      <c r="G20" s="258"/>
      <c r="H20" s="258"/>
      <c r="I20" s="258"/>
      <c r="J20" s="258"/>
      <c r="K20" s="258"/>
      <c r="L20" s="258"/>
      <c r="M20" s="258"/>
      <c r="N20" s="258"/>
      <c r="O20" s="258"/>
      <c r="P20" s="258"/>
      <c r="Q20" s="258"/>
      <c r="R20" s="258"/>
      <c r="S20" s="258"/>
    </row>
    <row r="21" spans="1:19" ht="16" x14ac:dyDescent="0.2">
      <c r="C21" s="258" t="s">
        <v>402</v>
      </c>
      <c r="D21" s="336" t="s">
        <v>78</v>
      </c>
      <c r="E21" s="258"/>
      <c r="F21" s="258"/>
      <c r="G21" s="258"/>
      <c r="H21" s="293">
        <f>SUM(I21:S21)</f>
        <v>90.72</v>
      </c>
      <c r="I21" s="284">
        <f t="shared" ref="I21:S21" si="6">I18*$E$17</f>
        <v>4.5360000000000005</v>
      </c>
      <c r="J21" s="284">
        <f t="shared" si="6"/>
        <v>0</v>
      </c>
      <c r="K21" s="284">
        <f t="shared" si="6"/>
        <v>9.072000000000001</v>
      </c>
      <c r="L21" s="284">
        <f t="shared" si="6"/>
        <v>0</v>
      </c>
      <c r="M21" s="284">
        <f t="shared" si="6"/>
        <v>0</v>
      </c>
      <c r="N21" s="284">
        <f t="shared" si="6"/>
        <v>0</v>
      </c>
      <c r="O21" s="284">
        <f t="shared" si="6"/>
        <v>27.215999999999998</v>
      </c>
      <c r="P21" s="284">
        <f t="shared" si="6"/>
        <v>27.215999999999998</v>
      </c>
      <c r="Q21" s="284">
        <f t="shared" si="6"/>
        <v>0</v>
      </c>
      <c r="R21" s="284">
        <f t="shared" si="6"/>
        <v>18.144000000000002</v>
      </c>
      <c r="S21" s="284">
        <f t="shared" si="6"/>
        <v>4.5360000000000005</v>
      </c>
    </row>
    <row r="22" spans="1:19" ht="16" x14ac:dyDescent="0.2">
      <c r="C22" s="258"/>
      <c r="D22" s="258"/>
      <c r="E22" s="258"/>
      <c r="F22" s="258"/>
      <c r="G22" s="258"/>
      <c r="H22" s="284"/>
      <c r="I22" s="284"/>
      <c r="J22" s="284"/>
      <c r="K22" s="284"/>
      <c r="L22" s="284"/>
      <c r="M22" s="284"/>
      <c r="N22" s="284"/>
      <c r="O22" s="284"/>
      <c r="P22" s="284"/>
      <c r="Q22" s="284"/>
      <c r="R22" s="284"/>
      <c r="S22" s="284"/>
    </row>
    <row r="23" spans="1:19" ht="16" x14ac:dyDescent="0.2">
      <c r="C23" s="258"/>
      <c r="D23" s="258"/>
      <c r="E23" s="260" t="s">
        <v>259</v>
      </c>
      <c r="F23" s="258"/>
      <c r="G23" s="258"/>
      <c r="H23" s="284"/>
      <c r="I23" s="284"/>
      <c r="J23" s="284"/>
      <c r="K23" s="284"/>
      <c r="L23" s="284"/>
      <c r="M23" s="284"/>
      <c r="N23" s="284"/>
      <c r="O23" s="284"/>
      <c r="P23" s="284"/>
      <c r="Q23" s="284"/>
      <c r="R23" s="284"/>
      <c r="S23" s="284"/>
    </row>
    <row r="24" spans="1:19" ht="16" x14ac:dyDescent="0.2">
      <c r="C24" s="258" t="s">
        <v>257</v>
      </c>
      <c r="D24" s="336" t="s">
        <v>78</v>
      </c>
      <c r="E24" s="262">
        <f>Input!E48</f>
        <v>0.15</v>
      </c>
      <c r="F24" s="258"/>
      <c r="G24" s="258"/>
      <c r="H24" s="293">
        <f>SUM(I24:S24)</f>
        <v>31.662861489306032</v>
      </c>
      <c r="I24" s="284">
        <f t="shared" ref="I24:S24" si="7">I21-I49</f>
        <v>0.68040000000000012</v>
      </c>
      <c r="J24" s="284">
        <f t="shared" si="7"/>
        <v>0</v>
      </c>
      <c r="K24" s="284">
        <f t="shared" si="7"/>
        <v>1.3608000000000002</v>
      </c>
      <c r="L24" s="284">
        <f t="shared" si="7"/>
        <v>0</v>
      </c>
      <c r="M24" s="284">
        <f t="shared" si="7"/>
        <v>0</v>
      </c>
      <c r="N24" s="284">
        <f t="shared" si="7"/>
        <v>0</v>
      </c>
      <c r="O24" s="284">
        <f t="shared" si="7"/>
        <v>4.0823999999999998</v>
      </c>
      <c r="P24" s="284">
        <f t="shared" si="7"/>
        <v>4.0823999999999998</v>
      </c>
      <c r="Q24" s="284">
        <f t="shared" si="7"/>
        <v>0</v>
      </c>
      <c r="R24" s="284">
        <f t="shared" si="7"/>
        <v>16.920861489306031</v>
      </c>
      <c r="S24" s="284">
        <f t="shared" si="7"/>
        <v>4.5360000000000005</v>
      </c>
    </row>
    <row r="25" spans="1:19" ht="16" x14ac:dyDescent="0.2">
      <c r="C25" s="258"/>
      <c r="D25" s="258"/>
      <c r="E25" s="258"/>
      <c r="F25" s="258"/>
      <c r="G25" s="258"/>
      <c r="H25" s="284"/>
      <c r="I25" s="284"/>
      <c r="J25" s="284"/>
      <c r="K25" s="284"/>
      <c r="L25" s="284"/>
      <c r="M25" s="284"/>
      <c r="N25" s="284"/>
      <c r="O25" s="284"/>
      <c r="P25" s="284"/>
      <c r="Q25" s="284"/>
      <c r="R25" s="284"/>
      <c r="S25" s="284"/>
    </row>
    <row r="26" spans="1:19" ht="16" x14ac:dyDescent="0.2">
      <c r="C26" s="258"/>
      <c r="D26" s="258"/>
      <c r="E26" s="260" t="s">
        <v>260</v>
      </c>
      <c r="F26" s="258"/>
      <c r="G26" s="258"/>
      <c r="H26" s="284"/>
      <c r="I26" s="284"/>
      <c r="J26" s="284"/>
      <c r="K26" s="284"/>
      <c r="L26" s="284"/>
      <c r="M26" s="284"/>
      <c r="N26" s="284"/>
      <c r="O26" s="284"/>
      <c r="P26" s="284"/>
      <c r="Q26" s="284"/>
      <c r="R26" s="284"/>
      <c r="S26" s="284"/>
    </row>
    <row r="27" spans="1:19" ht="16" x14ac:dyDescent="0.2">
      <c r="C27" s="258" t="s">
        <v>258</v>
      </c>
      <c r="D27" s="336" t="s">
        <v>78</v>
      </c>
      <c r="E27" s="262">
        <f>Input!E49</f>
        <v>0.85</v>
      </c>
      <c r="F27" s="258"/>
      <c r="G27" s="258"/>
      <c r="H27" s="293">
        <f>SUM(I27:S27)</f>
        <v>59.057138510693974</v>
      </c>
      <c r="I27" s="284">
        <f>I21-I24</f>
        <v>3.8556000000000004</v>
      </c>
      <c r="J27" s="284">
        <f t="shared" ref="J27:S27" si="8">J21-J24</f>
        <v>0</v>
      </c>
      <c r="K27" s="284">
        <f t="shared" si="8"/>
        <v>7.7112000000000007</v>
      </c>
      <c r="L27" s="284">
        <f t="shared" si="8"/>
        <v>0</v>
      </c>
      <c r="M27" s="284">
        <f t="shared" si="8"/>
        <v>0</v>
      </c>
      <c r="N27" s="284">
        <f t="shared" si="8"/>
        <v>0</v>
      </c>
      <c r="O27" s="284">
        <f t="shared" si="8"/>
        <v>23.133599999999998</v>
      </c>
      <c r="P27" s="284">
        <f t="shared" si="8"/>
        <v>23.133599999999998</v>
      </c>
      <c r="Q27" s="284">
        <f t="shared" si="8"/>
        <v>0</v>
      </c>
      <c r="R27" s="284">
        <f t="shared" si="8"/>
        <v>1.2231385106939712</v>
      </c>
      <c r="S27" s="284">
        <f t="shared" si="8"/>
        <v>0</v>
      </c>
    </row>
    <row r="28" spans="1:19" ht="16" x14ac:dyDescent="0.2">
      <c r="C28" s="258"/>
      <c r="D28" s="258"/>
      <c r="E28" s="258"/>
      <c r="F28" s="258"/>
      <c r="G28" s="258"/>
      <c r="H28" s="284"/>
      <c r="I28" s="284"/>
      <c r="J28" s="284"/>
      <c r="K28" s="284"/>
      <c r="L28" s="284"/>
      <c r="M28" s="284"/>
      <c r="N28" s="284"/>
      <c r="O28" s="284"/>
      <c r="P28" s="284"/>
      <c r="Q28" s="284"/>
      <c r="R28" s="284"/>
      <c r="S28" s="284"/>
    </row>
    <row r="29" spans="1:19" ht="16" x14ac:dyDescent="0.2">
      <c r="B29" s="15" t="s">
        <v>371</v>
      </c>
      <c r="C29" s="258"/>
      <c r="D29" s="258"/>
      <c r="E29" s="258"/>
      <c r="F29" s="362" t="s">
        <v>440</v>
      </c>
      <c r="G29" s="258"/>
      <c r="H29" s="284"/>
      <c r="I29" s="284"/>
      <c r="J29" s="284"/>
      <c r="K29" s="284"/>
      <c r="L29" s="284"/>
      <c r="M29" s="284"/>
      <c r="N29" s="284"/>
      <c r="O29" s="284"/>
      <c r="P29" s="284"/>
      <c r="Q29" s="284"/>
      <c r="R29" s="284"/>
      <c r="S29" s="284"/>
    </row>
    <row r="30" spans="1:19" ht="16" x14ac:dyDescent="0.2">
      <c r="B30" s="15"/>
      <c r="C30" s="258" t="s">
        <v>5</v>
      </c>
      <c r="D30" s="336" t="s">
        <v>78</v>
      </c>
      <c r="E30" s="258"/>
      <c r="F30" s="372">
        <f>IF(H34=H39, 0, 1)</f>
        <v>0</v>
      </c>
      <c r="G30" s="258"/>
      <c r="H30" s="293">
        <f t="shared" ref="H30:H33" si="9">SUM(I30:S30)</f>
        <v>90.72</v>
      </c>
      <c r="I30" s="284">
        <f>I21</f>
        <v>4.5360000000000005</v>
      </c>
      <c r="J30" s="284">
        <f t="shared" ref="J30:S30" si="10">J21</f>
        <v>0</v>
      </c>
      <c r="K30" s="284">
        <f t="shared" si="10"/>
        <v>9.072000000000001</v>
      </c>
      <c r="L30" s="284">
        <f t="shared" si="10"/>
        <v>0</v>
      </c>
      <c r="M30" s="284">
        <f t="shared" si="10"/>
        <v>0</v>
      </c>
      <c r="N30" s="284">
        <f t="shared" si="10"/>
        <v>0</v>
      </c>
      <c r="O30" s="284">
        <f t="shared" si="10"/>
        <v>27.215999999999998</v>
      </c>
      <c r="P30" s="284">
        <f t="shared" si="10"/>
        <v>27.215999999999998</v>
      </c>
      <c r="Q30" s="284">
        <f t="shared" si="10"/>
        <v>0</v>
      </c>
      <c r="R30" s="284">
        <f t="shared" si="10"/>
        <v>18.144000000000002</v>
      </c>
      <c r="S30" s="284">
        <f t="shared" si="10"/>
        <v>4.5360000000000005</v>
      </c>
    </row>
    <row r="31" spans="1:19" s="63" customFormat="1" ht="16" x14ac:dyDescent="0.2">
      <c r="A31"/>
      <c r="B31"/>
      <c r="C31" s="258" t="s">
        <v>372</v>
      </c>
      <c r="D31" s="336" t="s">
        <v>78</v>
      </c>
      <c r="E31" s="258"/>
      <c r="F31" s="258"/>
      <c r="G31" s="258"/>
      <c r="H31" s="293">
        <f t="shared" si="9"/>
        <v>2.670177484350984</v>
      </c>
      <c r="I31" s="284">
        <f>IF(I8&lt;&gt;11, 0, Funding!$E$71)</f>
        <v>0</v>
      </c>
      <c r="J31" s="284">
        <f>IF(J8&lt;&gt;11, 0, Funding!$E$71)</f>
        <v>0</v>
      </c>
      <c r="K31" s="284">
        <f>IF(K8&lt;&gt;11, 0, Funding!$E$71)</f>
        <v>0</v>
      </c>
      <c r="L31" s="284">
        <f>IF(L8&lt;&gt;11, 0, Funding!$E$71)</f>
        <v>0</v>
      </c>
      <c r="M31" s="284">
        <f>IF(M8&lt;&gt;11, 0, Funding!$E$71)</f>
        <v>0</v>
      </c>
      <c r="N31" s="284">
        <f>IF(N8&lt;&gt;11, 0, Funding!$E$71)</f>
        <v>0</v>
      </c>
      <c r="O31" s="284">
        <f>IF(O8&lt;&gt;11, 0, Funding!$E$71)</f>
        <v>0</v>
      </c>
      <c r="P31" s="284">
        <f>IF(P8&lt;&gt;11, 0, Funding!$E$71)</f>
        <v>0</v>
      </c>
      <c r="Q31" s="284">
        <f>IF(Q8&lt;&gt;11, 0, Funding!$E$71)</f>
        <v>0</v>
      </c>
      <c r="R31" s="284">
        <f>IF(R8&lt;&gt;11, 0, Funding!$E$71)</f>
        <v>0</v>
      </c>
      <c r="S31" s="284">
        <f>IF(S8&lt;&gt;11, 0, Funding!$E$71)</f>
        <v>2.670177484350984</v>
      </c>
    </row>
    <row r="32" spans="1:19" s="63" customFormat="1" ht="16" x14ac:dyDescent="0.2">
      <c r="A32"/>
      <c r="B32"/>
      <c r="C32" s="258" t="s">
        <v>404</v>
      </c>
      <c r="D32" s="336" t="s">
        <v>78</v>
      </c>
      <c r="E32" s="258"/>
      <c r="F32" s="258"/>
      <c r="G32" s="258"/>
      <c r="H32" s="293">
        <f t="shared" si="9"/>
        <v>1.0426405899381637</v>
      </c>
      <c r="I32" s="284">
        <f>I61</f>
        <v>0</v>
      </c>
      <c r="J32" s="284">
        <f t="shared" ref="J32:S32" si="11">J61</f>
        <v>1.5261750000000003E-2</v>
      </c>
      <c r="K32" s="284">
        <f t="shared" si="11"/>
        <v>1.5261750000000003E-2</v>
      </c>
      <c r="L32" s="284">
        <f t="shared" si="11"/>
        <v>4.5785250000000006E-2</v>
      </c>
      <c r="M32" s="284">
        <f t="shared" si="11"/>
        <v>4.5785250000000006E-2</v>
      </c>
      <c r="N32" s="284">
        <f t="shared" si="11"/>
        <v>4.5785250000000006E-2</v>
      </c>
      <c r="O32" s="284">
        <f t="shared" si="11"/>
        <v>4.5785250000000006E-2</v>
      </c>
      <c r="P32" s="284">
        <f t="shared" si="11"/>
        <v>0.13735575000000003</v>
      </c>
      <c r="Q32" s="284">
        <f t="shared" si="11"/>
        <v>0.22892625000000003</v>
      </c>
      <c r="R32" s="284">
        <f t="shared" si="11"/>
        <v>0.22892625000000003</v>
      </c>
      <c r="S32" s="284">
        <f t="shared" si="11"/>
        <v>0.23376783993816366</v>
      </c>
    </row>
    <row r="33" spans="1:19" s="63" customFormat="1" ht="16" x14ac:dyDescent="0.2">
      <c r="A33"/>
      <c r="B33"/>
      <c r="C33" s="300" t="s">
        <v>373</v>
      </c>
      <c r="D33" s="299" t="s">
        <v>78</v>
      </c>
      <c r="E33" s="300"/>
      <c r="F33" s="300"/>
      <c r="G33" s="300"/>
      <c r="H33" s="293">
        <f t="shared" si="9"/>
        <v>0.1609269104612249</v>
      </c>
      <c r="I33" s="301">
        <f>I52</f>
        <v>2.4607141046122487E-2</v>
      </c>
      <c r="J33" s="301">
        <f t="shared" ref="J33:S33" si="12">J52</f>
        <v>2.3000641046122487E-2</v>
      </c>
      <c r="K33" s="301">
        <f t="shared" si="12"/>
        <v>2.3000641046122487E-2</v>
      </c>
      <c r="L33" s="301">
        <f t="shared" si="12"/>
        <v>1.9787641046122486E-2</v>
      </c>
      <c r="M33" s="301">
        <f t="shared" si="12"/>
        <v>1.9787641046122486E-2</v>
      </c>
      <c r="N33" s="301">
        <f t="shared" si="12"/>
        <v>1.9787641046122486E-2</v>
      </c>
      <c r="O33" s="301">
        <f t="shared" si="12"/>
        <v>1.9787641046122486E-2</v>
      </c>
      <c r="P33" s="301">
        <f t="shared" si="12"/>
        <v>1.0148641046122488E-2</v>
      </c>
      <c r="Q33" s="301">
        <f t="shared" si="12"/>
        <v>5.0964104612248801E-4</v>
      </c>
      <c r="R33" s="301">
        <f t="shared" si="12"/>
        <v>5.0964104612248801E-4</v>
      </c>
      <c r="S33" s="301">
        <f t="shared" si="12"/>
        <v>0</v>
      </c>
    </row>
    <row r="34" spans="1:19" s="63" customFormat="1" ht="16" x14ac:dyDescent="0.2">
      <c r="A34"/>
      <c r="B34"/>
      <c r="C34" s="258" t="s">
        <v>374</v>
      </c>
      <c r="D34" s="336" t="s">
        <v>78</v>
      </c>
      <c r="E34" s="258"/>
      <c r="F34" s="258"/>
      <c r="G34" s="258"/>
      <c r="H34" s="293">
        <f>SUM(I34:S34)</f>
        <v>94.593744984750373</v>
      </c>
      <c r="I34" s="284">
        <f>SUM(I30:I33)</f>
        <v>4.5606071410461233</v>
      </c>
      <c r="J34" s="284">
        <f t="shared" ref="J34:S34" si="13">SUM(J30:J33)</f>
        <v>3.8262391046122488E-2</v>
      </c>
      <c r="K34" s="284">
        <f t="shared" si="13"/>
        <v>9.110262391046124</v>
      </c>
      <c r="L34" s="284">
        <f t="shared" si="13"/>
        <v>6.5572891046122489E-2</v>
      </c>
      <c r="M34" s="284">
        <f t="shared" si="13"/>
        <v>6.5572891046122489E-2</v>
      </c>
      <c r="N34" s="284">
        <f t="shared" si="13"/>
        <v>6.5572891046122489E-2</v>
      </c>
      <c r="O34" s="284">
        <f t="shared" si="13"/>
        <v>27.281572891046121</v>
      </c>
      <c r="P34" s="284">
        <f t="shared" si="13"/>
        <v>27.363504391046121</v>
      </c>
      <c r="Q34" s="284">
        <f t="shared" si="13"/>
        <v>0.22943589104612253</v>
      </c>
      <c r="R34" s="284">
        <f t="shared" si="13"/>
        <v>18.373435891046125</v>
      </c>
      <c r="S34" s="284">
        <f t="shared" si="13"/>
        <v>7.4399453242891482</v>
      </c>
    </row>
    <row r="35" spans="1:19" ht="16" x14ac:dyDescent="0.2">
      <c r="C35" s="258"/>
      <c r="D35" s="258"/>
      <c r="E35" s="258"/>
      <c r="F35" s="258"/>
      <c r="G35" s="258"/>
      <c r="H35" s="284"/>
      <c r="I35" s="284"/>
      <c r="J35" s="284"/>
      <c r="K35" s="284"/>
      <c r="L35" s="284"/>
      <c r="M35" s="284"/>
      <c r="N35" s="284"/>
      <c r="O35" s="284"/>
      <c r="P35" s="284"/>
      <c r="Q35" s="284"/>
      <c r="R35" s="284"/>
      <c r="S35" s="284"/>
    </row>
    <row r="36" spans="1:19" ht="16" x14ac:dyDescent="0.2">
      <c r="B36" s="15" t="s">
        <v>375</v>
      </c>
      <c r="C36" s="258"/>
      <c r="D36" s="258"/>
      <c r="E36" s="258"/>
      <c r="F36" s="258"/>
      <c r="G36" s="258"/>
      <c r="H36" s="284"/>
      <c r="I36" s="284"/>
      <c r="J36" s="284"/>
      <c r="K36" s="284"/>
      <c r="L36" s="284"/>
      <c r="M36" s="284"/>
      <c r="N36" s="284"/>
      <c r="O36" s="284"/>
      <c r="P36" s="284"/>
      <c r="Q36" s="284"/>
      <c r="R36" s="284"/>
      <c r="S36" s="284"/>
    </row>
    <row r="37" spans="1:19" ht="16" x14ac:dyDescent="0.2">
      <c r="C37" s="258" t="s">
        <v>20</v>
      </c>
      <c r="D37" s="336" t="s">
        <v>78</v>
      </c>
      <c r="E37" s="258"/>
      <c r="F37" s="258"/>
      <c r="G37" s="258"/>
      <c r="H37" s="363">
        <f>SUM(I37:S37)</f>
        <v>59.057138510693974</v>
      </c>
      <c r="I37" s="284">
        <f>I27</f>
        <v>3.8556000000000004</v>
      </c>
      <c r="J37" s="284">
        <f t="shared" ref="J37:S37" si="14">J27</f>
        <v>0</v>
      </c>
      <c r="K37" s="284">
        <f t="shared" si="14"/>
        <v>7.7112000000000007</v>
      </c>
      <c r="L37" s="284">
        <f t="shared" si="14"/>
        <v>0</v>
      </c>
      <c r="M37" s="284">
        <f t="shared" si="14"/>
        <v>0</v>
      </c>
      <c r="N37" s="284">
        <f t="shared" si="14"/>
        <v>0</v>
      </c>
      <c r="O37" s="284">
        <f t="shared" si="14"/>
        <v>23.133599999999998</v>
      </c>
      <c r="P37" s="284">
        <f t="shared" si="14"/>
        <v>23.133599999999998</v>
      </c>
      <c r="Q37" s="284">
        <f t="shared" si="14"/>
        <v>0</v>
      </c>
      <c r="R37" s="284">
        <f t="shared" si="14"/>
        <v>1.2231385106939712</v>
      </c>
      <c r="S37" s="284">
        <f t="shared" si="14"/>
        <v>0</v>
      </c>
    </row>
    <row r="38" spans="1:19" ht="16" x14ac:dyDescent="0.2">
      <c r="C38" s="300" t="s">
        <v>221</v>
      </c>
      <c r="D38" s="299" t="s">
        <v>78</v>
      </c>
      <c r="E38" s="300"/>
      <c r="F38" s="300"/>
      <c r="G38" s="300"/>
      <c r="H38" s="293">
        <f>SUM(I38:S38)</f>
        <v>35.536606474056406</v>
      </c>
      <c r="I38" s="301">
        <f>I24+I42</f>
        <v>0.70500714104612261</v>
      </c>
      <c r="J38" s="301">
        <f t="shared" ref="J38:S38" si="15">J24+J42</f>
        <v>3.8262391046122488E-2</v>
      </c>
      <c r="K38" s="301">
        <f t="shared" si="15"/>
        <v>1.3990623910461226</v>
      </c>
      <c r="L38" s="301">
        <f t="shared" si="15"/>
        <v>6.5572891046122489E-2</v>
      </c>
      <c r="M38" s="301">
        <f t="shared" si="15"/>
        <v>6.5572891046122489E-2</v>
      </c>
      <c r="N38" s="301">
        <f t="shared" si="15"/>
        <v>6.5572891046122489E-2</v>
      </c>
      <c r="O38" s="301">
        <f t="shared" si="15"/>
        <v>4.1479728910461224</v>
      </c>
      <c r="P38" s="301">
        <f t="shared" si="15"/>
        <v>4.229904391046122</v>
      </c>
      <c r="Q38" s="301">
        <f t="shared" si="15"/>
        <v>0.22943589104612253</v>
      </c>
      <c r="R38" s="301">
        <f t="shared" si="15"/>
        <v>17.150297380352153</v>
      </c>
      <c r="S38" s="301">
        <f t="shared" si="15"/>
        <v>7.4399453242891482</v>
      </c>
    </row>
    <row r="39" spans="1:19" ht="16" x14ac:dyDescent="0.2">
      <c r="C39" s="258" t="s">
        <v>377</v>
      </c>
      <c r="D39" s="336" t="s">
        <v>78</v>
      </c>
      <c r="E39" s="258"/>
      <c r="F39" s="258"/>
      <c r="G39" s="258"/>
      <c r="H39" s="330">
        <f t="shared" ref="H39" si="16">SUM(I39:S39)</f>
        <v>94.593744984750373</v>
      </c>
      <c r="I39" s="284">
        <f t="shared" ref="I39:S39" si="17">SUM(I37:I38)</f>
        <v>4.5606071410461233</v>
      </c>
      <c r="J39" s="284">
        <f t="shared" si="17"/>
        <v>3.8262391046122488E-2</v>
      </c>
      <c r="K39" s="284">
        <f t="shared" si="17"/>
        <v>9.110262391046124</v>
      </c>
      <c r="L39" s="284">
        <f t="shared" si="17"/>
        <v>6.5572891046122489E-2</v>
      </c>
      <c r="M39" s="284">
        <f t="shared" si="17"/>
        <v>6.5572891046122489E-2</v>
      </c>
      <c r="N39" s="284">
        <f t="shared" si="17"/>
        <v>6.5572891046122489E-2</v>
      </c>
      <c r="O39" s="284">
        <f t="shared" si="17"/>
        <v>27.281572891046121</v>
      </c>
      <c r="P39" s="284">
        <f t="shared" si="17"/>
        <v>27.363504391046121</v>
      </c>
      <c r="Q39" s="284">
        <f t="shared" si="17"/>
        <v>0.22943589104612253</v>
      </c>
      <c r="R39" s="284">
        <f t="shared" si="17"/>
        <v>18.373435891046125</v>
      </c>
      <c r="S39" s="284">
        <f t="shared" si="17"/>
        <v>7.4399453242891482</v>
      </c>
    </row>
    <row r="40" spans="1:19" ht="16" x14ac:dyDescent="0.2">
      <c r="C40" s="258"/>
      <c r="D40" s="258"/>
      <c r="E40" s="258"/>
      <c r="F40" s="258"/>
      <c r="G40" s="258"/>
      <c r="H40" s="258"/>
      <c r="I40" s="284"/>
      <c r="J40" s="284"/>
      <c r="K40" s="284"/>
      <c r="L40" s="284"/>
      <c r="M40" s="284"/>
      <c r="N40" s="284"/>
      <c r="O40" s="284"/>
      <c r="P40" s="284"/>
      <c r="Q40" s="284"/>
      <c r="R40" s="284"/>
      <c r="S40" s="284"/>
    </row>
    <row r="41" spans="1:19" ht="16" x14ac:dyDescent="0.2">
      <c r="C41" s="258" t="s">
        <v>405</v>
      </c>
      <c r="D41" s="336" t="s">
        <v>78</v>
      </c>
      <c r="E41" s="258"/>
      <c r="F41" s="258"/>
      <c r="G41" s="258"/>
      <c r="H41" s="293">
        <f>SUM(I41:S41)</f>
        <v>1.2035675003993886</v>
      </c>
      <c r="I41" s="284">
        <f>SUM(I32:I33)</f>
        <v>2.4607141046122487E-2</v>
      </c>
      <c r="J41" s="284">
        <f t="shared" ref="J41:S41" si="18">SUM(J32:J33)</f>
        <v>3.8262391046122488E-2</v>
      </c>
      <c r="K41" s="284">
        <f t="shared" si="18"/>
        <v>3.8262391046122488E-2</v>
      </c>
      <c r="L41" s="284">
        <f t="shared" si="18"/>
        <v>6.5572891046122489E-2</v>
      </c>
      <c r="M41" s="284">
        <f t="shared" si="18"/>
        <v>6.5572891046122489E-2</v>
      </c>
      <c r="N41" s="284">
        <f t="shared" si="18"/>
        <v>6.5572891046122489E-2</v>
      </c>
      <c r="O41" s="284">
        <f t="shared" si="18"/>
        <v>6.5572891046122489E-2</v>
      </c>
      <c r="P41" s="284">
        <f t="shared" si="18"/>
        <v>0.14750439104612251</v>
      </c>
      <c r="Q41" s="284">
        <f t="shared" si="18"/>
        <v>0.22943589104612253</v>
      </c>
      <c r="R41" s="284">
        <f t="shared" si="18"/>
        <v>0.22943589104612253</v>
      </c>
      <c r="S41" s="284">
        <f t="shared" si="18"/>
        <v>0.23376783993816366</v>
      </c>
    </row>
    <row r="42" spans="1:19" ht="16" x14ac:dyDescent="0.2">
      <c r="C42" s="258" t="s">
        <v>403</v>
      </c>
      <c r="D42" s="336" t="s">
        <v>78</v>
      </c>
      <c r="E42" s="258"/>
      <c r="F42" s="258"/>
      <c r="G42" s="258"/>
      <c r="H42" s="293">
        <f>SUM(I42:S42)</f>
        <v>3.8737449847503727</v>
      </c>
      <c r="I42" s="284">
        <f>SUM(I31:I33)</f>
        <v>2.4607141046122487E-2</v>
      </c>
      <c r="J42" s="284">
        <f t="shared" ref="J42:S42" si="19">SUM(J31:J33)</f>
        <v>3.8262391046122488E-2</v>
      </c>
      <c r="K42" s="284">
        <f t="shared" si="19"/>
        <v>3.8262391046122488E-2</v>
      </c>
      <c r="L42" s="284">
        <f t="shared" si="19"/>
        <v>6.5572891046122489E-2</v>
      </c>
      <c r="M42" s="284">
        <f t="shared" si="19"/>
        <v>6.5572891046122489E-2</v>
      </c>
      <c r="N42" s="284">
        <f t="shared" si="19"/>
        <v>6.5572891046122489E-2</v>
      </c>
      <c r="O42" s="284">
        <f t="shared" si="19"/>
        <v>6.5572891046122489E-2</v>
      </c>
      <c r="P42" s="284">
        <f t="shared" si="19"/>
        <v>0.14750439104612251</v>
      </c>
      <c r="Q42" s="284">
        <f t="shared" si="19"/>
        <v>0.22943589104612253</v>
      </c>
      <c r="R42" s="284">
        <f t="shared" si="19"/>
        <v>0.22943589104612253</v>
      </c>
      <c r="S42" s="284">
        <f t="shared" si="19"/>
        <v>2.9039453242891478</v>
      </c>
    </row>
    <row r="43" spans="1:19" ht="16" x14ac:dyDescent="0.2">
      <c r="C43" s="258" t="s">
        <v>408</v>
      </c>
      <c r="D43" s="336" t="s">
        <v>78</v>
      </c>
      <c r="E43" s="364">
        <f>H24+H27+H42</f>
        <v>94.593744984750373</v>
      </c>
      <c r="F43" s="258"/>
      <c r="G43" s="258"/>
      <c r="H43" s="258"/>
      <c r="I43" s="284"/>
      <c r="J43" s="284"/>
      <c r="K43" s="284"/>
      <c r="L43" s="284"/>
      <c r="M43" s="284"/>
      <c r="N43" s="284"/>
      <c r="O43" s="284"/>
      <c r="P43" s="284"/>
      <c r="Q43" s="284"/>
      <c r="R43" s="284"/>
      <c r="S43" s="284"/>
    </row>
    <row r="44" spans="1:19" ht="16" x14ac:dyDescent="0.2">
      <c r="B44" s="15"/>
      <c r="C44" s="258"/>
      <c r="D44" s="258"/>
      <c r="E44" s="258"/>
      <c r="F44" s="258"/>
      <c r="G44" s="258"/>
      <c r="H44" s="284"/>
      <c r="I44" s="284"/>
      <c r="J44" s="284"/>
      <c r="K44" s="284"/>
      <c r="L44" s="284"/>
      <c r="M44" s="284"/>
      <c r="N44" s="284"/>
      <c r="O44" s="284"/>
      <c r="P44" s="284"/>
      <c r="Q44" s="284"/>
      <c r="R44" s="284"/>
      <c r="S44" s="284"/>
    </row>
    <row r="45" spans="1:19" ht="16" x14ac:dyDescent="0.2">
      <c r="B45" s="10" t="s">
        <v>263</v>
      </c>
      <c r="C45" s="258"/>
      <c r="D45" s="258"/>
      <c r="E45" s="258"/>
      <c r="F45" s="258"/>
      <c r="G45" s="258"/>
      <c r="H45" s="284"/>
      <c r="I45" s="284"/>
      <c r="J45" s="284"/>
      <c r="K45" s="284"/>
      <c r="L45" s="284"/>
      <c r="M45" s="284"/>
      <c r="N45" s="284"/>
      <c r="O45" s="284"/>
      <c r="P45" s="284"/>
      <c r="Q45" s="284"/>
      <c r="R45" s="284"/>
      <c r="S45" s="284"/>
    </row>
    <row r="46" spans="1:19" ht="16" x14ac:dyDescent="0.2">
      <c r="B46" s="10"/>
      <c r="C46" s="258" t="s">
        <v>400</v>
      </c>
      <c r="D46" s="365" t="s">
        <v>38</v>
      </c>
      <c r="E46" s="281">
        <f>Input!E50</f>
        <v>5.0000000000000001E-3</v>
      </c>
      <c r="F46" s="258"/>
      <c r="G46" s="258"/>
      <c r="H46" s="284"/>
      <c r="I46" s="284"/>
      <c r="J46" s="284"/>
      <c r="K46" s="284"/>
      <c r="L46" s="284"/>
      <c r="M46" s="284"/>
      <c r="N46" s="284"/>
      <c r="O46" s="284"/>
      <c r="P46" s="284"/>
      <c r="Q46" s="284"/>
      <c r="R46" s="284"/>
      <c r="S46" s="284"/>
    </row>
    <row r="47" spans="1:19" ht="16" x14ac:dyDescent="0.2">
      <c r="B47" s="10"/>
      <c r="C47" s="278" t="s">
        <v>396</v>
      </c>
      <c r="D47" s="365" t="s">
        <v>38</v>
      </c>
      <c r="E47" s="366">
        <f>$E$46/12</f>
        <v>4.1666666666666669E-4</v>
      </c>
      <c r="F47" s="258"/>
      <c r="G47" s="258"/>
      <c r="H47" s="284"/>
      <c r="I47" s="284"/>
      <c r="J47" s="284"/>
      <c r="K47" s="284"/>
      <c r="L47" s="284"/>
      <c r="M47" s="284"/>
      <c r="N47" s="284"/>
      <c r="O47" s="284"/>
      <c r="P47" s="284"/>
      <c r="Q47" s="284"/>
      <c r="R47" s="284"/>
      <c r="S47" s="284"/>
    </row>
    <row r="48" spans="1:19" ht="16" x14ac:dyDescent="0.2">
      <c r="C48" s="258" t="s">
        <v>265</v>
      </c>
      <c r="D48" s="336" t="s">
        <v>78</v>
      </c>
      <c r="E48" s="258"/>
      <c r="F48" s="258"/>
      <c r="G48" s="258"/>
      <c r="H48" s="284"/>
      <c r="I48" s="284">
        <f>H50</f>
        <v>59.057138510693967</v>
      </c>
      <c r="J48" s="284">
        <f>I50</f>
        <v>55.201538510693965</v>
      </c>
      <c r="K48" s="284">
        <f t="shared" ref="K48:S48" si="20">J50</f>
        <v>55.201538510693965</v>
      </c>
      <c r="L48" s="284">
        <f t="shared" si="20"/>
        <v>47.490338510693967</v>
      </c>
      <c r="M48" s="284">
        <f t="shared" si="20"/>
        <v>47.490338510693967</v>
      </c>
      <c r="N48" s="284">
        <f t="shared" si="20"/>
        <v>47.490338510693967</v>
      </c>
      <c r="O48" s="284">
        <f t="shared" si="20"/>
        <v>47.490338510693967</v>
      </c>
      <c r="P48" s="284">
        <f t="shared" si="20"/>
        <v>24.356738510693969</v>
      </c>
      <c r="Q48" s="284">
        <f t="shared" si="20"/>
        <v>1.2231385106939712</v>
      </c>
      <c r="R48" s="284">
        <f t="shared" si="20"/>
        <v>1.2231385106939712</v>
      </c>
      <c r="S48" s="284">
        <f t="shared" si="20"/>
        <v>0</v>
      </c>
    </row>
    <row r="49" spans="1:16384" ht="16" x14ac:dyDescent="0.2">
      <c r="C49" s="300" t="s">
        <v>267</v>
      </c>
      <c r="D49" s="299" t="s">
        <v>78</v>
      </c>
      <c r="E49" s="300"/>
      <c r="F49" s="300"/>
      <c r="G49" s="300"/>
      <c r="H49" s="301"/>
      <c r="I49" s="301">
        <f t="shared" ref="I49:S49" si="21">IF(I21*$E$27&lt;I48, I21*$E$27, I48)</f>
        <v>3.8556000000000004</v>
      </c>
      <c r="J49" s="301">
        <f t="shared" si="21"/>
        <v>0</v>
      </c>
      <c r="K49" s="301">
        <f t="shared" si="21"/>
        <v>7.7112000000000007</v>
      </c>
      <c r="L49" s="301">
        <f t="shared" si="21"/>
        <v>0</v>
      </c>
      <c r="M49" s="301">
        <f t="shared" si="21"/>
        <v>0</v>
      </c>
      <c r="N49" s="301">
        <f t="shared" si="21"/>
        <v>0</v>
      </c>
      <c r="O49" s="301">
        <f t="shared" si="21"/>
        <v>23.133599999999998</v>
      </c>
      <c r="P49" s="301">
        <f t="shared" si="21"/>
        <v>23.133599999999998</v>
      </c>
      <c r="Q49" s="301">
        <f t="shared" si="21"/>
        <v>0</v>
      </c>
      <c r="R49" s="301">
        <f t="shared" si="21"/>
        <v>1.2231385106939712</v>
      </c>
      <c r="S49" s="301">
        <f t="shared" si="21"/>
        <v>0</v>
      </c>
    </row>
    <row r="50" spans="1:16384" ht="16" x14ac:dyDescent="0.2">
      <c r="C50" s="258" t="s">
        <v>266</v>
      </c>
      <c r="D50" s="336" t="s">
        <v>78</v>
      </c>
      <c r="E50" s="258"/>
      <c r="F50" s="258"/>
      <c r="G50" s="258"/>
      <c r="H50" s="367">
        <f>Input!G94</f>
        <v>59.057138510693967</v>
      </c>
      <c r="I50" s="284">
        <f>I48-I49</f>
        <v>55.201538510693965</v>
      </c>
      <c r="J50" s="284">
        <f t="shared" ref="J50:S50" si="22">J48-J49</f>
        <v>55.201538510693965</v>
      </c>
      <c r="K50" s="284">
        <f t="shared" si="22"/>
        <v>47.490338510693967</v>
      </c>
      <c r="L50" s="284">
        <f t="shared" si="22"/>
        <v>47.490338510693967</v>
      </c>
      <c r="M50" s="284">
        <f t="shared" si="22"/>
        <v>47.490338510693967</v>
      </c>
      <c r="N50" s="284">
        <f t="shared" si="22"/>
        <v>47.490338510693967</v>
      </c>
      <c r="O50" s="284">
        <f t="shared" si="22"/>
        <v>24.356738510693969</v>
      </c>
      <c r="P50" s="284">
        <f t="shared" si="22"/>
        <v>1.2231385106939712</v>
      </c>
      <c r="Q50" s="284">
        <f t="shared" si="22"/>
        <v>1.2231385106939712</v>
      </c>
      <c r="R50" s="284">
        <f t="shared" si="22"/>
        <v>0</v>
      </c>
      <c r="S50" s="284">
        <f t="shared" si="22"/>
        <v>0</v>
      </c>
    </row>
    <row r="51" spans="1:16384" ht="16" x14ac:dyDescent="0.2">
      <c r="C51" s="258"/>
      <c r="D51" s="258"/>
      <c r="E51" s="258"/>
      <c r="F51" s="258"/>
      <c r="G51" s="258"/>
      <c r="H51" s="284"/>
      <c r="I51" s="284"/>
      <c r="J51" s="284"/>
      <c r="K51" s="284"/>
      <c r="L51" s="284"/>
      <c r="M51" s="284"/>
      <c r="N51" s="284"/>
      <c r="O51" s="284"/>
      <c r="P51" s="284"/>
      <c r="Q51" s="284"/>
      <c r="R51" s="284"/>
      <c r="S51" s="284"/>
    </row>
    <row r="52" spans="1:16384" ht="16" x14ac:dyDescent="0.2">
      <c r="C52" s="258" t="s">
        <v>264</v>
      </c>
      <c r="D52" s="336" t="s">
        <v>78</v>
      </c>
      <c r="E52" s="258"/>
      <c r="F52" s="368"/>
      <c r="G52" s="258"/>
      <c r="H52" s="293">
        <f>SUM(I52:S52)</f>
        <v>0.1609269104612249</v>
      </c>
      <c r="I52" s="284">
        <f t="shared" ref="I52:S52" si="23">I48*$E$47</f>
        <v>2.4607141046122487E-2</v>
      </c>
      <c r="J52" s="284">
        <f>J48*$E$47</f>
        <v>2.3000641046122487E-2</v>
      </c>
      <c r="K52" s="284">
        <f t="shared" si="23"/>
        <v>2.3000641046122487E-2</v>
      </c>
      <c r="L52" s="284">
        <f t="shared" si="23"/>
        <v>1.9787641046122486E-2</v>
      </c>
      <c r="M52" s="284">
        <f t="shared" si="23"/>
        <v>1.9787641046122486E-2</v>
      </c>
      <c r="N52" s="284">
        <f t="shared" si="23"/>
        <v>1.9787641046122486E-2</v>
      </c>
      <c r="O52" s="284">
        <f t="shared" si="23"/>
        <v>1.9787641046122486E-2</v>
      </c>
      <c r="P52" s="284">
        <f t="shared" si="23"/>
        <v>1.0148641046122488E-2</v>
      </c>
      <c r="Q52" s="284">
        <f t="shared" si="23"/>
        <v>5.0964104612248801E-4</v>
      </c>
      <c r="R52" s="284">
        <f t="shared" si="23"/>
        <v>5.0964104612248801E-4</v>
      </c>
      <c r="S52" s="284">
        <f t="shared" si="23"/>
        <v>0</v>
      </c>
    </row>
    <row r="53" spans="1:16384" ht="16" x14ac:dyDescent="0.2">
      <c r="C53" s="258"/>
      <c r="D53" s="258"/>
      <c r="E53" s="258"/>
      <c r="F53" s="258"/>
      <c r="G53" s="258"/>
      <c r="H53" s="258"/>
      <c r="I53" s="284"/>
      <c r="J53" s="284"/>
      <c r="K53" s="284"/>
      <c r="L53" s="284"/>
      <c r="M53" s="284"/>
      <c r="N53" s="284"/>
      <c r="O53" s="284"/>
      <c r="P53" s="284"/>
      <c r="Q53" s="284"/>
      <c r="R53" s="284"/>
      <c r="S53" s="284"/>
    </row>
    <row r="54" spans="1:16384" ht="16" x14ac:dyDescent="0.2">
      <c r="B54" s="15" t="s">
        <v>378</v>
      </c>
      <c r="C54" s="258"/>
      <c r="D54" s="258"/>
      <c r="E54" s="258"/>
      <c r="F54" s="258"/>
      <c r="G54" s="258"/>
      <c r="H54" s="284"/>
      <c r="I54" s="284"/>
      <c r="J54" s="284"/>
      <c r="K54" s="284"/>
      <c r="L54" s="284"/>
      <c r="M54" s="284"/>
      <c r="N54" s="284"/>
      <c r="O54" s="284"/>
      <c r="P54" s="284"/>
      <c r="Q54" s="284"/>
      <c r="R54" s="284"/>
      <c r="S54" s="284"/>
    </row>
    <row r="55" spans="1:16384" ht="16" x14ac:dyDescent="0.2">
      <c r="B55" s="15"/>
      <c r="C55" s="258" t="s">
        <v>401</v>
      </c>
      <c r="D55" s="365" t="s">
        <v>38</v>
      </c>
      <c r="E55" s="281">
        <f>Input!E51</f>
        <v>4.7500000000000001E-2</v>
      </c>
      <c r="F55" s="258"/>
      <c r="G55" s="258"/>
      <c r="H55" s="258"/>
      <c r="I55" s="284"/>
      <c r="J55" s="284"/>
      <c r="K55" s="284"/>
      <c r="L55" s="284"/>
      <c r="M55" s="284"/>
      <c r="N55" s="284"/>
      <c r="O55" s="284"/>
      <c r="P55" s="284"/>
      <c r="Q55" s="284"/>
      <c r="R55" s="284"/>
      <c r="S55" s="284"/>
    </row>
    <row r="56" spans="1:16384" ht="16" x14ac:dyDescent="0.2">
      <c r="C56" s="278" t="s">
        <v>395</v>
      </c>
      <c r="D56" s="365" t="s">
        <v>38</v>
      </c>
      <c r="E56" s="366">
        <f>$E$55/12</f>
        <v>3.9583333333333337E-3</v>
      </c>
      <c r="F56" s="258"/>
      <c r="G56" s="258"/>
      <c r="H56" s="284"/>
      <c r="I56" s="284"/>
      <c r="J56" s="284"/>
      <c r="K56" s="284"/>
      <c r="L56" s="284"/>
      <c r="M56" s="284"/>
      <c r="N56" s="284"/>
      <c r="O56" s="284"/>
      <c r="P56" s="284"/>
      <c r="Q56" s="284"/>
      <c r="R56" s="284"/>
      <c r="S56" s="284"/>
    </row>
    <row r="57" spans="1:16384" s="63" customFormat="1" ht="16" x14ac:dyDescent="0.2">
      <c r="A57"/>
      <c r="B57"/>
      <c r="C57" s="258" t="s">
        <v>273</v>
      </c>
      <c r="D57" s="336" t="s">
        <v>78</v>
      </c>
      <c r="E57" s="258"/>
      <c r="F57" s="258"/>
      <c r="G57" s="258"/>
      <c r="H57" s="284"/>
      <c r="I57" s="284">
        <f>H59</f>
        <v>0</v>
      </c>
      <c r="J57" s="284">
        <f>I59</f>
        <v>3.8556000000000004</v>
      </c>
      <c r="K57" s="284">
        <f t="shared" ref="K57:S57" si="24">J59</f>
        <v>3.8556000000000004</v>
      </c>
      <c r="L57" s="284">
        <f t="shared" si="24"/>
        <v>11.566800000000001</v>
      </c>
      <c r="M57" s="284">
        <f t="shared" si="24"/>
        <v>11.566800000000001</v>
      </c>
      <c r="N57" s="284">
        <f t="shared" si="24"/>
        <v>11.566800000000001</v>
      </c>
      <c r="O57" s="284">
        <f t="shared" si="24"/>
        <v>11.566800000000001</v>
      </c>
      <c r="P57" s="284">
        <f t="shared" si="24"/>
        <v>34.700400000000002</v>
      </c>
      <c r="Q57" s="284">
        <f t="shared" si="24"/>
        <v>57.834000000000003</v>
      </c>
      <c r="R57" s="284">
        <f t="shared" si="24"/>
        <v>57.834000000000003</v>
      </c>
      <c r="S57" s="284">
        <f t="shared" si="24"/>
        <v>59.057138510693974</v>
      </c>
      <c r="T57" s="63">
        <f t="shared" ref="T57:BU57" si="25">S58</f>
        <v>0</v>
      </c>
      <c r="U57" s="63">
        <f t="shared" si="25"/>
        <v>0</v>
      </c>
      <c r="V57" s="63">
        <f t="shared" si="25"/>
        <v>0</v>
      </c>
      <c r="W57" s="63">
        <f t="shared" si="25"/>
        <v>0</v>
      </c>
      <c r="X57" s="63">
        <f t="shared" si="25"/>
        <v>0</v>
      </c>
      <c r="Y57" s="63">
        <f t="shared" si="25"/>
        <v>0</v>
      </c>
      <c r="Z57" s="63">
        <f t="shared" si="25"/>
        <v>0</v>
      </c>
      <c r="AA57" s="63">
        <f t="shared" si="25"/>
        <v>0</v>
      </c>
      <c r="AB57" s="63">
        <f t="shared" si="25"/>
        <v>0</v>
      </c>
      <c r="AC57" s="63">
        <f t="shared" si="25"/>
        <v>0</v>
      </c>
      <c r="AD57" s="63">
        <f t="shared" si="25"/>
        <v>0</v>
      </c>
      <c r="AE57" s="63">
        <f t="shared" si="25"/>
        <v>0</v>
      </c>
      <c r="AF57" s="63">
        <f t="shared" si="25"/>
        <v>0</v>
      </c>
      <c r="AG57" s="63">
        <f t="shared" si="25"/>
        <v>0</v>
      </c>
      <c r="AH57" s="63">
        <f t="shared" si="25"/>
        <v>0</v>
      </c>
      <c r="AI57" s="63">
        <f t="shared" si="25"/>
        <v>0</v>
      </c>
      <c r="AJ57" s="63">
        <f t="shared" si="25"/>
        <v>0</v>
      </c>
      <c r="AK57" s="63">
        <f t="shared" si="25"/>
        <v>0</v>
      </c>
      <c r="AL57" s="63">
        <f t="shared" si="25"/>
        <v>0</v>
      </c>
      <c r="AM57" s="63">
        <f t="shared" si="25"/>
        <v>0</v>
      </c>
      <c r="AN57" s="63">
        <f t="shared" si="25"/>
        <v>0</v>
      </c>
      <c r="AO57" s="63">
        <f t="shared" si="25"/>
        <v>0</v>
      </c>
      <c r="AP57" s="63">
        <f t="shared" si="25"/>
        <v>0</v>
      </c>
      <c r="AQ57" s="63">
        <f t="shared" si="25"/>
        <v>0</v>
      </c>
      <c r="AR57" s="63">
        <f t="shared" si="25"/>
        <v>0</v>
      </c>
      <c r="AS57" s="63">
        <f t="shared" si="25"/>
        <v>0</v>
      </c>
      <c r="AT57" s="63">
        <f t="shared" si="25"/>
        <v>0</v>
      </c>
      <c r="AU57" s="63">
        <f t="shared" si="25"/>
        <v>0</v>
      </c>
      <c r="AV57" s="63">
        <f t="shared" si="25"/>
        <v>0</v>
      </c>
      <c r="AW57" s="63">
        <f t="shared" si="25"/>
        <v>0</v>
      </c>
      <c r="AX57" s="63">
        <f t="shared" si="25"/>
        <v>0</v>
      </c>
      <c r="AY57" s="63">
        <f t="shared" si="25"/>
        <v>0</v>
      </c>
      <c r="AZ57" s="63">
        <f t="shared" si="25"/>
        <v>0</v>
      </c>
      <c r="BA57" s="63">
        <f t="shared" si="25"/>
        <v>0</v>
      </c>
      <c r="BB57" s="63">
        <f t="shared" si="25"/>
        <v>0</v>
      </c>
      <c r="BC57" s="63">
        <f t="shared" si="25"/>
        <v>0</v>
      </c>
      <c r="BD57" s="63">
        <f t="shared" si="25"/>
        <v>0</v>
      </c>
      <c r="BE57" s="63">
        <f t="shared" si="25"/>
        <v>0</v>
      </c>
      <c r="BF57" s="63">
        <f t="shared" si="25"/>
        <v>0</v>
      </c>
      <c r="BG57" s="63">
        <f t="shared" si="25"/>
        <v>0</v>
      </c>
      <c r="BH57" s="63">
        <f t="shared" si="25"/>
        <v>0</v>
      </c>
      <c r="BI57" s="63">
        <f t="shared" si="25"/>
        <v>0</v>
      </c>
      <c r="BJ57" s="63">
        <f t="shared" si="25"/>
        <v>0</v>
      </c>
      <c r="BK57" s="63">
        <f t="shared" si="25"/>
        <v>0</v>
      </c>
      <c r="BL57" s="63">
        <f t="shared" si="25"/>
        <v>0</v>
      </c>
      <c r="BM57" s="63">
        <f t="shared" si="25"/>
        <v>0</v>
      </c>
      <c r="BN57" s="63">
        <f t="shared" si="25"/>
        <v>0</v>
      </c>
      <c r="BO57" s="63">
        <f t="shared" si="25"/>
        <v>0</v>
      </c>
      <c r="BP57" s="63">
        <f t="shared" si="25"/>
        <v>0</v>
      </c>
      <c r="BQ57" s="63">
        <f t="shared" si="25"/>
        <v>0</v>
      </c>
      <c r="BR57" s="63">
        <f t="shared" si="25"/>
        <v>0</v>
      </c>
      <c r="BS57" s="63">
        <f t="shared" si="25"/>
        <v>0</v>
      </c>
      <c r="BT57" s="63">
        <f t="shared" si="25"/>
        <v>0</v>
      </c>
      <c r="BU57" s="63">
        <f t="shared" si="25"/>
        <v>0</v>
      </c>
      <c r="BV57" s="63">
        <f t="shared" ref="BV57:EG57" si="26">BU58</f>
        <v>0</v>
      </c>
      <c r="BW57" s="63">
        <f t="shared" si="26"/>
        <v>0</v>
      </c>
      <c r="BX57" s="63">
        <f t="shared" si="26"/>
        <v>0</v>
      </c>
      <c r="BY57" s="63">
        <f t="shared" si="26"/>
        <v>0</v>
      </c>
      <c r="BZ57" s="63">
        <f t="shared" si="26"/>
        <v>0</v>
      </c>
      <c r="CA57" s="63">
        <f t="shared" si="26"/>
        <v>0</v>
      </c>
      <c r="CB57" s="63">
        <f t="shared" si="26"/>
        <v>0</v>
      </c>
      <c r="CC57" s="63">
        <f t="shared" si="26"/>
        <v>0</v>
      </c>
      <c r="CD57" s="63">
        <f t="shared" si="26"/>
        <v>0</v>
      </c>
      <c r="CE57" s="63">
        <f t="shared" si="26"/>
        <v>0</v>
      </c>
      <c r="CF57" s="63">
        <f t="shared" si="26"/>
        <v>0</v>
      </c>
      <c r="CG57" s="63">
        <f t="shared" si="26"/>
        <v>0</v>
      </c>
      <c r="CH57" s="63">
        <f t="shared" si="26"/>
        <v>0</v>
      </c>
      <c r="CI57" s="63">
        <f t="shared" si="26"/>
        <v>0</v>
      </c>
      <c r="CJ57" s="63">
        <f t="shared" si="26"/>
        <v>0</v>
      </c>
      <c r="CK57" s="63">
        <f t="shared" si="26"/>
        <v>0</v>
      </c>
      <c r="CL57" s="63">
        <f t="shared" si="26"/>
        <v>0</v>
      </c>
      <c r="CM57" s="63">
        <f t="shared" si="26"/>
        <v>0</v>
      </c>
      <c r="CN57" s="63">
        <f t="shared" si="26"/>
        <v>0</v>
      </c>
      <c r="CO57" s="63">
        <f t="shared" si="26"/>
        <v>0</v>
      </c>
      <c r="CP57" s="63">
        <f t="shared" si="26"/>
        <v>0</v>
      </c>
      <c r="CQ57" s="63">
        <f t="shared" si="26"/>
        <v>0</v>
      </c>
      <c r="CR57" s="63">
        <f t="shared" si="26"/>
        <v>0</v>
      </c>
      <c r="CS57" s="63">
        <f t="shared" si="26"/>
        <v>0</v>
      </c>
      <c r="CT57" s="63">
        <f t="shared" si="26"/>
        <v>0</v>
      </c>
      <c r="CU57" s="63">
        <f t="shared" si="26"/>
        <v>0</v>
      </c>
      <c r="CV57" s="63">
        <f t="shared" si="26"/>
        <v>0</v>
      </c>
      <c r="CW57" s="63">
        <f t="shared" si="26"/>
        <v>0</v>
      </c>
      <c r="CX57" s="63">
        <f t="shared" si="26"/>
        <v>0</v>
      </c>
      <c r="CY57" s="63">
        <f t="shared" si="26"/>
        <v>0</v>
      </c>
      <c r="CZ57" s="63">
        <f t="shared" si="26"/>
        <v>0</v>
      </c>
      <c r="DA57" s="63">
        <f t="shared" si="26"/>
        <v>0</v>
      </c>
      <c r="DB57" s="63">
        <f t="shared" si="26"/>
        <v>0</v>
      </c>
      <c r="DC57" s="63">
        <f t="shared" si="26"/>
        <v>0</v>
      </c>
      <c r="DD57" s="63">
        <f t="shared" si="26"/>
        <v>0</v>
      </c>
      <c r="DE57" s="63">
        <f t="shared" si="26"/>
        <v>0</v>
      </c>
      <c r="DF57" s="63">
        <f t="shared" si="26"/>
        <v>0</v>
      </c>
      <c r="DG57" s="63">
        <f t="shared" si="26"/>
        <v>0</v>
      </c>
      <c r="DH57" s="63">
        <f t="shared" si="26"/>
        <v>0</v>
      </c>
      <c r="DI57" s="63">
        <f t="shared" si="26"/>
        <v>0</v>
      </c>
      <c r="DJ57" s="63">
        <f t="shared" si="26"/>
        <v>0</v>
      </c>
      <c r="DK57" s="63">
        <f t="shared" si="26"/>
        <v>0</v>
      </c>
      <c r="DL57" s="63">
        <f t="shared" si="26"/>
        <v>0</v>
      </c>
      <c r="DM57" s="63">
        <f t="shared" si="26"/>
        <v>0</v>
      </c>
      <c r="DN57" s="63">
        <f t="shared" si="26"/>
        <v>0</v>
      </c>
      <c r="DO57" s="63">
        <f t="shared" si="26"/>
        <v>0</v>
      </c>
      <c r="DP57" s="63">
        <f t="shared" si="26"/>
        <v>0</v>
      </c>
      <c r="DQ57" s="63">
        <f t="shared" si="26"/>
        <v>0</v>
      </c>
      <c r="DR57" s="63">
        <f t="shared" si="26"/>
        <v>0</v>
      </c>
      <c r="DS57" s="63">
        <f t="shared" si="26"/>
        <v>0</v>
      </c>
      <c r="DT57" s="63">
        <f t="shared" si="26"/>
        <v>0</v>
      </c>
      <c r="DU57" s="63">
        <f t="shared" si="26"/>
        <v>0</v>
      </c>
      <c r="DV57" s="63">
        <f t="shared" si="26"/>
        <v>0</v>
      </c>
      <c r="DW57" s="63">
        <f t="shared" si="26"/>
        <v>0</v>
      </c>
      <c r="DX57" s="63">
        <f t="shared" si="26"/>
        <v>0</v>
      </c>
      <c r="DY57" s="63">
        <f t="shared" si="26"/>
        <v>0</v>
      </c>
      <c r="DZ57" s="63">
        <f t="shared" si="26"/>
        <v>0</v>
      </c>
      <c r="EA57" s="63">
        <f t="shared" si="26"/>
        <v>0</v>
      </c>
      <c r="EB57" s="63">
        <f t="shared" si="26"/>
        <v>0</v>
      </c>
      <c r="EC57" s="63">
        <f t="shared" si="26"/>
        <v>0</v>
      </c>
      <c r="ED57" s="63">
        <f t="shared" si="26"/>
        <v>0</v>
      </c>
      <c r="EE57" s="63">
        <f t="shared" si="26"/>
        <v>0</v>
      </c>
      <c r="EF57" s="63">
        <f t="shared" si="26"/>
        <v>0</v>
      </c>
      <c r="EG57" s="63">
        <f t="shared" si="26"/>
        <v>0</v>
      </c>
      <c r="EH57" s="63">
        <f t="shared" ref="EH57:GS57" si="27">EG58</f>
        <v>0</v>
      </c>
      <c r="EI57" s="63">
        <f t="shared" si="27"/>
        <v>0</v>
      </c>
      <c r="EJ57" s="63">
        <f t="shared" si="27"/>
        <v>0</v>
      </c>
      <c r="EK57" s="63">
        <f t="shared" si="27"/>
        <v>0</v>
      </c>
      <c r="EL57" s="63">
        <f t="shared" si="27"/>
        <v>0</v>
      </c>
      <c r="EM57" s="63">
        <f t="shared" si="27"/>
        <v>0</v>
      </c>
      <c r="EN57" s="63">
        <f t="shared" si="27"/>
        <v>0</v>
      </c>
      <c r="EO57" s="63">
        <f t="shared" si="27"/>
        <v>0</v>
      </c>
      <c r="EP57" s="63">
        <f t="shared" si="27"/>
        <v>0</v>
      </c>
      <c r="EQ57" s="63">
        <f t="shared" si="27"/>
        <v>0</v>
      </c>
      <c r="ER57" s="63">
        <f t="shared" si="27"/>
        <v>0</v>
      </c>
      <c r="ES57" s="63">
        <f t="shared" si="27"/>
        <v>0</v>
      </c>
      <c r="ET57" s="63">
        <f t="shared" si="27"/>
        <v>0</v>
      </c>
      <c r="EU57" s="63">
        <f t="shared" si="27"/>
        <v>0</v>
      </c>
      <c r="EV57" s="63">
        <f t="shared" si="27"/>
        <v>0</v>
      </c>
      <c r="EW57" s="63">
        <f t="shared" si="27"/>
        <v>0</v>
      </c>
      <c r="EX57" s="63">
        <f t="shared" si="27"/>
        <v>0</v>
      </c>
      <c r="EY57" s="63">
        <f t="shared" si="27"/>
        <v>0</v>
      </c>
      <c r="EZ57" s="63">
        <f t="shared" si="27"/>
        <v>0</v>
      </c>
      <c r="FA57" s="63">
        <f t="shared" si="27"/>
        <v>0</v>
      </c>
      <c r="FB57" s="63">
        <f t="shared" si="27"/>
        <v>0</v>
      </c>
      <c r="FC57" s="63">
        <f t="shared" si="27"/>
        <v>0</v>
      </c>
      <c r="FD57" s="63">
        <f t="shared" si="27"/>
        <v>0</v>
      </c>
      <c r="FE57" s="63">
        <f t="shared" si="27"/>
        <v>0</v>
      </c>
      <c r="FF57" s="63">
        <f t="shared" si="27"/>
        <v>0</v>
      </c>
      <c r="FG57" s="63">
        <f t="shared" si="27"/>
        <v>0</v>
      </c>
      <c r="FH57" s="63">
        <f t="shared" si="27"/>
        <v>0</v>
      </c>
      <c r="FI57" s="63">
        <f t="shared" si="27"/>
        <v>0</v>
      </c>
      <c r="FJ57" s="63">
        <f t="shared" si="27"/>
        <v>0</v>
      </c>
      <c r="FK57" s="63">
        <f t="shared" si="27"/>
        <v>0</v>
      </c>
      <c r="FL57" s="63">
        <f t="shared" si="27"/>
        <v>0</v>
      </c>
      <c r="FM57" s="63">
        <f t="shared" si="27"/>
        <v>0</v>
      </c>
      <c r="FN57" s="63">
        <f t="shared" si="27"/>
        <v>0</v>
      </c>
      <c r="FO57" s="63">
        <f t="shared" si="27"/>
        <v>0</v>
      </c>
      <c r="FP57" s="63">
        <f t="shared" si="27"/>
        <v>0</v>
      </c>
      <c r="FQ57" s="63">
        <f t="shared" si="27"/>
        <v>0</v>
      </c>
      <c r="FR57" s="63">
        <f t="shared" si="27"/>
        <v>0</v>
      </c>
      <c r="FS57" s="63">
        <f t="shared" si="27"/>
        <v>0</v>
      </c>
      <c r="FT57" s="63">
        <f t="shared" si="27"/>
        <v>0</v>
      </c>
      <c r="FU57" s="63">
        <f t="shared" si="27"/>
        <v>0</v>
      </c>
      <c r="FV57" s="63">
        <f t="shared" si="27"/>
        <v>0</v>
      </c>
      <c r="FW57" s="63">
        <f t="shared" si="27"/>
        <v>0</v>
      </c>
      <c r="FX57" s="63">
        <f t="shared" si="27"/>
        <v>0</v>
      </c>
      <c r="FY57" s="63">
        <f t="shared" si="27"/>
        <v>0</v>
      </c>
      <c r="FZ57" s="63">
        <f t="shared" si="27"/>
        <v>0</v>
      </c>
      <c r="GA57" s="63">
        <f t="shared" si="27"/>
        <v>0</v>
      </c>
      <c r="GB57" s="63">
        <f t="shared" si="27"/>
        <v>0</v>
      </c>
      <c r="GC57" s="63">
        <f t="shared" si="27"/>
        <v>0</v>
      </c>
      <c r="GD57" s="63">
        <f t="shared" si="27"/>
        <v>0</v>
      </c>
      <c r="GE57" s="63">
        <f t="shared" si="27"/>
        <v>0</v>
      </c>
      <c r="GF57" s="63">
        <f t="shared" si="27"/>
        <v>0</v>
      </c>
      <c r="GG57" s="63">
        <f t="shared" si="27"/>
        <v>0</v>
      </c>
      <c r="GH57" s="63">
        <f t="shared" si="27"/>
        <v>0</v>
      </c>
      <c r="GI57" s="63">
        <f t="shared" si="27"/>
        <v>0</v>
      </c>
      <c r="GJ57" s="63">
        <f t="shared" si="27"/>
        <v>0</v>
      </c>
      <c r="GK57" s="63">
        <f t="shared" si="27"/>
        <v>0</v>
      </c>
      <c r="GL57" s="63">
        <f t="shared" si="27"/>
        <v>0</v>
      </c>
      <c r="GM57" s="63">
        <f t="shared" si="27"/>
        <v>0</v>
      </c>
      <c r="GN57" s="63">
        <f t="shared" si="27"/>
        <v>0</v>
      </c>
      <c r="GO57" s="63">
        <f t="shared" si="27"/>
        <v>0</v>
      </c>
      <c r="GP57" s="63">
        <f t="shared" si="27"/>
        <v>0</v>
      </c>
      <c r="GQ57" s="63">
        <f t="shared" si="27"/>
        <v>0</v>
      </c>
      <c r="GR57" s="63">
        <f t="shared" si="27"/>
        <v>0</v>
      </c>
      <c r="GS57" s="63">
        <f t="shared" si="27"/>
        <v>0</v>
      </c>
      <c r="GT57" s="63">
        <f t="shared" ref="GT57:JE57" si="28">GS58</f>
        <v>0</v>
      </c>
      <c r="GU57" s="63">
        <f t="shared" si="28"/>
        <v>0</v>
      </c>
      <c r="GV57" s="63">
        <f t="shared" si="28"/>
        <v>0</v>
      </c>
      <c r="GW57" s="63">
        <f t="shared" si="28"/>
        <v>0</v>
      </c>
      <c r="GX57" s="63">
        <f t="shared" si="28"/>
        <v>0</v>
      </c>
      <c r="GY57" s="63">
        <f t="shared" si="28"/>
        <v>0</v>
      </c>
      <c r="GZ57" s="63">
        <f t="shared" si="28"/>
        <v>0</v>
      </c>
      <c r="HA57" s="63">
        <f t="shared" si="28"/>
        <v>0</v>
      </c>
      <c r="HB57" s="63">
        <f t="shared" si="28"/>
        <v>0</v>
      </c>
      <c r="HC57" s="63">
        <f t="shared" si="28"/>
        <v>0</v>
      </c>
      <c r="HD57" s="63">
        <f t="shared" si="28"/>
        <v>0</v>
      </c>
      <c r="HE57" s="63">
        <f t="shared" si="28"/>
        <v>0</v>
      </c>
      <c r="HF57" s="63">
        <f t="shared" si="28"/>
        <v>0</v>
      </c>
      <c r="HG57" s="63">
        <f t="shared" si="28"/>
        <v>0</v>
      </c>
      <c r="HH57" s="63">
        <f t="shared" si="28"/>
        <v>0</v>
      </c>
      <c r="HI57" s="63">
        <f t="shared" si="28"/>
        <v>0</v>
      </c>
      <c r="HJ57" s="63">
        <f t="shared" si="28"/>
        <v>0</v>
      </c>
      <c r="HK57" s="63">
        <f t="shared" si="28"/>
        <v>0</v>
      </c>
      <c r="HL57" s="63">
        <f t="shared" si="28"/>
        <v>0</v>
      </c>
      <c r="HM57" s="63">
        <f t="shared" si="28"/>
        <v>0</v>
      </c>
      <c r="HN57" s="63">
        <f t="shared" si="28"/>
        <v>0</v>
      </c>
      <c r="HO57" s="63">
        <f t="shared" si="28"/>
        <v>0</v>
      </c>
      <c r="HP57" s="63">
        <f t="shared" si="28"/>
        <v>0</v>
      </c>
      <c r="HQ57" s="63">
        <f t="shared" si="28"/>
        <v>0</v>
      </c>
      <c r="HR57" s="63">
        <f t="shared" si="28"/>
        <v>0</v>
      </c>
      <c r="HS57" s="63">
        <f t="shared" si="28"/>
        <v>0</v>
      </c>
      <c r="HT57" s="63">
        <f t="shared" si="28"/>
        <v>0</v>
      </c>
      <c r="HU57" s="63">
        <f t="shared" si="28"/>
        <v>0</v>
      </c>
      <c r="HV57" s="63">
        <f t="shared" si="28"/>
        <v>0</v>
      </c>
      <c r="HW57" s="63">
        <f t="shared" si="28"/>
        <v>0</v>
      </c>
      <c r="HX57" s="63">
        <f t="shared" si="28"/>
        <v>0</v>
      </c>
      <c r="HY57" s="63">
        <f t="shared" si="28"/>
        <v>0</v>
      </c>
      <c r="HZ57" s="63">
        <f t="shared" si="28"/>
        <v>0</v>
      </c>
      <c r="IA57" s="63">
        <f t="shared" si="28"/>
        <v>0</v>
      </c>
      <c r="IB57" s="63">
        <f t="shared" si="28"/>
        <v>0</v>
      </c>
      <c r="IC57" s="63">
        <f t="shared" si="28"/>
        <v>0</v>
      </c>
      <c r="ID57" s="63">
        <f t="shared" si="28"/>
        <v>0</v>
      </c>
      <c r="IE57" s="63">
        <f t="shared" si="28"/>
        <v>0</v>
      </c>
      <c r="IF57" s="63">
        <f t="shared" si="28"/>
        <v>0</v>
      </c>
      <c r="IG57" s="63">
        <f t="shared" si="28"/>
        <v>0</v>
      </c>
      <c r="IH57" s="63">
        <f t="shared" si="28"/>
        <v>0</v>
      </c>
      <c r="II57" s="63">
        <f t="shared" si="28"/>
        <v>0</v>
      </c>
      <c r="IJ57" s="63">
        <f t="shared" si="28"/>
        <v>0</v>
      </c>
      <c r="IK57" s="63">
        <f t="shared" si="28"/>
        <v>0</v>
      </c>
      <c r="IL57" s="63">
        <f t="shared" si="28"/>
        <v>0</v>
      </c>
      <c r="IM57" s="63">
        <f t="shared" si="28"/>
        <v>0</v>
      </c>
      <c r="IN57" s="63">
        <f t="shared" si="28"/>
        <v>0</v>
      </c>
      <c r="IO57" s="63">
        <f t="shared" si="28"/>
        <v>0</v>
      </c>
      <c r="IP57" s="63">
        <f t="shared" si="28"/>
        <v>0</v>
      </c>
      <c r="IQ57" s="63">
        <f t="shared" si="28"/>
        <v>0</v>
      </c>
      <c r="IR57" s="63">
        <f t="shared" si="28"/>
        <v>0</v>
      </c>
      <c r="IS57" s="63">
        <f t="shared" si="28"/>
        <v>0</v>
      </c>
      <c r="IT57" s="63">
        <f t="shared" si="28"/>
        <v>0</v>
      </c>
      <c r="IU57" s="63">
        <f t="shared" si="28"/>
        <v>0</v>
      </c>
      <c r="IV57" s="63">
        <f t="shared" si="28"/>
        <v>0</v>
      </c>
      <c r="IW57" s="63">
        <f t="shared" si="28"/>
        <v>0</v>
      </c>
      <c r="IX57" s="63">
        <f t="shared" si="28"/>
        <v>0</v>
      </c>
      <c r="IY57" s="63">
        <f t="shared" si="28"/>
        <v>0</v>
      </c>
      <c r="IZ57" s="63">
        <f t="shared" si="28"/>
        <v>0</v>
      </c>
      <c r="JA57" s="63">
        <f t="shared" si="28"/>
        <v>0</v>
      </c>
      <c r="JB57" s="63">
        <f t="shared" si="28"/>
        <v>0</v>
      </c>
      <c r="JC57" s="63">
        <f t="shared" si="28"/>
        <v>0</v>
      </c>
      <c r="JD57" s="63">
        <f t="shared" si="28"/>
        <v>0</v>
      </c>
      <c r="JE57" s="63">
        <f t="shared" si="28"/>
        <v>0</v>
      </c>
      <c r="JF57" s="63">
        <f t="shared" ref="JF57:LQ57" si="29">JE58</f>
        <v>0</v>
      </c>
      <c r="JG57" s="63">
        <f t="shared" si="29"/>
        <v>0</v>
      </c>
      <c r="JH57" s="63">
        <f t="shared" si="29"/>
        <v>0</v>
      </c>
      <c r="JI57" s="63">
        <f t="shared" si="29"/>
        <v>0</v>
      </c>
      <c r="JJ57" s="63">
        <f t="shared" si="29"/>
        <v>0</v>
      </c>
      <c r="JK57" s="63">
        <f t="shared" si="29"/>
        <v>0</v>
      </c>
      <c r="JL57" s="63">
        <f t="shared" si="29"/>
        <v>0</v>
      </c>
      <c r="JM57" s="63">
        <f t="shared" si="29"/>
        <v>0</v>
      </c>
      <c r="JN57" s="63">
        <f t="shared" si="29"/>
        <v>0</v>
      </c>
      <c r="JO57" s="63">
        <f t="shared" si="29"/>
        <v>0</v>
      </c>
      <c r="JP57" s="63">
        <f t="shared" si="29"/>
        <v>0</v>
      </c>
      <c r="JQ57" s="63">
        <f t="shared" si="29"/>
        <v>0</v>
      </c>
      <c r="JR57" s="63">
        <f t="shared" si="29"/>
        <v>0</v>
      </c>
      <c r="JS57" s="63">
        <f t="shared" si="29"/>
        <v>0</v>
      </c>
      <c r="JT57" s="63">
        <f t="shared" si="29"/>
        <v>0</v>
      </c>
      <c r="JU57" s="63">
        <f t="shared" si="29"/>
        <v>0</v>
      </c>
      <c r="JV57" s="63">
        <f t="shared" si="29"/>
        <v>0</v>
      </c>
      <c r="JW57" s="63">
        <f t="shared" si="29"/>
        <v>0</v>
      </c>
      <c r="JX57" s="63">
        <f t="shared" si="29"/>
        <v>0</v>
      </c>
      <c r="JY57" s="63">
        <f t="shared" si="29"/>
        <v>0</v>
      </c>
      <c r="JZ57" s="63">
        <f t="shared" si="29"/>
        <v>0</v>
      </c>
      <c r="KA57" s="63">
        <f t="shared" si="29"/>
        <v>0</v>
      </c>
      <c r="KB57" s="63">
        <f t="shared" si="29"/>
        <v>0</v>
      </c>
      <c r="KC57" s="63">
        <f t="shared" si="29"/>
        <v>0</v>
      </c>
      <c r="KD57" s="63">
        <f t="shared" si="29"/>
        <v>0</v>
      </c>
      <c r="KE57" s="63">
        <f t="shared" si="29"/>
        <v>0</v>
      </c>
      <c r="KF57" s="63">
        <f t="shared" si="29"/>
        <v>0</v>
      </c>
      <c r="KG57" s="63">
        <f t="shared" si="29"/>
        <v>0</v>
      </c>
      <c r="KH57" s="63">
        <f t="shared" si="29"/>
        <v>0</v>
      </c>
      <c r="KI57" s="63">
        <f t="shared" si="29"/>
        <v>0</v>
      </c>
      <c r="KJ57" s="63">
        <f t="shared" si="29"/>
        <v>0</v>
      </c>
      <c r="KK57" s="63">
        <f t="shared" si="29"/>
        <v>0</v>
      </c>
      <c r="KL57" s="63">
        <f t="shared" si="29"/>
        <v>0</v>
      </c>
      <c r="KM57" s="63">
        <f t="shared" si="29"/>
        <v>0</v>
      </c>
      <c r="KN57" s="63">
        <f t="shared" si="29"/>
        <v>0</v>
      </c>
      <c r="KO57" s="63">
        <f t="shared" si="29"/>
        <v>0</v>
      </c>
      <c r="KP57" s="63">
        <f t="shared" si="29"/>
        <v>0</v>
      </c>
      <c r="KQ57" s="63">
        <f t="shared" si="29"/>
        <v>0</v>
      </c>
      <c r="KR57" s="63">
        <f t="shared" si="29"/>
        <v>0</v>
      </c>
      <c r="KS57" s="63">
        <f t="shared" si="29"/>
        <v>0</v>
      </c>
      <c r="KT57" s="63">
        <f t="shared" si="29"/>
        <v>0</v>
      </c>
      <c r="KU57" s="63">
        <f t="shared" si="29"/>
        <v>0</v>
      </c>
      <c r="KV57" s="63">
        <f t="shared" si="29"/>
        <v>0</v>
      </c>
      <c r="KW57" s="63">
        <f t="shared" si="29"/>
        <v>0</v>
      </c>
      <c r="KX57" s="63">
        <f t="shared" si="29"/>
        <v>0</v>
      </c>
      <c r="KY57" s="63">
        <f t="shared" si="29"/>
        <v>0</v>
      </c>
      <c r="KZ57" s="63">
        <f t="shared" si="29"/>
        <v>0</v>
      </c>
      <c r="LA57" s="63">
        <f t="shared" si="29"/>
        <v>0</v>
      </c>
      <c r="LB57" s="63">
        <f t="shared" si="29"/>
        <v>0</v>
      </c>
      <c r="LC57" s="63">
        <f t="shared" si="29"/>
        <v>0</v>
      </c>
      <c r="LD57" s="63">
        <f t="shared" si="29"/>
        <v>0</v>
      </c>
      <c r="LE57" s="63">
        <f t="shared" si="29"/>
        <v>0</v>
      </c>
      <c r="LF57" s="63">
        <f t="shared" si="29"/>
        <v>0</v>
      </c>
      <c r="LG57" s="63">
        <f t="shared" si="29"/>
        <v>0</v>
      </c>
      <c r="LH57" s="63">
        <f t="shared" si="29"/>
        <v>0</v>
      </c>
      <c r="LI57" s="63">
        <f t="shared" si="29"/>
        <v>0</v>
      </c>
      <c r="LJ57" s="63">
        <f t="shared" si="29"/>
        <v>0</v>
      </c>
      <c r="LK57" s="63">
        <f t="shared" si="29"/>
        <v>0</v>
      </c>
      <c r="LL57" s="63">
        <f t="shared" si="29"/>
        <v>0</v>
      </c>
      <c r="LM57" s="63">
        <f t="shared" si="29"/>
        <v>0</v>
      </c>
      <c r="LN57" s="63">
        <f t="shared" si="29"/>
        <v>0</v>
      </c>
      <c r="LO57" s="63">
        <f t="shared" si="29"/>
        <v>0</v>
      </c>
      <c r="LP57" s="63">
        <f t="shared" si="29"/>
        <v>0</v>
      </c>
      <c r="LQ57" s="63">
        <f t="shared" si="29"/>
        <v>0</v>
      </c>
      <c r="LR57" s="63">
        <f t="shared" ref="LR57:OC57" si="30">LQ58</f>
        <v>0</v>
      </c>
      <c r="LS57" s="63">
        <f t="shared" si="30"/>
        <v>0</v>
      </c>
      <c r="LT57" s="63">
        <f t="shared" si="30"/>
        <v>0</v>
      </c>
      <c r="LU57" s="63">
        <f t="shared" si="30"/>
        <v>0</v>
      </c>
      <c r="LV57" s="63">
        <f t="shared" si="30"/>
        <v>0</v>
      </c>
      <c r="LW57" s="63">
        <f t="shared" si="30"/>
        <v>0</v>
      </c>
      <c r="LX57" s="63">
        <f t="shared" si="30"/>
        <v>0</v>
      </c>
      <c r="LY57" s="63">
        <f t="shared" si="30"/>
        <v>0</v>
      </c>
      <c r="LZ57" s="63">
        <f t="shared" si="30"/>
        <v>0</v>
      </c>
      <c r="MA57" s="63">
        <f t="shared" si="30"/>
        <v>0</v>
      </c>
      <c r="MB57" s="63">
        <f t="shared" si="30"/>
        <v>0</v>
      </c>
      <c r="MC57" s="63">
        <f t="shared" si="30"/>
        <v>0</v>
      </c>
      <c r="MD57" s="63">
        <f t="shared" si="30"/>
        <v>0</v>
      </c>
      <c r="ME57" s="63">
        <f t="shared" si="30"/>
        <v>0</v>
      </c>
      <c r="MF57" s="63">
        <f t="shared" si="30"/>
        <v>0</v>
      </c>
      <c r="MG57" s="63">
        <f t="shared" si="30"/>
        <v>0</v>
      </c>
      <c r="MH57" s="63">
        <f t="shared" si="30"/>
        <v>0</v>
      </c>
      <c r="MI57" s="63">
        <f t="shared" si="30"/>
        <v>0</v>
      </c>
      <c r="MJ57" s="63">
        <f t="shared" si="30"/>
        <v>0</v>
      </c>
      <c r="MK57" s="63">
        <f t="shared" si="30"/>
        <v>0</v>
      </c>
      <c r="ML57" s="63">
        <f t="shared" si="30"/>
        <v>0</v>
      </c>
      <c r="MM57" s="63">
        <f t="shared" si="30"/>
        <v>0</v>
      </c>
      <c r="MN57" s="63">
        <f t="shared" si="30"/>
        <v>0</v>
      </c>
      <c r="MO57" s="63">
        <f t="shared" si="30"/>
        <v>0</v>
      </c>
      <c r="MP57" s="63">
        <f t="shared" si="30"/>
        <v>0</v>
      </c>
      <c r="MQ57" s="63">
        <f t="shared" si="30"/>
        <v>0</v>
      </c>
      <c r="MR57" s="63">
        <f t="shared" si="30"/>
        <v>0</v>
      </c>
      <c r="MS57" s="63">
        <f t="shared" si="30"/>
        <v>0</v>
      </c>
      <c r="MT57" s="63">
        <f t="shared" si="30"/>
        <v>0</v>
      </c>
      <c r="MU57" s="63">
        <f t="shared" si="30"/>
        <v>0</v>
      </c>
      <c r="MV57" s="63">
        <f t="shared" si="30"/>
        <v>0</v>
      </c>
      <c r="MW57" s="63">
        <f t="shared" si="30"/>
        <v>0</v>
      </c>
      <c r="MX57" s="63">
        <f t="shared" si="30"/>
        <v>0</v>
      </c>
      <c r="MY57" s="63">
        <f t="shared" si="30"/>
        <v>0</v>
      </c>
      <c r="MZ57" s="63">
        <f t="shared" si="30"/>
        <v>0</v>
      </c>
      <c r="NA57" s="63">
        <f t="shared" si="30"/>
        <v>0</v>
      </c>
      <c r="NB57" s="63">
        <f t="shared" si="30"/>
        <v>0</v>
      </c>
      <c r="NC57" s="63">
        <f t="shared" si="30"/>
        <v>0</v>
      </c>
      <c r="ND57" s="63">
        <f t="shared" si="30"/>
        <v>0</v>
      </c>
      <c r="NE57" s="63">
        <f t="shared" si="30"/>
        <v>0</v>
      </c>
      <c r="NF57" s="63">
        <f t="shared" si="30"/>
        <v>0</v>
      </c>
      <c r="NG57" s="63">
        <f t="shared" si="30"/>
        <v>0</v>
      </c>
      <c r="NH57" s="63">
        <f t="shared" si="30"/>
        <v>0</v>
      </c>
      <c r="NI57" s="63">
        <f t="shared" si="30"/>
        <v>0</v>
      </c>
      <c r="NJ57" s="63">
        <f t="shared" si="30"/>
        <v>0</v>
      </c>
      <c r="NK57" s="63">
        <f t="shared" si="30"/>
        <v>0</v>
      </c>
      <c r="NL57" s="63">
        <f t="shared" si="30"/>
        <v>0</v>
      </c>
      <c r="NM57" s="63">
        <f t="shared" si="30"/>
        <v>0</v>
      </c>
      <c r="NN57" s="63">
        <f t="shared" si="30"/>
        <v>0</v>
      </c>
      <c r="NO57" s="63">
        <f t="shared" si="30"/>
        <v>0</v>
      </c>
      <c r="NP57" s="63">
        <f t="shared" si="30"/>
        <v>0</v>
      </c>
      <c r="NQ57" s="63">
        <f t="shared" si="30"/>
        <v>0</v>
      </c>
      <c r="NR57" s="63">
        <f t="shared" si="30"/>
        <v>0</v>
      </c>
      <c r="NS57" s="63">
        <f t="shared" si="30"/>
        <v>0</v>
      </c>
      <c r="NT57" s="63">
        <f t="shared" si="30"/>
        <v>0</v>
      </c>
      <c r="NU57" s="63">
        <f t="shared" si="30"/>
        <v>0</v>
      </c>
      <c r="NV57" s="63">
        <f t="shared" si="30"/>
        <v>0</v>
      </c>
      <c r="NW57" s="63">
        <f t="shared" si="30"/>
        <v>0</v>
      </c>
      <c r="NX57" s="63">
        <f t="shared" si="30"/>
        <v>0</v>
      </c>
      <c r="NY57" s="63">
        <f t="shared" si="30"/>
        <v>0</v>
      </c>
      <c r="NZ57" s="63">
        <f t="shared" si="30"/>
        <v>0</v>
      </c>
      <c r="OA57" s="63">
        <f t="shared" si="30"/>
        <v>0</v>
      </c>
      <c r="OB57" s="63">
        <f t="shared" si="30"/>
        <v>0</v>
      </c>
      <c r="OC57" s="63">
        <f t="shared" si="30"/>
        <v>0</v>
      </c>
      <c r="OD57" s="63">
        <f t="shared" ref="OD57:QO57" si="31">OC58</f>
        <v>0</v>
      </c>
      <c r="OE57" s="63">
        <f t="shared" si="31"/>
        <v>0</v>
      </c>
      <c r="OF57" s="63">
        <f t="shared" si="31"/>
        <v>0</v>
      </c>
      <c r="OG57" s="63">
        <f t="shared" si="31"/>
        <v>0</v>
      </c>
      <c r="OH57" s="63">
        <f t="shared" si="31"/>
        <v>0</v>
      </c>
      <c r="OI57" s="63">
        <f t="shared" si="31"/>
        <v>0</v>
      </c>
      <c r="OJ57" s="63">
        <f t="shared" si="31"/>
        <v>0</v>
      </c>
      <c r="OK57" s="63">
        <f t="shared" si="31"/>
        <v>0</v>
      </c>
      <c r="OL57" s="63">
        <f t="shared" si="31"/>
        <v>0</v>
      </c>
      <c r="OM57" s="63">
        <f t="shared" si="31"/>
        <v>0</v>
      </c>
      <c r="ON57" s="63">
        <f t="shared" si="31"/>
        <v>0</v>
      </c>
      <c r="OO57" s="63">
        <f t="shared" si="31"/>
        <v>0</v>
      </c>
      <c r="OP57" s="63">
        <f t="shared" si="31"/>
        <v>0</v>
      </c>
      <c r="OQ57" s="63">
        <f t="shared" si="31"/>
        <v>0</v>
      </c>
      <c r="OR57" s="63">
        <f t="shared" si="31"/>
        <v>0</v>
      </c>
      <c r="OS57" s="63">
        <f t="shared" si="31"/>
        <v>0</v>
      </c>
      <c r="OT57" s="63">
        <f t="shared" si="31"/>
        <v>0</v>
      </c>
      <c r="OU57" s="63">
        <f t="shared" si="31"/>
        <v>0</v>
      </c>
      <c r="OV57" s="63">
        <f t="shared" si="31"/>
        <v>0</v>
      </c>
      <c r="OW57" s="63">
        <f t="shared" si="31"/>
        <v>0</v>
      </c>
      <c r="OX57" s="63">
        <f t="shared" si="31"/>
        <v>0</v>
      </c>
      <c r="OY57" s="63">
        <f t="shared" si="31"/>
        <v>0</v>
      </c>
      <c r="OZ57" s="63">
        <f t="shared" si="31"/>
        <v>0</v>
      </c>
      <c r="PA57" s="63">
        <f t="shared" si="31"/>
        <v>0</v>
      </c>
      <c r="PB57" s="63">
        <f t="shared" si="31"/>
        <v>0</v>
      </c>
      <c r="PC57" s="63">
        <f t="shared" si="31"/>
        <v>0</v>
      </c>
      <c r="PD57" s="63">
        <f t="shared" si="31"/>
        <v>0</v>
      </c>
      <c r="PE57" s="63">
        <f t="shared" si="31"/>
        <v>0</v>
      </c>
      <c r="PF57" s="63">
        <f t="shared" si="31"/>
        <v>0</v>
      </c>
      <c r="PG57" s="63">
        <f t="shared" si="31"/>
        <v>0</v>
      </c>
      <c r="PH57" s="63">
        <f t="shared" si="31"/>
        <v>0</v>
      </c>
      <c r="PI57" s="63">
        <f t="shared" si="31"/>
        <v>0</v>
      </c>
      <c r="PJ57" s="63">
        <f t="shared" si="31"/>
        <v>0</v>
      </c>
      <c r="PK57" s="63">
        <f t="shared" si="31"/>
        <v>0</v>
      </c>
      <c r="PL57" s="63">
        <f t="shared" si="31"/>
        <v>0</v>
      </c>
      <c r="PM57" s="63">
        <f t="shared" si="31"/>
        <v>0</v>
      </c>
      <c r="PN57" s="63">
        <f t="shared" si="31"/>
        <v>0</v>
      </c>
      <c r="PO57" s="63">
        <f t="shared" si="31"/>
        <v>0</v>
      </c>
      <c r="PP57" s="63">
        <f t="shared" si="31"/>
        <v>0</v>
      </c>
      <c r="PQ57" s="63">
        <f t="shared" si="31"/>
        <v>0</v>
      </c>
      <c r="PR57" s="63">
        <f t="shared" si="31"/>
        <v>0</v>
      </c>
      <c r="PS57" s="63">
        <f t="shared" si="31"/>
        <v>0</v>
      </c>
      <c r="PT57" s="63">
        <f t="shared" si="31"/>
        <v>0</v>
      </c>
      <c r="PU57" s="63">
        <f t="shared" si="31"/>
        <v>0</v>
      </c>
      <c r="PV57" s="63">
        <f t="shared" si="31"/>
        <v>0</v>
      </c>
      <c r="PW57" s="63">
        <f t="shared" si="31"/>
        <v>0</v>
      </c>
      <c r="PX57" s="63">
        <f t="shared" si="31"/>
        <v>0</v>
      </c>
      <c r="PY57" s="63">
        <f t="shared" si="31"/>
        <v>0</v>
      </c>
      <c r="PZ57" s="63">
        <f t="shared" si="31"/>
        <v>0</v>
      </c>
      <c r="QA57" s="63">
        <f t="shared" si="31"/>
        <v>0</v>
      </c>
      <c r="QB57" s="63">
        <f t="shared" si="31"/>
        <v>0</v>
      </c>
      <c r="QC57" s="63">
        <f t="shared" si="31"/>
        <v>0</v>
      </c>
      <c r="QD57" s="63">
        <f t="shared" si="31"/>
        <v>0</v>
      </c>
      <c r="QE57" s="63">
        <f t="shared" si="31"/>
        <v>0</v>
      </c>
      <c r="QF57" s="63">
        <f t="shared" si="31"/>
        <v>0</v>
      </c>
      <c r="QG57" s="63">
        <f t="shared" si="31"/>
        <v>0</v>
      </c>
      <c r="QH57" s="63">
        <f t="shared" si="31"/>
        <v>0</v>
      </c>
      <c r="QI57" s="63">
        <f t="shared" si="31"/>
        <v>0</v>
      </c>
      <c r="QJ57" s="63">
        <f t="shared" si="31"/>
        <v>0</v>
      </c>
      <c r="QK57" s="63">
        <f t="shared" si="31"/>
        <v>0</v>
      </c>
      <c r="QL57" s="63">
        <f t="shared" si="31"/>
        <v>0</v>
      </c>
      <c r="QM57" s="63">
        <f t="shared" si="31"/>
        <v>0</v>
      </c>
      <c r="QN57" s="63">
        <f t="shared" si="31"/>
        <v>0</v>
      </c>
      <c r="QO57" s="63">
        <f t="shared" si="31"/>
        <v>0</v>
      </c>
      <c r="QP57" s="63">
        <f t="shared" ref="QP57:TA57" si="32">QO58</f>
        <v>0</v>
      </c>
      <c r="QQ57" s="63">
        <f t="shared" si="32"/>
        <v>0</v>
      </c>
      <c r="QR57" s="63">
        <f t="shared" si="32"/>
        <v>0</v>
      </c>
      <c r="QS57" s="63">
        <f t="shared" si="32"/>
        <v>0</v>
      </c>
      <c r="QT57" s="63">
        <f t="shared" si="32"/>
        <v>0</v>
      </c>
      <c r="QU57" s="63">
        <f t="shared" si="32"/>
        <v>0</v>
      </c>
      <c r="QV57" s="63">
        <f t="shared" si="32"/>
        <v>0</v>
      </c>
      <c r="QW57" s="63">
        <f t="shared" si="32"/>
        <v>0</v>
      </c>
      <c r="QX57" s="63">
        <f t="shared" si="32"/>
        <v>0</v>
      </c>
      <c r="QY57" s="63">
        <f t="shared" si="32"/>
        <v>0</v>
      </c>
      <c r="QZ57" s="63">
        <f t="shared" si="32"/>
        <v>0</v>
      </c>
      <c r="RA57" s="63">
        <f t="shared" si="32"/>
        <v>0</v>
      </c>
      <c r="RB57" s="63">
        <f t="shared" si="32"/>
        <v>0</v>
      </c>
      <c r="RC57" s="63">
        <f t="shared" si="32"/>
        <v>0</v>
      </c>
      <c r="RD57" s="63">
        <f t="shared" si="32"/>
        <v>0</v>
      </c>
      <c r="RE57" s="63">
        <f t="shared" si="32"/>
        <v>0</v>
      </c>
      <c r="RF57" s="63">
        <f t="shared" si="32"/>
        <v>0</v>
      </c>
      <c r="RG57" s="63">
        <f t="shared" si="32"/>
        <v>0</v>
      </c>
      <c r="RH57" s="63">
        <f t="shared" si="32"/>
        <v>0</v>
      </c>
      <c r="RI57" s="63">
        <f t="shared" si="32"/>
        <v>0</v>
      </c>
      <c r="RJ57" s="63">
        <f t="shared" si="32"/>
        <v>0</v>
      </c>
      <c r="RK57" s="63">
        <f t="shared" si="32"/>
        <v>0</v>
      </c>
      <c r="RL57" s="63">
        <f t="shared" si="32"/>
        <v>0</v>
      </c>
      <c r="RM57" s="63">
        <f t="shared" si="32"/>
        <v>0</v>
      </c>
      <c r="RN57" s="63">
        <f t="shared" si="32"/>
        <v>0</v>
      </c>
      <c r="RO57" s="63">
        <f t="shared" si="32"/>
        <v>0</v>
      </c>
      <c r="RP57" s="63">
        <f t="shared" si="32"/>
        <v>0</v>
      </c>
      <c r="RQ57" s="63">
        <f t="shared" si="32"/>
        <v>0</v>
      </c>
      <c r="RR57" s="63">
        <f t="shared" si="32"/>
        <v>0</v>
      </c>
      <c r="RS57" s="63">
        <f t="shared" si="32"/>
        <v>0</v>
      </c>
      <c r="RT57" s="63">
        <f t="shared" si="32"/>
        <v>0</v>
      </c>
      <c r="RU57" s="63">
        <f t="shared" si="32"/>
        <v>0</v>
      </c>
      <c r="RV57" s="63">
        <f t="shared" si="32"/>
        <v>0</v>
      </c>
      <c r="RW57" s="63">
        <f t="shared" si="32"/>
        <v>0</v>
      </c>
      <c r="RX57" s="63">
        <f t="shared" si="32"/>
        <v>0</v>
      </c>
      <c r="RY57" s="63">
        <f t="shared" si="32"/>
        <v>0</v>
      </c>
      <c r="RZ57" s="63">
        <f t="shared" si="32"/>
        <v>0</v>
      </c>
      <c r="SA57" s="63">
        <f t="shared" si="32"/>
        <v>0</v>
      </c>
      <c r="SB57" s="63">
        <f t="shared" si="32"/>
        <v>0</v>
      </c>
      <c r="SC57" s="63">
        <f t="shared" si="32"/>
        <v>0</v>
      </c>
      <c r="SD57" s="63">
        <f t="shared" si="32"/>
        <v>0</v>
      </c>
      <c r="SE57" s="63">
        <f t="shared" si="32"/>
        <v>0</v>
      </c>
      <c r="SF57" s="63">
        <f t="shared" si="32"/>
        <v>0</v>
      </c>
      <c r="SG57" s="63">
        <f t="shared" si="32"/>
        <v>0</v>
      </c>
      <c r="SH57" s="63">
        <f t="shared" si="32"/>
        <v>0</v>
      </c>
      <c r="SI57" s="63">
        <f t="shared" si="32"/>
        <v>0</v>
      </c>
      <c r="SJ57" s="63">
        <f t="shared" si="32"/>
        <v>0</v>
      </c>
      <c r="SK57" s="63">
        <f t="shared" si="32"/>
        <v>0</v>
      </c>
      <c r="SL57" s="63">
        <f t="shared" si="32"/>
        <v>0</v>
      </c>
      <c r="SM57" s="63">
        <f t="shared" si="32"/>
        <v>0</v>
      </c>
      <c r="SN57" s="63">
        <f t="shared" si="32"/>
        <v>0</v>
      </c>
      <c r="SO57" s="63">
        <f t="shared" si="32"/>
        <v>0</v>
      </c>
      <c r="SP57" s="63">
        <f t="shared" si="32"/>
        <v>0</v>
      </c>
      <c r="SQ57" s="63">
        <f t="shared" si="32"/>
        <v>0</v>
      </c>
      <c r="SR57" s="63">
        <f t="shared" si="32"/>
        <v>0</v>
      </c>
      <c r="SS57" s="63">
        <f t="shared" si="32"/>
        <v>0</v>
      </c>
      <c r="ST57" s="63">
        <f t="shared" si="32"/>
        <v>0</v>
      </c>
      <c r="SU57" s="63">
        <f t="shared" si="32"/>
        <v>0</v>
      </c>
      <c r="SV57" s="63">
        <f t="shared" si="32"/>
        <v>0</v>
      </c>
      <c r="SW57" s="63">
        <f t="shared" si="32"/>
        <v>0</v>
      </c>
      <c r="SX57" s="63">
        <f t="shared" si="32"/>
        <v>0</v>
      </c>
      <c r="SY57" s="63">
        <f t="shared" si="32"/>
        <v>0</v>
      </c>
      <c r="SZ57" s="63">
        <f t="shared" si="32"/>
        <v>0</v>
      </c>
      <c r="TA57" s="63">
        <f t="shared" si="32"/>
        <v>0</v>
      </c>
      <c r="TB57" s="63">
        <f t="shared" ref="TB57:VM57" si="33">TA58</f>
        <v>0</v>
      </c>
      <c r="TC57" s="63">
        <f t="shared" si="33"/>
        <v>0</v>
      </c>
      <c r="TD57" s="63">
        <f t="shared" si="33"/>
        <v>0</v>
      </c>
      <c r="TE57" s="63">
        <f t="shared" si="33"/>
        <v>0</v>
      </c>
      <c r="TF57" s="63">
        <f t="shared" si="33"/>
        <v>0</v>
      </c>
      <c r="TG57" s="63">
        <f t="shared" si="33"/>
        <v>0</v>
      </c>
      <c r="TH57" s="63">
        <f t="shared" si="33"/>
        <v>0</v>
      </c>
      <c r="TI57" s="63">
        <f t="shared" si="33"/>
        <v>0</v>
      </c>
      <c r="TJ57" s="63">
        <f t="shared" si="33"/>
        <v>0</v>
      </c>
      <c r="TK57" s="63">
        <f t="shared" si="33"/>
        <v>0</v>
      </c>
      <c r="TL57" s="63">
        <f t="shared" si="33"/>
        <v>0</v>
      </c>
      <c r="TM57" s="63">
        <f t="shared" si="33"/>
        <v>0</v>
      </c>
      <c r="TN57" s="63">
        <f t="shared" si="33"/>
        <v>0</v>
      </c>
      <c r="TO57" s="63">
        <f t="shared" si="33"/>
        <v>0</v>
      </c>
      <c r="TP57" s="63">
        <f t="shared" si="33"/>
        <v>0</v>
      </c>
      <c r="TQ57" s="63">
        <f t="shared" si="33"/>
        <v>0</v>
      </c>
      <c r="TR57" s="63">
        <f t="shared" si="33"/>
        <v>0</v>
      </c>
      <c r="TS57" s="63">
        <f t="shared" si="33"/>
        <v>0</v>
      </c>
      <c r="TT57" s="63">
        <f t="shared" si="33"/>
        <v>0</v>
      </c>
      <c r="TU57" s="63">
        <f t="shared" si="33"/>
        <v>0</v>
      </c>
      <c r="TV57" s="63">
        <f t="shared" si="33"/>
        <v>0</v>
      </c>
      <c r="TW57" s="63">
        <f t="shared" si="33"/>
        <v>0</v>
      </c>
      <c r="TX57" s="63">
        <f t="shared" si="33"/>
        <v>0</v>
      </c>
      <c r="TY57" s="63">
        <f t="shared" si="33"/>
        <v>0</v>
      </c>
      <c r="TZ57" s="63">
        <f t="shared" si="33"/>
        <v>0</v>
      </c>
      <c r="UA57" s="63">
        <f t="shared" si="33"/>
        <v>0</v>
      </c>
      <c r="UB57" s="63">
        <f t="shared" si="33"/>
        <v>0</v>
      </c>
      <c r="UC57" s="63">
        <f t="shared" si="33"/>
        <v>0</v>
      </c>
      <c r="UD57" s="63">
        <f t="shared" si="33"/>
        <v>0</v>
      </c>
      <c r="UE57" s="63">
        <f t="shared" si="33"/>
        <v>0</v>
      </c>
      <c r="UF57" s="63">
        <f t="shared" si="33"/>
        <v>0</v>
      </c>
      <c r="UG57" s="63">
        <f t="shared" si="33"/>
        <v>0</v>
      </c>
      <c r="UH57" s="63">
        <f t="shared" si="33"/>
        <v>0</v>
      </c>
      <c r="UI57" s="63">
        <f t="shared" si="33"/>
        <v>0</v>
      </c>
      <c r="UJ57" s="63">
        <f t="shared" si="33"/>
        <v>0</v>
      </c>
      <c r="UK57" s="63">
        <f t="shared" si="33"/>
        <v>0</v>
      </c>
      <c r="UL57" s="63">
        <f t="shared" si="33"/>
        <v>0</v>
      </c>
      <c r="UM57" s="63">
        <f t="shared" si="33"/>
        <v>0</v>
      </c>
      <c r="UN57" s="63">
        <f t="shared" si="33"/>
        <v>0</v>
      </c>
      <c r="UO57" s="63">
        <f t="shared" si="33"/>
        <v>0</v>
      </c>
      <c r="UP57" s="63">
        <f t="shared" si="33"/>
        <v>0</v>
      </c>
      <c r="UQ57" s="63">
        <f t="shared" si="33"/>
        <v>0</v>
      </c>
      <c r="UR57" s="63">
        <f t="shared" si="33"/>
        <v>0</v>
      </c>
      <c r="US57" s="63">
        <f t="shared" si="33"/>
        <v>0</v>
      </c>
      <c r="UT57" s="63">
        <f t="shared" si="33"/>
        <v>0</v>
      </c>
      <c r="UU57" s="63">
        <f t="shared" si="33"/>
        <v>0</v>
      </c>
      <c r="UV57" s="63">
        <f t="shared" si="33"/>
        <v>0</v>
      </c>
      <c r="UW57" s="63">
        <f t="shared" si="33"/>
        <v>0</v>
      </c>
      <c r="UX57" s="63">
        <f t="shared" si="33"/>
        <v>0</v>
      </c>
      <c r="UY57" s="63">
        <f t="shared" si="33"/>
        <v>0</v>
      </c>
      <c r="UZ57" s="63">
        <f t="shared" si="33"/>
        <v>0</v>
      </c>
      <c r="VA57" s="63">
        <f t="shared" si="33"/>
        <v>0</v>
      </c>
      <c r="VB57" s="63">
        <f t="shared" si="33"/>
        <v>0</v>
      </c>
      <c r="VC57" s="63">
        <f t="shared" si="33"/>
        <v>0</v>
      </c>
      <c r="VD57" s="63">
        <f t="shared" si="33"/>
        <v>0</v>
      </c>
      <c r="VE57" s="63">
        <f t="shared" si="33"/>
        <v>0</v>
      </c>
      <c r="VF57" s="63">
        <f t="shared" si="33"/>
        <v>0</v>
      </c>
      <c r="VG57" s="63">
        <f t="shared" si="33"/>
        <v>0</v>
      </c>
      <c r="VH57" s="63">
        <f t="shared" si="33"/>
        <v>0</v>
      </c>
      <c r="VI57" s="63">
        <f t="shared" si="33"/>
        <v>0</v>
      </c>
      <c r="VJ57" s="63">
        <f t="shared" si="33"/>
        <v>0</v>
      </c>
      <c r="VK57" s="63">
        <f t="shared" si="33"/>
        <v>0</v>
      </c>
      <c r="VL57" s="63">
        <f t="shared" si="33"/>
        <v>0</v>
      </c>
      <c r="VM57" s="63">
        <f t="shared" si="33"/>
        <v>0</v>
      </c>
      <c r="VN57" s="63">
        <f t="shared" ref="VN57:XY57" si="34">VM58</f>
        <v>0</v>
      </c>
      <c r="VO57" s="63">
        <f t="shared" si="34"/>
        <v>0</v>
      </c>
      <c r="VP57" s="63">
        <f t="shared" si="34"/>
        <v>0</v>
      </c>
      <c r="VQ57" s="63">
        <f t="shared" si="34"/>
        <v>0</v>
      </c>
      <c r="VR57" s="63">
        <f t="shared" si="34"/>
        <v>0</v>
      </c>
      <c r="VS57" s="63">
        <f t="shared" si="34"/>
        <v>0</v>
      </c>
      <c r="VT57" s="63">
        <f t="shared" si="34"/>
        <v>0</v>
      </c>
      <c r="VU57" s="63">
        <f t="shared" si="34"/>
        <v>0</v>
      </c>
      <c r="VV57" s="63">
        <f t="shared" si="34"/>
        <v>0</v>
      </c>
      <c r="VW57" s="63">
        <f t="shared" si="34"/>
        <v>0</v>
      </c>
      <c r="VX57" s="63">
        <f t="shared" si="34"/>
        <v>0</v>
      </c>
      <c r="VY57" s="63">
        <f t="shared" si="34"/>
        <v>0</v>
      </c>
      <c r="VZ57" s="63">
        <f t="shared" si="34"/>
        <v>0</v>
      </c>
      <c r="WA57" s="63">
        <f t="shared" si="34"/>
        <v>0</v>
      </c>
      <c r="WB57" s="63">
        <f t="shared" si="34"/>
        <v>0</v>
      </c>
      <c r="WC57" s="63">
        <f t="shared" si="34"/>
        <v>0</v>
      </c>
      <c r="WD57" s="63">
        <f t="shared" si="34"/>
        <v>0</v>
      </c>
      <c r="WE57" s="63">
        <f t="shared" si="34"/>
        <v>0</v>
      </c>
      <c r="WF57" s="63">
        <f t="shared" si="34"/>
        <v>0</v>
      </c>
      <c r="WG57" s="63">
        <f t="shared" si="34"/>
        <v>0</v>
      </c>
      <c r="WH57" s="63">
        <f t="shared" si="34"/>
        <v>0</v>
      </c>
      <c r="WI57" s="63">
        <f t="shared" si="34"/>
        <v>0</v>
      </c>
      <c r="WJ57" s="63">
        <f t="shared" si="34"/>
        <v>0</v>
      </c>
      <c r="WK57" s="63">
        <f t="shared" si="34"/>
        <v>0</v>
      </c>
      <c r="WL57" s="63">
        <f t="shared" si="34"/>
        <v>0</v>
      </c>
      <c r="WM57" s="63">
        <f t="shared" si="34"/>
        <v>0</v>
      </c>
      <c r="WN57" s="63">
        <f t="shared" si="34"/>
        <v>0</v>
      </c>
      <c r="WO57" s="63">
        <f t="shared" si="34"/>
        <v>0</v>
      </c>
      <c r="WP57" s="63">
        <f t="shared" si="34"/>
        <v>0</v>
      </c>
      <c r="WQ57" s="63">
        <f t="shared" si="34"/>
        <v>0</v>
      </c>
      <c r="WR57" s="63">
        <f t="shared" si="34"/>
        <v>0</v>
      </c>
      <c r="WS57" s="63">
        <f t="shared" si="34"/>
        <v>0</v>
      </c>
      <c r="WT57" s="63">
        <f t="shared" si="34"/>
        <v>0</v>
      </c>
      <c r="WU57" s="63">
        <f t="shared" si="34"/>
        <v>0</v>
      </c>
      <c r="WV57" s="63">
        <f t="shared" si="34"/>
        <v>0</v>
      </c>
      <c r="WW57" s="63">
        <f t="shared" si="34"/>
        <v>0</v>
      </c>
      <c r="WX57" s="63">
        <f t="shared" si="34"/>
        <v>0</v>
      </c>
      <c r="WY57" s="63">
        <f t="shared" si="34"/>
        <v>0</v>
      </c>
      <c r="WZ57" s="63">
        <f t="shared" si="34"/>
        <v>0</v>
      </c>
      <c r="XA57" s="63">
        <f t="shared" si="34"/>
        <v>0</v>
      </c>
      <c r="XB57" s="63">
        <f t="shared" si="34"/>
        <v>0</v>
      </c>
      <c r="XC57" s="63">
        <f t="shared" si="34"/>
        <v>0</v>
      </c>
      <c r="XD57" s="63">
        <f t="shared" si="34"/>
        <v>0</v>
      </c>
      <c r="XE57" s="63">
        <f t="shared" si="34"/>
        <v>0</v>
      </c>
      <c r="XF57" s="63">
        <f t="shared" si="34"/>
        <v>0</v>
      </c>
      <c r="XG57" s="63">
        <f t="shared" si="34"/>
        <v>0</v>
      </c>
      <c r="XH57" s="63">
        <f t="shared" si="34"/>
        <v>0</v>
      </c>
      <c r="XI57" s="63">
        <f t="shared" si="34"/>
        <v>0</v>
      </c>
      <c r="XJ57" s="63">
        <f t="shared" si="34"/>
        <v>0</v>
      </c>
      <c r="XK57" s="63">
        <f t="shared" si="34"/>
        <v>0</v>
      </c>
      <c r="XL57" s="63">
        <f t="shared" si="34"/>
        <v>0</v>
      </c>
      <c r="XM57" s="63">
        <f t="shared" si="34"/>
        <v>0</v>
      </c>
      <c r="XN57" s="63">
        <f t="shared" si="34"/>
        <v>0</v>
      </c>
      <c r="XO57" s="63">
        <f t="shared" si="34"/>
        <v>0</v>
      </c>
      <c r="XP57" s="63">
        <f t="shared" si="34"/>
        <v>0</v>
      </c>
      <c r="XQ57" s="63">
        <f t="shared" si="34"/>
        <v>0</v>
      </c>
      <c r="XR57" s="63">
        <f t="shared" si="34"/>
        <v>0</v>
      </c>
      <c r="XS57" s="63">
        <f t="shared" si="34"/>
        <v>0</v>
      </c>
      <c r="XT57" s="63">
        <f t="shared" si="34"/>
        <v>0</v>
      </c>
      <c r="XU57" s="63">
        <f t="shared" si="34"/>
        <v>0</v>
      </c>
      <c r="XV57" s="63">
        <f t="shared" si="34"/>
        <v>0</v>
      </c>
      <c r="XW57" s="63">
        <f t="shared" si="34"/>
        <v>0</v>
      </c>
      <c r="XX57" s="63">
        <f t="shared" si="34"/>
        <v>0</v>
      </c>
      <c r="XY57" s="63">
        <f t="shared" si="34"/>
        <v>0</v>
      </c>
      <c r="XZ57" s="63">
        <f t="shared" ref="XZ57:AAK57" si="35">XY58</f>
        <v>0</v>
      </c>
      <c r="YA57" s="63">
        <f t="shared" si="35"/>
        <v>0</v>
      </c>
      <c r="YB57" s="63">
        <f t="shared" si="35"/>
        <v>0</v>
      </c>
      <c r="YC57" s="63">
        <f t="shared" si="35"/>
        <v>0</v>
      </c>
      <c r="YD57" s="63">
        <f t="shared" si="35"/>
        <v>0</v>
      </c>
      <c r="YE57" s="63">
        <f t="shared" si="35"/>
        <v>0</v>
      </c>
      <c r="YF57" s="63">
        <f t="shared" si="35"/>
        <v>0</v>
      </c>
      <c r="YG57" s="63">
        <f t="shared" si="35"/>
        <v>0</v>
      </c>
      <c r="YH57" s="63">
        <f t="shared" si="35"/>
        <v>0</v>
      </c>
      <c r="YI57" s="63">
        <f t="shared" si="35"/>
        <v>0</v>
      </c>
      <c r="YJ57" s="63">
        <f t="shared" si="35"/>
        <v>0</v>
      </c>
      <c r="YK57" s="63">
        <f t="shared" si="35"/>
        <v>0</v>
      </c>
      <c r="YL57" s="63">
        <f t="shared" si="35"/>
        <v>0</v>
      </c>
      <c r="YM57" s="63">
        <f t="shared" si="35"/>
        <v>0</v>
      </c>
      <c r="YN57" s="63">
        <f t="shared" si="35"/>
        <v>0</v>
      </c>
      <c r="YO57" s="63">
        <f t="shared" si="35"/>
        <v>0</v>
      </c>
      <c r="YP57" s="63">
        <f t="shared" si="35"/>
        <v>0</v>
      </c>
      <c r="YQ57" s="63">
        <f t="shared" si="35"/>
        <v>0</v>
      </c>
      <c r="YR57" s="63">
        <f t="shared" si="35"/>
        <v>0</v>
      </c>
      <c r="YS57" s="63">
        <f t="shared" si="35"/>
        <v>0</v>
      </c>
      <c r="YT57" s="63">
        <f t="shared" si="35"/>
        <v>0</v>
      </c>
      <c r="YU57" s="63">
        <f t="shared" si="35"/>
        <v>0</v>
      </c>
      <c r="YV57" s="63">
        <f t="shared" si="35"/>
        <v>0</v>
      </c>
      <c r="YW57" s="63">
        <f t="shared" si="35"/>
        <v>0</v>
      </c>
      <c r="YX57" s="63">
        <f t="shared" si="35"/>
        <v>0</v>
      </c>
      <c r="YY57" s="63">
        <f t="shared" si="35"/>
        <v>0</v>
      </c>
      <c r="YZ57" s="63">
        <f t="shared" si="35"/>
        <v>0</v>
      </c>
      <c r="ZA57" s="63">
        <f t="shared" si="35"/>
        <v>0</v>
      </c>
      <c r="ZB57" s="63">
        <f t="shared" si="35"/>
        <v>0</v>
      </c>
      <c r="ZC57" s="63">
        <f t="shared" si="35"/>
        <v>0</v>
      </c>
      <c r="ZD57" s="63">
        <f t="shared" si="35"/>
        <v>0</v>
      </c>
      <c r="ZE57" s="63">
        <f t="shared" si="35"/>
        <v>0</v>
      </c>
      <c r="ZF57" s="63">
        <f t="shared" si="35"/>
        <v>0</v>
      </c>
      <c r="ZG57" s="63">
        <f t="shared" si="35"/>
        <v>0</v>
      </c>
      <c r="ZH57" s="63">
        <f t="shared" si="35"/>
        <v>0</v>
      </c>
      <c r="ZI57" s="63">
        <f t="shared" si="35"/>
        <v>0</v>
      </c>
      <c r="ZJ57" s="63">
        <f t="shared" si="35"/>
        <v>0</v>
      </c>
      <c r="ZK57" s="63">
        <f t="shared" si="35"/>
        <v>0</v>
      </c>
      <c r="ZL57" s="63">
        <f t="shared" si="35"/>
        <v>0</v>
      </c>
      <c r="ZM57" s="63">
        <f t="shared" si="35"/>
        <v>0</v>
      </c>
      <c r="ZN57" s="63">
        <f t="shared" si="35"/>
        <v>0</v>
      </c>
      <c r="ZO57" s="63">
        <f t="shared" si="35"/>
        <v>0</v>
      </c>
      <c r="ZP57" s="63">
        <f t="shared" si="35"/>
        <v>0</v>
      </c>
      <c r="ZQ57" s="63">
        <f t="shared" si="35"/>
        <v>0</v>
      </c>
      <c r="ZR57" s="63">
        <f t="shared" si="35"/>
        <v>0</v>
      </c>
      <c r="ZS57" s="63">
        <f t="shared" si="35"/>
        <v>0</v>
      </c>
      <c r="ZT57" s="63">
        <f t="shared" si="35"/>
        <v>0</v>
      </c>
      <c r="ZU57" s="63">
        <f t="shared" si="35"/>
        <v>0</v>
      </c>
      <c r="ZV57" s="63">
        <f t="shared" si="35"/>
        <v>0</v>
      </c>
      <c r="ZW57" s="63">
        <f t="shared" si="35"/>
        <v>0</v>
      </c>
      <c r="ZX57" s="63">
        <f t="shared" si="35"/>
        <v>0</v>
      </c>
      <c r="ZY57" s="63">
        <f t="shared" si="35"/>
        <v>0</v>
      </c>
      <c r="ZZ57" s="63">
        <f t="shared" si="35"/>
        <v>0</v>
      </c>
      <c r="AAA57" s="63">
        <f t="shared" si="35"/>
        <v>0</v>
      </c>
      <c r="AAB57" s="63">
        <f t="shared" si="35"/>
        <v>0</v>
      </c>
      <c r="AAC57" s="63">
        <f t="shared" si="35"/>
        <v>0</v>
      </c>
      <c r="AAD57" s="63">
        <f t="shared" si="35"/>
        <v>0</v>
      </c>
      <c r="AAE57" s="63">
        <f t="shared" si="35"/>
        <v>0</v>
      </c>
      <c r="AAF57" s="63">
        <f t="shared" si="35"/>
        <v>0</v>
      </c>
      <c r="AAG57" s="63">
        <f t="shared" si="35"/>
        <v>0</v>
      </c>
      <c r="AAH57" s="63">
        <f t="shared" si="35"/>
        <v>0</v>
      </c>
      <c r="AAI57" s="63">
        <f t="shared" si="35"/>
        <v>0</v>
      </c>
      <c r="AAJ57" s="63">
        <f t="shared" si="35"/>
        <v>0</v>
      </c>
      <c r="AAK57" s="63">
        <f t="shared" si="35"/>
        <v>0</v>
      </c>
      <c r="AAL57" s="63">
        <f t="shared" ref="AAL57:ACW57" si="36">AAK58</f>
        <v>0</v>
      </c>
      <c r="AAM57" s="63">
        <f t="shared" si="36"/>
        <v>0</v>
      </c>
      <c r="AAN57" s="63">
        <f t="shared" si="36"/>
        <v>0</v>
      </c>
      <c r="AAO57" s="63">
        <f t="shared" si="36"/>
        <v>0</v>
      </c>
      <c r="AAP57" s="63">
        <f t="shared" si="36"/>
        <v>0</v>
      </c>
      <c r="AAQ57" s="63">
        <f t="shared" si="36"/>
        <v>0</v>
      </c>
      <c r="AAR57" s="63">
        <f t="shared" si="36"/>
        <v>0</v>
      </c>
      <c r="AAS57" s="63">
        <f t="shared" si="36"/>
        <v>0</v>
      </c>
      <c r="AAT57" s="63">
        <f t="shared" si="36"/>
        <v>0</v>
      </c>
      <c r="AAU57" s="63">
        <f t="shared" si="36"/>
        <v>0</v>
      </c>
      <c r="AAV57" s="63">
        <f t="shared" si="36"/>
        <v>0</v>
      </c>
      <c r="AAW57" s="63">
        <f t="shared" si="36"/>
        <v>0</v>
      </c>
      <c r="AAX57" s="63">
        <f t="shared" si="36"/>
        <v>0</v>
      </c>
      <c r="AAY57" s="63">
        <f t="shared" si="36"/>
        <v>0</v>
      </c>
      <c r="AAZ57" s="63">
        <f t="shared" si="36"/>
        <v>0</v>
      </c>
      <c r="ABA57" s="63">
        <f t="shared" si="36"/>
        <v>0</v>
      </c>
      <c r="ABB57" s="63">
        <f t="shared" si="36"/>
        <v>0</v>
      </c>
      <c r="ABC57" s="63">
        <f t="shared" si="36"/>
        <v>0</v>
      </c>
      <c r="ABD57" s="63">
        <f t="shared" si="36"/>
        <v>0</v>
      </c>
      <c r="ABE57" s="63">
        <f t="shared" si="36"/>
        <v>0</v>
      </c>
      <c r="ABF57" s="63">
        <f t="shared" si="36"/>
        <v>0</v>
      </c>
      <c r="ABG57" s="63">
        <f t="shared" si="36"/>
        <v>0</v>
      </c>
      <c r="ABH57" s="63">
        <f t="shared" si="36"/>
        <v>0</v>
      </c>
      <c r="ABI57" s="63">
        <f t="shared" si="36"/>
        <v>0</v>
      </c>
      <c r="ABJ57" s="63">
        <f t="shared" si="36"/>
        <v>0</v>
      </c>
      <c r="ABK57" s="63">
        <f t="shared" si="36"/>
        <v>0</v>
      </c>
      <c r="ABL57" s="63">
        <f t="shared" si="36"/>
        <v>0</v>
      </c>
      <c r="ABM57" s="63">
        <f t="shared" si="36"/>
        <v>0</v>
      </c>
      <c r="ABN57" s="63">
        <f t="shared" si="36"/>
        <v>0</v>
      </c>
      <c r="ABO57" s="63">
        <f t="shared" si="36"/>
        <v>0</v>
      </c>
      <c r="ABP57" s="63">
        <f t="shared" si="36"/>
        <v>0</v>
      </c>
      <c r="ABQ57" s="63">
        <f t="shared" si="36"/>
        <v>0</v>
      </c>
      <c r="ABR57" s="63">
        <f t="shared" si="36"/>
        <v>0</v>
      </c>
      <c r="ABS57" s="63">
        <f t="shared" si="36"/>
        <v>0</v>
      </c>
      <c r="ABT57" s="63">
        <f t="shared" si="36"/>
        <v>0</v>
      </c>
      <c r="ABU57" s="63">
        <f t="shared" si="36"/>
        <v>0</v>
      </c>
      <c r="ABV57" s="63">
        <f t="shared" si="36"/>
        <v>0</v>
      </c>
      <c r="ABW57" s="63">
        <f t="shared" si="36"/>
        <v>0</v>
      </c>
      <c r="ABX57" s="63">
        <f t="shared" si="36"/>
        <v>0</v>
      </c>
      <c r="ABY57" s="63">
        <f t="shared" si="36"/>
        <v>0</v>
      </c>
      <c r="ABZ57" s="63">
        <f t="shared" si="36"/>
        <v>0</v>
      </c>
      <c r="ACA57" s="63">
        <f t="shared" si="36"/>
        <v>0</v>
      </c>
      <c r="ACB57" s="63">
        <f t="shared" si="36"/>
        <v>0</v>
      </c>
      <c r="ACC57" s="63">
        <f t="shared" si="36"/>
        <v>0</v>
      </c>
      <c r="ACD57" s="63">
        <f t="shared" si="36"/>
        <v>0</v>
      </c>
      <c r="ACE57" s="63">
        <f t="shared" si="36"/>
        <v>0</v>
      </c>
      <c r="ACF57" s="63">
        <f t="shared" si="36"/>
        <v>0</v>
      </c>
      <c r="ACG57" s="63">
        <f t="shared" si="36"/>
        <v>0</v>
      </c>
      <c r="ACH57" s="63">
        <f t="shared" si="36"/>
        <v>0</v>
      </c>
      <c r="ACI57" s="63">
        <f t="shared" si="36"/>
        <v>0</v>
      </c>
      <c r="ACJ57" s="63">
        <f t="shared" si="36"/>
        <v>0</v>
      </c>
      <c r="ACK57" s="63">
        <f t="shared" si="36"/>
        <v>0</v>
      </c>
      <c r="ACL57" s="63">
        <f t="shared" si="36"/>
        <v>0</v>
      </c>
      <c r="ACM57" s="63">
        <f t="shared" si="36"/>
        <v>0</v>
      </c>
      <c r="ACN57" s="63">
        <f t="shared" si="36"/>
        <v>0</v>
      </c>
      <c r="ACO57" s="63">
        <f t="shared" si="36"/>
        <v>0</v>
      </c>
      <c r="ACP57" s="63">
        <f t="shared" si="36"/>
        <v>0</v>
      </c>
      <c r="ACQ57" s="63">
        <f t="shared" si="36"/>
        <v>0</v>
      </c>
      <c r="ACR57" s="63">
        <f t="shared" si="36"/>
        <v>0</v>
      </c>
      <c r="ACS57" s="63">
        <f t="shared" si="36"/>
        <v>0</v>
      </c>
      <c r="ACT57" s="63">
        <f t="shared" si="36"/>
        <v>0</v>
      </c>
      <c r="ACU57" s="63">
        <f t="shared" si="36"/>
        <v>0</v>
      </c>
      <c r="ACV57" s="63">
        <f t="shared" si="36"/>
        <v>0</v>
      </c>
      <c r="ACW57" s="63">
        <f t="shared" si="36"/>
        <v>0</v>
      </c>
      <c r="ACX57" s="63">
        <f t="shared" ref="ACX57:AFI57" si="37">ACW58</f>
        <v>0</v>
      </c>
      <c r="ACY57" s="63">
        <f t="shared" si="37"/>
        <v>0</v>
      </c>
      <c r="ACZ57" s="63">
        <f t="shared" si="37"/>
        <v>0</v>
      </c>
      <c r="ADA57" s="63">
        <f t="shared" si="37"/>
        <v>0</v>
      </c>
      <c r="ADB57" s="63">
        <f t="shared" si="37"/>
        <v>0</v>
      </c>
      <c r="ADC57" s="63">
        <f t="shared" si="37"/>
        <v>0</v>
      </c>
      <c r="ADD57" s="63">
        <f t="shared" si="37"/>
        <v>0</v>
      </c>
      <c r="ADE57" s="63">
        <f t="shared" si="37"/>
        <v>0</v>
      </c>
      <c r="ADF57" s="63">
        <f t="shared" si="37"/>
        <v>0</v>
      </c>
      <c r="ADG57" s="63">
        <f t="shared" si="37"/>
        <v>0</v>
      </c>
      <c r="ADH57" s="63">
        <f t="shared" si="37"/>
        <v>0</v>
      </c>
      <c r="ADI57" s="63">
        <f t="shared" si="37"/>
        <v>0</v>
      </c>
      <c r="ADJ57" s="63">
        <f t="shared" si="37"/>
        <v>0</v>
      </c>
      <c r="ADK57" s="63">
        <f t="shared" si="37"/>
        <v>0</v>
      </c>
      <c r="ADL57" s="63">
        <f t="shared" si="37"/>
        <v>0</v>
      </c>
      <c r="ADM57" s="63">
        <f t="shared" si="37"/>
        <v>0</v>
      </c>
      <c r="ADN57" s="63">
        <f t="shared" si="37"/>
        <v>0</v>
      </c>
      <c r="ADO57" s="63">
        <f t="shared" si="37"/>
        <v>0</v>
      </c>
      <c r="ADP57" s="63">
        <f t="shared" si="37"/>
        <v>0</v>
      </c>
      <c r="ADQ57" s="63">
        <f t="shared" si="37"/>
        <v>0</v>
      </c>
      <c r="ADR57" s="63">
        <f t="shared" si="37"/>
        <v>0</v>
      </c>
      <c r="ADS57" s="63">
        <f t="shared" si="37"/>
        <v>0</v>
      </c>
      <c r="ADT57" s="63">
        <f t="shared" si="37"/>
        <v>0</v>
      </c>
      <c r="ADU57" s="63">
        <f t="shared" si="37"/>
        <v>0</v>
      </c>
      <c r="ADV57" s="63">
        <f t="shared" si="37"/>
        <v>0</v>
      </c>
      <c r="ADW57" s="63">
        <f t="shared" si="37"/>
        <v>0</v>
      </c>
      <c r="ADX57" s="63">
        <f t="shared" si="37"/>
        <v>0</v>
      </c>
      <c r="ADY57" s="63">
        <f t="shared" si="37"/>
        <v>0</v>
      </c>
      <c r="ADZ57" s="63">
        <f t="shared" si="37"/>
        <v>0</v>
      </c>
      <c r="AEA57" s="63">
        <f t="shared" si="37"/>
        <v>0</v>
      </c>
      <c r="AEB57" s="63">
        <f t="shared" si="37"/>
        <v>0</v>
      </c>
      <c r="AEC57" s="63">
        <f t="shared" si="37"/>
        <v>0</v>
      </c>
      <c r="AED57" s="63">
        <f t="shared" si="37"/>
        <v>0</v>
      </c>
      <c r="AEE57" s="63">
        <f t="shared" si="37"/>
        <v>0</v>
      </c>
      <c r="AEF57" s="63">
        <f t="shared" si="37"/>
        <v>0</v>
      </c>
      <c r="AEG57" s="63">
        <f t="shared" si="37"/>
        <v>0</v>
      </c>
      <c r="AEH57" s="63">
        <f t="shared" si="37"/>
        <v>0</v>
      </c>
      <c r="AEI57" s="63">
        <f t="shared" si="37"/>
        <v>0</v>
      </c>
      <c r="AEJ57" s="63">
        <f t="shared" si="37"/>
        <v>0</v>
      </c>
      <c r="AEK57" s="63">
        <f t="shared" si="37"/>
        <v>0</v>
      </c>
      <c r="AEL57" s="63">
        <f t="shared" si="37"/>
        <v>0</v>
      </c>
      <c r="AEM57" s="63">
        <f t="shared" si="37"/>
        <v>0</v>
      </c>
      <c r="AEN57" s="63">
        <f t="shared" si="37"/>
        <v>0</v>
      </c>
      <c r="AEO57" s="63">
        <f t="shared" si="37"/>
        <v>0</v>
      </c>
      <c r="AEP57" s="63">
        <f t="shared" si="37"/>
        <v>0</v>
      </c>
      <c r="AEQ57" s="63">
        <f t="shared" si="37"/>
        <v>0</v>
      </c>
      <c r="AER57" s="63">
        <f t="shared" si="37"/>
        <v>0</v>
      </c>
      <c r="AES57" s="63">
        <f t="shared" si="37"/>
        <v>0</v>
      </c>
      <c r="AET57" s="63">
        <f t="shared" si="37"/>
        <v>0</v>
      </c>
      <c r="AEU57" s="63">
        <f t="shared" si="37"/>
        <v>0</v>
      </c>
      <c r="AEV57" s="63">
        <f t="shared" si="37"/>
        <v>0</v>
      </c>
      <c r="AEW57" s="63">
        <f t="shared" si="37"/>
        <v>0</v>
      </c>
      <c r="AEX57" s="63">
        <f t="shared" si="37"/>
        <v>0</v>
      </c>
      <c r="AEY57" s="63">
        <f t="shared" si="37"/>
        <v>0</v>
      </c>
      <c r="AEZ57" s="63">
        <f t="shared" si="37"/>
        <v>0</v>
      </c>
      <c r="AFA57" s="63">
        <f t="shared" si="37"/>
        <v>0</v>
      </c>
      <c r="AFB57" s="63">
        <f t="shared" si="37"/>
        <v>0</v>
      </c>
      <c r="AFC57" s="63">
        <f t="shared" si="37"/>
        <v>0</v>
      </c>
      <c r="AFD57" s="63">
        <f t="shared" si="37"/>
        <v>0</v>
      </c>
      <c r="AFE57" s="63">
        <f t="shared" si="37"/>
        <v>0</v>
      </c>
      <c r="AFF57" s="63">
        <f t="shared" si="37"/>
        <v>0</v>
      </c>
      <c r="AFG57" s="63">
        <f t="shared" si="37"/>
        <v>0</v>
      </c>
      <c r="AFH57" s="63">
        <f t="shared" si="37"/>
        <v>0</v>
      </c>
      <c r="AFI57" s="63">
        <f t="shared" si="37"/>
        <v>0</v>
      </c>
      <c r="AFJ57" s="63">
        <f t="shared" ref="AFJ57:AHU57" si="38">AFI58</f>
        <v>0</v>
      </c>
      <c r="AFK57" s="63">
        <f t="shared" si="38"/>
        <v>0</v>
      </c>
      <c r="AFL57" s="63">
        <f t="shared" si="38"/>
        <v>0</v>
      </c>
      <c r="AFM57" s="63">
        <f t="shared" si="38"/>
        <v>0</v>
      </c>
      <c r="AFN57" s="63">
        <f t="shared" si="38"/>
        <v>0</v>
      </c>
      <c r="AFO57" s="63">
        <f t="shared" si="38"/>
        <v>0</v>
      </c>
      <c r="AFP57" s="63">
        <f t="shared" si="38"/>
        <v>0</v>
      </c>
      <c r="AFQ57" s="63">
        <f t="shared" si="38"/>
        <v>0</v>
      </c>
      <c r="AFR57" s="63">
        <f t="shared" si="38"/>
        <v>0</v>
      </c>
      <c r="AFS57" s="63">
        <f t="shared" si="38"/>
        <v>0</v>
      </c>
      <c r="AFT57" s="63">
        <f t="shared" si="38"/>
        <v>0</v>
      </c>
      <c r="AFU57" s="63">
        <f t="shared" si="38"/>
        <v>0</v>
      </c>
      <c r="AFV57" s="63">
        <f t="shared" si="38"/>
        <v>0</v>
      </c>
      <c r="AFW57" s="63">
        <f t="shared" si="38"/>
        <v>0</v>
      </c>
      <c r="AFX57" s="63">
        <f t="shared" si="38"/>
        <v>0</v>
      </c>
      <c r="AFY57" s="63">
        <f t="shared" si="38"/>
        <v>0</v>
      </c>
      <c r="AFZ57" s="63">
        <f t="shared" si="38"/>
        <v>0</v>
      </c>
      <c r="AGA57" s="63">
        <f t="shared" si="38"/>
        <v>0</v>
      </c>
      <c r="AGB57" s="63">
        <f t="shared" si="38"/>
        <v>0</v>
      </c>
      <c r="AGC57" s="63">
        <f t="shared" si="38"/>
        <v>0</v>
      </c>
      <c r="AGD57" s="63">
        <f t="shared" si="38"/>
        <v>0</v>
      </c>
      <c r="AGE57" s="63">
        <f t="shared" si="38"/>
        <v>0</v>
      </c>
      <c r="AGF57" s="63">
        <f t="shared" si="38"/>
        <v>0</v>
      </c>
      <c r="AGG57" s="63">
        <f t="shared" si="38"/>
        <v>0</v>
      </c>
      <c r="AGH57" s="63">
        <f t="shared" si="38"/>
        <v>0</v>
      </c>
      <c r="AGI57" s="63">
        <f t="shared" si="38"/>
        <v>0</v>
      </c>
      <c r="AGJ57" s="63">
        <f t="shared" si="38"/>
        <v>0</v>
      </c>
      <c r="AGK57" s="63">
        <f t="shared" si="38"/>
        <v>0</v>
      </c>
      <c r="AGL57" s="63">
        <f t="shared" si="38"/>
        <v>0</v>
      </c>
      <c r="AGM57" s="63">
        <f t="shared" si="38"/>
        <v>0</v>
      </c>
      <c r="AGN57" s="63">
        <f t="shared" si="38"/>
        <v>0</v>
      </c>
      <c r="AGO57" s="63">
        <f t="shared" si="38"/>
        <v>0</v>
      </c>
      <c r="AGP57" s="63">
        <f t="shared" si="38"/>
        <v>0</v>
      </c>
      <c r="AGQ57" s="63">
        <f t="shared" si="38"/>
        <v>0</v>
      </c>
      <c r="AGR57" s="63">
        <f t="shared" si="38"/>
        <v>0</v>
      </c>
      <c r="AGS57" s="63">
        <f t="shared" si="38"/>
        <v>0</v>
      </c>
      <c r="AGT57" s="63">
        <f t="shared" si="38"/>
        <v>0</v>
      </c>
      <c r="AGU57" s="63">
        <f t="shared" si="38"/>
        <v>0</v>
      </c>
      <c r="AGV57" s="63">
        <f t="shared" si="38"/>
        <v>0</v>
      </c>
      <c r="AGW57" s="63">
        <f t="shared" si="38"/>
        <v>0</v>
      </c>
      <c r="AGX57" s="63">
        <f t="shared" si="38"/>
        <v>0</v>
      </c>
      <c r="AGY57" s="63">
        <f t="shared" si="38"/>
        <v>0</v>
      </c>
      <c r="AGZ57" s="63">
        <f t="shared" si="38"/>
        <v>0</v>
      </c>
      <c r="AHA57" s="63">
        <f t="shared" si="38"/>
        <v>0</v>
      </c>
      <c r="AHB57" s="63">
        <f t="shared" si="38"/>
        <v>0</v>
      </c>
      <c r="AHC57" s="63">
        <f t="shared" si="38"/>
        <v>0</v>
      </c>
      <c r="AHD57" s="63">
        <f t="shared" si="38"/>
        <v>0</v>
      </c>
      <c r="AHE57" s="63">
        <f t="shared" si="38"/>
        <v>0</v>
      </c>
      <c r="AHF57" s="63">
        <f t="shared" si="38"/>
        <v>0</v>
      </c>
      <c r="AHG57" s="63">
        <f t="shared" si="38"/>
        <v>0</v>
      </c>
      <c r="AHH57" s="63">
        <f t="shared" si="38"/>
        <v>0</v>
      </c>
      <c r="AHI57" s="63">
        <f t="shared" si="38"/>
        <v>0</v>
      </c>
      <c r="AHJ57" s="63">
        <f t="shared" si="38"/>
        <v>0</v>
      </c>
      <c r="AHK57" s="63">
        <f t="shared" si="38"/>
        <v>0</v>
      </c>
      <c r="AHL57" s="63">
        <f t="shared" si="38"/>
        <v>0</v>
      </c>
      <c r="AHM57" s="63">
        <f t="shared" si="38"/>
        <v>0</v>
      </c>
      <c r="AHN57" s="63">
        <f t="shared" si="38"/>
        <v>0</v>
      </c>
      <c r="AHO57" s="63">
        <f t="shared" si="38"/>
        <v>0</v>
      </c>
      <c r="AHP57" s="63">
        <f t="shared" si="38"/>
        <v>0</v>
      </c>
      <c r="AHQ57" s="63">
        <f t="shared" si="38"/>
        <v>0</v>
      </c>
      <c r="AHR57" s="63">
        <f t="shared" si="38"/>
        <v>0</v>
      </c>
      <c r="AHS57" s="63">
        <f t="shared" si="38"/>
        <v>0</v>
      </c>
      <c r="AHT57" s="63">
        <f t="shared" si="38"/>
        <v>0</v>
      </c>
      <c r="AHU57" s="63">
        <f t="shared" si="38"/>
        <v>0</v>
      </c>
      <c r="AHV57" s="63">
        <f t="shared" ref="AHV57:AKG57" si="39">AHU58</f>
        <v>0</v>
      </c>
      <c r="AHW57" s="63">
        <f t="shared" si="39"/>
        <v>0</v>
      </c>
      <c r="AHX57" s="63">
        <f t="shared" si="39"/>
        <v>0</v>
      </c>
      <c r="AHY57" s="63">
        <f t="shared" si="39"/>
        <v>0</v>
      </c>
      <c r="AHZ57" s="63">
        <f t="shared" si="39"/>
        <v>0</v>
      </c>
      <c r="AIA57" s="63">
        <f t="shared" si="39"/>
        <v>0</v>
      </c>
      <c r="AIB57" s="63">
        <f t="shared" si="39"/>
        <v>0</v>
      </c>
      <c r="AIC57" s="63">
        <f t="shared" si="39"/>
        <v>0</v>
      </c>
      <c r="AID57" s="63">
        <f t="shared" si="39"/>
        <v>0</v>
      </c>
      <c r="AIE57" s="63">
        <f t="shared" si="39"/>
        <v>0</v>
      </c>
      <c r="AIF57" s="63">
        <f t="shared" si="39"/>
        <v>0</v>
      </c>
      <c r="AIG57" s="63">
        <f t="shared" si="39"/>
        <v>0</v>
      </c>
      <c r="AIH57" s="63">
        <f t="shared" si="39"/>
        <v>0</v>
      </c>
      <c r="AII57" s="63">
        <f t="shared" si="39"/>
        <v>0</v>
      </c>
      <c r="AIJ57" s="63">
        <f t="shared" si="39"/>
        <v>0</v>
      </c>
      <c r="AIK57" s="63">
        <f t="shared" si="39"/>
        <v>0</v>
      </c>
      <c r="AIL57" s="63">
        <f t="shared" si="39"/>
        <v>0</v>
      </c>
      <c r="AIM57" s="63">
        <f t="shared" si="39"/>
        <v>0</v>
      </c>
      <c r="AIN57" s="63">
        <f t="shared" si="39"/>
        <v>0</v>
      </c>
      <c r="AIO57" s="63">
        <f t="shared" si="39"/>
        <v>0</v>
      </c>
      <c r="AIP57" s="63">
        <f t="shared" si="39"/>
        <v>0</v>
      </c>
      <c r="AIQ57" s="63">
        <f t="shared" si="39"/>
        <v>0</v>
      </c>
      <c r="AIR57" s="63">
        <f t="shared" si="39"/>
        <v>0</v>
      </c>
      <c r="AIS57" s="63">
        <f t="shared" si="39"/>
        <v>0</v>
      </c>
      <c r="AIT57" s="63">
        <f t="shared" si="39"/>
        <v>0</v>
      </c>
      <c r="AIU57" s="63">
        <f t="shared" si="39"/>
        <v>0</v>
      </c>
      <c r="AIV57" s="63">
        <f t="shared" si="39"/>
        <v>0</v>
      </c>
      <c r="AIW57" s="63">
        <f t="shared" si="39"/>
        <v>0</v>
      </c>
      <c r="AIX57" s="63">
        <f t="shared" si="39"/>
        <v>0</v>
      </c>
      <c r="AIY57" s="63">
        <f t="shared" si="39"/>
        <v>0</v>
      </c>
      <c r="AIZ57" s="63">
        <f t="shared" si="39"/>
        <v>0</v>
      </c>
      <c r="AJA57" s="63">
        <f t="shared" si="39"/>
        <v>0</v>
      </c>
      <c r="AJB57" s="63">
        <f t="shared" si="39"/>
        <v>0</v>
      </c>
      <c r="AJC57" s="63">
        <f t="shared" si="39"/>
        <v>0</v>
      </c>
      <c r="AJD57" s="63">
        <f t="shared" si="39"/>
        <v>0</v>
      </c>
      <c r="AJE57" s="63">
        <f t="shared" si="39"/>
        <v>0</v>
      </c>
      <c r="AJF57" s="63">
        <f t="shared" si="39"/>
        <v>0</v>
      </c>
      <c r="AJG57" s="63">
        <f t="shared" si="39"/>
        <v>0</v>
      </c>
      <c r="AJH57" s="63">
        <f t="shared" si="39"/>
        <v>0</v>
      </c>
      <c r="AJI57" s="63">
        <f t="shared" si="39"/>
        <v>0</v>
      </c>
      <c r="AJJ57" s="63">
        <f t="shared" si="39"/>
        <v>0</v>
      </c>
      <c r="AJK57" s="63">
        <f t="shared" si="39"/>
        <v>0</v>
      </c>
      <c r="AJL57" s="63">
        <f t="shared" si="39"/>
        <v>0</v>
      </c>
      <c r="AJM57" s="63">
        <f t="shared" si="39"/>
        <v>0</v>
      </c>
      <c r="AJN57" s="63">
        <f t="shared" si="39"/>
        <v>0</v>
      </c>
      <c r="AJO57" s="63">
        <f t="shared" si="39"/>
        <v>0</v>
      </c>
      <c r="AJP57" s="63">
        <f t="shared" si="39"/>
        <v>0</v>
      </c>
      <c r="AJQ57" s="63">
        <f t="shared" si="39"/>
        <v>0</v>
      </c>
      <c r="AJR57" s="63">
        <f t="shared" si="39"/>
        <v>0</v>
      </c>
      <c r="AJS57" s="63">
        <f t="shared" si="39"/>
        <v>0</v>
      </c>
      <c r="AJT57" s="63">
        <f t="shared" si="39"/>
        <v>0</v>
      </c>
      <c r="AJU57" s="63">
        <f t="shared" si="39"/>
        <v>0</v>
      </c>
      <c r="AJV57" s="63">
        <f t="shared" si="39"/>
        <v>0</v>
      </c>
      <c r="AJW57" s="63">
        <f t="shared" si="39"/>
        <v>0</v>
      </c>
      <c r="AJX57" s="63">
        <f t="shared" si="39"/>
        <v>0</v>
      </c>
      <c r="AJY57" s="63">
        <f t="shared" si="39"/>
        <v>0</v>
      </c>
      <c r="AJZ57" s="63">
        <f t="shared" si="39"/>
        <v>0</v>
      </c>
      <c r="AKA57" s="63">
        <f t="shared" si="39"/>
        <v>0</v>
      </c>
      <c r="AKB57" s="63">
        <f t="shared" si="39"/>
        <v>0</v>
      </c>
      <c r="AKC57" s="63">
        <f t="shared" si="39"/>
        <v>0</v>
      </c>
      <c r="AKD57" s="63">
        <f t="shared" si="39"/>
        <v>0</v>
      </c>
      <c r="AKE57" s="63">
        <f t="shared" si="39"/>
        <v>0</v>
      </c>
      <c r="AKF57" s="63">
        <f t="shared" si="39"/>
        <v>0</v>
      </c>
      <c r="AKG57" s="63">
        <f t="shared" si="39"/>
        <v>0</v>
      </c>
      <c r="AKH57" s="63">
        <f t="shared" ref="AKH57:AMS57" si="40">AKG58</f>
        <v>0</v>
      </c>
      <c r="AKI57" s="63">
        <f t="shared" si="40"/>
        <v>0</v>
      </c>
      <c r="AKJ57" s="63">
        <f t="shared" si="40"/>
        <v>0</v>
      </c>
      <c r="AKK57" s="63">
        <f t="shared" si="40"/>
        <v>0</v>
      </c>
      <c r="AKL57" s="63">
        <f t="shared" si="40"/>
        <v>0</v>
      </c>
      <c r="AKM57" s="63">
        <f t="shared" si="40"/>
        <v>0</v>
      </c>
      <c r="AKN57" s="63">
        <f t="shared" si="40"/>
        <v>0</v>
      </c>
      <c r="AKO57" s="63">
        <f t="shared" si="40"/>
        <v>0</v>
      </c>
      <c r="AKP57" s="63">
        <f t="shared" si="40"/>
        <v>0</v>
      </c>
      <c r="AKQ57" s="63">
        <f t="shared" si="40"/>
        <v>0</v>
      </c>
      <c r="AKR57" s="63">
        <f t="shared" si="40"/>
        <v>0</v>
      </c>
      <c r="AKS57" s="63">
        <f t="shared" si="40"/>
        <v>0</v>
      </c>
      <c r="AKT57" s="63">
        <f t="shared" si="40"/>
        <v>0</v>
      </c>
      <c r="AKU57" s="63">
        <f t="shared" si="40"/>
        <v>0</v>
      </c>
      <c r="AKV57" s="63">
        <f t="shared" si="40"/>
        <v>0</v>
      </c>
      <c r="AKW57" s="63">
        <f t="shared" si="40"/>
        <v>0</v>
      </c>
      <c r="AKX57" s="63">
        <f t="shared" si="40"/>
        <v>0</v>
      </c>
      <c r="AKY57" s="63">
        <f t="shared" si="40"/>
        <v>0</v>
      </c>
      <c r="AKZ57" s="63">
        <f t="shared" si="40"/>
        <v>0</v>
      </c>
      <c r="ALA57" s="63">
        <f t="shared" si="40"/>
        <v>0</v>
      </c>
      <c r="ALB57" s="63">
        <f t="shared" si="40"/>
        <v>0</v>
      </c>
      <c r="ALC57" s="63">
        <f t="shared" si="40"/>
        <v>0</v>
      </c>
      <c r="ALD57" s="63">
        <f t="shared" si="40"/>
        <v>0</v>
      </c>
      <c r="ALE57" s="63">
        <f t="shared" si="40"/>
        <v>0</v>
      </c>
      <c r="ALF57" s="63">
        <f t="shared" si="40"/>
        <v>0</v>
      </c>
      <c r="ALG57" s="63">
        <f t="shared" si="40"/>
        <v>0</v>
      </c>
      <c r="ALH57" s="63">
        <f t="shared" si="40"/>
        <v>0</v>
      </c>
      <c r="ALI57" s="63">
        <f t="shared" si="40"/>
        <v>0</v>
      </c>
      <c r="ALJ57" s="63">
        <f t="shared" si="40"/>
        <v>0</v>
      </c>
      <c r="ALK57" s="63">
        <f t="shared" si="40"/>
        <v>0</v>
      </c>
      <c r="ALL57" s="63">
        <f t="shared" si="40"/>
        <v>0</v>
      </c>
      <c r="ALM57" s="63">
        <f t="shared" si="40"/>
        <v>0</v>
      </c>
      <c r="ALN57" s="63">
        <f t="shared" si="40"/>
        <v>0</v>
      </c>
      <c r="ALO57" s="63">
        <f t="shared" si="40"/>
        <v>0</v>
      </c>
      <c r="ALP57" s="63">
        <f t="shared" si="40"/>
        <v>0</v>
      </c>
      <c r="ALQ57" s="63">
        <f t="shared" si="40"/>
        <v>0</v>
      </c>
      <c r="ALR57" s="63">
        <f t="shared" si="40"/>
        <v>0</v>
      </c>
      <c r="ALS57" s="63">
        <f t="shared" si="40"/>
        <v>0</v>
      </c>
      <c r="ALT57" s="63">
        <f t="shared" si="40"/>
        <v>0</v>
      </c>
      <c r="ALU57" s="63">
        <f t="shared" si="40"/>
        <v>0</v>
      </c>
      <c r="ALV57" s="63">
        <f t="shared" si="40"/>
        <v>0</v>
      </c>
      <c r="ALW57" s="63">
        <f t="shared" si="40"/>
        <v>0</v>
      </c>
      <c r="ALX57" s="63">
        <f t="shared" si="40"/>
        <v>0</v>
      </c>
      <c r="ALY57" s="63">
        <f t="shared" si="40"/>
        <v>0</v>
      </c>
      <c r="ALZ57" s="63">
        <f t="shared" si="40"/>
        <v>0</v>
      </c>
      <c r="AMA57" s="63">
        <f t="shared" si="40"/>
        <v>0</v>
      </c>
      <c r="AMB57" s="63">
        <f t="shared" si="40"/>
        <v>0</v>
      </c>
      <c r="AMC57" s="63">
        <f t="shared" si="40"/>
        <v>0</v>
      </c>
      <c r="AMD57" s="63">
        <f t="shared" si="40"/>
        <v>0</v>
      </c>
      <c r="AME57" s="63">
        <f t="shared" si="40"/>
        <v>0</v>
      </c>
      <c r="AMF57" s="63">
        <f t="shared" si="40"/>
        <v>0</v>
      </c>
      <c r="AMG57" s="63">
        <f t="shared" si="40"/>
        <v>0</v>
      </c>
      <c r="AMH57" s="63">
        <f t="shared" si="40"/>
        <v>0</v>
      </c>
      <c r="AMI57" s="63">
        <f t="shared" si="40"/>
        <v>0</v>
      </c>
      <c r="AMJ57" s="63">
        <f t="shared" si="40"/>
        <v>0</v>
      </c>
      <c r="AMK57" s="63">
        <f t="shared" si="40"/>
        <v>0</v>
      </c>
      <c r="AML57" s="63">
        <f t="shared" si="40"/>
        <v>0</v>
      </c>
      <c r="AMM57" s="63">
        <f t="shared" si="40"/>
        <v>0</v>
      </c>
      <c r="AMN57" s="63">
        <f t="shared" si="40"/>
        <v>0</v>
      </c>
      <c r="AMO57" s="63">
        <f t="shared" si="40"/>
        <v>0</v>
      </c>
      <c r="AMP57" s="63">
        <f t="shared" si="40"/>
        <v>0</v>
      </c>
      <c r="AMQ57" s="63">
        <f t="shared" si="40"/>
        <v>0</v>
      </c>
      <c r="AMR57" s="63">
        <f t="shared" si="40"/>
        <v>0</v>
      </c>
      <c r="AMS57" s="63">
        <f t="shared" si="40"/>
        <v>0</v>
      </c>
      <c r="AMT57" s="63">
        <f t="shared" ref="AMT57:APE57" si="41">AMS58</f>
        <v>0</v>
      </c>
      <c r="AMU57" s="63">
        <f t="shared" si="41"/>
        <v>0</v>
      </c>
      <c r="AMV57" s="63">
        <f t="shared" si="41"/>
        <v>0</v>
      </c>
      <c r="AMW57" s="63">
        <f t="shared" si="41"/>
        <v>0</v>
      </c>
      <c r="AMX57" s="63">
        <f t="shared" si="41"/>
        <v>0</v>
      </c>
      <c r="AMY57" s="63">
        <f t="shared" si="41"/>
        <v>0</v>
      </c>
      <c r="AMZ57" s="63">
        <f t="shared" si="41"/>
        <v>0</v>
      </c>
      <c r="ANA57" s="63">
        <f t="shared" si="41"/>
        <v>0</v>
      </c>
      <c r="ANB57" s="63">
        <f t="shared" si="41"/>
        <v>0</v>
      </c>
      <c r="ANC57" s="63">
        <f t="shared" si="41"/>
        <v>0</v>
      </c>
      <c r="AND57" s="63">
        <f t="shared" si="41"/>
        <v>0</v>
      </c>
      <c r="ANE57" s="63">
        <f t="shared" si="41"/>
        <v>0</v>
      </c>
      <c r="ANF57" s="63">
        <f t="shared" si="41"/>
        <v>0</v>
      </c>
      <c r="ANG57" s="63">
        <f t="shared" si="41"/>
        <v>0</v>
      </c>
      <c r="ANH57" s="63">
        <f t="shared" si="41"/>
        <v>0</v>
      </c>
      <c r="ANI57" s="63">
        <f t="shared" si="41"/>
        <v>0</v>
      </c>
      <c r="ANJ57" s="63">
        <f t="shared" si="41"/>
        <v>0</v>
      </c>
      <c r="ANK57" s="63">
        <f t="shared" si="41"/>
        <v>0</v>
      </c>
      <c r="ANL57" s="63">
        <f t="shared" si="41"/>
        <v>0</v>
      </c>
      <c r="ANM57" s="63">
        <f t="shared" si="41"/>
        <v>0</v>
      </c>
      <c r="ANN57" s="63">
        <f t="shared" si="41"/>
        <v>0</v>
      </c>
      <c r="ANO57" s="63">
        <f t="shared" si="41"/>
        <v>0</v>
      </c>
      <c r="ANP57" s="63">
        <f t="shared" si="41"/>
        <v>0</v>
      </c>
      <c r="ANQ57" s="63">
        <f t="shared" si="41"/>
        <v>0</v>
      </c>
      <c r="ANR57" s="63">
        <f t="shared" si="41"/>
        <v>0</v>
      </c>
      <c r="ANS57" s="63">
        <f t="shared" si="41"/>
        <v>0</v>
      </c>
      <c r="ANT57" s="63">
        <f t="shared" si="41"/>
        <v>0</v>
      </c>
      <c r="ANU57" s="63">
        <f t="shared" si="41"/>
        <v>0</v>
      </c>
      <c r="ANV57" s="63">
        <f t="shared" si="41"/>
        <v>0</v>
      </c>
      <c r="ANW57" s="63">
        <f t="shared" si="41"/>
        <v>0</v>
      </c>
      <c r="ANX57" s="63">
        <f t="shared" si="41"/>
        <v>0</v>
      </c>
      <c r="ANY57" s="63">
        <f t="shared" si="41"/>
        <v>0</v>
      </c>
      <c r="ANZ57" s="63">
        <f t="shared" si="41"/>
        <v>0</v>
      </c>
      <c r="AOA57" s="63">
        <f t="shared" si="41"/>
        <v>0</v>
      </c>
      <c r="AOB57" s="63">
        <f t="shared" si="41"/>
        <v>0</v>
      </c>
      <c r="AOC57" s="63">
        <f t="shared" si="41"/>
        <v>0</v>
      </c>
      <c r="AOD57" s="63">
        <f t="shared" si="41"/>
        <v>0</v>
      </c>
      <c r="AOE57" s="63">
        <f t="shared" si="41"/>
        <v>0</v>
      </c>
      <c r="AOF57" s="63">
        <f t="shared" si="41"/>
        <v>0</v>
      </c>
      <c r="AOG57" s="63">
        <f t="shared" si="41"/>
        <v>0</v>
      </c>
      <c r="AOH57" s="63">
        <f t="shared" si="41"/>
        <v>0</v>
      </c>
      <c r="AOI57" s="63">
        <f t="shared" si="41"/>
        <v>0</v>
      </c>
      <c r="AOJ57" s="63">
        <f t="shared" si="41"/>
        <v>0</v>
      </c>
      <c r="AOK57" s="63">
        <f t="shared" si="41"/>
        <v>0</v>
      </c>
      <c r="AOL57" s="63">
        <f t="shared" si="41"/>
        <v>0</v>
      </c>
      <c r="AOM57" s="63">
        <f t="shared" si="41"/>
        <v>0</v>
      </c>
      <c r="AON57" s="63">
        <f t="shared" si="41"/>
        <v>0</v>
      </c>
      <c r="AOO57" s="63">
        <f t="shared" si="41"/>
        <v>0</v>
      </c>
      <c r="AOP57" s="63">
        <f t="shared" si="41"/>
        <v>0</v>
      </c>
      <c r="AOQ57" s="63">
        <f t="shared" si="41"/>
        <v>0</v>
      </c>
      <c r="AOR57" s="63">
        <f t="shared" si="41"/>
        <v>0</v>
      </c>
      <c r="AOS57" s="63">
        <f t="shared" si="41"/>
        <v>0</v>
      </c>
      <c r="AOT57" s="63">
        <f t="shared" si="41"/>
        <v>0</v>
      </c>
      <c r="AOU57" s="63">
        <f t="shared" si="41"/>
        <v>0</v>
      </c>
      <c r="AOV57" s="63">
        <f t="shared" si="41"/>
        <v>0</v>
      </c>
      <c r="AOW57" s="63">
        <f t="shared" si="41"/>
        <v>0</v>
      </c>
      <c r="AOX57" s="63">
        <f t="shared" si="41"/>
        <v>0</v>
      </c>
      <c r="AOY57" s="63">
        <f t="shared" si="41"/>
        <v>0</v>
      </c>
      <c r="AOZ57" s="63">
        <f t="shared" si="41"/>
        <v>0</v>
      </c>
      <c r="APA57" s="63">
        <f t="shared" si="41"/>
        <v>0</v>
      </c>
      <c r="APB57" s="63">
        <f t="shared" si="41"/>
        <v>0</v>
      </c>
      <c r="APC57" s="63">
        <f t="shared" si="41"/>
        <v>0</v>
      </c>
      <c r="APD57" s="63">
        <f t="shared" si="41"/>
        <v>0</v>
      </c>
      <c r="APE57" s="63">
        <f t="shared" si="41"/>
        <v>0</v>
      </c>
      <c r="APF57" s="63">
        <f t="shared" ref="APF57:ARQ57" si="42">APE58</f>
        <v>0</v>
      </c>
      <c r="APG57" s="63">
        <f t="shared" si="42"/>
        <v>0</v>
      </c>
      <c r="APH57" s="63">
        <f t="shared" si="42"/>
        <v>0</v>
      </c>
      <c r="API57" s="63">
        <f t="shared" si="42"/>
        <v>0</v>
      </c>
      <c r="APJ57" s="63">
        <f t="shared" si="42"/>
        <v>0</v>
      </c>
      <c r="APK57" s="63">
        <f t="shared" si="42"/>
        <v>0</v>
      </c>
      <c r="APL57" s="63">
        <f t="shared" si="42"/>
        <v>0</v>
      </c>
      <c r="APM57" s="63">
        <f t="shared" si="42"/>
        <v>0</v>
      </c>
      <c r="APN57" s="63">
        <f t="shared" si="42"/>
        <v>0</v>
      </c>
      <c r="APO57" s="63">
        <f t="shared" si="42"/>
        <v>0</v>
      </c>
      <c r="APP57" s="63">
        <f t="shared" si="42"/>
        <v>0</v>
      </c>
      <c r="APQ57" s="63">
        <f t="shared" si="42"/>
        <v>0</v>
      </c>
      <c r="APR57" s="63">
        <f t="shared" si="42"/>
        <v>0</v>
      </c>
      <c r="APS57" s="63">
        <f t="shared" si="42"/>
        <v>0</v>
      </c>
      <c r="APT57" s="63">
        <f t="shared" si="42"/>
        <v>0</v>
      </c>
      <c r="APU57" s="63">
        <f t="shared" si="42"/>
        <v>0</v>
      </c>
      <c r="APV57" s="63">
        <f t="shared" si="42"/>
        <v>0</v>
      </c>
      <c r="APW57" s="63">
        <f t="shared" si="42"/>
        <v>0</v>
      </c>
      <c r="APX57" s="63">
        <f t="shared" si="42"/>
        <v>0</v>
      </c>
      <c r="APY57" s="63">
        <f t="shared" si="42"/>
        <v>0</v>
      </c>
      <c r="APZ57" s="63">
        <f t="shared" si="42"/>
        <v>0</v>
      </c>
      <c r="AQA57" s="63">
        <f t="shared" si="42"/>
        <v>0</v>
      </c>
      <c r="AQB57" s="63">
        <f t="shared" si="42"/>
        <v>0</v>
      </c>
      <c r="AQC57" s="63">
        <f t="shared" si="42"/>
        <v>0</v>
      </c>
      <c r="AQD57" s="63">
        <f t="shared" si="42"/>
        <v>0</v>
      </c>
      <c r="AQE57" s="63">
        <f t="shared" si="42"/>
        <v>0</v>
      </c>
      <c r="AQF57" s="63">
        <f t="shared" si="42"/>
        <v>0</v>
      </c>
      <c r="AQG57" s="63">
        <f t="shared" si="42"/>
        <v>0</v>
      </c>
      <c r="AQH57" s="63">
        <f t="shared" si="42"/>
        <v>0</v>
      </c>
      <c r="AQI57" s="63">
        <f t="shared" si="42"/>
        <v>0</v>
      </c>
      <c r="AQJ57" s="63">
        <f t="shared" si="42"/>
        <v>0</v>
      </c>
      <c r="AQK57" s="63">
        <f t="shared" si="42"/>
        <v>0</v>
      </c>
      <c r="AQL57" s="63">
        <f t="shared" si="42"/>
        <v>0</v>
      </c>
      <c r="AQM57" s="63">
        <f t="shared" si="42"/>
        <v>0</v>
      </c>
      <c r="AQN57" s="63">
        <f t="shared" si="42"/>
        <v>0</v>
      </c>
      <c r="AQO57" s="63">
        <f t="shared" si="42"/>
        <v>0</v>
      </c>
      <c r="AQP57" s="63">
        <f t="shared" si="42"/>
        <v>0</v>
      </c>
      <c r="AQQ57" s="63">
        <f t="shared" si="42"/>
        <v>0</v>
      </c>
      <c r="AQR57" s="63">
        <f t="shared" si="42"/>
        <v>0</v>
      </c>
      <c r="AQS57" s="63">
        <f t="shared" si="42"/>
        <v>0</v>
      </c>
      <c r="AQT57" s="63">
        <f t="shared" si="42"/>
        <v>0</v>
      </c>
      <c r="AQU57" s="63">
        <f t="shared" si="42"/>
        <v>0</v>
      </c>
      <c r="AQV57" s="63">
        <f t="shared" si="42"/>
        <v>0</v>
      </c>
      <c r="AQW57" s="63">
        <f t="shared" si="42"/>
        <v>0</v>
      </c>
      <c r="AQX57" s="63">
        <f t="shared" si="42"/>
        <v>0</v>
      </c>
      <c r="AQY57" s="63">
        <f t="shared" si="42"/>
        <v>0</v>
      </c>
      <c r="AQZ57" s="63">
        <f t="shared" si="42"/>
        <v>0</v>
      </c>
      <c r="ARA57" s="63">
        <f t="shared" si="42"/>
        <v>0</v>
      </c>
      <c r="ARB57" s="63">
        <f t="shared" si="42"/>
        <v>0</v>
      </c>
      <c r="ARC57" s="63">
        <f t="shared" si="42"/>
        <v>0</v>
      </c>
      <c r="ARD57" s="63">
        <f t="shared" si="42"/>
        <v>0</v>
      </c>
      <c r="ARE57" s="63">
        <f t="shared" si="42"/>
        <v>0</v>
      </c>
      <c r="ARF57" s="63">
        <f t="shared" si="42"/>
        <v>0</v>
      </c>
      <c r="ARG57" s="63">
        <f t="shared" si="42"/>
        <v>0</v>
      </c>
      <c r="ARH57" s="63">
        <f t="shared" si="42"/>
        <v>0</v>
      </c>
      <c r="ARI57" s="63">
        <f t="shared" si="42"/>
        <v>0</v>
      </c>
      <c r="ARJ57" s="63">
        <f t="shared" si="42"/>
        <v>0</v>
      </c>
      <c r="ARK57" s="63">
        <f t="shared" si="42"/>
        <v>0</v>
      </c>
      <c r="ARL57" s="63">
        <f t="shared" si="42"/>
        <v>0</v>
      </c>
      <c r="ARM57" s="63">
        <f t="shared" si="42"/>
        <v>0</v>
      </c>
      <c r="ARN57" s="63">
        <f t="shared" si="42"/>
        <v>0</v>
      </c>
      <c r="ARO57" s="63">
        <f t="shared" si="42"/>
        <v>0</v>
      </c>
      <c r="ARP57" s="63">
        <f t="shared" si="42"/>
        <v>0</v>
      </c>
      <c r="ARQ57" s="63">
        <f t="shared" si="42"/>
        <v>0</v>
      </c>
      <c r="ARR57" s="63">
        <f t="shared" ref="ARR57:AUC57" si="43">ARQ58</f>
        <v>0</v>
      </c>
      <c r="ARS57" s="63">
        <f t="shared" si="43"/>
        <v>0</v>
      </c>
      <c r="ART57" s="63">
        <f t="shared" si="43"/>
        <v>0</v>
      </c>
      <c r="ARU57" s="63">
        <f t="shared" si="43"/>
        <v>0</v>
      </c>
      <c r="ARV57" s="63">
        <f t="shared" si="43"/>
        <v>0</v>
      </c>
      <c r="ARW57" s="63">
        <f t="shared" si="43"/>
        <v>0</v>
      </c>
      <c r="ARX57" s="63">
        <f t="shared" si="43"/>
        <v>0</v>
      </c>
      <c r="ARY57" s="63">
        <f t="shared" si="43"/>
        <v>0</v>
      </c>
      <c r="ARZ57" s="63">
        <f t="shared" si="43"/>
        <v>0</v>
      </c>
      <c r="ASA57" s="63">
        <f t="shared" si="43"/>
        <v>0</v>
      </c>
      <c r="ASB57" s="63">
        <f t="shared" si="43"/>
        <v>0</v>
      </c>
      <c r="ASC57" s="63">
        <f t="shared" si="43"/>
        <v>0</v>
      </c>
      <c r="ASD57" s="63">
        <f t="shared" si="43"/>
        <v>0</v>
      </c>
      <c r="ASE57" s="63">
        <f t="shared" si="43"/>
        <v>0</v>
      </c>
      <c r="ASF57" s="63">
        <f t="shared" si="43"/>
        <v>0</v>
      </c>
      <c r="ASG57" s="63">
        <f t="shared" si="43"/>
        <v>0</v>
      </c>
      <c r="ASH57" s="63">
        <f t="shared" si="43"/>
        <v>0</v>
      </c>
      <c r="ASI57" s="63">
        <f t="shared" si="43"/>
        <v>0</v>
      </c>
      <c r="ASJ57" s="63">
        <f t="shared" si="43"/>
        <v>0</v>
      </c>
      <c r="ASK57" s="63">
        <f t="shared" si="43"/>
        <v>0</v>
      </c>
      <c r="ASL57" s="63">
        <f t="shared" si="43"/>
        <v>0</v>
      </c>
      <c r="ASM57" s="63">
        <f t="shared" si="43"/>
        <v>0</v>
      </c>
      <c r="ASN57" s="63">
        <f t="shared" si="43"/>
        <v>0</v>
      </c>
      <c r="ASO57" s="63">
        <f t="shared" si="43"/>
        <v>0</v>
      </c>
      <c r="ASP57" s="63">
        <f t="shared" si="43"/>
        <v>0</v>
      </c>
      <c r="ASQ57" s="63">
        <f t="shared" si="43"/>
        <v>0</v>
      </c>
      <c r="ASR57" s="63">
        <f t="shared" si="43"/>
        <v>0</v>
      </c>
      <c r="ASS57" s="63">
        <f t="shared" si="43"/>
        <v>0</v>
      </c>
      <c r="AST57" s="63">
        <f t="shared" si="43"/>
        <v>0</v>
      </c>
      <c r="ASU57" s="63">
        <f t="shared" si="43"/>
        <v>0</v>
      </c>
      <c r="ASV57" s="63">
        <f t="shared" si="43"/>
        <v>0</v>
      </c>
      <c r="ASW57" s="63">
        <f t="shared" si="43"/>
        <v>0</v>
      </c>
      <c r="ASX57" s="63">
        <f t="shared" si="43"/>
        <v>0</v>
      </c>
      <c r="ASY57" s="63">
        <f t="shared" si="43"/>
        <v>0</v>
      </c>
      <c r="ASZ57" s="63">
        <f t="shared" si="43"/>
        <v>0</v>
      </c>
      <c r="ATA57" s="63">
        <f t="shared" si="43"/>
        <v>0</v>
      </c>
      <c r="ATB57" s="63">
        <f t="shared" si="43"/>
        <v>0</v>
      </c>
      <c r="ATC57" s="63">
        <f t="shared" si="43"/>
        <v>0</v>
      </c>
      <c r="ATD57" s="63">
        <f t="shared" si="43"/>
        <v>0</v>
      </c>
      <c r="ATE57" s="63">
        <f t="shared" si="43"/>
        <v>0</v>
      </c>
      <c r="ATF57" s="63">
        <f t="shared" si="43"/>
        <v>0</v>
      </c>
      <c r="ATG57" s="63">
        <f t="shared" si="43"/>
        <v>0</v>
      </c>
      <c r="ATH57" s="63">
        <f t="shared" si="43"/>
        <v>0</v>
      </c>
      <c r="ATI57" s="63">
        <f t="shared" si="43"/>
        <v>0</v>
      </c>
      <c r="ATJ57" s="63">
        <f t="shared" si="43"/>
        <v>0</v>
      </c>
      <c r="ATK57" s="63">
        <f t="shared" si="43"/>
        <v>0</v>
      </c>
      <c r="ATL57" s="63">
        <f t="shared" si="43"/>
        <v>0</v>
      </c>
      <c r="ATM57" s="63">
        <f t="shared" si="43"/>
        <v>0</v>
      </c>
      <c r="ATN57" s="63">
        <f t="shared" si="43"/>
        <v>0</v>
      </c>
      <c r="ATO57" s="63">
        <f t="shared" si="43"/>
        <v>0</v>
      </c>
      <c r="ATP57" s="63">
        <f t="shared" si="43"/>
        <v>0</v>
      </c>
      <c r="ATQ57" s="63">
        <f t="shared" si="43"/>
        <v>0</v>
      </c>
      <c r="ATR57" s="63">
        <f t="shared" si="43"/>
        <v>0</v>
      </c>
      <c r="ATS57" s="63">
        <f t="shared" si="43"/>
        <v>0</v>
      </c>
      <c r="ATT57" s="63">
        <f t="shared" si="43"/>
        <v>0</v>
      </c>
      <c r="ATU57" s="63">
        <f t="shared" si="43"/>
        <v>0</v>
      </c>
      <c r="ATV57" s="63">
        <f t="shared" si="43"/>
        <v>0</v>
      </c>
      <c r="ATW57" s="63">
        <f t="shared" si="43"/>
        <v>0</v>
      </c>
      <c r="ATX57" s="63">
        <f t="shared" si="43"/>
        <v>0</v>
      </c>
      <c r="ATY57" s="63">
        <f t="shared" si="43"/>
        <v>0</v>
      </c>
      <c r="ATZ57" s="63">
        <f t="shared" si="43"/>
        <v>0</v>
      </c>
      <c r="AUA57" s="63">
        <f t="shared" si="43"/>
        <v>0</v>
      </c>
      <c r="AUB57" s="63">
        <f t="shared" si="43"/>
        <v>0</v>
      </c>
      <c r="AUC57" s="63">
        <f t="shared" si="43"/>
        <v>0</v>
      </c>
      <c r="AUD57" s="63">
        <f t="shared" ref="AUD57:AWO57" si="44">AUC58</f>
        <v>0</v>
      </c>
      <c r="AUE57" s="63">
        <f t="shared" si="44"/>
        <v>0</v>
      </c>
      <c r="AUF57" s="63">
        <f t="shared" si="44"/>
        <v>0</v>
      </c>
      <c r="AUG57" s="63">
        <f t="shared" si="44"/>
        <v>0</v>
      </c>
      <c r="AUH57" s="63">
        <f t="shared" si="44"/>
        <v>0</v>
      </c>
      <c r="AUI57" s="63">
        <f t="shared" si="44"/>
        <v>0</v>
      </c>
      <c r="AUJ57" s="63">
        <f t="shared" si="44"/>
        <v>0</v>
      </c>
      <c r="AUK57" s="63">
        <f t="shared" si="44"/>
        <v>0</v>
      </c>
      <c r="AUL57" s="63">
        <f t="shared" si="44"/>
        <v>0</v>
      </c>
      <c r="AUM57" s="63">
        <f t="shared" si="44"/>
        <v>0</v>
      </c>
      <c r="AUN57" s="63">
        <f t="shared" si="44"/>
        <v>0</v>
      </c>
      <c r="AUO57" s="63">
        <f t="shared" si="44"/>
        <v>0</v>
      </c>
      <c r="AUP57" s="63">
        <f t="shared" si="44"/>
        <v>0</v>
      </c>
      <c r="AUQ57" s="63">
        <f t="shared" si="44"/>
        <v>0</v>
      </c>
      <c r="AUR57" s="63">
        <f t="shared" si="44"/>
        <v>0</v>
      </c>
      <c r="AUS57" s="63">
        <f t="shared" si="44"/>
        <v>0</v>
      </c>
      <c r="AUT57" s="63">
        <f t="shared" si="44"/>
        <v>0</v>
      </c>
      <c r="AUU57" s="63">
        <f t="shared" si="44"/>
        <v>0</v>
      </c>
      <c r="AUV57" s="63">
        <f t="shared" si="44"/>
        <v>0</v>
      </c>
      <c r="AUW57" s="63">
        <f t="shared" si="44"/>
        <v>0</v>
      </c>
      <c r="AUX57" s="63">
        <f t="shared" si="44"/>
        <v>0</v>
      </c>
      <c r="AUY57" s="63">
        <f t="shared" si="44"/>
        <v>0</v>
      </c>
      <c r="AUZ57" s="63">
        <f t="shared" si="44"/>
        <v>0</v>
      </c>
      <c r="AVA57" s="63">
        <f t="shared" si="44"/>
        <v>0</v>
      </c>
      <c r="AVB57" s="63">
        <f t="shared" si="44"/>
        <v>0</v>
      </c>
      <c r="AVC57" s="63">
        <f t="shared" si="44"/>
        <v>0</v>
      </c>
      <c r="AVD57" s="63">
        <f t="shared" si="44"/>
        <v>0</v>
      </c>
      <c r="AVE57" s="63">
        <f t="shared" si="44"/>
        <v>0</v>
      </c>
      <c r="AVF57" s="63">
        <f t="shared" si="44"/>
        <v>0</v>
      </c>
      <c r="AVG57" s="63">
        <f t="shared" si="44"/>
        <v>0</v>
      </c>
      <c r="AVH57" s="63">
        <f t="shared" si="44"/>
        <v>0</v>
      </c>
      <c r="AVI57" s="63">
        <f t="shared" si="44"/>
        <v>0</v>
      </c>
      <c r="AVJ57" s="63">
        <f t="shared" si="44"/>
        <v>0</v>
      </c>
      <c r="AVK57" s="63">
        <f t="shared" si="44"/>
        <v>0</v>
      </c>
      <c r="AVL57" s="63">
        <f t="shared" si="44"/>
        <v>0</v>
      </c>
      <c r="AVM57" s="63">
        <f t="shared" si="44"/>
        <v>0</v>
      </c>
      <c r="AVN57" s="63">
        <f t="shared" si="44"/>
        <v>0</v>
      </c>
      <c r="AVO57" s="63">
        <f t="shared" si="44"/>
        <v>0</v>
      </c>
      <c r="AVP57" s="63">
        <f t="shared" si="44"/>
        <v>0</v>
      </c>
      <c r="AVQ57" s="63">
        <f t="shared" si="44"/>
        <v>0</v>
      </c>
      <c r="AVR57" s="63">
        <f t="shared" si="44"/>
        <v>0</v>
      </c>
      <c r="AVS57" s="63">
        <f t="shared" si="44"/>
        <v>0</v>
      </c>
      <c r="AVT57" s="63">
        <f t="shared" si="44"/>
        <v>0</v>
      </c>
      <c r="AVU57" s="63">
        <f t="shared" si="44"/>
        <v>0</v>
      </c>
      <c r="AVV57" s="63">
        <f t="shared" si="44"/>
        <v>0</v>
      </c>
      <c r="AVW57" s="63">
        <f t="shared" si="44"/>
        <v>0</v>
      </c>
      <c r="AVX57" s="63">
        <f t="shared" si="44"/>
        <v>0</v>
      </c>
      <c r="AVY57" s="63">
        <f t="shared" si="44"/>
        <v>0</v>
      </c>
      <c r="AVZ57" s="63">
        <f t="shared" si="44"/>
        <v>0</v>
      </c>
      <c r="AWA57" s="63">
        <f t="shared" si="44"/>
        <v>0</v>
      </c>
      <c r="AWB57" s="63">
        <f t="shared" si="44"/>
        <v>0</v>
      </c>
      <c r="AWC57" s="63">
        <f t="shared" si="44"/>
        <v>0</v>
      </c>
      <c r="AWD57" s="63">
        <f t="shared" si="44"/>
        <v>0</v>
      </c>
      <c r="AWE57" s="63">
        <f t="shared" si="44"/>
        <v>0</v>
      </c>
      <c r="AWF57" s="63">
        <f t="shared" si="44"/>
        <v>0</v>
      </c>
      <c r="AWG57" s="63">
        <f t="shared" si="44"/>
        <v>0</v>
      </c>
      <c r="AWH57" s="63">
        <f t="shared" si="44"/>
        <v>0</v>
      </c>
      <c r="AWI57" s="63">
        <f t="shared" si="44"/>
        <v>0</v>
      </c>
      <c r="AWJ57" s="63">
        <f t="shared" si="44"/>
        <v>0</v>
      </c>
      <c r="AWK57" s="63">
        <f t="shared" si="44"/>
        <v>0</v>
      </c>
      <c r="AWL57" s="63">
        <f t="shared" si="44"/>
        <v>0</v>
      </c>
      <c r="AWM57" s="63">
        <f t="shared" si="44"/>
        <v>0</v>
      </c>
      <c r="AWN57" s="63">
        <f t="shared" si="44"/>
        <v>0</v>
      </c>
      <c r="AWO57" s="63">
        <f t="shared" si="44"/>
        <v>0</v>
      </c>
      <c r="AWP57" s="63">
        <f t="shared" ref="AWP57:AZA57" si="45">AWO58</f>
        <v>0</v>
      </c>
      <c r="AWQ57" s="63">
        <f t="shared" si="45"/>
        <v>0</v>
      </c>
      <c r="AWR57" s="63">
        <f t="shared" si="45"/>
        <v>0</v>
      </c>
      <c r="AWS57" s="63">
        <f t="shared" si="45"/>
        <v>0</v>
      </c>
      <c r="AWT57" s="63">
        <f t="shared" si="45"/>
        <v>0</v>
      </c>
      <c r="AWU57" s="63">
        <f t="shared" si="45"/>
        <v>0</v>
      </c>
      <c r="AWV57" s="63">
        <f t="shared" si="45"/>
        <v>0</v>
      </c>
      <c r="AWW57" s="63">
        <f t="shared" si="45"/>
        <v>0</v>
      </c>
      <c r="AWX57" s="63">
        <f t="shared" si="45"/>
        <v>0</v>
      </c>
      <c r="AWY57" s="63">
        <f t="shared" si="45"/>
        <v>0</v>
      </c>
      <c r="AWZ57" s="63">
        <f t="shared" si="45"/>
        <v>0</v>
      </c>
      <c r="AXA57" s="63">
        <f t="shared" si="45"/>
        <v>0</v>
      </c>
      <c r="AXB57" s="63">
        <f t="shared" si="45"/>
        <v>0</v>
      </c>
      <c r="AXC57" s="63">
        <f t="shared" si="45"/>
        <v>0</v>
      </c>
      <c r="AXD57" s="63">
        <f t="shared" si="45"/>
        <v>0</v>
      </c>
      <c r="AXE57" s="63">
        <f t="shared" si="45"/>
        <v>0</v>
      </c>
      <c r="AXF57" s="63">
        <f t="shared" si="45"/>
        <v>0</v>
      </c>
      <c r="AXG57" s="63">
        <f t="shared" si="45"/>
        <v>0</v>
      </c>
      <c r="AXH57" s="63">
        <f t="shared" si="45"/>
        <v>0</v>
      </c>
      <c r="AXI57" s="63">
        <f t="shared" si="45"/>
        <v>0</v>
      </c>
      <c r="AXJ57" s="63">
        <f t="shared" si="45"/>
        <v>0</v>
      </c>
      <c r="AXK57" s="63">
        <f t="shared" si="45"/>
        <v>0</v>
      </c>
      <c r="AXL57" s="63">
        <f t="shared" si="45"/>
        <v>0</v>
      </c>
      <c r="AXM57" s="63">
        <f t="shared" si="45"/>
        <v>0</v>
      </c>
      <c r="AXN57" s="63">
        <f t="shared" si="45"/>
        <v>0</v>
      </c>
      <c r="AXO57" s="63">
        <f t="shared" si="45"/>
        <v>0</v>
      </c>
      <c r="AXP57" s="63">
        <f t="shared" si="45"/>
        <v>0</v>
      </c>
      <c r="AXQ57" s="63">
        <f t="shared" si="45"/>
        <v>0</v>
      </c>
      <c r="AXR57" s="63">
        <f t="shared" si="45"/>
        <v>0</v>
      </c>
      <c r="AXS57" s="63">
        <f t="shared" si="45"/>
        <v>0</v>
      </c>
      <c r="AXT57" s="63">
        <f t="shared" si="45"/>
        <v>0</v>
      </c>
      <c r="AXU57" s="63">
        <f t="shared" si="45"/>
        <v>0</v>
      </c>
      <c r="AXV57" s="63">
        <f t="shared" si="45"/>
        <v>0</v>
      </c>
      <c r="AXW57" s="63">
        <f t="shared" si="45"/>
        <v>0</v>
      </c>
      <c r="AXX57" s="63">
        <f t="shared" si="45"/>
        <v>0</v>
      </c>
      <c r="AXY57" s="63">
        <f t="shared" si="45"/>
        <v>0</v>
      </c>
      <c r="AXZ57" s="63">
        <f t="shared" si="45"/>
        <v>0</v>
      </c>
      <c r="AYA57" s="63">
        <f t="shared" si="45"/>
        <v>0</v>
      </c>
      <c r="AYB57" s="63">
        <f t="shared" si="45"/>
        <v>0</v>
      </c>
      <c r="AYC57" s="63">
        <f t="shared" si="45"/>
        <v>0</v>
      </c>
      <c r="AYD57" s="63">
        <f t="shared" si="45"/>
        <v>0</v>
      </c>
      <c r="AYE57" s="63">
        <f t="shared" si="45"/>
        <v>0</v>
      </c>
      <c r="AYF57" s="63">
        <f t="shared" si="45"/>
        <v>0</v>
      </c>
      <c r="AYG57" s="63">
        <f t="shared" si="45"/>
        <v>0</v>
      </c>
      <c r="AYH57" s="63">
        <f t="shared" si="45"/>
        <v>0</v>
      </c>
      <c r="AYI57" s="63">
        <f t="shared" si="45"/>
        <v>0</v>
      </c>
      <c r="AYJ57" s="63">
        <f t="shared" si="45"/>
        <v>0</v>
      </c>
      <c r="AYK57" s="63">
        <f t="shared" si="45"/>
        <v>0</v>
      </c>
      <c r="AYL57" s="63">
        <f t="shared" si="45"/>
        <v>0</v>
      </c>
      <c r="AYM57" s="63">
        <f t="shared" si="45"/>
        <v>0</v>
      </c>
      <c r="AYN57" s="63">
        <f t="shared" si="45"/>
        <v>0</v>
      </c>
      <c r="AYO57" s="63">
        <f t="shared" si="45"/>
        <v>0</v>
      </c>
      <c r="AYP57" s="63">
        <f t="shared" si="45"/>
        <v>0</v>
      </c>
      <c r="AYQ57" s="63">
        <f t="shared" si="45"/>
        <v>0</v>
      </c>
      <c r="AYR57" s="63">
        <f t="shared" si="45"/>
        <v>0</v>
      </c>
      <c r="AYS57" s="63">
        <f t="shared" si="45"/>
        <v>0</v>
      </c>
      <c r="AYT57" s="63">
        <f t="shared" si="45"/>
        <v>0</v>
      </c>
      <c r="AYU57" s="63">
        <f t="shared" si="45"/>
        <v>0</v>
      </c>
      <c r="AYV57" s="63">
        <f t="shared" si="45"/>
        <v>0</v>
      </c>
      <c r="AYW57" s="63">
        <f t="shared" si="45"/>
        <v>0</v>
      </c>
      <c r="AYX57" s="63">
        <f t="shared" si="45"/>
        <v>0</v>
      </c>
      <c r="AYY57" s="63">
        <f t="shared" si="45"/>
        <v>0</v>
      </c>
      <c r="AYZ57" s="63">
        <f t="shared" si="45"/>
        <v>0</v>
      </c>
      <c r="AZA57" s="63">
        <f t="shared" si="45"/>
        <v>0</v>
      </c>
      <c r="AZB57" s="63">
        <f t="shared" ref="AZB57:BBM57" si="46">AZA58</f>
        <v>0</v>
      </c>
      <c r="AZC57" s="63">
        <f t="shared" si="46"/>
        <v>0</v>
      </c>
      <c r="AZD57" s="63">
        <f t="shared" si="46"/>
        <v>0</v>
      </c>
      <c r="AZE57" s="63">
        <f t="shared" si="46"/>
        <v>0</v>
      </c>
      <c r="AZF57" s="63">
        <f t="shared" si="46"/>
        <v>0</v>
      </c>
      <c r="AZG57" s="63">
        <f t="shared" si="46"/>
        <v>0</v>
      </c>
      <c r="AZH57" s="63">
        <f t="shared" si="46"/>
        <v>0</v>
      </c>
      <c r="AZI57" s="63">
        <f t="shared" si="46"/>
        <v>0</v>
      </c>
      <c r="AZJ57" s="63">
        <f t="shared" si="46"/>
        <v>0</v>
      </c>
      <c r="AZK57" s="63">
        <f t="shared" si="46"/>
        <v>0</v>
      </c>
      <c r="AZL57" s="63">
        <f t="shared" si="46"/>
        <v>0</v>
      </c>
      <c r="AZM57" s="63">
        <f t="shared" si="46"/>
        <v>0</v>
      </c>
      <c r="AZN57" s="63">
        <f t="shared" si="46"/>
        <v>0</v>
      </c>
      <c r="AZO57" s="63">
        <f t="shared" si="46"/>
        <v>0</v>
      </c>
      <c r="AZP57" s="63">
        <f t="shared" si="46"/>
        <v>0</v>
      </c>
      <c r="AZQ57" s="63">
        <f t="shared" si="46"/>
        <v>0</v>
      </c>
      <c r="AZR57" s="63">
        <f t="shared" si="46"/>
        <v>0</v>
      </c>
      <c r="AZS57" s="63">
        <f t="shared" si="46"/>
        <v>0</v>
      </c>
      <c r="AZT57" s="63">
        <f t="shared" si="46"/>
        <v>0</v>
      </c>
      <c r="AZU57" s="63">
        <f t="shared" si="46"/>
        <v>0</v>
      </c>
      <c r="AZV57" s="63">
        <f t="shared" si="46"/>
        <v>0</v>
      </c>
      <c r="AZW57" s="63">
        <f t="shared" si="46"/>
        <v>0</v>
      </c>
      <c r="AZX57" s="63">
        <f t="shared" si="46"/>
        <v>0</v>
      </c>
      <c r="AZY57" s="63">
        <f t="shared" si="46"/>
        <v>0</v>
      </c>
      <c r="AZZ57" s="63">
        <f t="shared" si="46"/>
        <v>0</v>
      </c>
      <c r="BAA57" s="63">
        <f t="shared" si="46"/>
        <v>0</v>
      </c>
      <c r="BAB57" s="63">
        <f t="shared" si="46"/>
        <v>0</v>
      </c>
      <c r="BAC57" s="63">
        <f t="shared" si="46"/>
        <v>0</v>
      </c>
      <c r="BAD57" s="63">
        <f t="shared" si="46"/>
        <v>0</v>
      </c>
      <c r="BAE57" s="63">
        <f t="shared" si="46"/>
        <v>0</v>
      </c>
      <c r="BAF57" s="63">
        <f t="shared" si="46"/>
        <v>0</v>
      </c>
      <c r="BAG57" s="63">
        <f t="shared" si="46"/>
        <v>0</v>
      </c>
      <c r="BAH57" s="63">
        <f t="shared" si="46"/>
        <v>0</v>
      </c>
      <c r="BAI57" s="63">
        <f t="shared" si="46"/>
        <v>0</v>
      </c>
      <c r="BAJ57" s="63">
        <f t="shared" si="46"/>
        <v>0</v>
      </c>
      <c r="BAK57" s="63">
        <f t="shared" si="46"/>
        <v>0</v>
      </c>
      <c r="BAL57" s="63">
        <f t="shared" si="46"/>
        <v>0</v>
      </c>
      <c r="BAM57" s="63">
        <f t="shared" si="46"/>
        <v>0</v>
      </c>
      <c r="BAN57" s="63">
        <f t="shared" si="46"/>
        <v>0</v>
      </c>
      <c r="BAO57" s="63">
        <f t="shared" si="46"/>
        <v>0</v>
      </c>
      <c r="BAP57" s="63">
        <f t="shared" si="46"/>
        <v>0</v>
      </c>
      <c r="BAQ57" s="63">
        <f t="shared" si="46"/>
        <v>0</v>
      </c>
      <c r="BAR57" s="63">
        <f t="shared" si="46"/>
        <v>0</v>
      </c>
      <c r="BAS57" s="63">
        <f t="shared" si="46"/>
        <v>0</v>
      </c>
      <c r="BAT57" s="63">
        <f t="shared" si="46"/>
        <v>0</v>
      </c>
      <c r="BAU57" s="63">
        <f t="shared" si="46"/>
        <v>0</v>
      </c>
      <c r="BAV57" s="63">
        <f t="shared" si="46"/>
        <v>0</v>
      </c>
      <c r="BAW57" s="63">
        <f t="shared" si="46"/>
        <v>0</v>
      </c>
      <c r="BAX57" s="63">
        <f t="shared" si="46"/>
        <v>0</v>
      </c>
      <c r="BAY57" s="63">
        <f t="shared" si="46"/>
        <v>0</v>
      </c>
      <c r="BAZ57" s="63">
        <f t="shared" si="46"/>
        <v>0</v>
      </c>
      <c r="BBA57" s="63">
        <f t="shared" si="46"/>
        <v>0</v>
      </c>
      <c r="BBB57" s="63">
        <f t="shared" si="46"/>
        <v>0</v>
      </c>
      <c r="BBC57" s="63">
        <f t="shared" si="46"/>
        <v>0</v>
      </c>
      <c r="BBD57" s="63">
        <f t="shared" si="46"/>
        <v>0</v>
      </c>
      <c r="BBE57" s="63">
        <f t="shared" si="46"/>
        <v>0</v>
      </c>
      <c r="BBF57" s="63">
        <f t="shared" si="46"/>
        <v>0</v>
      </c>
      <c r="BBG57" s="63">
        <f t="shared" si="46"/>
        <v>0</v>
      </c>
      <c r="BBH57" s="63">
        <f t="shared" si="46"/>
        <v>0</v>
      </c>
      <c r="BBI57" s="63">
        <f t="shared" si="46"/>
        <v>0</v>
      </c>
      <c r="BBJ57" s="63">
        <f t="shared" si="46"/>
        <v>0</v>
      </c>
      <c r="BBK57" s="63">
        <f t="shared" si="46"/>
        <v>0</v>
      </c>
      <c r="BBL57" s="63">
        <f t="shared" si="46"/>
        <v>0</v>
      </c>
      <c r="BBM57" s="63">
        <f t="shared" si="46"/>
        <v>0</v>
      </c>
      <c r="BBN57" s="63">
        <f t="shared" ref="BBN57:BDY57" si="47">BBM58</f>
        <v>0</v>
      </c>
      <c r="BBO57" s="63">
        <f t="shared" si="47"/>
        <v>0</v>
      </c>
      <c r="BBP57" s="63">
        <f t="shared" si="47"/>
        <v>0</v>
      </c>
      <c r="BBQ57" s="63">
        <f t="shared" si="47"/>
        <v>0</v>
      </c>
      <c r="BBR57" s="63">
        <f t="shared" si="47"/>
        <v>0</v>
      </c>
      <c r="BBS57" s="63">
        <f t="shared" si="47"/>
        <v>0</v>
      </c>
      <c r="BBT57" s="63">
        <f t="shared" si="47"/>
        <v>0</v>
      </c>
      <c r="BBU57" s="63">
        <f t="shared" si="47"/>
        <v>0</v>
      </c>
      <c r="BBV57" s="63">
        <f t="shared" si="47"/>
        <v>0</v>
      </c>
      <c r="BBW57" s="63">
        <f t="shared" si="47"/>
        <v>0</v>
      </c>
      <c r="BBX57" s="63">
        <f t="shared" si="47"/>
        <v>0</v>
      </c>
      <c r="BBY57" s="63">
        <f t="shared" si="47"/>
        <v>0</v>
      </c>
      <c r="BBZ57" s="63">
        <f t="shared" si="47"/>
        <v>0</v>
      </c>
      <c r="BCA57" s="63">
        <f t="shared" si="47"/>
        <v>0</v>
      </c>
      <c r="BCB57" s="63">
        <f t="shared" si="47"/>
        <v>0</v>
      </c>
      <c r="BCC57" s="63">
        <f t="shared" si="47"/>
        <v>0</v>
      </c>
      <c r="BCD57" s="63">
        <f t="shared" si="47"/>
        <v>0</v>
      </c>
      <c r="BCE57" s="63">
        <f t="shared" si="47"/>
        <v>0</v>
      </c>
      <c r="BCF57" s="63">
        <f t="shared" si="47"/>
        <v>0</v>
      </c>
      <c r="BCG57" s="63">
        <f t="shared" si="47"/>
        <v>0</v>
      </c>
      <c r="BCH57" s="63">
        <f t="shared" si="47"/>
        <v>0</v>
      </c>
      <c r="BCI57" s="63">
        <f t="shared" si="47"/>
        <v>0</v>
      </c>
      <c r="BCJ57" s="63">
        <f t="shared" si="47"/>
        <v>0</v>
      </c>
      <c r="BCK57" s="63">
        <f t="shared" si="47"/>
        <v>0</v>
      </c>
      <c r="BCL57" s="63">
        <f t="shared" si="47"/>
        <v>0</v>
      </c>
      <c r="BCM57" s="63">
        <f t="shared" si="47"/>
        <v>0</v>
      </c>
      <c r="BCN57" s="63">
        <f t="shared" si="47"/>
        <v>0</v>
      </c>
      <c r="BCO57" s="63">
        <f t="shared" si="47"/>
        <v>0</v>
      </c>
      <c r="BCP57" s="63">
        <f t="shared" si="47"/>
        <v>0</v>
      </c>
      <c r="BCQ57" s="63">
        <f t="shared" si="47"/>
        <v>0</v>
      </c>
      <c r="BCR57" s="63">
        <f t="shared" si="47"/>
        <v>0</v>
      </c>
      <c r="BCS57" s="63">
        <f t="shared" si="47"/>
        <v>0</v>
      </c>
      <c r="BCT57" s="63">
        <f t="shared" si="47"/>
        <v>0</v>
      </c>
      <c r="BCU57" s="63">
        <f t="shared" si="47"/>
        <v>0</v>
      </c>
      <c r="BCV57" s="63">
        <f t="shared" si="47"/>
        <v>0</v>
      </c>
      <c r="BCW57" s="63">
        <f t="shared" si="47"/>
        <v>0</v>
      </c>
      <c r="BCX57" s="63">
        <f t="shared" si="47"/>
        <v>0</v>
      </c>
      <c r="BCY57" s="63">
        <f t="shared" si="47"/>
        <v>0</v>
      </c>
      <c r="BCZ57" s="63">
        <f t="shared" si="47"/>
        <v>0</v>
      </c>
      <c r="BDA57" s="63">
        <f t="shared" si="47"/>
        <v>0</v>
      </c>
      <c r="BDB57" s="63">
        <f t="shared" si="47"/>
        <v>0</v>
      </c>
      <c r="BDC57" s="63">
        <f t="shared" si="47"/>
        <v>0</v>
      </c>
      <c r="BDD57" s="63">
        <f t="shared" si="47"/>
        <v>0</v>
      </c>
      <c r="BDE57" s="63">
        <f t="shared" si="47"/>
        <v>0</v>
      </c>
      <c r="BDF57" s="63">
        <f t="shared" si="47"/>
        <v>0</v>
      </c>
      <c r="BDG57" s="63">
        <f t="shared" si="47"/>
        <v>0</v>
      </c>
      <c r="BDH57" s="63">
        <f t="shared" si="47"/>
        <v>0</v>
      </c>
      <c r="BDI57" s="63">
        <f t="shared" si="47"/>
        <v>0</v>
      </c>
      <c r="BDJ57" s="63">
        <f t="shared" si="47"/>
        <v>0</v>
      </c>
      <c r="BDK57" s="63">
        <f t="shared" si="47"/>
        <v>0</v>
      </c>
      <c r="BDL57" s="63">
        <f t="shared" si="47"/>
        <v>0</v>
      </c>
      <c r="BDM57" s="63">
        <f t="shared" si="47"/>
        <v>0</v>
      </c>
      <c r="BDN57" s="63">
        <f t="shared" si="47"/>
        <v>0</v>
      </c>
      <c r="BDO57" s="63">
        <f t="shared" si="47"/>
        <v>0</v>
      </c>
      <c r="BDP57" s="63">
        <f t="shared" si="47"/>
        <v>0</v>
      </c>
      <c r="BDQ57" s="63">
        <f t="shared" si="47"/>
        <v>0</v>
      </c>
      <c r="BDR57" s="63">
        <f t="shared" si="47"/>
        <v>0</v>
      </c>
      <c r="BDS57" s="63">
        <f t="shared" si="47"/>
        <v>0</v>
      </c>
      <c r="BDT57" s="63">
        <f t="shared" si="47"/>
        <v>0</v>
      </c>
      <c r="BDU57" s="63">
        <f t="shared" si="47"/>
        <v>0</v>
      </c>
      <c r="BDV57" s="63">
        <f t="shared" si="47"/>
        <v>0</v>
      </c>
      <c r="BDW57" s="63">
        <f t="shared" si="47"/>
        <v>0</v>
      </c>
      <c r="BDX57" s="63">
        <f t="shared" si="47"/>
        <v>0</v>
      </c>
      <c r="BDY57" s="63">
        <f t="shared" si="47"/>
        <v>0</v>
      </c>
      <c r="BDZ57" s="63">
        <f t="shared" ref="BDZ57:BGK57" si="48">BDY58</f>
        <v>0</v>
      </c>
      <c r="BEA57" s="63">
        <f t="shared" si="48"/>
        <v>0</v>
      </c>
      <c r="BEB57" s="63">
        <f t="shared" si="48"/>
        <v>0</v>
      </c>
      <c r="BEC57" s="63">
        <f t="shared" si="48"/>
        <v>0</v>
      </c>
      <c r="BED57" s="63">
        <f t="shared" si="48"/>
        <v>0</v>
      </c>
      <c r="BEE57" s="63">
        <f t="shared" si="48"/>
        <v>0</v>
      </c>
      <c r="BEF57" s="63">
        <f t="shared" si="48"/>
        <v>0</v>
      </c>
      <c r="BEG57" s="63">
        <f t="shared" si="48"/>
        <v>0</v>
      </c>
      <c r="BEH57" s="63">
        <f t="shared" si="48"/>
        <v>0</v>
      </c>
      <c r="BEI57" s="63">
        <f t="shared" si="48"/>
        <v>0</v>
      </c>
      <c r="BEJ57" s="63">
        <f t="shared" si="48"/>
        <v>0</v>
      </c>
      <c r="BEK57" s="63">
        <f t="shared" si="48"/>
        <v>0</v>
      </c>
      <c r="BEL57" s="63">
        <f t="shared" si="48"/>
        <v>0</v>
      </c>
      <c r="BEM57" s="63">
        <f t="shared" si="48"/>
        <v>0</v>
      </c>
      <c r="BEN57" s="63">
        <f t="shared" si="48"/>
        <v>0</v>
      </c>
      <c r="BEO57" s="63">
        <f t="shared" si="48"/>
        <v>0</v>
      </c>
      <c r="BEP57" s="63">
        <f t="shared" si="48"/>
        <v>0</v>
      </c>
      <c r="BEQ57" s="63">
        <f t="shared" si="48"/>
        <v>0</v>
      </c>
      <c r="BER57" s="63">
        <f t="shared" si="48"/>
        <v>0</v>
      </c>
      <c r="BES57" s="63">
        <f t="shared" si="48"/>
        <v>0</v>
      </c>
      <c r="BET57" s="63">
        <f t="shared" si="48"/>
        <v>0</v>
      </c>
      <c r="BEU57" s="63">
        <f t="shared" si="48"/>
        <v>0</v>
      </c>
      <c r="BEV57" s="63">
        <f t="shared" si="48"/>
        <v>0</v>
      </c>
      <c r="BEW57" s="63">
        <f t="shared" si="48"/>
        <v>0</v>
      </c>
      <c r="BEX57" s="63">
        <f t="shared" si="48"/>
        <v>0</v>
      </c>
      <c r="BEY57" s="63">
        <f t="shared" si="48"/>
        <v>0</v>
      </c>
      <c r="BEZ57" s="63">
        <f t="shared" si="48"/>
        <v>0</v>
      </c>
      <c r="BFA57" s="63">
        <f t="shared" si="48"/>
        <v>0</v>
      </c>
      <c r="BFB57" s="63">
        <f t="shared" si="48"/>
        <v>0</v>
      </c>
      <c r="BFC57" s="63">
        <f t="shared" si="48"/>
        <v>0</v>
      </c>
      <c r="BFD57" s="63">
        <f t="shared" si="48"/>
        <v>0</v>
      </c>
      <c r="BFE57" s="63">
        <f t="shared" si="48"/>
        <v>0</v>
      </c>
      <c r="BFF57" s="63">
        <f t="shared" si="48"/>
        <v>0</v>
      </c>
      <c r="BFG57" s="63">
        <f t="shared" si="48"/>
        <v>0</v>
      </c>
      <c r="BFH57" s="63">
        <f t="shared" si="48"/>
        <v>0</v>
      </c>
      <c r="BFI57" s="63">
        <f t="shared" si="48"/>
        <v>0</v>
      </c>
      <c r="BFJ57" s="63">
        <f t="shared" si="48"/>
        <v>0</v>
      </c>
      <c r="BFK57" s="63">
        <f t="shared" si="48"/>
        <v>0</v>
      </c>
      <c r="BFL57" s="63">
        <f t="shared" si="48"/>
        <v>0</v>
      </c>
      <c r="BFM57" s="63">
        <f t="shared" si="48"/>
        <v>0</v>
      </c>
      <c r="BFN57" s="63">
        <f t="shared" si="48"/>
        <v>0</v>
      </c>
      <c r="BFO57" s="63">
        <f t="shared" si="48"/>
        <v>0</v>
      </c>
      <c r="BFP57" s="63">
        <f t="shared" si="48"/>
        <v>0</v>
      </c>
      <c r="BFQ57" s="63">
        <f t="shared" si="48"/>
        <v>0</v>
      </c>
      <c r="BFR57" s="63">
        <f t="shared" si="48"/>
        <v>0</v>
      </c>
      <c r="BFS57" s="63">
        <f t="shared" si="48"/>
        <v>0</v>
      </c>
      <c r="BFT57" s="63">
        <f t="shared" si="48"/>
        <v>0</v>
      </c>
      <c r="BFU57" s="63">
        <f t="shared" si="48"/>
        <v>0</v>
      </c>
      <c r="BFV57" s="63">
        <f t="shared" si="48"/>
        <v>0</v>
      </c>
      <c r="BFW57" s="63">
        <f t="shared" si="48"/>
        <v>0</v>
      </c>
      <c r="BFX57" s="63">
        <f t="shared" si="48"/>
        <v>0</v>
      </c>
      <c r="BFY57" s="63">
        <f t="shared" si="48"/>
        <v>0</v>
      </c>
      <c r="BFZ57" s="63">
        <f t="shared" si="48"/>
        <v>0</v>
      </c>
      <c r="BGA57" s="63">
        <f t="shared" si="48"/>
        <v>0</v>
      </c>
      <c r="BGB57" s="63">
        <f t="shared" si="48"/>
        <v>0</v>
      </c>
      <c r="BGC57" s="63">
        <f t="shared" si="48"/>
        <v>0</v>
      </c>
      <c r="BGD57" s="63">
        <f t="shared" si="48"/>
        <v>0</v>
      </c>
      <c r="BGE57" s="63">
        <f t="shared" si="48"/>
        <v>0</v>
      </c>
      <c r="BGF57" s="63">
        <f t="shared" si="48"/>
        <v>0</v>
      </c>
      <c r="BGG57" s="63">
        <f t="shared" si="48"/>
        <v>0</v>
      </c>
      <c r="BGH57" s="63">
        <f t="shared" si="48"/>
        <v>0</v>
      </c>
      <c r="BGI57" s="63">
        <f t="shared" si="48"/>
        <v>0</v>
      </c>
      <c r="BGJ57" s="63">
        <f t="shared" si="48"/>
        <v>0</v>
      </c>
      <c r="BGK57" s="63">
        <f t="shared" si="48"/>
        <v>0</v>
      </c>
      <c r="BGL57" s="63">
        <f t="shared" ref="BGL57:BIW57" si="49">BGK58</f>
        <v>0</v>
      </c>
      <c r="BGM57" s="63">
        <f t="shared" si="49"/>
        <v>0</v>
      </c>
      <c r="BGN57" s="63">
        <f t="shared" si="49"/>
        <v>0</v>
      </c>
      <c r="BGO57" s="63">
        <f t="shared" si="49"/>
        <v>0</v>
      </c>
      <c r="BGP57" s="63">
        <f t="shared" si="49"/>
        <v>0</v>
      </c>
      <c r="BGQ57" s="63">
        <f t="shared" si="49"/>
        <v>0</v>
      </c>
      <c r="BGR57" s="63">
        <f t="shared" si="49"/>
        <v>0</v>
      </c>
      <c r="BGS57" s="63">
        <f t="shared" si="49"/>
        <v>0</v>
      </c>
      <c r="BGT57" s="63">
        <f t="shared" si="49"/>
        <v>0</v>
      </c>
      <c r="BGU57" s="63">
        <f t="shared" si="49"/>
        <v>0</v>
      </c>
      <c r="BGV57" s="63">
        <f t="shared" si="49"/>
        <v>0</v>
      </c>
      <c r="BGW57" s="63">
        <f t="shared" si="49"/>
        <v>0</v>
      </c>
      <c r="BGX57" s="63">
        <f t="shared" si="49"/>
        <v>0</v>
      </c>
      <c r="BGY57" s="63">
        <f t="shared" si="49"/>
        <v>0</v>
      </c>
      <c r="BGZ57" s="63">
        <f t="shared" si="49"/>
        <v>0</v>
      </c>
      <c r="BHA57" s="63">
        <f t="shared" si="49"/>
        <v>0</v>
      </c>
      <c r="BHB57" s="63">
        <f t="shared" si="49"/>
        <v>0</v>
      </c>
      <c r="BHC57" s="63">
        <f t="shared" si="49"/>
        <v>0</v>
      </c>
      <c r="BHD57" s="63">
        <f t="shared" si="49"/>
        <v>0</v>
      </c>
      <c r="BHE57" s="63">
        <f t="shared" si="49"/>
        <v>0</v>
      </c>
      <c r="BHF57" s="63">
        <f t="shared" si="49"/>
        <v>0</v>
      </c>
      <c r="BHG57" s="63">
        <f t="shared" si="49"/>
        <v>0</v>
      </c>
      <c r="BHH57" s="63">
        <f t="shared" si="49"/>
        <v>0</v>
      </c>
      <c r="BHI57" s="63">
        <f t="shared" si="49"/>
        <v>0</v>
      </c>
      <c r="BHJ57" s="63">
        <f t="shared" si="49"/>
        <v>0</v>
      </c>
      <c r="BHK57" s="63">
        <f t="shared" si="49"/>
        <v>0</v>
      </c>
      <c r="BHL57" s="63">
        <f t="shared" si="49"/>
        <v>0</v>
      </c>
      <c r="BHM57" s="63">
        <f t="shared" si="49"/>
        <v>0</v>
      </c>
      <c r="BHN57" s="63">
        <f t="shared" si="49"/>
        <v>0</v>
      </c>
      <c r="BHO57" s="63">
        <f t="shared" si="49"/>
        <v>0</v>
      </c>
      <c r="BHP57" s="63">
        <f t="shared" si="49"/>
        <v>0</v>
      </c>
      <c r="BHQ57" s="63">
        <f t="shared" si="49"/>
        <v>0</v>
      </c>
      <c r="BHR57" s="63">
        <f t="shared" si="49"/>
        <v>0</v>
      </c>
      <c r="BHS57" s="63">
        <f t="shared" si="49"/>
        <v>0</v>
      </c>
      <c r="BHT57" s="63">
        <f t="shared" si="49"/>
        <v>0</v>
      </c>
      <c r="BHU57" s="63">
        <f t="shared" si="49"/>
        <v>0</v>
      </c>
      <c r="BHV57" s="63">
        <f t="shared" si="49"/>
        <v>0</v>
      </c>
      <c r="BHW57" s="63">
        <f t="shared" si="49"/>
        <v>0</v>
      </c>
      <c r="BHX57" s="63">
        <f t="shared" si="49"/>
        <v>0</v>
      </c>
      <c r="BHY57" s="63">
        <f t="shared" si="49"/>
        <v>0</v>
      </c>
      <c r="BHZ57" s="63">
        <f t="shared" si="49"/>
        <v>0</v>
      </c>
      <c r="BIA57" s="63">
        <f t="shared" si="49"/>
        <v>0</v>
      </c>
      <c r="BIB57" s="63">
        <f t="shared" si="49"/>
        <v>0</v>
      </c>
      <c r="BIC57" s="63">
        <f t="shared" si="49"/>
        <v>0</v>
      </c>
      <c r="BID57" s="63">
        <f t="shared" si="49"/>
        <v>0</v>
      </c>
      <c r="BIE57" s="63">
        <f t="shared" si="49"/>
        <v>0</v>
      </c>
      <c r="BIF57" s="63">
        <f t="shared" si="49"/>
        <v>0</v>
      </c>
      <c r="BIG57" s="63">
        <f t="shared" si="49"/>
        <v>0</v>
      </c>
      <c r="BIH57" s="63">
        <f t="shared" si="49"/>
        <v>0</v>
      </c>
      <c r="BII57" s="63">
        <f t="shared" si="49"/>
        <v>0</v>
      </c>
      <c r="BIJ57" s="63">
        <f t="shared" si="49"/>
        <v>0</v>
      </c>
      <c r="BIK57" s="63">
        <f t="shared" si="49"/>
        <v>0</v>
      </c>
      <c r="BIL57" s="63">
        <f t="shared" si="49"/>
        <v>0</v>
      </c>
      <c r="BIM57" s="63">
        <f t="shared" si="49"/>
        <v>0</v>
      </c>
      <c r="BIN57" s="63">
        <f t="shared" si="49"/>
        <v>0</v>
      </c>
      <c r="BIO57" s="63">
        <f t="shared" si="49"/>
        <v>0</v>
      </c>
      <c r="BIP57" s="63">
        <f t="shared" si="49"/>
        <v>0</v>
      </c>
      <c r="BIQ57" s="63">
        <f t="shared" si="49"/>
        <v>0</v>
      </c>
      <c r="BIR57" s="63">
        <f t="shared" si="49"/>
        <v>0</v>
      </c>
      <c r="BIS57" s="63">
        <f t="shared" si="49"/>
        <v>0</v>
      </c>
      <c r="BIT57" s="63">
        <f t="shared" si="49"/>
        <v>0</v>
      </c>
      <c r="BIU57" s="63">
        <f t="shared" si="49"/>
        <v>0</v>
      </c>
      <c r="BIV57" s="63">
        <f t="shared" si="49"/>
        <v>0</v>
      </c>
      <c r="BIW57" s="63">
        <f t="shared" si="49"/>
        <v>0</v>
      </c>
      <c r="BIX57" s="63">
        <f t="shared" ref="BIX57:BLI57" si="50">BIW58</f>
        <v>0</v>
      </c>
      <c r="BIY57" s="63">
        <f t="shared" si="50"/>
        <v>0</v>
      </c>
      <c r="BIZ57" s="63">
        <f t="shared" si="50"/>
        <v>0</v>
      </c>
      <c r="BJA57" s="63">
        <f t="shared" si="50"/>
        <v>0</v>
      </c>
      <c r="BJB57" s="63">
        <f t="shared" si="50"/>
        <v>0</v>
      </c>
      <c r="BJC57" s="63">
        <f t="shared" si="50"/>
        <v>0</v>
      </c>
      <c r="BJD57" s="63">
        <f t="shared" si="50"/>
        <v>0</v>
      </c>
      <c r="BJE57" s="63">
        <f t="shared" si="50"/>
        <v>0</v>
      </c>
      <c r="BJF57" s="63">
        <f t="shared" si="50"/>
        <v>0</v>
      </c>
      <c r="BJG57" s="63">
        <f t="shared" si="50"/>
        <v>0</v>
      </c>
      <c r="BJH57" s="63">
        <f t="shared" si="50"/>
        <v>0</v>
      </c>
      <c r="BJI57" s="63">
        <f t="shared" si="50"/>
        <v>0</v>
      </c>
      <c r="BJJ57" s="63">
        <f t="shared" si="50"/>
        <v>0</v>
      </c>
      <c r="BJK57" s="63">
        <f t="shared" si="50"/>
        <v>0</v>
      </c>
      <c r="BJL57" s="63">
        <f t="shared" si="50"/>
        <v>0</v>
      </c>
      <c r="BJM57" s="63">
        <f t="shared" si="50"/>
        <v>0</v>
      </c>
      <c r="BJN57" s="63">
        <f t="shared" si="50"/>
        <v>0</v>
      </c>
      <c r="BJO57" s="63">
        <f t="shared" si="50"/>
        <v>0</v>
      </c>
      <c r="BJP57" s="63">
        <f t="shared" si="50"/>
        <v>0</v>
      </c>
      <c r="BJQ57" s="63">
        <f t="shared" si="50"/>
        <v>0</v>
      </c>
      <c r="BJR57" s="63">
        <f t="shared" si="50"/>
        <v>0</v>
      </c>
      <c r="BJS57" s="63">
        <f t="shared" si="50"/>
        <v>0</v>
      </c>
      <c r="BJT57" s="63">
        <f t="shared" si="50"/>
        <v>0</v>
      </c>
      <c r="BJU57" s="63">
        <f t="shared" si="50"/>
        <v>0</v>
      </c>
      <c r="BJV57" s="63">
        <f t="shared" si="50"/>
        <v>0</v>
      </c>
      <c r="BJW57" s="63">
        <f t="shared" si="50"/>
        <v>0</v>
      </c>
      <c r="BJX57" s="63">
        <f t="shared" si="50"/>
        <v>0</v>
      </c>
      <c r="BJY57" s="63">
        <f t="shared" si="50"/>
        <v>0</v>
      </c>
      <c r="BJZ57" s="63">
        <f t="shared" si="50"/>
        <v>0</v>
      </c>
      <c r="BKA57" s="63">
        <f t="shared" si="50"/>
        <v>0</v>
      </c>
      <c r="BKB57" s="63">
        <f t="shared" si="50"/>
        <v>0</v>
      </c>
      <c r="BKC57" s="63">
        <f t="shared" si="50"/>
        <v>0</v>
      </c>
      <c r="BKD57" s="63">
        <f t="shared" si="50"/>
        <v>0</v>
      </c>
      <c r="BKE57" s="63">
        <f t="shared" si="50"/>
        <v>0</v>
      </c>
      <c r="BKF57" s="63">
        <f t="shared" si="50"/>
        <v>0</v>
      </c>
      <c r="BKG57" s="63">
        <f t="shared" si="50"/>
        <v>0</v>
      </c>
      <c r="BKH57" s="63">
        <f t="shared" si="50"/>
        <v>0</v>
      </c>
      <c r="BKI57" s="63">
        <f t="shared" si="50"/>
        <v>0</v>
      </c>
      <c r="BKJ57" s="63">
        <f t="shared" si="50"/>
        <v>0</v>
      </c>
      <c r="BKK57" s="63">
        <f t="shared" si="50"/>
        <v>0</v>
      </c>
      <c r="BKL57" s="63">
        <f t="shared" si="50"/>
        <v>0</v>
      </c>
      <c r="BKM57" s="63">
        <f t="shared" si="50"/>
        <v>0</v>
      </c>
      <c r="BKN57" s="63">
        <f t="shared" si="50"/>
        <v>0</v>
      </c>
      <c r="BKO57" s="63">
        <f t="shared" si="50"/>
        <v>0</v>
      </c>
      <c r="BKP57" s="63">
        <f t="shared" si="50"/>
        <v>0</v>
      </c>
      <c r="BKQ57" s="63">
        <f t="shared" si="50"/>
        <v>0</v>
      </c>
      <c r="BKR57" s="63">
        <f t="shared" si="50"/>
        <v>0</v>
      </c>
      <c r="BKS57" s="63">
        <f t="shared" si="50"/>
        <v>0</v>
      </c>
      <c r="BKT57" s="63">
        <f t="shared" si="50"/>
        <v>0</v>
      </c>
      <c r="BKU57" s="63">
        <f t="shared" si="50"/>
        <v>0</v>
      </c>
      <c r="BKV57" s="63">
        <f t="shared" si="50"/>
        <v>0</v>
      </c>
      <c r="BKW57" s="63">
        <f t="shared" si="50"/>
        <v>0</v>
      </c>
      <c r="BKX57" s="63">
        <f t="shared" si="50"/>
        <v>0</v>
      </c>
      <c r="BKY57" s="63">
        <f t="shared" si="50"/>
        <v>0</v>
      </c>
      <c r="BKZ57" s="63">
        <f t="shared" si="50"/>
        <v>0</v>
      </c>
      <c r="BLA57" s="63">
        <f t="shared" si="50"/>
        <v>0</v>
      </c>
      <c r="BLB57" s="63">
        <f t="shared" si="50"/>
        <v>0</v>
      </c>
      <c r="BLC57" s="63">
        <f t="shared" si="50"/>
        <v>0</v>
      </c>
      <c r="BLD57" s="63">
        <f t="shared" si="50"/>
        <v>0</v>
      </c>
      <c r="BLE57" s="63">
        <f t="shared" si="50"/>
        <v>0</v>
      </c>
      <c r="BLF57" s="63">
        <f t="shared" si="50"/>
        <v>0</v>
      </c>
      <c r="BLG57" s="63">
        <f t="shared" si="50"/>
        <v>0</v>
      </c>
      <c r="BLH57" s="63">
        <f t="shared" si="50"/>
        <v>0</v>
      </c>
      <c r="BLI57" s="63">
        <f t="shared" si="50"/>
        <v>0</v>
      </c>
      <c r="BLJ57" s="63">
        <f t="shared" ref="BLJ57:BNU57" si="51">BLI58</f>
        <v>0</v>
      </c>
      <c r="BLK57" s="63">
        <f t="shared" si="51"/>
        <v>0</v>
      </c>
      <c r="BLL57" s="63">
        <f t="shared" si="51"/>
        <v>0</v>
      </c>
      <c r="BLM57" s="63">
        <f t="shared" si="51"/>
        <v>0</v>
      </c>
      <c r="BLN57" s="63">
        <f t="shared" si="51"/>
        <v>0</v>
      </c>
      <c r="BLO57" s="63">
        <f t="shared" si="51"/>
        <v>0</v>
      </c>
      <c r="BLP57" s="63">
        <f t="shared" si="51"/>
        <v>0</v>
      </c>
      <c r="BLQ57" s="63">
        <f t="shared" si="51"/>
        <v>0</v>
      </c>
      <c r="BLR57" s="63">
        <f t="shared" si="51"/>
        <v>0</v>
      </c>
      <c r="BLS57" s="63">
        <f t="shared" si="51"/>
        <v>0</v>
      </c>
      <c r="BLT57" s="63">
        <f t="shared" si="51"/>
        <v>0</v>
      </c>
      <c r="BLU57" s="63">
        <f t="shared" si="51"/>
        <v>0</v>
      </c>
      <c r="BLV57" s="63">
        <f t="shared" si="51"/>
        <v>0</v>
      </c>
      <c r="BLW57" s="63">
        <f t="shared" si="51"/>
        <v>0</v>
      </c>
      <c r="BLX57" s="63">
        <f t="shared" si="51"/>
        <v>0</v>
      </c>
      <c r="BLY57" s="63">
        <f t="shared" si="51"/>
        <v>0</v>
      </c>
      <c r="BLZ57" s="63">
        <f t="shared" si="51"/>
        <v>0</v>
      </c>
      <c r="BMA57" s="63">
        <f t="shared" si="51"/>
        <v>0</v>
      </c>
      <c r="BMB57" s="63">
        <f t="shared" si="51"/>
        <v>0</v>
      </c>
      <c r="BMC57" s="63">
        <f t="shared" si="51"/>
        <v>0</v>
      </c>
      <c r="BMD57" s="63">
        <f t="shared" si="51"/>
        <v>0</v>
      </c>
      <c r="BME57" s="63">
        <f t="shared" si="51"/>
        <v>0</v>
      </c>
      <c r="BMF57" s="63">
        <f t="shared" si="51"/>
        <v>0</v>
      </c>
      <c r="BMG57" s="63">
        <f t="shared" si="51"/>
        <v>0</v>
      </c>
      <c r="BMH57" s="63">
        <f t="shared" si="51"/>
        <v>0</v>
      </c>
      <c r="BMI57" s="63">
        <f t="shared" si="51"/>
        <v>0</v>
      </c>
      <c r="BMJ57" s="63">
        <f t="shared" si="51"/>
        <v>0</v>
      </c>
      <c r="BMK57" s="63">
        <f t="shared" si="51"/>
        <v>0</v>
      </c>
      <c r="BML57" s="63">
        <f t="shared" si="51"/>
        <v>0</v>
      </c>
      <c r="BMM57" s="63">
        <f t="shared" si="51"/>
        <v>0</v>
      </c>
      <c r="BMN57" s="63">
        <f t="shared" si="51"/>
        <v>0</v>
      </c>
      <c r="BMO57" s="63">
        <f t="shared" si="51"/>
        <v>0</v>
      </c>
      <c r="BMP57" s="63">
        <f t="shared" si="51"/>
        <v>0</v>
      </c>
      <c r="BMQ57" s="63">
        <f t="shared" si="51"/>
        <v>0</v>
      </c>
      <c r="BMR57" s="63">
        <f t="shared" si="51"/>
        <v>0</v>
      </c>
      <c r="BMS57" s="63">
        <f t="shared" si="51"/>
        <v>0</v>
      </c>
      <c r="BMT57" s="63">
        <f t="shared" si="51"/>
        <v>0</v>
      </c>
      <c r="BMU57" s="63">
        <f t="shared" si="51"/>
        <v>0</v>
      </c>
      <c r="BMV57" s="63">
        <f t="shared" si="51"/>
        <v>0</v>
      </c>
      <c r="BMW57" s="63">
        <f t="shared" si="51"/>
        <v>0</v>
      </c>
      <c r="BMX57" s="63">
        <f t="shared" si="51"/>
        <v>0</v>
      </c>
      <c r="BMY57" s="63">
        <f t="shared" si="51"/>
        <v>0</v>
      </c>
      <c r="BMZ57" s="63">
        <f t="shared" si="51"/>
        <v>0</v>
      </c>
      <c r="BNA57" s="63">
        <f t="shared" si="51"/>
        <v>0</v>
      </c>
      <c r="BNB57" s="63">
        <f t="shared" si="51"/>
        <v>0</v>
      </c>
      <c r="BNC57" s="63">
        <f t="shared" si="51"/>
        <v>0</v>
      </c>
      <c r="BND57" s="63">
        <f t="shared" si="51"/>
        <v>0</v>
      </c>
      <c r="BNE57" s="63">
        <f t="shared" si="51"/>
        <v>0</v>
      </c>
      <c r="BNF57" s="63">
        <f t="shared" si="51"/>
        <v>0</v>
      </c>
      <c r="BNG57" s="63">
        <f t="shared" si="51"/>
        <v>0</v>
      </c>
      <c r="BNH57" s="63">
        <f t="shared" si="51"/>
        <v>0</v>
      </c>
      <c r="BNI57" s="63">
        <f t="shared" si="51"/>
        <v>0</v>
      </c>
      <c r="BNJ57" s="63">
        <f t="shared" si="51"/>
        <v>0</v>
      </c>
      <c r="BNK57" s="63">
        <f t="shared" si="51"/>
        <v>0</v>
      </c>
      <c r="BNL57" s="63">
        <f t="shared" si="51"/>
        <v>0</v>
      </c>
      <c r="BNM57" s="63">
        <f t="shared" si="51"/>
        <v>0</v>
      </c>
      <c r="BNN57" s="63">
        <f t="shared" si="51"/>
        <v>0</v>
      </c>
      <c r="BNO57" s="63">
        <f t="shared" si="51"/>
        <v>0</v>
      </c>
      <c r="BNP57" s="63">
        <f t="shared" si="51"/>
        <v>0</v>
      </c>
      <c r="BNQ57" s="63">
        <f t="shared" si="51"/>
        <v>0</v>
      </c>
      <c r="BNR57" s="63">
        <f t="shared" si="51"/>
        <v>0</v>
      </c>
      <c r="BNS57" s="63">
        <f t="shared" si="51"/>
        <v>0</v>
      </c>
      <c r="BNT57" s="63">
        <f t="shared" si="51"/>
        <v>0</v>
      </c>
      <c r="BNU57" s="63">
        <f t="shared" si="51"/>
        <v>0</v>
      </c>
      <c r="BNV57" s="63">
        <f t="shared" ref="BNV57:BQG57" si="52">BNU58</f>
        <v>0</v>
      </c>
      <c r="BNW57" s="63">
        <f t="shared" si="52"/>
        <v>0</v>
      </c>
      <c r="BNX57" s="63">
        <f t="shared" si="52"/>
        <v>0</v>
      </c>
      <c r="BNY57" s="63">
        <f t="shared" si="52"/>
        <v>0</v>
      </c>
      <c r="BNZ57" s="63">
        <f t="shared" si="52"/>
        <v>0</v>
      </c>
      <c r="BOA57" s="63">
        <f t="shared" si="52"/>
        <v>0</v>
      </c>
      <c r="BOB57" s="63">
        <f t="shared" si="52"/>
        <v>0</v>
      </c>
      <c r="BOC57" s="63">
        <f t="shared" si="52"/>
        <v>0</v>
      </c>
      <c r="BOD57" s="63">
        <f t="shared" si="52"/>
        <v>0</v>
      </c>
      <c r="BOE57" s="63">
        <f t="shared" si="52"/>
        <v>0</v>
      </c>
      <c r="BOF57" s="63">
        <f t="shared" si="52"/>
        <v>0</v>
      </c>
      <c r="BOG57" s="63">
        <f t="shared" si="52"/>
        <v>0</v>
      </c>
      <c r="BOH57" s="63">
        <f t="shared" si="52"/>
        <v>0</v>
      </c>
      <c r="BOI57" s="63">
        <f t="shared" si="52"/>
        <v>0</v>
      </c>
      <c r="BOJ57" s="63">
        <f t="shared" si="52"/>
        <v>0</v>
      </c>
      <c r="BOK57" s="63">
        <f t="shared" si="52"/>
        <v>0</v>
      </c>
      <c r="BOL57" s="63">
        <f t="shared" si="52"/>
        <v>0</v>
      </c>
      <c r="BOM57" s="63">
        <f t="shared" si="52"/>
        <v>0</v>
      </c>
      <c r="BON57" s="63">
        <f t="shared" si="52"/>
        <v>0</v>
      </c>
      <c r="BOO57" s="63">
        <f t="shared" si="52"/>
        <v>0</v>
      </c>
      <c r="BOP57" s="63">
        <f t="shared" si="52"/>
        <v>0</v>
      </c>
      <c r="BOQ57" s="63">
        <f t="shared" si="52"/>
        <v>0</v>
      </c>
      <c r="BOR57" s="63">
        <f t="shared" si="52"/>
        <v>0</v>
      </c>
      <c r="BOS57" s="63">
        <f t="shared" si="52"/>
        <v>0</v>
      </c>
      <c r="BOT57" s="63">
        <f t="shared" si="52"/>
        <v>0</v>
      </c>
      <c r="BOU57" s="63">
        <f t="shared" si="52"/>
        <v>0</v>
      </c>
      <c r="BOV57" s="63">
        <f t="shared" si="52"/>
        <v>0</v>
      </c>
      <c r="BOW57" s="63">
        <f t="shared" si="52"/>
        <v>0</v>
      </c>
      <c r="BOX57" s="63">
        <f t="shared" si="52"/>
        <v>0</v>
      </c>
      <c r="BOY57" s="63">
        <f t="shared" si="52"/>
        <v>0</v>
      </c>
      <c r="BOZ57" s="63">
        <f t="shared" si="52"/>
        <v>0</v>
      </c>
      <c r="BPA57" s="63">
        <f t="shared" si="52"/>
        <v>0</v>
      </c>
      <c r="BPB57" s="63">
        <f t="shared" si="52"/>
        <v>0</v>
      </c>
      <c r="BPC57" s="63">
        <f t="shared" si="52"/>
        <v>0</v>
      </c>
      <c r="BPD57" s="63">
        <f t="shared" si="52"/>
        <v>0</v>
      </c>
      <c r="BPE57" s="63">
        <f t="shared" si="52"/>
        <v>0</v>
      </c>
      <c r="BPF57" s="63">
        <f t="shared" si="52"/>
        <v>0</v>
      </c>
      <c r="BPG57" s="63">
        <f t="shared" si="52"/>
        <v>0</v>
      </c>
      <c r="BPH57" s="63">
        <f t="shared" si="52"/>
        <v>0</v>
      </c>
      <c r="BPI57" s="63">
        <f t="shared" si="52"/>
        <v>0</v>
      </c>
      <c r="BPJ57" s="63">
        <f t="shared" si="52"/>
        <v>0</v>
      </c>
      <c r="BPK57" s="63">
        <f t="shared" si="52"/>
        <v>0</v>
      </c>
      <c r="BPL57" s="63">
        <f t="shared" si="52"/>
        <v>0</v>
      </c>
      <c r="BPM57" s="63">
        <f t="shared" si="52"/>
        <v>0</v>
      </c>
      <c r="BPN57" s="63">
        <f t="shared" si="52"/>
        <v>0</v>
      </c>
      <c r="BPO57" s="63">
        <f t="shared" si="52"/>
        <v>0</v>
      </c>
      <c r="BPP57" s="63">
        <f t="shared" si="52"/>
        <v>0</v>
      </c>
      <c r="BPQ57" s="63">
        <f t="shared" si="52"/>
        <v>0</v>
      </c>
      <c r="BPR57" s="63">
        <f t="shared" si="52"/>
        <v>0</v>
      </c>
      <c r="BPS57" s="63">
        <f t="shared" si="52"/>
        <v>0</v>
      </c>
      <c r="BPT57" s="63">
        <f t="shared" si="52"/>
        <v>0</v>
      </c>
      <c r="BPU57" s="63">
        <f t="shared" si="52"/>
        <v>0</v>
      </c>
      <c r="BPV57" s="63">
        <f t="shared" si="52"/>
        <v>0</v>
      </c>
      <c r="BPW57" s="63">
        <f t="shared" si="52"/>
        <v>0</v>
      </c>
      <c r="BPX57" s="63">
        <f t="shared" si="52"/>
        <v>0</v>
      </c>
      <c r="BPY57" s="63">
        <f t="shared" si="52"/>
        <v>0</v>
      </c>
      <c r="BPZ57" s="63">
        <f t="shared" si="52"/>
        <v>0</v>
      </c>
      <c r="BQA57" s="63">
        <f t="shared" si="52"/>
        <v>0</v>
      </c>
      <c r="BQB57" s="63">
        <f t="shared" si="52"/>
        <v>0</v>
      </c>
      <c r="BQC57" s="63">
        <f t="shared" si="52"/>
        <v>0</v>
      </c>
      <c r="BQD57" s="63">
        <f t="shared" si="52"/>
        <v>0</v>
      </c>
      <c r="BQE57" s="63">
        <f t="shared" si="52"/>
        <v>0</v>
      </c>
      <c r="BQF57" s="63">
        <f t="shared" si="52"/>
        <v>0</v>
      </c>
      <c r="BQG57" s="63">
        <f t="shared" si="52"/>
        <v>0</v>
      </c>
      <c r="BQH57" s="63">
        <f t="shared" ref="BQH57:BSS57" si="53">BQG58</f>
        <v>0</v>
      </c>
      <c r="BQI57" s="63">
        <f t="shared" si="53"/>
        <v>0</v>
      </c>
      <c r="BQJ57" s="63">
        <f t="shared" si="53"/>
        <v>0</v>
      </c>
      <c r="BQK57" s="63">
        <f t="shared" si="53"/>
        <v>0</v>
      </c>
      <c r="BQL57" s="63">
        <f t="shared" si="53"/>
        <v>0</v>
      </c>
      <c r="BQM57" s="63">
        <f t="shared" si="53"/>
        <v>0</v>
      </c>
      <c r="BQN57" s="63">
        <f t="shared" si="53"/>
        <v>0</v>
      </c>
      <c r="BQO57" s="63">
        <f t="shared" si="53"/>
        <v>0</v>
      </c>
      <c r="BQP57" s="63">
        <f t="shared" si="53"/>
        <v>0</v>
      </c>
      <c r="BQQ57" s="63">
        <f t="shared" si="53"/>
        <v>0</v>
      </c>
      <c r="BQR57" s="63">
        <f t="shared" si="53"/>
        <v>0</v>
      </c>
      <c r="BQS57" s="63">
        <f t="shared" si="53"/>
        <v>0</v>
      </c>
      <c r="BQT57" s="63">
        <f t="shared" si="53"/>
        <v>0</v>
      </c>
      <c r="BQU57" s="63">
        <f t="shared" si="53"/>
        <v>0</v>
      </c>
      <c r="BQV57" s="63">
        <f t="shared" si="53"/>
        <v>0</v>
      </c>
      <c r="BQW57" s="63">
        <f t="shared" si="53"/>
        <v>0</v>
      </c>
      <c r="BQX57" s="63">
        <f t="shared" si="53"/>
        <v>0</v>
      </c>
      <c r="BQY57" s="63">
        <f t="shared" si="53"/>
        <v>0</v>
      </c>
      <c r="BQZ57" s="63">
        <f t="shared" si="53"/>
        <v>0</v>
      </c>
      <c r="BRA57" s="63">
        <f t="shared" si="53"/>
        <v>0</v>
      </c>
      <c r="BRB57" s="63">
        <f t="shared" si="53"/>
        <v>0</v>
      </c>
      <c r="BRC57" s="63">
        <f t="shared" si="53"/>
        <v>0</v>
      </c>
      <c r="BRD57" s="63">
        <f t="shared" si="53"/>
        <v>0</v>
      </c>
      <c r="BRE57" s="63">
        <f t="shared" si="53"/>
        <v>0</v>
      </c>
      <c r="BRF57" s="63">
        <f t="shared" si="53"/>
        <v>0</v>
      </c>
      <c r="BRG57" s="63">
        <f t="shared" si="53"/>
        <v>0</v>
      </c>
      <c r="BRH57" s="63">
        <f t="shared" si="53"/>
        <v>0</v>
      </c>
      <c r="BRI57" s="63">
        <f t="shared" si="53"/>
        <v>0</v>
      </c>
      <c r="BRJ57" s="63">
        <f t="shared" si="53"/>
        <v>0</v>
      </c>
      <c r="BRK57" s="63">
        <f t="shared" si="53"/>
        <v>0</v>
      </c>
      <c r="BRL57" s="63">
        <f t="shared" si="53"/>
        <v>0</v>
      </c>
      <c r="BRM57" s="63">
        <f t="shared" si="53"/>
        <v>0</v>
      </c>
      <c r="BRN57" s="63">
        <f t="shared" si="53"/>
        <v>0</v>
      </c>
      <c r="BRO57" s="63">
        <f t="shared" si="53"/>
        <v>0</v>
      </c>
      <c r="BRP57" s="63">
        <f t="shared" si="53"/>
        <v>0</v>
      </c>
      <c r="BRQ57" s="63">
        <f t="shared" si="53"/>
        <v>0</v>
      </c>
      <c r="BRR57" s="63">
        <f t="shared" si="53"/>
        <v>0</v>
      </c>
      <c r="BRS57" s="63">
        <f t="shared" si="53"/>
        <v>0</v>
      </c>
      <c r="BRT57" s="63">
        <f t="shared" si="53"/>
        <v>0</v>
      </c>
      <c r="BRU57" s="63">
        <f t="shared" si="53"/>
        <v>0</v>
      </c>
      <c r="BRV57" s="63">
        <f t="shared" si="53"/>
        <v>0</v>
      </c>
      <c r="BRW57" s="63">
        <f t="shared" si="53"/>
        <v>0</v>
      </c>
      <c r="BRX57" s="63">
        <f t="shared" si="53"/>
        <v>0</v>
      </c>
      <c r="BRY57" s="63">
        <f t="shared" si="53"/>
        <v>0</v>
      </c>
      <c r="BRZ57" s="63">
        <f t="shared" si="53"/>
        <v>0</v>
      </c>
      <c r="BSA57" s="63">
        <f t="shared" si="53"/>
        <v>0</v>
      </c>
      <c r="BSB57" s="63">
        <f t="shared" si="53"/>
        <v>0</v>
      </c>
      <c r="BSC57" s="63">
        <f t="shared" si="53"/>
        <v>0</v>
      </c>
      <c r="BSD57" s="63">
        <f t="shared" si="53"/>
        <v>0</v>
      </c>
      <c r="BSE57" s="63">
        <f t="shared" si="53"/>
        <v>0</v>
      </c>
      <c r="BSF57" s="63">
        <f t="shared" si="53"/>
        <v>0</v>
      </c>
      <c r="BSG57" s="63">
        <f t="shared" si="53"/>
        <v>0</v>
      </c>
      <c r="BSH57" s="63">
        <f t="shared" si="53"/>
        <v>0</v>
      </c>
      <c r="BSI57" s="63">
        <f t="shared" si="53"/>
        <v>0</v>
      </c>
      <c r="BSJ57" s="63">
        <f t="shared" si="53"/>
        <v>0</v>
      </c>
      <c r="BSK57" s="63">
        <f t="shared" si="53"/>
        <v>0</v>
      </c>
      <c r="BSL57" s="63">
        <f t="shared" si="53"/>
        <v>0</v>
      </c>
      <c r="BSM57" s="63">
        <f t="shared" si="53"/>
        <v>0</v>
      </c>
      <c r="BSN57" s="63">
        <f t="shared" si="53"/>
        <v>0</v>
      </c>
      <c r="BSO57" s="63">
        <f t="shared" si="53"/>
        <v>0</v>
      </c>
      <c r="BSP57" s="63">
        <f t="shared" si="53"/>
        <v>0</v>
      </c>
      <c r="BSQ57" s="63">
        <f t="shared" si="53"/>
        <v>0</v>
      </c>
      <c r="BSR57" s="63">
        <f t="shared" si="53"/>
        <v>0</v>
      </c>
      <c r="BSS57" s="63">
        <f t="shared" si="53"/>
        <v>0</v>
      </c>
      <c r="BST57" s="63">
        <f t="shared" ref="BST57:BVE57" si="54">BSS58</f>
        <v>0</v>
      </c>
      <c r="BSU57" s="63">
        <f t="shared" si="54"/>
        <v>0</v>
      </c>
      <c r="BSV57" s="63">
        <f t="shared" si="54"/>
        <v>0</v>
      </c>
      <c r="BSW57" s="63">
        <f t="shared" si="54"/>
        <v>0</v>
      </c>
      <c r="BSX57" s="63">
        <f t="shared" si="54"/>
        <v>0</v>
      </c>
      <c r="BSY57" s="63">
        <f t="shared" si="54"/>
        <v>0</v>
      </c>
      <c r="BSZ57" s="63">
        <f t="shared" si="54"/>
        <v>0</v>
      </c>
      <c r="BTA57" s="63">
        <f t="shared" si="54"/>
        <v>0</v>
      </c>
      <c r="BTB57" s="63">
        <f t="shared" si="54"/>
        <v>0</v>
      </c>
      <c r="BTC57" s="63">
        <f t="shared" si="54"/>
        <v>0</v>
      </c>
      <c r="BTD57" s="63">
        <f t="shared" si="54"/>
        <v>0</v>
      </c>
      <c r="BTE57" s="63">
        <f t="shared" si="54"/>
        <v>0</v>
      </c>
      <c r="BTF57" s="63">
        <f t="shared" si="54"/>
        <v>0</v>
      </c>
      <c r="BTG57" s="63">
        <f t="shared" si="54"/>
        <v>0</v>
      </c>
      <c r="BTH57" s="63">
        <f t="shared" si="54"/>
        <v>0</v>
      </c>
      <c r="BTI57" s="63">
        <f t="shared" si="54"/>
        <v>0</v>
      </c>
      <c r="BTJ57" s="63">
        <f t="shared" si="54"/>
        <v>0</v>
      </c>
      <c r="BTK57" s="63">
        <f t="shared" si="54"/>
        <v>0</v>
      </c>
      <c r="BTL57" s="63">
        <f t="shared" si="54"/>
        <v>0</v>
      </c>
      <c r="BTM57" s="63">
        <f t="shared" si="54"/>
        <v>0</v>
      </c>
      <c r="BTN57" s="63">
        <f t="shared" si="54"/>
        <v>0</v>
      </c>
      <c r="BTO57" s="63">
        <f t="shared" si="54"/>
        <v>0</v>
      </c>
      <c r="BTP57" s="63">
        <f t="shared" si="54"/>
        <v>0</v>
      </c>
      <c r="BTQ57" s="63">
        <f t="shared" si="54"/>
        <v>0</v>
      </c>
      <c r="BTR57" s="63">
        <f t="shared" si="54"/>
        <v>0</v>
      </c>
      <c r="BTS57" s="63">
        <f t="shared" si="54"/>
        <v>0</v>
      </c>
      <c r="BTT57" s="63">
        <f t="shared" si="54"/>
        <v>0</v>
      </c>
      <c r="BTU57" s="63">
        <f t="shared" si="54"/>
        <v>0</v>
      </c>
      <c r="BTV57" s="63">
        <f t="shared" si="54"/>
        <v>0</v>
      </c>
      <c r="BTW57" s="63">
        <f t="shared" si="54"/>
        <v>0</v>
      </c>
      <c r="BTX57" s="63">
        <f t="shared" si="54"/>
        <v>0</v>
      </c>
      <c r="BTY57" s="63">
        <f t="shared" si="54"/>
        <v>0</v>
      </c>
      <c r="BTZ57" s="63">
        <f t="shared" si="54"/>
        <v>0</v>
      </c>
      <c r="BUA57" s="63">
        <f t="shared" si="54"/>
        <v>0</v>
      </c>
      <c r="BUB57" s="63">
        <f t="shared" si="54"/>
        <v>0</v>
      </c>
      <c r="BUC57" s="63">
        <f t="shared" si="54"/>
        <v>0</v>
      </c>
      <c r="BUD57" s="63">
        <f t="shared" si="54"/>
        <v>0</v>
      </c>
      <c r="BUE57" s="63">
        <f t="shared" si="54"/>
        <v>0</v>
      </c>
      <c r="BUF57" s="63">
        <f t="shared" si="54"/>
        <v>0</v>
      </c>
      <c r="BUG57" s="63">
        <f t="shared" si="54"/>
        <v>0</v>
      </c>
      <c r="BUH57" s="63">
        <f t="shared" si="54"/>
        <v>0</v>
      </c>
      <c r="BUI57" s="63">
        <f t="shared" si="54"/>
        <v>0</v>
      </c>
      <c r="BUJ57" s="63">
        <f t="shared" si="54"/>
        <v>0</v>
      </c>
      <c r="BUK57" s="63">
        <f t="shared" si="54"/>
        <v>0</v>
      </c>
      <c r="BUL57" s="63">
        <f t="shared" si="54"/>
        <v>0</v>
      </c>
      <c r="BUM57" s="63">
        <f t="shared" si="54"/>
        <v>0</v>
      </c>
      <c r="BUN57" s="63">
        <f t="shared" si="54"/>
        <v>0</v>
      </c>
      <c r="BUO57" s="63">
        <f t="shared" si="54"/>
        <v>0</v>
      </c>
      <c r="BUP57" s="63">
        <f t="shared" si="54"/>
        <v>0</v>
      </c>
      <c r="BUQ57" s="63">
        <f t="shared" si="54"/>
        <v>0</v>
      </c>
      <c r="BUR57" s="63">
        <f t="shared" si="54"/>
        <v>0</v>
      </c>
      <c r="BUS57" s="63">
        <f t="shared" si="54"/>
        <v>0</v>
      </c>
      <c r="BUT57" s="63">
        <f t="shared" si="54"/>
        <v>0</v>
      </c>
      <c r="BUU57" s="63">
        <f t="shared" si="54"/>
        <v>0</v>
      </c>
      <c r="BUV57" s="63">
        <f t="shared" si="54"/>
        <v>0</v>
      </c>
      <c r="BUW57" s="63">
        <f t="shared" si="54"/>
        <v>0</v>
      </c>
      <c r="BUX57" s="63">
        <f t="shared" si="54"/>
        <v>0</v>
      </c>
      <c r="BUY57" s="63">
        <f t="shared" si="54"/>
        <v>0</v>
      </c>
      <c r="BUZ57" s="63">
        <f t="shared" si="54"/>
        <v>0</v>
      </c>
      <c r="BVA57" s="63">
        <f t="shared" si="54"/>
        <v>0</v>
      </c>
      <c r="BVB57" s="63">
        <f t="shared" si="54"/>
        <v>0</v>
      </c>
      <c r="BVC57" s="63">
        <f t="shared" si="54"/>
        <v>0</v>
      </c>
      <c r="BVD57" s="63">
        <f t="shared" si="54"/>
        <v>0</v>
      </c>
      <c r="BVE57" s="63">
        <f t="shared" si="54"/>
        <v>0</v>
      </c>
      <c r="BVF57" s="63">
        <f t="shared" ref="BVF57:BXQ57" si="55">BVE58</f>
        <v>0</v>
      </c>
      <c r="BVG57" s="63">
        <f t="shared" si="55"/>
        <v>0</v>
      </c>
      <c r="BVH57" s="63">
        <f t="shared" si="55"/>
        <v>0</v>
      </c>
      <c r="BVI57" s="63">
        <f t="shared" si="55"/>
        <v>0</v>
      </c>
      <c r="BVJ57" s="63">
        <f t="shared" si="55"/>
        <v>0</v>
      </c>
      <c r="BVK57" s="63">
        <f t="shared" si="55"/>
        <v>0</v>
      </c>
      <c r="BVL57" s="63">
        <f t="shared" si="55"/>
        <v>0</v>
      </c>
      <c r="BVM57" s="63">
        <f t="shared" si="55"/>
        <v>0</v>
      </c>
      <c r="BVN57" s="63">
        <f t="shared" si="55"/>
        <v>0</v>
      </c>
      <c r="BVO57" s="63">
        <f t="shared" si="55"/>
        <v>0</v>
      </c>
      <c r="BVP57" s="63">
        <f t="shared" si="55"/>
        <v>0</v>
      </c>
      <c r="BVQ57" s="63">
        <f t="shared" si="55"/>
        <v>0</v>
      </c>
      <c r="BVR57" s="63">
        <f t="shared" si="55"/>
        <v>0</v>
      </c>
      <c r="BVS57" s="63">
        <f t="shared" si="55"/>
        <v>0</v>
      </c>
      <c r="BVT57" s="63">
        <f t="shared" si="55"/>
        <v>0</v>
      </c>
      <c r="BVU57" s="63">
        <f t="shared" si="55"/>
        <v>0</v>
      </c>
      <c r="BVV57" s="63">
        <f t="shared" si="55"/>
        <v>0</v>
      </c>
      <c r="BVW57" s="63">
        <f t="shared" si="55"/>
        <v>0</v>
      </c>
      <c r="BVX57" s="63">
        <f t="shared" si="55"/>
        <v>0</v>
      </c>
      <c r="BVY57" s="63">
        <f t="shared" si="55"/>
        <v>0</v>
      </c>
      <c r="BVZ57" s="63">
        <f t="shared" si="55"/>
        <v>0</v>
      </c>
      <c r="BWA57" s="63">
        <f t="shared" si="55"/>
        <v>0</v>
      </c>
      <c r="BWB57" s="63">
        <f t="shared" si="55"/>
        <v>0</v>
      </c>
      <c r="BWC57" s="63">
        <f t="shared" si="55"/>
        <v>0</v>
      </c>
      <c r="BWD57" s="63">
        <f t="shared" si="55"/>
        <v>0</v>
      </c>
      <c r="BWE57" s="63">
        <f t="shared" si="55"/>
        <v>0</v>
      </c>
      <c r="BWF57" s="63">
        <f t="shared" si="55"/>
        <v>0</v>
      </c>
      <c r="BWG57" s="63">
        <f t="shared" si="55"/>
        <v>0</v>
      </c>
      <c r="BWH57" s="63">
        <f t="shared" si="55"/>
        <v>0</v>
      </c>
      <c r="BWI57" s="63">
        <f t="shared" si="55"/>
        <v>0</v>
      </c>
      <c r="BWJ57" s="63">
        <f t="shared" si="55"/>
        <v>0</v>
      </c>
      <c r="BWK57" s="63">
        <f t="shared" si="55"/>
        <v>0</v>
      </c>
      <c r="BWL57" s="63">
        <f t="shared" si="55"/>
        <v>0</v>
      </c>
      <c r="BWM57" s="63">
        <f t="shared" si="55"/>
        <v>0</v>
      </c>
      <c r="BWN57" s="63">
        <f t="shared" si="55"/>
        <v>0</v>
      </c>
      <c r="BWO57" s="63">
        <f t="shared" si="55"/>
        <v>0</v>
      </c>
      <c r="BWP57" s="63">
        <f t="shared" si="55"/>
        <v>0</v>
      </c>
      <c r="BWQ57" s="63">
        <f t="shared" si="55"/>
        <v>0</v>
      </c>
      <c r="BWR57" s="63">
        <f t="shared" si="55"/>
        <v>0</v>
      </c>
      <c r="BWS57" s="63">
        <f t="shared" si="55"/>
        <v>0</v>
      </c>
      <c r="BWT57" s="63">
        <f t="shared" si="55"/>
        <v>0</v>
      </c>
      <c r="BWU57" s="63">
        <f t="shared" si="55"/>
        <v>0</v>
      </c>
      <c r="BWV57" s="63">
        <f t="shared" si="55"/>
        <v>0</v>
      </c>
      <c r="BWW57" s="63">
        <f t="shared" si="55"/>
        <v>0</v>
      </c>
      <c r="BWX57" s="63">
        <f t="shared" si="55"/>
        <v>0</v>
      </c>
      <c r="BWY57" s="63">
        <f t="shared" si="55"/>
        <v>0</v>
      </c>
      <c r="BWZ57" s="63">
        <f t="shared" si="55"/>
        <v>0</v>
      </c>
      <c r="BXA57" s="63">
        <f t="shared" si="55"/>
        <v>0</v>
      </c>
      <c r="BXB57" s="63">
        <f t="shared" si="55"/>
        <v>0</v>
      </c>
      <c r="BXC57" s="63">
        <f t="shared" si="55"/>
        <v>0</v>
      </c>
      <c r="BXD57" s="63">
        <f t="shared" si="55"/>
        <v>0</v>
      </c>
      <c r="BXE57" s="63">
        <f t="shared" si="55"/>
        <v>0</v>
      </c>
      <c r="BXF57" s="63">
        <f t="shared" si="55"/>
        <v>0</v>
      </c>
      <c r="BXG57" s="63">
        <f t="shared" si="55"/>
        <v>0</v>
      </c>
      <c r="BXH57" s="63">
        <f t="shared" si="55"/>
        <v>0</v>
      </c>
      <c r="BXI57" s="63">
        <f t="shared" si="55"/>
        <v>0</v>
      </c>
      <c r="BXJ57" s="63">
        <f t="shared" si="55"/>
        <v>0</v>
      </c>
      <c r="BXK57" s="63">
        <f t="shared" si="55"/>
        <v>0</v>
      </c>
      <c r="BXL57" s="63">
        <f t="shared" si="55"/>
        <v>0</v>
      </c>
      <c r="BXM57" s="63">
        <f t="shared" si="55"/>
        <v>0</v>
      </c>
      <c r="BXN57" s="63">
        <f t="shared" si="55"/>
        <v>0</v>
      </c>
      <c r="BXO57" s="63">
        <f t="shared" si="55"/>
        <v>0</v>
      </c>
      <c r="BXP57" s="63">
        <f t="shared" si="55"/>
        <v>0</v>
      </c>
      <c r="BXQ57" s="63">
        <f t="shared" si="55"/>
        <v>0</v>
      </c>
      <c r="BXR57" s="63">
        <f t="shared" ref="BXR57:CAC57" si="56">BXQ58</f>
        <v>0</v>
      </c>
      <c r="BXS57" s="63">
        <f t="shared" si="56"/>
        <v>0</v>
      </c>
      <c r="BXT57" s="63">
        <f t="shared" si="56"/>
        <v>0</v>
      </c>
      <c r="BXU57" s="63">
        <f t="shared" si="56"/>
        <v>0</v>
      </c>
      <c r="BXV57" s="63">
        <f t="shared" si="56"/>
        <v>0</v>
      </c>
      <c r="BXW57" s="63">
        <f t="shared" si="56"/>
        <v>0</v>
      </c>
      <c r="BXX57" s="63">
        <f t="shared" si="56"/>
        <v>0</v>
      </c>
      <c r="BXY57" s="63">
        <f t="shared" si="56"/>
        <v>0</v>
      </c>
      <c r="BXZ57" s="63">
        <f t="shared" si="56"/>
        <v>0</v>
      </c>
      <c r="BYA57" s="63">
        <f t="shared" si="56"/>
        <v>0</v>
      </c>
      <c r="BYB57" s="63">
        <f t="shared" si="56"/>
        <v>0</v>
      </c>
      <c r="BYC57" s="63">
        <f t="shared" si="56"/>
        <v>0</v>
      </c>
      <c r="BYD57" s="63">
        <f t="shared" si="56"/>
        <v>0</v>
      </c>
      <c r="BYE57" s="63">
        <f t="shared" si="56"/>
        <v>0</v>
      </c>
      <c r="BYF57" s="63">
        <f t="shared" si="56"/>
        <v>0</v>
      </c>
      <c r="BYG57" s="63">
        <f t="shared" si="56"/>
        <v>0</v>
      </c>
      <c r="BYH57" s="63">
        <f t="shared" si="56"/>
        <v>0</v>
      </c>
      <c r="BYI57" s="63">
        <f t="shared" si="56"/>
        <v>0</v>
      </c>
      <c r="BYJ57" s="63">
        <f t="shared" si="56"/>
        <v>0</v>
      </c>
      <c r="BYK57" s="63">
        <f t="shared" si="56"/>
        <v>0</v>
      </c>
      <c r="BYL57" s="63">
        <f t="shared" si="56"/>
        <v>0</v>
      </c>
      <c r="BYM57" s="63">
        <f t="shared" si="56"/>
        <v>0</v>
      </c>
      <c r="BYN57" s="63">
        <f t="shared" si="56"/>
        <v>0</v>
      </c>
      <c r="BYO57" s="63">
        <f t="shared" si="56"/>
        <v>0</v>
      </c>
      <c r="BYP57" s="63">
        <f t="shared" si="56"/>
        <v>0</v>
      </c>
      <c r="BYQ57" s="63">
        <f t="shared" si="56"/>
        <v>0</v>
      </c>
      <c r="BYR57" s="63">
        <f t="shared" si="56"/>
        <v>0</v>
      </c>
      <c r="BYS57" s="63">
        <f t="shared" si="56"/>
        <v>0</v>
      </c>
      <c r="BYT57" s="63">
        <f t="shared" si="56"/>
        <v>0</v>
      </c>
      <c r="BYU57" s="63">
        <f t="shared" si="56"/>
        <v>0</v>
      </c>
      <c r="BYV57" s="63">
        <f t="shared" si="56"/>
        <v>0</v>
      </c>
      <c r="BYW57" s="63">
        <f t="shared" si="56"/>
        <v>0</v>
      </c>
      <c r="BYX57" s="63">
        <f t="shared" si="56"/>
        <v>0</v>
      </c>
      <c r="BYY57" s="63">
        <f t="shared" si="56"/>
        <v>0</v>
      </c>
      <c r="BYZ57" s="63">
        <f t="shared" si="56"/>
        <v>0</v>
      </c>
      <c r="BZA57" s="63">
        <f t="shared" si="56"/>
        <v>0</v>
      </c>
      <c r="BZB57" s="63">
        <f t="shared" si="56"/>
        <v>0</v>
      </c>
      <c r="BZC57" s="63">
        <f t="shared" si="56"/>
        <v>0</v>
      </c>
      <c r="BZD57" s="63">
        <f t="shared" si="56"/>
        <v>0</v>
      </c>
      <c r="BZE57" s="63">
        <f t="shared" si="56"/>
        <v>0</v>
      </c>
      <c r="BZF57" s="63">
        <f t="shared" si="56"/>
        <v>0</v>
      </c>
      <c r="BZG57" s="63">
        <f t="shared" si="56"/>
        <v>0</v>
      </c>
      <c r="BZH57" s="63">
        <f t="shared" si="56"/>
        <v>0</v>
      </c>
      <c r="BZI57" s="63">
        <f t="shared" si="56"/>
        <v>0</v>
      </c>
      <c r="BZJ57" s="63">
        <f t="shared" si="56"/>
        <v>0</v>
      </c>
      <c r="BZK57" s="63">
        <f t="shared" si="56"/>
        <v>0</v>
      </c>
      <c r="BZL57" s="63">
        <f t="shared" si="56"/>
        <v>0</v>
      </c>
      <c r="BZM57" s="63">
        <f t="shared" si="56"/>
        <v>0</v>
      </c>
      <c r="BZN57" s="63">
        <f t="shared" si="56"/>
        <v>0</v>
      </c>
      <c r="BZO57" s="63">
        <f t="shared" si="56"/>
        <v>0</v>
      </c>
      <c r="BZP57" s="63">
        <f t="shared" si="56"/>
        <v>0</v>
      </c>
      <c r="BZQ57" s="63">
        <f t="shared" si="56"/>
        <v>0</v>
      </c>
      <c r="BZR57" s="63">
        <f t="shared" si="56"/>
        <v>0</v>
      </c>
      <c r="BZS57" s="63">
        <f t="shared" si="56"/>
        <v>0</v>
      </c>
      <c r="BZT57" s="63">
        <f t="shared" si="56"/>
        <v>0</v>
      </c>
      <c r="BZU57" s="63">
        <f t="shared" si="56"/>
        <v>0</v>
      </c>
      <c r="BZV57" s="63">
        <f t="shared" si="56"/>
        <v>0</v>
      </c>
      <c r="BZW57" s="63">
        <f t="shared" si="56"/>
        <v>0</v>
      </c>
      <c r="BZX57" s="63">
        <f t="shared" si="56"/>
        <v>0</v>
      </c>
      <c r="BZY57" s="63">
        <f t="shared" si="56"/>
        <v>0</v>
      </c>
      <c r="BZZ57" s="63">
        <f t="shared" si="56"/>
        <v>0</v>
      </c>
      <c r="CAA57" s="63">
        <f t="shared" si="56"/>
        <v>0</v>
      </c>
      <c r="CAB57" s="63">
        <f t="shared" si="56"/>
        <v>0</v>
      </c>
      <c r="CAC57" s="63">
        <f t="shared" si="56"/>
        <v>0</v>
      </c>
      <c r="CAD57" s="63">
        <f t="shared" ref="CAD57:CCO57" si="57">CAC58</f>
        <v>0</v>
      </c>
      <c r="CAE57" s="63">
        <f t="shared" si="57"/>
        <v>0</v>
      </c>
      <c r="CAF57" s="63">
        <f t="shared" si="57"/>
        <v>0</v>
      </c>
      <c r="CAG57" s="63">
        <f t="shared" si="57"/>
        <v>0</v>
      </c>
      <c r="CAH57" s="63">
        <f t="shared" si="57"/>
        <v>0</v>
      </c>
      <c r="CAI57" s="63">
        <f t="shared" si="57"/>
        <v>0</v>
      </c>
      <c r="CAJ57" s="63">
        <f t="shared" si="57"/>
        <v>0</v>
      </c>
      <c r="CAK57" s="63">
        <f t="shared" si="57"/>
        <v>0</v>
      </c>
      <c r="CAL57" s="63">
        <f t="shared" si="57"/>
        <v>0</v>
      </c>
      <c r="CAM57" s="63">
        <f t="shared" si="57"/>
        <v>0</v>
      </c>
      <c r="CAN57" s="63">
        <f t="shared" si="57"/>
        <v>0</v>
      </c>
      <c r="CAO57" s="63">
        <f t="shared" si="57"/>
        <v>0</v>
      </c>
      <c r="CAP57" s="63">
        <f t="shared" si="57"/>
        <v>0</v>
      </c>
      <c r="CAQ57" s="63">
        <f t="shared" si="57"/>
        <v>0</v>
      </c>
      <c r="CAR57" s="63">
        <f t="shared" si="57"/>
        <v>0</v>
      </c>
      <c r="CAS57" s="63">
        <f t="shared" si="57"/>
        <v>0</v>
      </c>
      <c r="CAT57" s="63">
        <f t="shared" si="57"/>
        <v>0</v>
      </c>
      <c r="CAU57" s="63">
        <f t="shared" si="57"/>
        <v>0</v>
      </c>
      <c r="CAV57" s="63">
        <f t="shared" si="57"/>
        <v>0</v>
      </c>
      <c r="CAW57" s="63">
        <f t="shared" si="57"/>
        <v>0</v>
      </c>
      <c r="CAX57" s="63">
        <f t="shared" si="57"/>
        <v>0</v>
      </c>
      <c r="CAY57" s="63">
        <f t="shared" si="57"/>
        <v>0</v>
      </c>
      <c r="CAZ57" s="63">
        <f t="shared" si="57"/>
        <v>0</v>
      </c>
      <c r="CBA57" s="63">
        <f t="shared" si="57"/>
        <v>0</v>
      </c>
      <c r="CBB57" s="63">
        <f t="shared" si="57"/>
        <v>0</v>
      </c>
      <c r="CBC57" s="63">
        <f t="shared" si="57"/>
        <v>0</v>
      </c>
      <c r="CBD57" s="63">
        <f t="shared" si="57"/>
        <v>0</v>
      </c>
      <c r="CBE57" s="63">
        <f t="shared" si="57"/>
        <v>0</v>
      </c>
      <c r="CBF57" s="63">
        <f t="shared" si="57"/>
        <v>0</v>
      </c>
      <c r="CBG57" s="63">
        <f t="shared" si="57"/>
        <v>0</v>
      </c>
      <c r="CBH57" s="63">
        <f t="shared" si="57"/>
        <v>0</v>
      </c>
      <c r="CBI57" s="63">
        <f t="shared" si="57"/>
        <v>0</v>
      </c>
      <c r="CBJ57" s="63">
        <f t="shared" si="57"/>
        <v>0</v>
      </c>
      <c r="CBK57" s="63">
        <f t="shared" si="57"/>
        <v>0</v>
      </c>
      <c r="CBL57" s="63">
        <f t="shared" si="57"/>
        <v>0</v>
      </c>
      <c r="CBM57" s="63">
        <f t="shared" si="57"/>
        <v>0</v>
      </c>
      <c r="CBN57" s="63">
        <f t="shared" si="57"/>
        <v>0</v>
      </c>
      <c r="CBO57" s="63">
        <f t="shared" si="57"/>
        <v>0</v>
      </c>
      <c r="CBP57" s="63">
        <f t="shared" si="57"/>
        <v>0</v>
      </c>
      <c r="CBQ57" s="63">
        <f t="shared" si="57"/>
        <v>0</v>
      </c>
      <c r="CBR57" s="63">
        <f t="shared" si="57"/>
        <v>0</v>
      </c>
      <c r="CBS57" s="63">
        <f t="shared" si="57"/>
        <v>0</v>
      </c>
      <c r="CBT57" s="63">
        <f t="shared" si="57"/>
        <v>0</v>
      </c>
      <c r="CBU57" s="63">
        <f t="shared" si="57"/>
        <v>0</v>
      </c>
      <c r="CBV57" s="63">
        <f t="shared" si="57"/>
        <v>0</v>
      </c>
      <c r="CBW57" s="63">
        <f t="shared" si="57"/>
        <v>0</v>
      </c>
      <c r="CBX57" s="63">
        <f t="shared" si="57"/>
        <v>0</v>
      </c>
      <c r="CBY57" s="63">
        <f t="shared" si="57"/>
        <v>0</v>
      </c>
      <c r="CBZ57" s="63">
        <f t="shared" si="57"/>
        <v>0</v>
      </c>
      <c r="CCA57" s="63">
        <f t="shared" si="57"/>
        <v>0</v>
      </c>
      <c r="CCB57" s="63">
        <f t="shared" si="57"/>
        <v>0</v>
      </c>
      <c r="CCC57" s="63">
        <f t="shared" si="57"/>
        <v>0</v>
      </c>
      <c r="CCD57" s="63">
        <f t="shared" si="57"/>
        <v>0</v>
      </c>
      <c r="CCE57" s="63">
        <f t="shared" si="57"/>
        <v>0</v>
      </c>
      <c r="CCF57" s="63">
        <f t="shared" si="57"/>
        <v>0</v>
      </c>
      <c r="CCG57" s="63">
        <f t="shared" si="57"/>
        <v>0</v>
      </c>
      <c r="CCH57" s="63">
        <f t="shared" si="57"/>
        <v>0</v>
      </c>
      <c r="CCI57" s="63">
        <f t="shared" si="57"/>
        <v>0</v>
      </c>
      <c r="CCJ57" s="63">
        <f t="shared" si="57"/>
        <v>0</v>
      </c>
      <c r="CCK57" s="63">
        <f t="shared" si="57"/>
        <v>0</v>
      </c>
      <c r="CCL57" s="63">
        <f t="shared" si="57"/>
        <v>0</v>
      </c>
      <c r="CCM57" s="63">
        <f t="shared" si="57"/>
        <v>0</v>
      </c>
      <c r="CCN57" s="63">
        <f t="shared" si="57"/>
        <v>0</v>
      </c>
      <c r="CCO57" s="63">
        <f t="shared" si="57"/>
        <v>0</v>
      </c>
      <c r="CCP57" s="63">
        <f t="shared" ref="CCP57:CFA57" si="58">CCO58</f>
        <v>0</v>
      </c>
      <c r="CCQ57" s="63">
        <f t="shared" si="58"/>
        <v>0</v>
      </c>
      <c r="CCR57" s="63">
        <f t="shared" si="58"/>
        <v>0</v>
      </c>
      <c r="CCS57" s="63">
        <f t="shared" si="58"/>
        <v>0</v>
      </c>
      <c r="CCT57" s="63">
        <f t="shared" si="58"/>
        <v>0</v>
      </c>
      <c r="CCU57" s="63">
        <f t="shared" si="58"/>
        <v>0</v>
      </c>
      <c r="CCV57" s="63">
        <f t="shared" si="58"/>
        <v>0</v>
      </c>
      <c r="CCW57" s="63">
        <f t="shared" si="58"/>
        <v>0</v>
      </c>
      <c r="CCX57" s="63">
        <f t="shared" si="58"/>
        <v>0</v>
      </c>
      <c r="CCY57" s="63">
        <f t="shared" si="58"/>
        <v>0</v>
      </c>
      <c r="CCZ57" s="63">
        <f t="shared" si="58"/>
        <v>0</v>
      </c>
      <c r="CDA57" s="63">
        <f t="shared" si="58"/>
        <v>0</v>
      </c>
      <c r="CDB57" s="63">
        <f t="shared" si="58"/>
        <v>0</v>
      </c>
      <c r="CDC57" s="63">
        <f t="shared" si="58"/>
        <v>0</v>
      </c>
      <c r="CDD57" s="63">
        <f t="shared" si="58"/>
        <v>0</v>
      </c>
      <c r="CDE57" s="63">
        <f t="shared" si="58"/>
        <v>0</v>
      </c>
      <c r="CDF57" s="63">
        <f t="shared" si="58"/>
        <v>0</v>
      </c>
      <c r="CDG57" s="63">
        <f t="shared" si="58"/>
        <v>0</v>
      </c>
      <c r="CDH57" s="63">
        <f t="shared" si="58"/>
        <v>0</v>
      </c>
      <c r="CDI57" s="63">
        <f t="shared" si="58"/>
        <v>0</v>
      </c>
      <c r="CDJ57" s="63">
        <f t="shared" si="58"/>
        <v>0</v>
      </c>
      <c r="CDK57" s="63">
        <f t="shared" si="58"/>
        <v>0</v>
      </c>
      <c r="CDL57" s="63">
        <f t="shared" si="58"/>
        <v>0</v>
      </c>
      <c r="CDM57" s="63">
        <f t="shared" si="58"/>
        <v>0</v>
      </c>
      <c r="CDN57" s="63">
        <f t="shared" si="58"/>
        <v>0</v>
      </c>
      <c r="CDO57" s="63">
        <f t="shared" si="58"/>
        <v>0</v>
      </c>
      <c r="CDP57" s="63">
        <f t="shared" si="58"/>
        <v>0</v>
      </c>
      <c r="CDQ57" s="63">
        <f t="shared" si="58"/>
        <v>0</v>
      </c>
      <c r="CDR57" s="63">
        <f t="shared" si="58"/>
        <v>0</v>
      </c>
      <c r="CDS57" s="63">
        <f t="shared" si="58"/>
        <v>0</v>
      </c>
      <c r="CDT57" s="63">
        <f t="shared" si="58"/>
        <v>0</v>
      </c>
      <c r="CDU57" s="63">
        <f t="shared" si="58"/>
        <v>0</v>
      </c>
      <c r="CDV57" s="63">
        <f t="shared" si="58"/>
        <v>0</v>
      </c>
      <c r="CDW57" s="63">
        <f t="shared" si="58"/>
        <v>0</v>
      </c>
      <c r="CDX57" s="63">
        <f t="shared" si="58"/>
        <v>0</v>
      </c>
      <c r="CDY57" s="63">
        <f t="shared" si="58"/>
        <v>0</v>
      </c>
      <c r="CDZ57" s="63">
        <f t="shared" si="58"/>
        <v>0</v>
      </c>
      <c r="CEA57" s="63">
        <f t="shared" si="58"/>
        <v>0</v>
      </c>
      <c r="CEB57" s="63">
        <f t="shared" si="58"/>
        <v>0</v>
      </c>
      <c r="CEC57" s="63">
        <f t="shared" si="58"/>
        <v>0</v>
      </c>
      <c r="CED57" s="63">
        <f t="shared" si="58"/>
        <v>0</v>
      </c>
      <c r="CEE57" s="63">
        <f t="shared" si="58"/>
        <v>0</v>
      </c>
      <c r="CEF57" s="63">
        <f t="shared" si="58"/>
        <v>0</v>
      </c>
      <c r="CEG57" s="63">
        <f t="shared" si="58"/>
        <v>0</v>
      </c>
      <c r="CEH57" s="63">
        <f t="shared" si="58"/>
        <v>0</v>
      </c>
      <c r="CEI57" s="63">
        <f t="shared" si="58"/>
        <v>0</v>
      </c>
      <c r="CEJ57" s="63">
        <f t="shared" si="58"/>
        <v>0</v>
      </c>
      <c r="CEK57" s="63">
        <f t="shared" si="58"/>
        <v>0</v>
      </c>
      <c r="CEL57" s="63">
        <f t="shared" si="58"/>
        <v>0</v>
      </c>
      <c r="CEM57" s="63">
        <f t="shared" si="58"/>
        <v>0</v>
      </c>
      <c r="CEN57" s="63">
        <f t="shared" si="58"/>
        <v>0</v>
      </c>
      <c r="CEO57" s="63">
        <f t="shared" si="58"/>
        <v>0</v>
      </c>
      <c r="CEP57" s="63">
        <f t="shared" si="58"/>
        <v>0</v>
      </c>
      <c r="CEQ57" s="63">
        <f t="shared" si="58"/>
        <v>0</v>
      </c>
      <c r="CER57" s="63">
        <f t="shared" si="58"/>
        <v>0</v>
      </c>
      <c r="CES57" s="63">
        <f t="shared" si="58"/>
        <v>0</v>
      </c>
      <c r="CET57" s="63">
        <f t="shared" si="58"/>
        <v>0</v>
      </c>
      <c r="CEU57" s="63">
        <f t="shared" si="58"/>
        <v>0</v>
      </c>
      <c r="CEV57" s="63">
        <f t="shared" si="58"/>
        <v>0</v>
      </c>
      <c r="CEW57" s="63">
        <f t="shared" si="58"/>
        <v>0</v>
      </c>
      <c r="CEX57" s="63">
        <f t="shared" si="58"/>
        <v>0</v>
      </c>
      <c r="CEY57" s="63">
        <f t="shared" si="58"/>
        <v>0</v>
      </c>
      <c r="CEZ57" s="63">
        <f t="shared" si="58"/>
        <v>0</v>
      </c>
      <c r="CFA57" s="63">
        <f t="shared" si="58"/>
        <v>0</v>
      </c>
      <c r="CFB57" s="63">
        <f t="shared" ref="CFB57:CHM57" si="59">CFA58</f>
        <v>0</v>
      </c>
      <c r="CFC57" s="63">
        <f t="shared" si="59"/>
        <v>0</v>
      </c>
      <c r="CFD57" s="63">
        <f t="shared" si="59"/>
        <v>0</v>
      </c>
      <c r="CFE57" s="63">
        <f t="shared" si="59"/>
        <v>0</v>
      </c>
      <c r="CFF57" s="63">
        <f t="shared" si="59"/>
        <v>0</v>
      </c>
      <c r="CFG57" s="63">
        <f t="shared" si="59"/>
        <v>0</v>
      </c>
      <c r="CFH57" s="63">
        <f t="shared" si="59"/>
        <v>0</v>
      </c>
      <c r="CFI57" s="63">
        <f t="shared" si="59"/>
        <v>0</v>
      </c>
      <c r="CFJ57" s="63">
        <f t="shared" si="59"/>
        <v>0</v>
      </c>
      <c r="CFK57" s="63">
        <f t="shared" si="59"/>
        <v>0</v>
      </c>
      <c r="CFL57" s="63">
        <f t="shared" si="59"/>
        <v>0</v>
      </c>
      <c r="CFM57" s="63">
        <f t="shared" si="59"/>
        <v>0</v>
      </c>
      <c r="CFN57" s="63">
        <f t="shared" si="59"/>
        <v>0</v>
      </c>
      <c r="CFO57" s="63">
        <f t="shared" si="59"/>
        <v>0</v>
      </c>
      <c r="CFP57" s="63">
        <f t="shared" si="59"/>
        <v>0</v>
      </c>
      <c r="CFQ57" s="63">
        <f t="shared" si="59"/>
        <v>0</v>
      </c>
      <c r="CFR57" s="63">
        <f t="shared" si="59"/>
        <v>0</v>
      </c>
      <c r="CFS57" s="63">
        <f t="shared" si="59"/>
        <v>0</v>
      </c>
      <c r="CFT57" s="63">
        <f t="shared" si="59"/>
        <v>0</v>
      </c>
      <c r="CFU57" s="63">
        <f t="shared" si="59"/>
        <v>0</v>
      </c>
      <c r="CFV57" s="63">
        <f t="shared" si="59"/>
        <v>0</v>
      </c>
      <c r="CFW57" s="63">
        <f t="shared" si="59"/>
        <v>0</v>
      </c>
      <c r="CFX57" s="63">
        <f t="shared" si="59"/>
        <v>0</v>
      </c>
      <c r="CFY57" s="63">
        <f t="shared" si="59"/>
        <v>0</v>
      </c>
      <c r="CFZ57" s="63">
        <f t="shared" si="59"/>
        <v>0</v>
      </c>
      <c r="CGA57" s="63">
        <f t="shared" si="59"/>
        <v>0</v>
      </c>
      <c r="CGB57" s="63">
        <f t="shared" si="59"/>
        <v>0</v>
      </c>
      <c r="CGC57" s="63">
        <f t="shared" si="59"/>
        <v>0</v>
      </c>
      <c r="CGD57" s="63">
        <f t="shared" si="59"/>
        <v>0</v>
      </c>
      <c r="CGE57" s="63">
        <f t="shared" si="59"/>
        <v>0</v>
      </c>
      <c r="CGF57" s="63">
        <f t="shared" si="59"/>
        <v>0</v>
      </c>
      <c r="CGG57" s="63">
        <f t="shared" si="59"/>
        <v>0</v>
      </c>
      <c r="CGH57" s="63">
        <f t="shared" si="59"/>
        <v>0</v>
      </c>
      <c r="CGI57" s="63">
        <f t="shared" si="59"/>
        <v>0</v>
      </c>
      <c r="CGJ57" s="63">
        <f t="shared" si="59"/>
        <v>0</v>
      </c>
      <c r="CGK57" s="63">
        <f t="shared" si="59"/>
        <v>0</v>
      </c>
      <c r="CGL57" s="63">
        <f t="shared" si="59"/>
        <v>0</v>
      </c>
      <c r="CGM57" s="63">
        <f t="shared" si="59"/>
        <v>0</v>
      </c>
      <c r="CGN57" s="63">
        <f t="shared" si="59"/>
        <v>0</v>
      </c>
      <c r="CGO57" s="63">
        <f t="shared" si="59"/>
        <v>0</v>
      </c>
      <c r="CGP57" s="63">
        <f t="shared" si="59"/>
        <v>0</v>
      </c>
      <c r="CGQ57" s="63">
        <f t="shared" si="59"/>
        <v>0</v>
      </c>
      <c r="CGR57" s="63">
        <f t="shared" si="59"/>
        <v>0</v>
      </c>
      <c r="CGS57" s="63">
        <f t="shared" si="59"/>
        <v>0</v>
      </c>
      <c r="CGT57" s="63">
        <f t="shared" si="59"/>
        <v>0</v>
      </c>
      <c r="CGU57" s="63">
        <f t="shared" si="59"/>
        <v>0</v>
      </c>
      <c r="CGV57" s="63">
        <f t="shared" si="59"/>
        <v>0</v>
      </c>
      <c r="CGW57" s="63">
        <f t="shared" si="59"/>
        <v>0</v>
      </c>
      <c r="CGX57" s="63">
        <f t="shared" si="59"/>
        <v>0</v>
      </c>
      <c r="CGY57" s="63">
        <f t="shared" si="59"/>
        <v>0</v>
      </c>
      <c r="CGZ57" s="63">
        <f t="shared" si="59"/>
        <v>0</v>
      </c>
      <c r="CHA57" s="63">
        <f t="shared" si="59"/>
        <v>0</v>
      </c>
      <c r="CHB57" s="63">
        <f t="shared" si="59"/>
        <v>0</v>
      </c>
      <c r="CHC57" s="63">
        <f t="shared" si="59"/>
        <v>0</v>
      </c>
      <c r="CHD57" s="63">
        <f t="shared" si="59"/>
        <v>0</v>
      </c>
      <c r="CHE57" s="63">
        <f t="shared" si="59"/>
        <v>0</v>
      </c>
      <c r="CHF57" s="63">
        <f t="shared" si="59"/>
        <v>0</v>
      </c>
      <c r="CHG57" s="63">
        <f t="shared" si="59"/>
        <v>0</v>
      </c>
      <c r="CHH57" s="63">
        <f t="shared" si="59"/>
        <v>0</v>
      </c>
      <c r="CHI57" s="63">
        <f t="shared" si="59"/>
        <v>0</v>
      </c>
      <c r="CHJ57" s="63">
        <f t="shared" si="59"/>
        <v>0</v>
      </c>
      <c r="CHK57" s="63">
        <f t="shared" si="59"/>
        <v>0</v>
      </c>
      <c r="CHL57" s="63">
        <f t="shared" si="59"/>
        <v>0</v>
      </c>
      <c r="CHM57" s="63">
        <f t="shared" si="59"/>
        <v>0</v>
      </c>
      <c r="CHN57" s="63">
        <f t="shared" ref="CHN57:CJY57" si="60">CHM58</f>
        <v>0</v>
      </c>
      <c r="CHO57" s="63">
        <f t="shared" si="60"/>
        <v>0</v>
      </c>
      <c r="CHP57" s="63">
        <f t="shared" si="60"/>
        <v>0</v>
      </c>
      <c r="CHQ57" s="63">
        <f t="shared" si="60"/>
        <v>0</v>
      </c>
      <c r="CHR57" s="63">
        <f t="shared" si="60"/>
        <v>0</v>
      </c>
      <c r="CHS57" s="63">
        <f t="shared" si="60"/>
        <v>0</v>
      </c>
      <c r="CHT57" s="63">
        <f t="shared" si="60"/>
        <v>0</v>
      </c>
      <c r="CHU57" s="63">
        <f t="shared" si="60"/>
        <v>0</v>
      </c>
      <c r="CHV57" s="63">
        <f t="shared" si="60"/>
        <v>0</v>
      </c>
      <c r="CHW57" s="63">
        <f t="shared" si="60"/>
        <v>0</v>
      </c>
      <c r="CHX57" s="63">
        <f t="shared" si="60"/>
        <v>0</v>
      </c>
      <c r="CHY57" s="63">
        <f t="shared" si="60"/>
        <v>0</v>
      </c>
      <c r="CHZ57" s="63">
        <f t="shared" si="60"/>
        <v>0</v>
      </c>
      <c r="CIA57" s="63">
        <f t="shared" si="60"/>
        <v>0</v>
      </c>
      <c r="CIB57" s="63">
        <f t="shared" si="60"/>
        <v>0</v>
      </c>
      <c r="CIC57" s="63">
        <f t="shared" si="60"/>
        <v>0</v>
      </c>
      <c r="CID57" s="63">
        <f t="shared" si="60"/>
        <v>0</v>
      </c>
      <c r="CIE57" s="63">
        <f t="shared" si="60"/>
        <v>0</v>
      </c>
      <c r="CIF57" s="63">
        <f t="shared" si="60"/>
        <v>0</v>
      </c>
      <c r="CIG57" s="63">
        <f t="shared" si="60"/>
        <v>0</v>
      </c>
      <c r="CIH57" s="63">
        <f t="shared" si="60"/>
        <v>0</v>
      </c>
      <c r="CII57" s="63">
        <f t="shared" si="60"/>
        <v>0</v>
      </c>
      <c r="CIJ57" s="63">
        <f t="shared" si="60"/>
        <v>0</v>
      </c>
      <c r="CIK57" s="63">
        <f t="shared" si="60"/>
        <v>0</v>
      </c>
      <c r="CIL57" s="63">
        <f t="shared" si="60"/>
        <v>0</v>
      </c>
      <c r="CIM57" s="63">
        <f t="shared" si="60"/>
        <v>0</v>
      </c>
      <c r="CIN57" s="63">
        <f t="shared" si="60"/>
        <v>0</v>
      </c>
      <c r="CIO57" s="63">
        <f t="shared" si="60"/>
        <v>0</v>
      </c>
      <c r="CIP57" s="63">
        <f t="shared" si="60"/>
        <v>0</v>
      </c>
      <c r="CIQ57" s="63">
        <f t="shared" si="60"/>
        <v>0</v>
      </c>
      <c r="CIR57" s="63">
        <f t="shared" si="60"/>
        <v>0</v>
      </c>
      <c r="CIS57" s="63">
        <f t="shared" si="60"/>
        <v>0</v>
      </c>
      <c r="CIT57" s="63">
        <f t="shared" si="60"/>
        <v>0</v>
      </c>
      <c r="CIU57" s="63">
        <f t="shared" si="60"/>
        <v>0</v>
      </c>
      <c r="CIV57" s="63">
        <f t="shared" si="60"/>
        <v>0</v>
      </c>
      <c r="CIW57" s="63">
        <f t="shared" si="60"/>
        <v>0</v>
      </c>
      <c r="CIX57" s="63">
        <f t="shared" si="60"/>
        <v>0</v>
      </c>
      <c r="CIY57" s="63">
        <f t="shared" si="60"/>
        <v>0</v>
      </c>
      <c r="CIZ57" s="63">
        <f t="shared" si="60"/>
        <v>0</v>
      </c>
      <c r="CJA57" s="63">
        <f t="shared" si="60"/>
        <v>0</v>
      </c>
      <c r="CJB57" s="63">
        <f t="shared" si="60"/>
        <v>0</v>
      </c>
      <c r="CJC57" s="63">
        <f t="shared" si="60"/>
        <v>0</v>
      </c>
      <c r="CJD57" s="63">
        <f t="shared" si="60"/>
        <v>0</v>
      </c>
      <c r="CJE57" s="63">
        <f t="shared" si="60"/>
        <v>0</v>
      </c>
      <c r="CJF57" s="63">
        <f t="shared" si="60"/>
        <v>0</v>
      </c>
      <c r="CJG57" s="63">
        <f t="shared" si="60"/>
        <v>0</v>
      </c>
      <c r="CJH57" s="63">
        <f t="shared" si="60"/>
        <v>0</v>
      </c>
      <c r="CJI57" s="63">
        <f t="shared" si="60"/>
        <v>0</v>
      </c>
      <c r="CJJ57" s="63">
        <f t="shared" si="60"/>
        <v>0</v>
      </c>
      <c r="CJK57" s="63">
        <f t="shared" si="60"/>
        <v>0</v>
      </c>
      <c r="CJL57" s="63">
        <f t="shared" si="60"/>
        <v>0</v>
      </c>
      <c r="CJM57" s="63">
        <f t="shared" si="60"/>
        <v>0</v>
      </c>
      <c r="CJN57" s="63">
        <f t="shared" si="60"/>
        <v>0</v>
      </c>
      <c r="CJO57" s="63">
        <f t="shared" si="60"/>
        <v>0</v>
      </c>
      <c r="CJP57" s="63">
        <f t="shared" si="60"/>
        <v>0</v>
      </c>
      <c r="CJQ57" s="63">
        <f t="shared" si="60"/>
        <v>0</v>
      </c>
      <c r="CJR57" s="63">
        <f t="shared" si="60"/>
        <v>0</v>
      </c>
      <c r="CJS57" s="63">
        <f t="shared" si="60"/>
        <v>0</v>
      </c>
      <c r="CJT57" s="63">
        <f t="shared" si="60"/>
        <v>0</v>
      </c>
      <c r="CJU57" s="63">
        <f t="shared" si="60"/>
        <v>0</v>
      </c>
      <c r="CJV57" s="63">
        <f t="shared" si="60"/>
        <v>0</v>
      </c>
      <c r="CJW57" s="63">
        <f t="shared" si="60"/>
        <v>0</v>
      </c>
      <c r="CJX57" s="63">
        <f t="shared" si="60"/>
        <v>0</v>
      </c>
      <c r="CJY57" s="63">
        <f t="shared" si="60"/>
        <v>0</v>
      </c>
      <c r="CJZ57" s="63">
        <f t="shared" ref="CJZ57:CMK57" si="61">CJY58</f>
        <v>0</v>
      </c>
      <c r="CKA57" s="63">
        <f t="shared" si="61"/>
        <v>0</v>
      </c>
      <c r="CKB57" s="63">
        <f t="shared" si="61"/>
        <v>0</v>
      </c>
      <c r="CKC57" s="63">
        <f t="shared" si="61"/>
        <v>0</v>
      </c>
      <c r="CKD57" s="63">
        <f t="shared" si="61"/>
        <v>0</v>
      </c>
      <c r="CKE57" s="63">
        <f t="shared" si="61"/>
        <v>0</v>
      </c>
      <c r="CKF57" s="63">
        <f t="shared" si="61"/>
        <v>0</v>
      </c>
      <c r="CKG57" s="63">
        <f t="shared" si="61"/>
        <v>0</v>
      </c>
      <c r="CKH57" s="63">
        <f t="shared" si="61"/>
        <v>0</v>
      </c>
      <c r="CKI57" s="63">
        <f t="shared" si="61"/>
        <v>0</v>
      </c>
      <c r="CKJ57" s="63">
        <f t="shared" si="61"/>
        <v>0</v>
      </c>
      <c r="CKK57" s="63">
        <f t="shared" si="61"/>
        <v>0</v>
      </c>
      <c r="CKL57" s="63">
        <f t="shared" si="61"/>
        <v>0</v>
      </c>
      <c r="CKM57" s="63">
        <f t="shared" si="61"/>
        <v>0</v>
      </c>
      <c r="CKN57" s="63">
        <f t="shared" si="61"/>
        <v>0</v>
      </c>
      <c r="CKO57" s="63">
        <f t="shared" si="61"/>
        <v>0</v>
      </c>
      <c r="CKP57" s="63">
        <f t="shared" si="61"/>
        <v>0</v>
      </c>
      <c r="CKQ57" s="63">
        <f t="shared" si="61"/>
        <v>0</v>
      </c>
      <c r="CKR57" s="63">
        <f t="shared" si="61"/>
        <v>0</v>
      </c>
      <c r="CKS57" s="63">
        <f t="shared" si="61"/>
        <v>0</v>
      </c>
      <c r="CKT57" s="63">
        <f t="shared" si="61"/>
        <v>0</v>
      </c>
      <c r="CKU57" s="63">
        <f t="shared" si="61"/>
        <v>0</v>
      </c>
      <c r="CKV57" s="63">
        <f t="shared" si="61"/>
        <v>0</v>
      </c>
      <c r="CKW57" s="63">
        <f t="shared" si="61"/>
        <v>0</v>
      </c>
      <c r="CKX57" s="63">
        <f t="shared" si="61"/>
        <v>0</v>
      </c>
      <c r="CKY57" s="63">
        <f t="shared" si="61"/>
        <v>0</v>
      </c>
      <c r="CKZ57" s="63">
        <f t="shared" si="61"/>
        <v>0</v>
      </c>
      <c r="CLA57" s="63">
        <f t="shared" si="61"/>
        <v>0</v>
      </c>
      <c r="CLB57" s="63">
        <f t="shared" si="61"/>
        <v>0</v>
      </c>
      <c r="CLC57" s="63">
        <f t="shared" si="61"/>
        <v>0</v>
      </c>
      <c r="CLD57" s="63">
        <f t="shared" si="61"/>
        <v>0</v>
      </c>
      <c r="CLE57" s="63">
        <f t="shared" si="61"/>
        <v>0</v>
      </c>
      <c r="CLF57" s="63">
        <f t="shared" si="61"/>
        <v>0</v>
      </c>
      <c r="CLG57" s="63">
        <f t="shared" si="61"/>
        <v>0</v>
      </c>
      <c r="CLH57" s="63">
        <f t="shared" si="61"/>
        <v>0</v>
      </c>
      <c r="CLI57" s="63">
        <f t="shared" si="61"/>
        <v>0</v>
      </c>
      <c r="CLJ57" s="63">
        <f t="shared" si="61"/>
        <v>0</v>
      </c>
      <c r="CLK57" s="63">
        <f t="shared" si="61"/>
        <v>0</v>
      </c>
      <c r="CLL57" s="63">
        <f t="shared" si="61"/>
        <v>0</v>
      </c>
      <c r="CLM57" s="63">
        <f t="shared" si="61"/>
        <v>0</v>
      </c>
      <c r="CLN57" s="63">
        <f t="shared" si="61"/>
        <v>0</v>
      </c>
      <c r="CLO57" s="63">
        <f t="shared" si="61"/>
        <v>0</v>
      </c>
      <c r="CLP57" s="63">
        <f t="shared" si="61"/>
        <v>0</v>
      </c>
      <c r="CLQ57" s="63">
        <f t="shared" si="61"/>
        <v>0</v>
      </c>
      <c r="CLR57" s="63">
        <f t="shared" si="61"/>
        <v>0</v>
      </c>
      <c r="CLS57" s="63">
        <f t="shared" si="61"/>
        <v>0</v>
      </c>
      <c r="CLT57" s="63">
        <f t="shared" si="61"/>
        <v>0</v>
      </c>
      <c r="CLU57" s="63">
        <f t="shared" si="61"/>
        <v>0</v>
      </c>
      <c r="CLV57" s="63">
        <f t="shared" si="61"/>
        <v>0</v>
      </c>
      <c r="CLW57" s="63">
        <f t="shared" si="61"/>
        <v>0</v>
      </c>
      <c r="CLX57" s="63">
        <f t="shared" si="61"/>
        <v>0</v>
      </c>
      <c r="CLY57" s="63">
        <f t="shared" si="61"/>
        <v>0</v>
      </c>
      <c r="CLZ57" s="63">
        <f t="shared" si="61"/>
        <v>0</v>
      </c>
      <c r="CMA57" s="63">
        <f t="shared" si="61"/>
        <v>0</v>
      </c>
      <c r="CMB57" s="63">
        <f t="shared" si="61"/>
        <v>0</v>
      </c>
      <c r="CMC57" s="63">
        <f t="shared" si="61"/>
        <v>0</v>
      </c>
      <c r="CMD57" s="63">
        <f t="shared" si="61"/>
        <v>0</v>
      </c>
      <c r="CME57" s="63">
        <f t="shared" si="61"/>
        <v>0</v>
      </c>
      <c r="CMF57" s="63">
        <f t="shared" si="61"/>
        <v>0</v>
      </c>
      <c r="CMG57" s="63">
        <f t="shared" si="61"/>
        <v>0</v>
      </c>
      <c r="CMH57" s="63">
        <f t="shared" si="61"/>
        <v>0</v>
      </c>
      <c r="CMI57" s="63">
        <f t="shared" si="61"/>
        <v>0</v>
      </c>
      <c r="CMJ57" s="63">
        <f t="shared" si="61"/>
        <v>0</v>
      </c>
      <c r="CMK57" s="63">
        <f t="shared" si="61"/>
        <v>0</v>
      </c>
      <c r="CML57" s="63">
        <f t="shared" ref="CML57:COW57" si="62">CMK58</f>
        <v>0</v>
      </c>
      <c r="CMM57" s="63">
        <f t="shared" si="62"/>
        <v>0</v>
      </c>
      <c r="CMN57" s="63">
        <f t="shared" si="62"/>
        <v>0</v>
      </c>
      <c r="CMO57" s="63">
        <f t="shared" si="62"/>
        <v>0</v>
      </c>
      <c r="CMP57" s="63">
        <f t="shared" si="62"/>
        <v>0</v>
      </c>
      <c r="CMQ57" s="63">
        <f t="shared" si="62"/>
        <v>0</v>
      </c>
      <c r="CMR57" s="63">
        <f t="shared" si="62"/>
        <v>0</v>
      </c>
      <c r="CMS57" s="63">
        <f t="shared" si="62"/>
        <v>0</v>
      </c>
      <c r="CMT57" s="63">
        <f t="shared" si="62"/>
        <v>0</v>
      </c>
      <c r="CMU57" s="63">
        <f t="shared" si="62"/>
        <v>0</v>
      </c>
      <c r="CMV57" s="63">
        <f t="shared" si="62"/>
        <v>0</v>
      </c>
      <c r="CMW57" s="63">
        <f t="shared" si="62"/>
        <v>0</v>
      </c>
      <c r="CMX57" s="63">
        <f t="shared" si="62"/>
        <v>0</v>
      </c>
      <c r="CMY57" s="63">
        <f t="shared" si="62"/>
        <v>0</v>
      </c>
      <c r="CMZ57" s="63">
        <f t="shared" si="62"/>
        <v>0</v>
      </c>
      <c r="CNA57" s="63">
        <f t="shared" si="62"/>
        <v>0</v>
      </c>
      <c r="CNB57" s="63">
        <f t="shared" si="62"/>
        <v>0</v>
      </c>
      <c r="CNC57" s="63">
        <f t="shared" si="62"/>
        <v>0</v>
      </c>
      <c r="CND57" s="63">
        <f t="shared" si="62"/>
        <v>0</v>
      </c>
      <c r="CNE57" s="63">
        <f t="shared" si="62"/>
        <v>0</v>
      </c>
      <c r="CNF57" s="63">
        <f t="shared" si="62"/>
        <v>0</v>
      </c>
      <c r="CNG57" s="63">
        <f t="shared" si="62"/>
        <v>0</v>
      </c>
      <c r="CNH57" s="63">
        <f t="shared" si="62"/>
        <v>0</v>
      </c>
      <c r="CNI57" s="63">
        <f t="shared" si="62"/>
        <v>0</v>
      </c>
      <c r="CNJ57" s="63">
        <f t="shared" si="62"/>
        <v>0</v>
      </c>
      <c r="CNK57" s="63">
        <f t="shared" si="62"/>
        <v>0</v>
      </c>
      <c r="CNL57" s="63">
        <f t="shared" si="62"/>
        <v>0</v>
      </c>
      <c r="CNM57" s="63">
        <f t="shared" si="62"/>
        <v>0</v>
      </c>
      <c r="CNN57" s="63">
        <f t="shared" si="62"/>
        <v>0</v>
      </c>
      <c r="CNO57" s="63">
        <f t="shared" si="62"/>
        <v>0</v>
      </c>
      <c r="CNP57" s="63">
        <f t="shared" si="62"/>
        <v>0</v>
      </c>
      <c r="CNQ57" s="63">
        <f t="shared" si="62"/>
        <v>0</v>
      </c>
      <c r="CNR57" s="63">
        <f t="shared" si="62"/>
        <v>0</v>
      </c>
      <c r="CNS57" s="63">
        <f t="shared" si="62"/>
        <v>0</v>
      </c>
      <c r="CNT57" s="63">
        <f t="shared" si="62"/>
        <v>0</v>
      </c>
      <c r="CNU57" s="63">
        <f t="shared" si="62"/>
        <v>0</v>
      </c>
      <c r="CNV57" s="63">
        <f t="shared" si="62"/>
        <v>0</v>
      </c>
      <c r="CNW57" s="63">
        <f t="shared" si="62"/>
        <v>0</v>
      </c>
      <c r="CNX57" s="63">
        <f t="shared" si="62"/>
        <v>0</v>
      </c>
      <c r="CNY57" s="63">
        <f t="shared" si="62"/>
        <v>0</v>
      </c>
      <c r="CNZ57" s="63">
        <f t="shared" si="62"/>
        <v>0</v>
      </c>
      <c r="COA57" s="63">
        <f t="shared" si="62"/>
        <v>0</v>
      </c>
      <c r="COB57" s="63">
        <f t="shared" si="62"/>
        <v>0</v>
      </c>
      <c r="COC57" s="63">
        <f t="shared" si="62"/>
        <v>0</v>
      </c>
      <c r="COD57" s="63">
        <f t="shared" si="62"/>
        <v>0</v>
      </c>
      <c r="COE57" s="63">
        <f t="shared" si="62"/>
        <v>0</v>
      </c>
      <c r="COF57" s="63">
        <f t="shared" si="62"/>
        <v>0</v>
      </c>
      <c r="COG57" s="63">
        <f t="shared" si="62"/>
        <v>0</v>
      </c>
      <c r="COH57" s="63">
        <f t="shared" si="62"/>
        <v>0</v>
      </c>
      <c r="COI57" s="63">
        <f t="shared" si="62"/>
        <v>0</v>
      </c>
      <c r="COJ57" s="63">
        <f t="shared" si="62"/>
        <v>0</v>
      </c>
      <c r="COK57" s="63">
        <f t="shared" si="62"/>
        <v>0</v>
      </c>
      <c r="COL57" s="63">
        <f t="shared" si="62"/>
        <v>0</v>
      </c>
      <c r="COM57" s="63">
        <f t="shared" si="62"/>
        <v>0</v>
      </c>
      <c r="CON57" s="63">
        <f t="shared" si="62"/>
        <v>0</v>
      </c>
      <c r="COO57" s="63">
        <f t="shared" si="62"/>
        <v>0</v>
      </c>
      <c r="COP57" s="63">
        <f t="shared" si="62"/>
        <v>0</v>
      </c>
      <c r="COQ57" s="63">
        <f t="shared" si="62"/>
        <v>0</v>
      </c>
      <c r="COR57" s="63">
        <f t="shared" si="62"/>
        <v>0</v>
      </c>
      <c r="COS57" s="63">
        <f t="shared" si="62"/>
        <v>0</v>
      </c>
      <c r="COT57" s="63">
        <f t="shared" si="62"/>
        <v>0</v>
      </c>
      <c r="COU57" s="63">
        <f t="shared" si="62"/>
        <v>0</v>
      </c>
      <c r="COV57" s="63">
        <f t="shared" si="62"/>
        <v>0</v>
      </c>
      <c r="COW57" s="63">
        <f t="shared" si="62"/>
        <v>0</v>
      </c>
      <c r="COX57" s="63">
        <f t="shared" ref="COX57:CRI57" si="63">COW58</f>
        <v>0</v>
      </c>
      <c r="COY57" s="63">
        <f t="shared" si="63"/>
        <v>0</v>
      </c>
      <c r="COZ57" s="63">
        <f t="shared" si="63"/>
        <v>0</v>
      </c>
      <c r="CPA57" s="63">
        <f t="shared" si="63"/>
        <v>0</v>
      </c>
      <c r="CPB57" s="63">
        <f t="shared" si="63"/>
        <v>0</v>
      </c>
      <c r="CPC57" s="63">
        <f t="shared" si="63"/>
        <v>0</v>
      </c>
      <c r="CPD57" s="63">
        <f t="shared" si="63"/>
        <v>0</v>
      </c>
      <c r="CPE57" s="63">
        <f t="shared" si="63"/>
        <v>0</v>
      </c>
      <c r="CPF57" s="63">
        <f t="shared" si="63"/>
        <v>0</v>
      </c>
      <c r="CPG57" s="63">
        <f t="shared" si="63"/>
        <v>0</v>
      </c>
      <c r="CPH57" s="63">
        <f t="shared" si="63"/>
        <v>0</v>
      </c>
      <c r="CPI57" s="63">
        <f t="shared" si="63"/>
        <v>0</v>
      </c>
      <c r="CPJ57" s="63">
        <f t="shared" si="63"/>
        <v>0</v>
      </c>
      <c r="CPK57" s="63">
        <f t="shared" si="63"/>
        <v>0</v>
      </c>
      <c r="CPL57" s="63">
        <f t="shared" si="63"/>
        <v>0</v>
      </c>
      <c r="CPM57" s="63">
        <f t="shared" si="63"/>
        <v>0</v>
      </c>
      <c r="CPN57" s="63">
        <f t="shared" si="63"/>
        <v>0</v>
      </c>
      <c r="CPO57" s="63">
        <f t="shared" si="63"/>
        <v>0</v>
      </c>
      <c r="CPP57" s="63">
        <f t="shared" si="63"/>
        <v>0</v>
      </c>
      <c r="CPQ57" s="63">
        <f t="shared" si="63"/>
        <v>0</v>
      </c>
      <c r="CPR57" s="63">
        <f t="shared" si="63"/>
        <v>0</v>
      </c>
      <c r="CPS57" s="63">
        <f t="shared" si="63"/>
        <v>0</v>
      </c>
      <c r="CPT57" s="63">
        <f t="shared" si="63"/>
        <v>0</v>
      </c>
      <c r="CPU57" s="63">
        <f t="shared" si="63"/>
        <v>0</v>
      </c>
      <c r="CPV57" s="63">
        <f t="shared" si="63"/>
        <v>0</v>
      </c>
      <c r="CPW57" s="63">
        <f t="shared" si="63"/>
        <v>0</v>
      </c>
      <c r="CPX57" s="63">
        <f t="shared" si="63"/>
        <v>0</v>
      </c>
      <c r="CPY57" s="63">
        <f t="shared" si="63"/>
        <v>0</v>
      </c>
      <c r="CPZ57" s="63">
        <f t="shared" si="63"/>
        <v>0</v>
      </c>
      <c r="CQA57" s="63">
        <f t="shared" si="63"/>
        <v>0</v>
      </c>
      <c r="CQB57" s="63">
        <f t="shared" si="63"/>
        <v>0</v>
      </c>
      <c r="CQC57" s="63">
        <f t="shared" si="63"/>
        <v>0</v>
      </c>
      <c r="CQD57" s="63">
        <f t="shared" si="63"/>
        <v>0</v>
      </c>
      <c r="CQE57" s="63">
        <f t="shared" si="63"/>
        <v>0</v>
      </c>
      <c r="CQF57" s="63">
        <f t="shared" si="63"/>
        <v>0</v>
      </c>
      <c r="CQG57" s="63">
        <f t="shared" si="63"/>
        <v>0</v>
      </c>
      <c r="CQH57" s="63">
        <f t="shared" si="63"/>
        <v>0</v>
      </c>
      <c r="CQI57" s="63">
        <f t="shared" si="63"/>
        <v>0</v>
      </c>
      <c r="CQJ57" s="63">
        <f t="shared" si="63"/>
        <v>0</v>
      </c>
      <c r="CQK57" s="63">
        <f t="shared" si="63"/>
        <v>0</v>
      </c>
      <c r="CQL57" s="63">
        <f t="shared" si="63"/>
        <v>0</v>
      </c>
      <c r="CQM57" s="63">
        <f t="shared" si="63"/>
        <v>0</v>
      </c>
      <c r="CQN57" s="63">
        <f t="shared" si="63"/>
        <v>0</v>
      </c>
      <c r="CQO57" s="63">
        <f t="shared" si="63"/>
        <v>0</v>
      </c>
      <c r="CQP57" s="63">
        <f t="shared" si="63"/>
        <v>0</v>
      </c>
      <c r="CQQ57" s="63">
        <f t="shared" si="63"/>
        <v>0</v>
      </c>
      <c r="CQR57" s="63">
        <f t="shared" si="63"/>
        <v>0</v>
      </c>
      <c r="CQS57" s="63">
        <f t="shared" si="63"/>
        <v>0</v>
      </c>
      <c r="CQT57" s="63">
        <f t="shared" si="63"/>
        <v>0</v>
      </c>
      <c r="CQU57" s="63">
        <f t="shared" si="63"/>
        <v>0</v>
      </c>
      <c r="CQV57" s="63">
        <f t="shared" si="63"/>
        <v>0</v>
      </c>
      <c r="CQW57" s="63">
        <f t="shared" si="63"/>
        <v>0</v>
      </c>
      <c r="CQX57" s="63">
        <f t="shared" si="63"/>
        <v>0</v>
      </c>
      <c r="CQY57" s="63">
        <f t="shared" si="63"/>
        <v>0</v>
      </c>
      <c r="CQZ57" s="63">
        <f t="shared" si="63"/>
        <v>0</v>
      </c>
      <c r="CRA57" s="63">
        <f t="shared" si="63"/>
        <v>0</v>
      </c>
      <c r="CRB57" s="63">
        <f t="shared" si="63"/>
        <v>0</v>
      </c>
      <c r="CRC57" s="63">
        <f t="shared" si="63"/>
        <v>0</v>
      </c>
      <c r="CRD57" s="63">
        <f t="shared" si="63"/>
        <v>0</v>
      </c>
      <c r="CRE57" s="63">
        <f t="shared" si="63"/>
        <v>0</v>
      </c>
      <c r="CRF57" s="63">
        <f t="shared" si="63"/>
        <v>0</v>
      </c>
      <c r="CRG57" s="63">
        <f t="shared" si="63"/>
        <v>0</v>
      </c>
      <c r="CRH57" s="63">
        <f t="shared" si="63"/>
        <v>0</v>
      </c>
      <c r="CRI57" s="63">
        <f t="shared" si="63"/>
        <v>0</v>
      </c>
      <c r="CRJ57" s="63">
        <f t="shared" ref="CRJ57:CTU57" si="64">CRI58</f>
        <v>0</v>
      </c>
      <c r="CRK57" s="63">
        <f t="shared" si="64"/>
        <v>0</v>
      </c>
      <c r="CRL57" s="63">
        <f t="shared" si="64"/>
        <v>0</v>
      </c>
      <c r="CRM57" s="63">
        <f t="shared" si="64"/>
        <v>0</v>
      </c>
      <c r="CRN57" s="63">
        <f t="shared" si="64"/>
        <v>0</v>
      </c>
      <c r="CRO57" s="63">
        <f t="shared" si="64"/>
        <v>0</v>
      </c>
      <c r="CRP57" s="63">
        <f t="shared" si="64"/>
        <v>0</v>
      </c>
      <c r="CRQ57" s="63">
        <f t="shared" si="64"/>
        <v>0</v>
      </c>
      <c r="CRR57" s="63">
        <f t="shared" si="64"/>
        <v>0</v>
      </c>
      <c r="CRS57" s="63">
        <f t="shared" si="64"/>
        <v>0</v>
      </c>
      <c r="CRT57" s="63">
        <f t="shared" si="64"/>
        <v>0</v>
      </c>
      <c r="CRU57" s="63">
        <f t="shared" si="64"/>
        <v>0</v>
      </c>
      <c r="CRV57" s="63">
        <f t="shared" si="64"/>
        <v>0</v>
      </c>
      <c r="CRW57" s="63">
        <f t="shared" si="64"/>
        <v>0</v>
      </c>
      <c r="CRX57" s="63">
        <f t="shared" si="64"/>
        <v>0</v>
      </c>
      <c r="CRY57" s="63">
        <f t="shared" si="64"/>
        <v>0</v>
      </c>
      <c r="CRZ57" s="63">
        <f t="shared" si="64"/>
        <v>0</v>
      </c>
      <c r="CSA57" s="63">
        <f t="shared" si="64"/>
        <v>0</v>
      </c>
      <c r="CSB57" s="63">
        <f t="shared" si="64"/>
        <v>0</v>
      </c>
      <c r="CSC57" s="63">
        <f t="shared" si="64"/>
        <v>0</v>
      </c>
      <c r="CSD57" s="63">
        <f t="shared" si="64"/>
        <v>0</v>
      </c>
      <c r="CSE57" s="63">
        <f t="shared" si="64"/>
        <v>0</v>
      </c>
      <c r="CSF57" s="63">
        <f t="shared" si="64"/>
        <v>0</v>
      </c>
      <c r="CSG57" s="63">
        <f t="shared" si="64"/>
        <v>0</v>
      </c>
      <c r="CSH57" s="63">
        <f t="shared" si="64"/>
        <v>0</v>
      </c>
      <c r="CSI57" s="63">
        <f t="shared" si="64"/>
        <v>0</v>
      </c>
      <c r="CSJ57" s="63">
        <f t="shared" si="64"/>
        <v>0</v>
      </c>
      <c r="CSK57" s="63">
        <f t="shared" si="64"/>
        <v>0</v>
      </c>
      <c r="CSL57" s="63">
        <f t="shared" si="64"/>
        <v>0</v>
      </c>
      <c r="CSM57" s="63">
        <f t="shared" si="64"/>
        <v>0</v>
      </c>
      <c r="CSN57" s="63">
        <f t="shared" si="64"/>
        <v>0</v>
      </c>
      <c r="CSO57" s="63">
        <f t="shared" si="64"/>
        <v>0</v>
      </c>
      <c r="CSP57" s="63">
        <f t="shared" si="64"/>
        <v>0</v>
      </c>
      <c r="CSQ57" s="63">
        <f t="shared" si="64"/>
        <v>0</v>
      </c>
      <c r="CSR57" s="63">
        <f t="shared" si="64"/>
        <v>0</v>
      </c>
      <c r="CSS57" s="63">
        <f t="shared" si="64"/>
        <v>0</v>
      </c>
      <c r="CST57" s="63">
        <f t="shared" si="64"/>
        <v>0</v>
      </c>
      <c r="CSU57" s="63">
        <f t="shared" si="64"/>
        <v>0</v>
      </c>
      <c r="CSV57" s="63">
        <f t="shared" si="64"/>
        <v>0</v>
      </c>
      <c r="CSW57" s="63">
        <f t="shared" si="64"/>
        <v>0</v>
      </c>
      <c r="CSX57" s="63">
        <f t="shared" si="64"/>
        <v>0</v>
      </c>
      <c r="CSY57" s="63">
        <f t="shared" si="64"/>
        <v>0</v>
      </c>
      <c r="CSZ57" s="63">
        <f t="shared" si="64"/>
        <v>0</v>
      </c>
      <c r="CTA57" s="63">
        <f t="shared" si="64"/>
        <v>0</v>
      </c>
      <c r="CTB57" s="63">
        <f t="shared" si="64"/>
        <v>0</v>
      </c>
      <c r="CTC57" s="63">
        <f t="shared" si="64"/>
        <v>0</v>
      </c>
      <c r="CTD57" s="63">
        <f t="shared" si="64"/>
        <v>0</v>
      </c>
      <c r="CTE57" s="63">
        <f t="shared" si="64"/>
        <v>0</v>
      </c>
      <c r="CTF57" s="63">
        <f t="shared" si="64"/>
        <v>0</v>
      </c>
      <c r="CTG57" s="63">
        <f t="shared" si="64"/>
        <v>0</v>
      </c>
      <c r="CTH57" s="63">
        <f t="shared" si="64"/>
        <v>0</v>
      </c>
      <c r="CTI57" s="63">
        <f t="shared" si="64"/>
        <v>0</v>
      </c>
      <c r="CTJ57" s="63">
        <f t="shared" si="64"/>
        <v>0</v>
      </c>
      <c r="CTK57" s="63">
        <f t="shared" si="64"/>
        <v>0</v>
      </c>
      <c r="CTL57" s="63">
        <f t="shared" si="64"/>
        <v>0</v>
      </c>
      <c r="CTM57" s="63">
        <f t="shared" si="64"/>
        <v>0</v>
      </c>
      <c r="CTN57" s="63">
        <f t="shared" si="64"/>
        <v>0</v>
      </c>
      <c r="CTO57" s="63">
        <f t="shared" si="64"/>
        <v>0</v>
      </c>
      <c r="CTP57" s="63">
        <f t="shared" si="64"/>
        <v>0</v>
      </c>
      <c r="CTQ57" s="63">
        <f t="shared" si="64"/>
        <v>0</v>
      </c>
      <c r="CTR57" s="63">
        <f t="shared" si="64"/>
        <v>0</v>
      </c>
      <c r="CTS57" s="63">
        <f t="shared" si="64"/>
        <v>0</v>
      </c>
      <c r="CTT57" s="63">
        <f t="shared" si="64"/>
        <v>0</v>
      </c>
      <c r="CTU57" s="63">
        <f t="shared" si="64"/>
        <v>0</v>
      </c>
      <c r="CTV57" s="63">
        <f t="shared" ref="CTV57:CWG57" si="65">CTU58</f>
        <v>0</v>
      </c>
      <c r="CTW57" s="63">
        <f t="shared" si="65"/>
        <v>0</v>
      </c>
      <c r="CTX57" s="63">
        <f t="shared" si="65"/>
        <v>0</v>
      </c>
      <c r="CTY57" s="63">
        <f t="shared" si="65"/>
        <v>0</v>
      </c>
      <c r="CTZ57" s="63">
        <f t="shared" si="65"/>
        <v>0</v>
      </c>
      <c r="CUA57" s="63">
        <f t="shared" si="65"/>
        <v>0</v>
      </c>
      <c r="CUB57" s="63">
        <f t="shared" si="65"/>
        <v>0</v>
      </c>
      <c r="CUC57" s="63">
        <f t="shared" si="65"/>
        <v>0</v>
      </c>
      <c r="CUD57" s="63">
        <f t="shared" si="65"/>
        <v>0</v>
      </c>
      <c r="CUE57" s="63">
        <f t="shared" si="65"/>
        <v>0</v>
      </c>
      <c r="CUF57" s="63">
        <f t="shared" si="65"/>
        <v>0</v>
      </c>
      <c r="CUG57" s="63">
        <f t="shared" si="65"/>
        <v>0</v>
      </c>
      <c r="CUH57" s="63">
        <f t="shared" si="65"/>
        <v>0</v>
      </c>
      <c r="CUI57" s="63">
        <f t="shared" si="65"/>
        <v>0</v>
      </c>
      <c r="CUJ57" s="63">
        <f t="shared" si="65"/>
        <v>0</v>
      </c>
      <c r="CUK57" s="63">
        <f t="shared" si="65"/>
        <v>0</v>
      </c>
      <c r="CUL57" s="63">
        <f t="shared" si="65"/>
        <v>0</v>
      </c>
      <c r="CUM57" s="63">
        <f t="shared" si="65"/>
        <v>0</v>
      </c>
      <c r="CUN57" s="63">
        <f t="shared" si="65"/>
        <v>0</v>
      </c>
      <c r="CUO57" s="63">
        <f t="shared" si="65"/>
        <v>0</v>
      </c>
      <c r="CUP57" s="63">
        <f t="shared" si="65"/>
        <v>0</v>
      </c>
      <c r="CUQ57" s="63">
        <f t="shared" si="65"/>
        <v>0</v>
      </c>
      <c r="CUR57" s="63">
        <f t="shared" si="65"/>
        <v>0</v>
      </c>
      <c r="CUS57" s="63">
        <f t="shared" si="65"/>
        <v>0</v>
      </c>
      <c r="CUT57" s="63">
        <f t="shared" si="65"/>
        <v>0</v>
      </c>
      <c r="CUU57" s="63">
        <f t="shared" si="65"/>
        <v>0</v>
      </c>
      <c r="CUV57" s="63">
        <f t="shared" si="65"/>
        <v>0</v>
      </c>
      <c r="CUW57" s="63">
        <f t="shared" si="65"/>
        <v>0</v>
      </c>
      <c r="CUX57" s="63">
        <f t="shared" si="65"/>
        <v>0</v>
      </c>
      <c r="CUY57" s="63">
        <f t="shared" si="65"/>
        <v>0</v>
      </c>
      <c r="CUZ57" s="63">
        <f t="shared" si="65"/>
        <v>0</v>
      </c>
      <c r="CVA57" s="63">
        <f t="shared" si="65"/>
        <v>0</v>
      </c>
      <c r="CVB57" s="63">
        <f t="shared" si="65"/>
        <v>0</v>
      </c>
      <c r="CVC57" s="63">
        <f t="shared" si="65"/>
        <v>0</v>
      </c>
      <c r="CVD57" s="63">
        <f t="shared" si="65"/>
        <v>0</v>
      </c>
      <c r="CVE57" s="63">
        <f t="shared" si="65"/>
        <v>0</v>
      </c>
      <c r="CVF57" s="63">
        <f t="shared" si="65"/>
        <v>0</v>
      </c>
      <c r="CVG57" s="63">
        <f t="shared" si="65"/>
        <v>0</v>
      </c>
      <c r="CVH57" s="63">
        <f t="shared" si="65"/>
        <v>0</v>
      </c>
      <c r="CVI57" s="63">
        <f t="shared" si="65"/>
        <v>0</v>
      </c>
      <c r="CVJ57" s="63">
        <f t="shared" si="65"/>
        <v>0</v>
      </c>
      <c r="CVK57" s="63">
        <f t="shared" si="65"/>
        <v>0</v>
      </c>
      <c r="CVL57" s="63">
        <f t="shared" si="65"/>
        <v>0</v>
      </c>
      <c r="CVM57" s="63">
        <f t="shared" si="65"/>
        <v>0</v>
      </c>
      <c r="CVN57" s="63">
        <f t="shared" si="65"/>
        <v>0</v>
      </c>
      <c r="CVO57" s="63">
        <f t="shared" si="65"/>
        <v>0</v>
      </c>
      <c r="CVP57" s="63">
        <f t="shared" si="65"/>
        <v>0</v>
      </c>
      <c r="CVQ57" s="63">
        <f t="shared" si="65"/>
        <v>0</v>
      </c>
      <c r="CVR57" s="63">
        <f t="shared" si="65"/>
        <v>0</v>
      </c>
      <c r="CVS57" s="63">
        <f t="shared" si="65"/>
        <v>0</v>
      </c>
      <c r="CVT57" s="63">
        <f t="shared" si="65"/>
        <v>0</v>
      </c>
      <c r="CVU57" s="63">
        <f t="shared" si="65"/>
        <v>0</v>
      </c>
      <c r="CVV57" s="63">
        <f t="shared" si="65"/>
        <v>0</v>
      </c>
      <c r="CVW57" s="63">
        <f t="shared" si="65"/>
        <v>0</v>
      </c>
      <c r="CVX57" s="63">
        <f t="shared" si="65"/>
        <v>0</v>
      </c>
      <c r="CVY57" s="63">
        <f t="shared" si="65"/>
        <v>0</v>
      </c>
      <c r="CVZ57" s="63">
        <f t="shared" si="65"/>
        <v>0</v>
      </c>
      <c r="CWA57" s="63">
        <f t="shared" si="65"/>
        <v>0</v>
      </c>
      <c r="CWB57" s="63">
        <f t="shared" si="65"/>
        <v>0</v>
      </c>
      <c r="CWC57" s="63">
        <f t="shared" si="65"/>
        <v>0</v>
      </c>
      <c r="CWD57" s="63">
        <f t="shared" si="65"/>
        <v>0</v>
      </c>
      <c r="CWE57" s="63">
        <f t="shared" si="65"/>
        <v>0</v>
      </c>
      <c r="CWF57" s="63">
        <f t="shared" si="65"/>
        <v>0</v>
      </c>
      <c r="CWG57" s="63">
        <f t="shared" si="65"/>
        <v>0</v>
      </c>
      <c r="CWH57" s="63">
        <f t="shared" ref="CWH57:CYS57" si="66">CWG58</f>
        <v>0</v>
      </c>
      <c r="CWI57" s="63">
        <f t="shared" si="66"/>
        <v>0</v>
      </c>
      <c r="CWJ57" s="63">
        <f t="shared" si="66"/>
        <v>0</v>
      </c>
      <c r="CWK57" s="63">
        <f t="shared" si="66"/>
        <v>0</v>
      </c>
      <c r="CWL57" s="63">
        <f t="shared" si="66"/>
        <v>0</v>
      </c>
      <c r="CWM57" s="63">
        <f t="shared" si="66"/>
        <v>0</v>
      </c>
      <c r="CWN57" s="63">
        <f t="shared" si="66"/>
        <v>0</v>
      </c>
      <c r="CWO57" s="63">
        <f t="shared" si="66"/>
        <v>0</v>
      </c>
      <c r="CWP57" s="63">
        <f t="shared" si="66"/>
        <v>0</v>
      </c>
      <c r="CWQ57" s="63">
        <f t="shared" si="66"/>
        <v>0</v>
      </c>
      <c r="CWR57" s="63">
        <f t="shared" si="66"/>
        <v>0</v>
      </c>
      <c r="CWS57" s="63">
        <f t="shared" si="66"/>
        <v>0</v>
      </c>
      <c r="CWT57" s="63">
        <f t="shared" si="66"/>
        <v>0</v>
      </c>
      <c r="CWU57" s="63">
        <f t="shared" si="66"/>
        <v>0</v>
      </c>
      <c r="CWV57" s="63">
        <f t="shared" si="66"/>
        <v>0</v>
      </c>
      <c r="CWW57" s="63">
        <f t="shared" si="66"/>
        <v>0</v>
      </c>
      <c r="CWX57" s="63">
        <f t="shared" si="66"/>
        <v>0</v>
      </c>
      <c r="CWY57" s="63">
        <f t="shared" si="66"/>
        <v>0</v>
      </c>
      <c r="CWZ57" s="63">
        <f t="shared" si="66"/>
        <v>0</v>
      </c>
      <c r="CXA57" s="63">
        <f t="shared" si="66"/>
        <v>0</v>
      </c>
      <c r="CXB57" s="63">
        <f t="shared" si="66"/>
        <v>0</v>
      </c>
      <c r="CXC57" s="63">
        <f t="shared" si="66"/>
        <v>0</v>
      </c>
      <c r="CXD57" s="63">
        <f t="shared" si="66"/>
        <v>0</v>
      </c>
      <c r="CXE57" s="63">
        <f t="shared" si="66"/>
        <v>0</v>
      </c>
      <c r="CXF57" s="63">
        <f t="shared" si="66"/>
        <v>0</v>
      </c>
      <c r="CXG57" s="63">
        <f t="shared" si="66"/>
        <v>0</v>
      </c>
      <c r="CXH57" s="63">
        <f t="shared" si="66"/>
        <v>0</v>
      </c>
      <c r="CXI57" s="63">
        <f t="shared" si="66"/>
        <v>0</v>
      </c>
      <c r="CXJ57" s="63">
        <f t="shared" si="66"/>
        <v>0</v>
      </c>
      <c r="CXK57" s="63">
        <f t="shared" si="66"/>
        <v>0</v>
      </c>
      <c r="CXL57" s="63">
        <f t="shared" si="66"/>
        <v>0</v>
      </c>
      <c r="CXM57" s="63">
        <f t="shared" si="66"/>
        <v>0</v>
      </c>
      <c r="CXN57" s="63">
        <f t="shared" si="66"/>
        <v>0</v>
      </c>
      <c r="CXO57" s="63">
        <f t="shared" si="66"/>
        <v>0</v>
      </c>
      <c r="CXP57" s="63">
        <f t="shared" si="66"/>
        <v>0</v>
      </c>
      <c r="CXQ57" s="63">
        <f t="shared" si="66"/>
        <v>0</v>
      </c>
      <c r="CXR57" s="63">
        <f t="shared" si="66"/>
        <v>0</v>
      </c>
      <c r="CXS57" s="63">
        <f t="shared" si="66"/>
        <v>0</v>
      </c>
      <c r="CXT57" s="63">
        <f t="shared" si="66"/>
        <v>0</v>
      </c>
      <c r="CXU57" s="63">
        <f t="shared" si="66"/>
        <v>0</v>
      </c>
      <c r="CXV57" s="63">
        <f t="shared" si="66"/>
        <v>0</v>
      </c>
      <c r="CXW57" s="63">
        <f t="shared" si="66"/>
        <v>0</v>
      </c>
      <c r="CXX57" s="63">
        <f t="shared" si="66"/>
        <v>0</v>
      </c>
      <c r="CXY57" s="63">
        <f t="shared" si="66"/>
        <v>0</v>
      </c>
      <c r="CXZ57" s="63">
        <f t="shared" si="66"/>
        <v>0</v>
      </c>
      <c r="CYA57" s="63">
        <f t="shared" si="66"/>
        <v>0</v>
      </c>
      <c r="CYB57" s="63">
        <f t="shared" si="66"/>
        <v>0</v>
      </c>
      <c r="CYC57" s="63">
        <f t="shared" si="66"/>
        <v>0</v>
      </c>
      <c r="CYD57" s="63">
        <f t="shared" si="66"/>
        <v>0</v>
      </c>
      <c r="CYE57" s="63">
        <f t="shared" si="66"/>
        <v>0</v>
      </c>
      <c r="CYF57" s="63">
        <f t="shared" si="66"/>
        <v>0</v>
      </c>
      <c r="CYG57" s="63">
        <f t="shared" si="66"/>
        <v>0</v>
      </c>
      <c r="CYH57" s="63">
        <f t="shared" si="66"/>
        <v>0</v>
      </c>
      <c r="CYI57" s="63">
        <f t="shared" si="66"/>
        <v>0</v>
      </c>
      <c r="CYJ57" s="63">
        <f t="shared" si="66"/>
        <v>0</v>
      </c>
      <c r="CYK57" s="63">
        <f t="shared" si="66"/>
        <v>0</v>
      </c>
      <c r="CYL57" s="63">
        <f t="shared" si="66"/>
        <v>0</v>
      </c>
      <c r="CYM57" s="63">
        <f t="shared" si="66"/>
        <v>0</v>
      </c>
      <c r="CYN57" s="63">
        <f t="shared" si="66"/>
        <v>0</v>
      </c>
      <c r="CYO57" s="63">
        <f t="shared" si="66"/>
        <v>0</v>
      </c>
      <c r="CYP57" s="63">
        <f t="shared" si="66"/>
        <v>0</v>
      </c>
      <c r="CYQ57" s="63">
        <f t="shared" si="66"/>
        <v>0</v>
      </c>
      <c r="CYR57" s="63">
        <f t="shared" si="66"/>
        <v>0</v>
      </c>
      <c r="CYS57" s="63">
        <f t="shared" si="66"/>
        <v>0</v>
      </c>
      <c r="CYT57" s="63">
        <f t="shared" ref="CYT57:DBE57" si="67">CYS58</f>
        <v>0</v>
      </c>
      <c r="CYU57" s="63">
        <f t="shared" si="67"/>
        <v>0</v>
      </c>
      <c r="CYV57" s="63">
        <f t="shared" si="67"/>
        <v>0</v>
      </c>
      <c r="CYW57" s="63">
        <f t="shared" si="67"/>
        <v>0</v>
      </c>
      <c r="CYX57" s="63">
        <f t="shared" si="67"/>
        <v>0</v>
      </c>
      <c r="CYY57" s="63">
        <f t="shared" si="67"/>
        <v>0</v>
      </c>
      <c r="CYZ57" s="63">
        <f t="shared" si="67"/>
        <v>0</v>
      </c>
      <c r="CZA57" s="63">
        <f t="shared" si="67"/>
        <v>0</v>
      </c>
      <c r="CZB57" s="63">
        <f t="shared" si="67"/>
        <v>0</v>
      </c>
      <c r="CZC57" s="63">
        <f t="shared" si="67"/>
        <v>0</v>
      </c>
      <c r="CZD57" s="63">
        <f t="shared" si="67"/>
        <v>0</v>
      </c>
      <c r="CZE57" s="63">
        <f t="shared" si="67"/>
        <v>0</v>
      </c>
      <c r="CZF57" s="63">
        <f t="shared" si="67"/>
        <v>0</v>
      </c>
      <c r="CZG57" s="63">
        <f t="shared" si="67"/>
        <v>0</v>
      </c>
      <c r="CZH57" s="63">
        <f t="shared" si="67"/>
        <v>0</v>
      </c>
      <c r="CZI57" s="63">
        <f t="shared" si="67"/>
        <v>0</v>
      </c>
      <c r="CZJ57" s="63">
        <f t="shared" si="67"/>
        <v>0</v>
      </c>
      <c r="CZK57" s="63">
        <f t="shared" si="67"/>
        <v>0</v>
      </c>
      <c r="CZL57" s="63">
        <f t="shared" si="67"/>
        <v>0</v>
      </c>
      <c r="CZM57" s="63">
        <f t="shared" si="67"/>
        <v>0</v>
      </c>
      <c r="CZN57" s="63">
        <f t="shared" si="67"/>
        <v>0</v>
      </c>
      <c r="CZO57" s="63">
        <f t="shared" si="67"/>
        <v>0</v>
      </c>
      <c r="CZP57" s="63">
        <f t="shared" si="67"/>
        <v>0</v>
      </c>
      <c r="CZQ57" s="63">
        <f t="shared" si="67"/>
        <v>0</v>
      </c>
      <c r="CZR57" s="63">
        <f t="shared" si="67"/>
        <v>0</v>
      </c>
      <c r="CZS57" s="63">
        <f t="shared" si="67"/>
        <v>0</v>
      </c>
      <c r="CZT57" s="63">
        <f t="shared" si="67"/>
        <v>0</v>
      </c>
      <c r="CZU57" s="63">
        <f t="shared" si="67"/>
        <v>0</v>
      </c>
      <c r="CZV57" s="63">
        <f t="shared" si="67"/>
        <v>0</v>
      </c>
      <c r="CZW57" s="63">
        <f t="shared" si="67"/>
        <v>0</v>
      </c>
      <c r="CZX57" s="63">
        <f t="shared" si="67"/>
        <v>0</v>
      </c>
      <c r="CZY57" s="63">
        <f t="shared" si="67"/>
        <v>0</v>
      </c>
      <c r="CZZ57" s="63">
        <f t="shared" si="67"/>
        <v>0</v>
      </c>
      <c r="DAA57" s="63">
        <f t="shared" si="67"/>
        <v>0</v>
      </c>
      <c r="DAB57" s="63">
        <f t="shared" si="67"/>
        <v>0</v>
      </c>
      <c r="DAC57" s="63">
        <f t="shared" si="67"/>
        <v>0</v>
      </c>
      <c r="DAD57" s="63">
        <f t="shared" si="67"/>
        <v>0</v>
      </c>
      <c r="DAE57" s="63">
        <f t="shared" si="67"/>
        <v>0</v>
      </c>
      <c r="DAF57" s="63">
        <f t="shared" si="67"/>
        <v>0</v>
      </c>
      <c r="DAG57" s="63">
        <f t="shared" si="67"/>
        <v>0</v>
      </c>
      <c r="DAH57" s="63">
        <f t="shared" si="67"/>
        <v>0</v>
      </c>
      <c r="DAI57" s="63">
        <f t="shared" si="67"/>
        <v>0</v>
      </c>
      <c r="DAJ57" s="63">
        <f t="shared" si="67"/>
        <v>0</v>
      </c>
      <c r="DAK57" s="63">
        <f t="shared" si="67"/>
        <v>0</v>
      </c>
      <c r="DAL57" s="63">
        <f t="shared" si="67"/>
        <v>0</v>
      </c>
      <c r="DAM57" s="63">
        <f t="shared" si="67"/>
        <v>0</v>
      </c>
      <c r="DAN57" s="63">
        <f t="shared" si="67"/>
        <v>0</v>
      </c>
      <c r="DAO57" s="63">
        <f t="shared" si="67"/>
        <v>0</v>
      </c>
      <c r="DAP57" s="63">
        <f t="shared" si="67"/>
        <v>0</v>
      </c>
      <c r="DAQ57" s="63">
        <f t="shared" si="67"/>
        <v>0</v>
      </c>
      <c r="DAR57" s="63">
        <f t="shared" si="67"/>
        <v>0</v>
      </c>
      <c r="DAS57" s="63">
        <f t="shared" si="67"/>
        <v>0</v>
      </c>
      <c r="DAT57" s="63">
        <f t="shared" si="67"/>
        <v>0</v>
      </c>
      <c r="DAU57" s="63">
        <f t="shared" si="67"/>
        <v>0</v>
      </c>
      <c r="DAV57" s="63">
        <f t="shared" si="67"/>
        <v>0</v>
      </c>
      <c r="DAW57" s="63">
        <f t="shared" si="67"/>
        <v>0</v>
      </c>
      <c r="DAX57" s="63">
        <f t="shared" si="67"/>
        <v>0</v>
      </c>
      <c r="DAY57" s="63">
        <f t="shared" si="67"/>
        <v>0</v>
      </c>
      <c r="DAZ57" s="63">
        <f t="shared" si="67"/>
        <v>0</v>
      </c>
      <c r="DBA57" s="63">
        <f t="shared" si="67"/>
        <v>0</v>
      </c>
      <c r="DBB57" s="63">
        <f t="shared" si="67"/>
        <v>0</v>
      </c>
      <c r="DBC57" s="63">
        <f t="shared" si="67"/>
        <v>0</v>
      </c>
      <c r="DBD57" s="63">
        <f t="shared" si="67"/>
        <v>0</v>
      </c>
      <c r="DBE57" s="63">
        <f t="shared" si="67"/>
        <v>0</v>
      </c>
      <c r="DBF57" s="63">
        <f t="shared" ref="DBF57:DDQ57" si="68">DBE58</f>
        <v>0</v>
      </c>
      <c r="DBG57" s="63">
        <f t="shared" si="68"/>
        <v>0</v>
      </c>
      <c r="DBH57" s="63">
        <f t="shared" si="68"/>
        <v>0</v>
      </c>
      <c r="DBI57" s="63">
        <f t="shared" si="68"/>
        <v>0</v>
      </c>
      <c r="DBJ57" s="63">
        <f t="shared" si="68"/>
        <v>0</v>
      </c>
      <c r="DBK57" s="63">
        <f t="shared" si="68"/>
        <v>0</v>
      </c>
      <c r="DBL57" s="63">
        <f t="shared" si="68"/>
        <v>0</v>
      </c>
      <c r="DBM57" s="63">
        <f t="shared" si="68"/>
        <v>0</v>
      </c>
      <c r="DBN57" s="63">
        <f t="shared" si="68"/>
        <v>0</v>
      </c>
      <c r="DBO57" s="63">
        <f t="shared" si="68"/>
        <v>0</v>
      </c>
      <c r="DBP57" s="63">
        <f t="shared" si="68"/>
        <v>0</v>
      </c>
      <c r="DBQ57" s="63">
        <f t="shared" si="68"/>
        <v>0</v>
      </c>
      <c r="DBR57" s="63">
        <f t="shared" si="68"/>
        <v>0</v>
      </c>
      <c r="DBS57" s="63">
        <f t="shared" si="68"/>
        <v>0</v>
      </c>
      <c r="DBT57" s="63">
        <f t="shared" si="68"/>
        <v>0</v>
      </c>
      <c r="DBU57" s="63">
        <f t="shared" si="68"/>
        <v>0</v>
      </c>
      <c r="DBV57" s="63">
        <f t="shared" si="68"/>
        <v>0</v>
      </c>
      <c r="DBW57" s="63">
        <f t="shared" si="68"/>
        <v>0</v>
      </c>
      <c r="DBX57" s="63">
        <f t="shared" si="68"/>
        <v>0</v>
      </c>
      <c r="DBY57" s="63">
        <f t="shared" si="68"/>
        <v>0</v>
      </c>
      <c r="DBZ57" s="63">
        <f t="shared" si="68"/>
        <v>0</v>
      </c>
      <c r="DCA57" s="63">
        <f t="shared" si="68"/>
        <v>0</v>
      </c>
      <c r="DCB57" s="63">
        <f t="shared" si="68"/>
        <v>0</v>
      </c>
      <c r="DCC57" s="63">
        <f t="shared" si="68"/>
        <v>0</v>
      </c>
      <c r="DCD57" s="63">
        <f t="shared" si="68"/>
        <v>0</v>
      </c>
      <c r="DCE57" s="63">
        <f t="shared" si="68"/>
        <v>0</v>
      </c>
      <c r="DCF57" s="63">
        <f t="shared" si="68"/>
        <v>0</v>
      </c>
      <c r="DCG57" s="63">
        <f t="shared" si="68"/>
        <v>0</v>
      </c>
      <c r="DCH57" s="63">
        <f t="shared" si="68"/>
        <v>0</v>
      </c>
      <c r="DCI57" s="63">
        <f t="shared" si="68"/>
        <v>0</v>
      </c>
      <c r="DCJ57" s="63">
        <f t="shared" si="68"/>
        <v>0</v>
      </c>
      <c r="DCK57" s="63">
        <f t="shared" si="68"/>
        <v>0</v>
      </c>
      <c r="DCL57" s="63">
        <f t="shared" si="68"/>
        <v>0</v>
      </c>
      <c r="DCM57" s="63">
        <f t="shared" si="68"/>
        <v>0</v>
      </c>
      <c r="DCN57" s="63">
        <f t="shared" si="68"/>
        <v>0</v>
      </c>
      <c r="DCO57" s="63">
        <f t="shared" si="68"/>
        <v>0</v>
      </c>
      <c r="DCP57" s="63">
        <f t="shared" si="68"/>
        <v>0</v>
      </c>
      <c r="DCQ57" s="63">
        <f t="shared" si="68"/>
        <v>0</v>
      </c>
      <c r="DCR57" s="63">
        <f t="shared" si="68"/>
        <v>0</v>
      </c>
      <c r="DCS57" s="63">
        <f t="shared" si="68"/>
        <v>0</v>
      </c>
      <c r="DCT57" s="63">
        <f t="shared" si="68"/>
        <v>0</v>
      </c>
      <c r="DCU57" s="63">
        <f t="shared" si="68"/>
        <v>0</v>
      </c>
      <c r="DCV57" s="63">
        <f t="shared" si="68"/>
        <v>0</v>
      </c>
      <c r="DCW57" s="63">
        <f t="shared" si="68"/>
        <v>0</v>
      </c>
      <c r="DCX57" s="63">
        <f t="shared" si="68"/>
        <v>0</v>
      </c>
      <c r="DCY57" s="63">
        <f t="shared" si="68"/>
        <v>0</v>
      </c>
      <c r="DCZ57" s="63">
        <f t="shared" si="68"/>
        <v>0</v>
      </c>
      <c r="DDA57" s="63">
        <f t="shared" si="68"/>
        <v>0</v>
      </c>
      <c r="DDB57" s="63">
        <f t="shared" si="68"/>
        <v>0</v>
      </c>
      <c r="DDC57" s="63">
        <f t="shared" si="68"/>
        <v>0</v>
      </c>
      <c r="DDD57" s="63">
        <f t="shared" si="68"/>
        <v>0</v>
      </c>
      <c r="DDE57" s="63">
        <f t="shared" si="68"/>
        <v>0</v>
      </c>
      <c r="DDF57" s="63">
        <f t="shared" si="68"/>
        <v>0</v>
      </c>
      <c r="DDG57" s="63">
        <f t="shared" si="68"/>
        <v>0</v>
      </c>
      <c r="DDH57" s="63">
        <f t="shared" si="68"/>
        <v>0</v>
      </c>
      <c r="DDI57" s="63">
        <f t="shared" si="68"/>
        <v>0</v>
      </c>
      <c r="DDJ57" s="63">
        <f t="shared" si="68"/>
        <v>0</v>
      </c>
      <c r="DDK57" s="63">
        <f t="shared" si="68"/>
        <v>0</v>
      </c>
      <c r="DDL57" s="63">
        <f t="shared" si="68"/>
        <v>0</v>
      </c>
      <c r="DDM57" s="63">
        <f t="shared" si="68"/>
        <v>0</v>
      </c>
      <c r="DDN57" s="63">
        <f t="shared" si="68"/>
        <v>0</v>
      </c>
      <c r="DDO57" s="63">
        <f t="shared" si="68"/>
        <v>0</v>
      </c>
      <c r="DDP57" s="63">
        <f t="shared" si="68"/>
        <v>0</v>
      </c>
      <c r="DDQ57" s="63">
        <f t="shared" si="68"/>
        <v>0</v>
      </c>
      <c r="DDR57" s="63">
        <f t="shared" ref="DDR57:DGC57" si="69">DDQ58</f>
        <v>0</v>
      </c>
      <c r="DDS57" s="63">
        <f t="shared" si="69"/>
        <v>0</v>
      </c>
      <c r="DDT57" s="63">
        <f t="shared" si="69"/>
        <v>0</v>
      </c>
      <c r="DDU57" s="63">
        <f t="shared" si="69"/>
        <v>0</v>
      </c>
      <c r="DDV57" s="63">
        <f t="shared" si="69"/>
        <v>0</v>
      </c>
      <c r="DDW57" s="63">
        <f t="shared" si="69"/>
        <v>0</v>
      </c>
      <c r="DDX57" s="63">
        <f t="shared" si="69"/>
        <v>0</v>
      </c>
      <c r="DDY57" s="63">
        <f t="shared" si="69"/>
        <v>0</v>
      </c>
      <c r="DDZ57" s="63">
        <f t="shared" si="69"/>
        <v>0</v>
      </c>
      <c r="DEA57" s="63">
        <f t="shared" si="69"/>
        <v>0</v>
      </c>
      <c r="DEB57" s="63">
        <f t="shared" si="69"/>
        <v>0</v>
      </c>
      <c r="DEC57" s="63">
        <f t="shared" si="69"/>
        <v>0</v>
      </c>
      <c r="DED57" s="63">
        <f t="shared" si="69"/>
        <v>0</v>
      </c>
      <c r="DEE57" s="63">
        <f t="shared" si="69"/>
        <v>0</v>
      </c>
      <c r="DEF57" s="63">
        <f t="shared" si="69"/>
        <v>0</v>
      </c>
      <c r="DEG57" s="63">
        <f t="shared" si="69"/>
        <v>0</v>
      </c>
      <c r="DEH57" s="63">
        <f t="shared" si="69"/>
        <v>0</v>
      </c>
      <c r="DEI57" s="63">
        <f t="shared" si="69"/>
        <v>0</v>
      </c>
      <c r="DEJ57" s="63">
        <f t="shared" si="69"/>
        <v>0</v>
      </c>
      <c r="DEK57" s="63">
        <f t="shared" si="69"/>
        <v>0</v>
      </c>
      <c r="DEL57" s="63">
        <f t="shared" si="69"/>
        <v>0</v>
      </c>
      <c r="DEM57" s="63">
        <f t="shared" si="69"/>
        <v>0</v>
      </c>
      <c r="DEN57" s="63">
        <f t="shared" si="69"/>
        <v>0</v>
      </c>
      <c r="DEO57" s="63">
        <f t="shared" si="69"/>
        <v>0</v>
      </c>
      <c r="DEP57" s="63">
        <f t="shared" si="69"/>
        <v>0</v>
      </c>
      <c r="DEQ57" s="63">
        <f t="shared" si="69"/>
        <v>0</v>
      </c>
      <c r="DER57" s="63">
        <f t="shared" si="69"/>
        <v>0</v>
      </c>
      <c r="DES57" s="63">
        <f t="shared" si="69"/>
        <v>0</v>
      </c>
      <c r="DET57" s="63">
        <f t="shared" si="69"/>
        <v>0</v>
      </c>
      <c r="DEU57" s="63">
        <f t="shared" si="69"/>
        <v>0</v>
      </c>
      <c r="DEV57" s="63">
        <f t="shared" si="69"/>
        <v>0</v>
      </c>
      <c r="DEW57" s="63">
        <f t="shared" si="69"/>
        <v>0</v>
      </c>
      <c r="DEX57" s="63">
        <f t="shared" si="69"/>
        <v>0</v>
      </c>
      <c r="DEY57" s="63">
        <f t="shared" si="69"/>
        <v>0</v>
      </c>
      <c r="DEZ57" s="63">
        <f t="shared" si="69"/>
        <v>0</v>
      </c>
      <c r="DFA57" s="63">
        <f t="shared" si="69"/>
        <v>0</v>
      </c>
      <c r="DFB57" s="63">
        <f t="shared" si="69"/>
        <v>0</v>
      </c>
      <c r="DFC57" s="63">
        <f t="shared" si="69"/>
        <v>0</v>
      </c>
      <c r="DFD57" s="63">
        <f t="shared" si="69"/>
        <v>0</v>
      </c>
      <c r="DFE57" s="63">
        <f t="shared" si="69"/>
        <v>0</v>
      </c>
      <c r="DFF57" s="63">
        <f t="shared" si="69"/>
        <v>0</v>
      </c>
      <c r="DFG57" s="63">
        <f t="shared" si="69"/>
        <v>0</v>
      </c>
      <c r="DFH57" s="63">
        <f t="shared" si="69"/>
        <v>0</v>
      </c>
      <c r="DFI57" s="63">
        <f t="shared" si="69"/>
        <v>0</v>
      </c>
      <c r="DFJ57" s="63">
        <f t="shared" si="69"/>
        <v>0</v>
      </c>
      <c r="DFK57" s="63">
        <f t="shared" si="69"/>
        <v>0</v>
      </c>
      <c r="DFL57" s="63">
        <f t="shared" si="69"/>
        <v>0</v>
      </c>
      <c r="DFM57" s="63">
        <f t="shared" si="69"/>
        <v>0</v>
      </c>
      <c r="DFN57" s="63">
        <f t="shared" si="69"/>
        <v>0</v>
      </c>
      <c r="DFO57" s="63">
        <f t="shared" si="69"/>
        <v>0</v>
      </c>
      <c r="DFP57" s="63">
        <f t="shared" si="69"/>
        <v>0</v>
      </c>
      <c r="DFQ57" s="63">
        <f t="shared" si="69"/>
        <v>0</v>
      </c>
      <c r="DFR57" s="63">
        <f t="shared" si="69"/>
        <v>0</v>
      </c>
      <c r="DFS57" s="63">
        <f t="shared" si="69"/>
        <v>0</v>
      </c>
      <c r="DFT57" s="63">
        <f t="shared" si="69"/>
        <v>0</v>
      </c>
      <c r="DFU57" s="63">
        <f t="shared" si="69"/>
        <v>0</v>
      </c>
      <c r="DFV57" s="63">
        <f t="shared" si="69"/>
        <v>0</v>
      </c>
      <c r="DFW57" s="63">
        <f t="shared" si="69"/>
        <v>0</v>
      </c>
      <c r="DFX57" s="63">
        <f t="shared" si="69"/>
        <v>0</v>
      </c>
      <c r="DFY57" s="63">
        <f t="shared" si="69"/>
        <v>0</v>
      </c>
      <c r="DFZ57" s="63">
        <f t="shared" si="69"/>
        <v>0</v>
      </c>
      <c r="DGA57" s="63">
        <f t="shared" si="69"/>
        <v>0</v>
      </c>
      <c r="DGB57" s="63">
        <f t="shared" si="69"/>
        <v>0</v>
      </c>
      <c r="DGC57" s="63">
        <f t="shared" si="69"/>
        <v>0</v>
      </c>
      <c r="DGD57" s="63">
        <f t="shared" ref="DGD57:DIO57" si="70">DGC58</f>
        <v>0</v>
      </c>
      <c r="DGE57" s="63">
        <f t="shared" si="70"/>
        <v>0</v>
      </c>
      <c r="DGF57" s="63">
        <f t="shared" si="70"/>
        <v>0</v>
      </c>
      <c r="DGG57" s="63">
        <f t="shared" si="70"/>
        <v>0</v>
      </c>
      <c r="DGH57" s="63">
        <f t="shared" si="70"/>
        <v>0</v>
      </c>
      <c r="DGI57" s="63">
        <f t="shared" si="70"/>
        <v>0</v>
      </c>
      <c r="DGJ57" s="63">
        <f t="shared" si="70"/>
        <v>0</v>
      </c>
      <c r="DGK57" s="63">
        <f t="shared" si="70"/>
        <v>0</v>
      </c>
      <c r="DGL57" s="63">
        <f t="shared" si="70"/>
        <v>0</v>
      </c>
      <c r="DGM57" s="63">
        <f t="shared" si="70"/>
        <v>0</v>
      </c>
      <c r="DGN57" s="63">
        <f t="shared" si="70"/>
        <v>0</v>
      </c>
      <c r="DGO57" s="63">
        <f t="shared" si="70"/>
        <v>0</v>
      </c>
      <c r="DGP57" s="63">
        <f t="shared" si="70"/>
        <v>0</v>
      </c>
      <c r="DGQ57" s="63">
        <f t="shared" si="70"/>
        <v>0</v>
      </c>
      <c r="DGR57" s="63">
        <f t="shared" si="70"/>
        <v>0</v>
      </c>
      <c r="DGS57" s="63">
        <f t="shared" si="70"/>
        <v>0</v>
      </c>
      <c r="DGT57" s="63">
        <f t="shared" si="70"/>
        <v>0</v>
      </c>
      <c r="DGU57" s="63">
        <f t="shared" si="70"/>
        <v>0</v>
      </c>
      <c r="DGV57" s="63">
        <f t="shared" si="70"/>
        <v>0</v>
      </c>
      <c r="DGW57" s="63">
        <f t="shared" si="70"/>
        <v>0</v>
      </c>
      <c r="DGX57" s="63">
        <f t="shared" si="70"/>
        <v>0</v>
      </c>
      <c r="DGY57" s="63">
        <f t="shared" si="70"/>
        <v>0</v>
      </c>
      <c r="DGZ57" s="63">
        <f t="shared" si="70"/>
        <v>0</v>
      </c>
      <c r="DHA57" s="63">
        <f t="shared" si="70"/>
        <v>0</v>
      </c>
      <c r="DHB57" s="63">
        <f t="shared" si="70"/>
        <v>0</v>
      </c>
      <c r="DHC57" s="63">
        <f t="shared" si="70"/>
        <v>0</v>
      </c>
      <c r="DHD57" s="63">
        <f t="shared" si="70"/>
        <v>0</v>
      </c>
      <c r="DHE57" s="63">
        <f t="shared" si="70"/>
        <v>0</v>
      </c>
      <c r="DHF57" s="63">
        <f t="shared" si="70"/>
        <v>0</v>
      </c>
      <c r="DHG57" s="63">
        <f t="shared" si="70"/>
        <v>0</v>
      </c>
      <c r="DHH57" s="63">
        <f t="shared" si="70"/>
        <v>0</v>
      </c>
      <c r="DHI57" s="63">
        <f t="shared" si="70"/>
        <v>0</v>
      </c>
      <c r="DHJ57" s="63">
        <f t="shared" si="70"/>
        <v>0</v>
      </c>
      <c r="DHK57" s="63">
        <f t="shared" si="70"/>
        <v>0</v>
      </c>
      <c r="DHL57" s="63">
        <f t="shared" si="70"/>
        <v>0</v>
      </c>
      <c r="DHM57" s="63">
        <f t="shared" si="70"/>
        <v>0</v>
      </c>
      <c r="DHN57" s="63">
        <f t="shared" si="70"/>
        <v>0</v>
      </c>
      <c r="DHO57" s="63">
        <f t="shared" si="70"/>
        <v>0</v>
      </c>
      <c r="DHP57" s="63">
        <f t="shared" si="70"/>
        <v>0</v>
      </c>
      <c r="DHQ57" s="63">
        <f t="shared" si="70"/>
        <v>0</v>
      </c>
      <c r="DHR57" s="63">
        <f t="shared" si="70"/>
        <v>0</v>
      </c>
      <c r="DHS57" s="63">
        <f t="shared" si="70"/>
        <v>0</v>
      </c>
      <c r="DHT57" s="63">
        <f t="shared" si="70"/>
        <v>0</v>
      </c>
      <c r="DHU57" s="63">
        <f t="shared" si="70"/>
        <v>0</v>
      </c>
      <c r="DHV57" s="63">
        <f t="shared" si="70"/>
        <v>0</v>
      </c>
      <c r="DHW57" s="63">
        <f t="shared" si="70"/>
        <v>0</v>
      </c>
      <c r="DHX57" s="63">
        <f t="shared" si="70"/>
        <v>0</v>
      </c>
      <c r="DHY57" s="63">
        <f t="shared" si="70"/>
        <v>0</v>
      </c>
      <c r="DHZ57" s="63">
        <f t="shared" si="70"/>
        <v>0</v>
      </c>
      <c r="DIA57" s="63">
        <f t="shared" si="70"/>
        <v>0</v>
      </c>
      <c r="DIB57" s="63">
        <f t="shared" si="70"/>
        <v>0</v>
      </c>
      <c r="DIC57" s="63">
        <f t="shared" si="70"/>
        <v>0</v>
      </c>
      <c r="DID57" s="63">
        <f t="shared" si="70"/>
        <v>0</v>
      </c>
      <c r="DIE57" s="63">
        <f t="shared" si="70"/>
        <v>0</v>
      </c>
      <c r="DIF57" s="63">
        <f t="shared" si="70"/>
        <v>0</v>
      </c>
      <c r="DIG57" s="63">
        <f t="shared" si="70"/>
        <v>0</v>
      </c>
      <c r="DIH57" s="63">
        <f t="shared" si="70"/>
        <v>0</v>
      </c>
      <c r="DII57" s="63">
        <f t="shared" si="70"/>
        <v>0</v>
      </c>
      <c r="DIJ57" s="63">
        <f t="shared" si="70"/>
        <v>0</v>
      </c>
      <c r="DIK57" s="63">
        <f t="shared" si="70"/>
        <v>0</v>
      </c>
      <c r="DIL57" s="63">
        <f t="shared" si="70"/>
        <v>0</v>
      </c>
      <c r="DIM57" s="63">
        <f t="shared" si="70"/>
        <v>0</v>
      </c>
      <c r="DIN57" s="63">
        <f t="shared" si="70"/>
        <v>0</v>
      </c>
      <c r="DIO57" s="63">
        <f t="shared" si="70"/>
        <v>0</v>
      </c>
      <c r="DIP57" s="63">
        <f t="shared" ref="DIP57:DLA57" si="71">DIO58</f>
        <v>0</v>
      </c>
      <c r="DIQ57" s="63">
        <f t="shared" si="71"/>
        <v>0</v>
      </c>
      <c r="DIR57" s="63">
        <f t="shared" si="71"/>
        <v>0</v>
      </c>
      <c r="DIS57" s="63">
        <f t="shared" si="71"/>
        <v>0</v>
      </c>
      <c r="DIT57" s="63">
        <f t="shared" si="71"/>
        <v>0</v>
      </c>
      <c r="DIU57" s="63">
        <f t="shared" si="71"/>
        <v>0</v>
      </c>
      <c r="DIV57" s="63">
        <f t="shared" si="71"/>
        <v>0</v>
      </c>
      <c r="DIW57" s="63">
        <f t="shared" si="71"/>
        <v>0</v>
      </c>
      <c r="DIX57" s="63">
        <f t="shared" si="71"/>
        <v>0</v>
      </c>
      <c r="DIY57" s="63">
        <f t="shared" si="71"/>
        <v>0</v>
      </c>
      <c r="DIZ57" s="63">
        <f t="shared" si="71"/>
        <v>0</v>
      </c>
      <c r="DJA57" s="63">
        <f t="shared" si="71"/>
        <v>0</v>
      </c>
      <c r="DJB57" s="63">
        <f t="shared" si="71"/>
        <v>0</v>
      </c>
      <c r="DJC57" s="63">
        <f t="shared" si="71"/>
        <v>0</v>
      </c>
      <c r="DJD57" s="63">
        <f t="shared" si="71"/>
        <v>0</v>
      </c>
      <c r="DJE57" s="63">
        <f t="shared" si="71"/>
        <v>0</v>
      </c>
      <c r="DJF57" s="63">
        <f t="shared" si="71"/>
        <v>0</v>
      </c>
      <c r="DJG57" s="63">
        <f t="shared" si="71"/>
        <v>0</v>
      </c>
      <c r="DJH57" s="63">
        <f t="shared" si="71"/>
        <v>0</v>
      </c>
      <c r="DJI57" s="63">
        <f t="shared" si="71"/>
        <v>0</v>
      </c>
      <c r="DJJ57" s="63">
        <f t="shared" si="71"/>
        <v>0</v>
      </c>
      <c r="DJK57" s="63">
        <f t="shared" si="71"/>
        <v>0</v>
      </c>
      <c r="DJL57" s="63">
        <f t="shared" si="71"/>
        <v>0</v>
      </c>
      <c r="DJM57" s="63">
        <f t="shared" si="71"/>
        <v>0</v>
      </c>
      <c r="DJN57" s="63">
        <f t="shared" si="71"/>
        <v>0</v>
      </c>
      <c r="DJO57" s="63">
        <f t="shared" si="71"/>
        <v>0</v>
      </c>
      <c r="DJP57" s="63">
        <f t="shared" si="71"/>
        <v>0</v>
      </c>
      <c r="DJQ57" s="63">
        <f t="shared" si="71"/>
        <v>0</v>
      </c>
      <c r="DJR57" s="63">
        <f t="shared" si="71"/>
        <v>0</v>
      </c>
      <c r="DJS57" s="63">
        <f t="shared" si="71"/>
        <v>0</v>
      </c>
      <c r="DJT57" s="63">
        <f t="shared" si="71"/>
        <v>0</v>
      </c>
      <c r="DJU57" s="63">
        <f t="shared" si="71"/>
        <v>0</v>
      </c>
      <c r="DJV57" s="63">
        <f t="shared" si="71"/>
        <v>0</v>
      </c>
      <c r="DJW57" s="63">
        <f t="shared" si="71"/>
        <v>0</v>
      </c>
      <c r="DJX57" s="63">
        <f t="shared" si="71"/>
        <v>0</v>
      </c>
      <c r="DJY57" s="63">
        <f t="shared" si="71"/>
        <v>0</v>
      </c>
      <c r="DJZ57" s="63">
        <f t="shared" si="71"/>
        <v>0</v>
      </c>
      <c r="DKA57" s="63">
        <f t="shared" si="71"/>
        <v>0</v>
      </c>
      <c r="DKB57" s="63">
        <f t="shared" si="71"/>
        <v>0</v>
      </c>
      <c r="DKC57" s="63">
        <f t="shared" si="71"/>
        <v>0</v>
      </c>
      <c r="DKD57" s="63">
        <f t="shared" si="71"/>
        <v>0</v>
      </c>
      <c r="DKE57" s="63">
        <f t="shared" si="71"/>
        <v>0</v>
      </c>
      <c r="DKF57" s="63">
        <f t="shared" si="71"/>
        <v>0</v>
      </c>
      <c r="DKG57" s="63">
        <f t="shared" si="71"/>
        <v>0</v>
      </c>
      <c r="DKH57" s="63">
        <f t="shared" si="71"/>
        <v>0</v>
      </c>
      <c r="DKI57" s="63">
        <f t="shared" si="71"/>
        <v>0</v>
      </c>
      <c r="DKJ57" s="63">
        <f t="shared" si="71"/>
        <v>0</v>
      </c>
      <c r="DKK57" s="63">
        <f t="shared" si="71"/>
        <v>0</v>
      </c>
      <c r="DKL57" s="63">
        <f t="shared" si="71"/>
        <v>0</v>
      </c>
      <c r="DKM57" s="63">
        <f t="shared" si="71"/>
        <v>0</v>
      </c>
      <c r="DKN57" s="63">
        <f t="shared" si="71"/>
        <v>0</v>
      </c>
      <c r="DKO57" s="63">
        <f t="shared" si="71"/>
        <v>0</v>
      </c>
      <c r="DKP57" s="63">
        <f t="shared" si="71"/>
        <v>0</v>
      </c>
      <c r="DKQ57" s="63">
        <f t="shared" si="71"/>
        <v>0</v>
      </c>
      <c r="DKR57" s="63">
        <f t="shared" si="71"/>
        <v>0</v>
      </c>
      <c r="DKS57" s="63">
        <f t="shared" si="71"/>
        <v>0</v>
      </c>
      <c r="DKT57" s="63">
        <f t="shared" si="71"/>
        <v>0</v>
      </c>
      <c r="DKU57" s="63">
        <f t="shared" si="71"/>
        <v>0</v>
      </c>
      <c r="DKV57" s="63">
        <f t="shared" si="71"/>
        <v>0</v>
      </c>
      <c r="DKW57" s="63">
        <f t="shared" si="71"/>
        <v>0</v>
      </c>
      <c r="DKX57" s="63">
        <f t="shared" si="71"/>
        <v>0</v>
      </c>
      <c r="DKY57" s="63">
        <f t="shared" si="71"/>
        <v>0</v>
      </c>
      <c r="DKZ57" s="63">
        <f t="shared" si="71"/>
        <v>0</v>
      </c>
      <c r="DLA57" s="63">
        <f t="shared" si="71"/>
        <v>0</v>
      </c>
      <c r="DLB57" s="63">
        <f t="shared" ref="DLB57:DNM57" si="72">DLA58</f>
        <v>0</v>
      </c>
      <c r="DLC57" s="63">
        <f t="shared" si="72"/>
        <v>0</v>
      </c>
      <c r="DLD57" s="63">
        <f t="shared" si="72"/>
        <v>0</v>
      </c>
      <c r="DLE57" s="63">
        <f t="shared" si="72"/>
        <v>0</v>
      </c>
      <c r="DLF57" s="63">
        <f t="shared" si="72"/>
        <v>0</v>
      </c>
      <c r="DLG57" s="63">
        <f t="shared" si="72"/>
        <v>0</v>
      </c>
      <c r="DLH57" s="63">
        <f t="shared" si="72"/>
        <v>0</v>
      </c>
      <c r="DLI57" s="63">
        <f t="shared" si="72"/>
        <v>0</v>
      </c>
      <c r="DLJ57" s="63">
        <f t="shared" si="72"/>
        <v>0</v>
      </c>
      <c r="DLK57" s="63">
        <f t="shared" si="72"/>
        <v>0</v>
      </c>
      <c r="DLL57" s="63">
        <f t="shared" si="72"/>
        <v>0</v>
      </c>
      <c r="DLM57" s="63">
        <f t="shared" si="72"/>
        <v>0</v>
      </c>
      <c r="DLN57" s="63">
        <f t="shared" si="72"/>
        <v>0</v>
      </c>
      <c r="DLO57" s="63">
        <f t="shared" si="72"/>
        <v>0</v>
      </c>
      <c r="DLP57" s="63">
        <f t="shared" si="72"/>
        <v>0</v>
      </c>
      <c r="DLQ57" s="63">
        <f t="shared" si="72"/>
        <v>0</v>
      </c>
      <c r="DLR57" s="63">
        <f t="shared" si="72"/>
        <v>0</v>
      </c>
      <c r="DLS57" s="63">
        <f t="shared" si="72"/>
        <v>0</v>
      </c>
      <c r="DLT57" s="63">
        <f t="shared" si="72"/>
        <v>0</v>
      </c>
      <c r="DLU57" s="63">
        <f t="shared" si="72"/>
        <v>0</v>
      </c>
      <c r="DLV57" s="63">
        <f t="shared" si="72"/>
        <v>0</v>
      </c>
      <c r="DLW57" s="63">
        <f t="shared" si="72"/>
        <v>0</v>
      </c>
      <c r="DLX57" s="63">
        <f t="shared" si="72"/>
        <v>0</v>
      </c>
      <c r="DLY57" s="63">
        <f t="shared" si="72"/>
        <v>0</v>
      </c>
      <c r="DLZ57" s="63">
        <f t="shared" si="72"/>
        <v>0</v>
      </c>
      <c r="DMA57" s="63">
        <f t="shared" si="72"/>
        <v>0</v>
      </c>
      <c r="DMB57" s="63">
        <f t="shared" si="72"/>
        <v>0</v>
      </c>
      <c r="DMC57" s="63">
        <f t="shared" si="72"/>
        <v>0</v>
      </c>
      <c r="DMD57" s="63">
        <f t="shared" si="72"/>
        <v>0</v>
      </c>
      <c r="DME57" s="63">
        <f t="shared" si="72"/>
        <v>0</v>
      </c>
      <c r="DMF57" s="63">
        <f t="shared" si="72"/>
        <v>0</v>
      </c>
      <c r="DMG57" s="63">
        <f t="shared" si="72"/>
        <v>0</v>
      </c>
      <c r="DMH57" s="63">
        <f t="shared" si="72"/>
        <v>0</v>
      </c>
      <c r="DMI57" s="63">
        <f t="shared" si="72"/>
        <v>0</v>
      </c>
      <c r="DMJ57" s="63">
        <f t="shared" si="72"/>
        <v>0</v>
      </c>
      <c r="DMK57" s="63">
        <f t="shared" si="72"/>
        <v>0</v>
      </c>
      <c r="DML57" s="63">
        <f t="shared" si="72"/>
        <v>0</v>
      </c>
      <c r="DMM57" s="63">
        <f t="shared" si="72"/>
        <v>0</v>
      </c>
      <c r="DMN57" s="63">
        <f t="shared" si="72"/>
        <v>0</v>
      </c>
      <c r="DMO57" s="63">
        <f t="shared" si="72"/>
        <v>0</v>
      </c>
      <c r="DMP57" s="63">
        <f t="shared" si="72"/>
        <v>0</v>
      </c>
      <c r="DMQ57" s="63">
        <f t="shared" si="72"/>
        <v>0</v>
      </c>
      <c r="DMR57" s="63">
        <f t="shared" si="72"/>
        <v>0</v>
      </c>
      <c r="DMS57" s="63">
        <f t="shared" si="72"/>
        <v>0</v>
      </c>
      <c r="DMT57" s="63">
        <f t="shared" si="72"/>
        <v>0</v>
      </c>
      <c r="DMU57" s="63">
        <f t="shared" si="72"/>
        <v>0</v>
      </c>
      <c r="DMV57" s="63">
        <f t="shared" si="72"/>
        <v>0</v>
      </c>
      <c r="DMW57" s="63">
        <f t="shared" si="72"/>
        <v>0</v>
      </c>
      <c r="DMX57" s="63">
        <f t="shared" si="72"/>
        <v>0</v>
      </c>
      <c r="DMY57" s="63">
        <f t="shared" si="72"/>
        <v>0</v>
      </c>
      <c r="DMZ57" s="63">
        <f t="shared" si="72"/>
        <v>0</v>
      </c>
      <c r="DNA57" s="63">
        <f t="shared" si="72"/>
        <v>0</v>
      </c>
      <c r="DNB57" s="63">
        <f t="shared" si="72"/>
        <v>0</v>
      </c>
      <c r="DNC57" s="63">
        <f t="shared" si="72"/>
        <v>0</v>
      </c>
      <c r="DND57" s="63">
        <f t="shared" si="72"/>
        <v>0</v>
      </c>
      <c r="DNE57" s="63">
        <f t="shared" si="72"/>
        <v>0</v>
      </c>
      <c r="DNF57" s="63">
        <f t="shared" si="72"/>
        <v>0</v>
      </c>
      <c r="DNG57" s="63">
        <f t="shared" si="72"/>
        <v>0</v>
      </c>
      <c r="DNH57" s="63">
        <f t="shared" si="72"/>
        <v>0</v>
      </c>
      <c r="DNI57" s="63">
        <f t="shared" si="72"/>
        <v>0</v>
      </c>
      <c r="DNJ57" s="63">
        <f t="shared" si="72"/>
        <v>0</v>
      </c>
      <c r="DNK57" s="63">
        <f t="shared" si="72"/>
        <v>0</v>
      </c>
      <c r="DNL57" s="63">
        <f t="shared" si="72"/>
        <v>0</v>
      </c>
      <c r="DNM57" s="63">
        <f t="shared" si="72"/>
        <v>0</v>
      </c>
      <c r="DNN57" s="63">
        <f t="shared" ref="DNN57:DPY57" si="73">DNM58</f>
        <v>0</v>
      </c>
      <c r="DNO57" s="63">
        <f t="shared" si="73"/>
        <v>0</v>
      </c>
      <c r="DNP57" s="63">
        <f t="shared" si="73"/>
        <v>0</v>
      </c>
      <c r="DNQ57" s="63">
        <f t="shared" si="73"/>
        <v>0</v>
      </c>
      <c r="DNR57" s="63">
        <f t="shared" si="73"/>
        <v>0</v>
      </c>
      <c r="DNS57" s="63">
        <f t="shared" si="73"/>
        <v>0</v>
      </c>
      <c r="DNT57" s="63">
        <f t="shared" si="73"/>
        <v>0</v>
      </c>
      <c r="DNU57" s="63">
        <f t="shared" si="73"/>
        <v>0</v>
      </c>
      <c r="DNV57" s="63">
        <f t="shared" si="73"/>
        <v>0</v>
      </c>
      <c r="DNW57" s="63">
        <f t="shared" si="73"/>
        <v>0</v>
      </c>
      <c r="DNX57" s="63">
        <f t="shared" si="73"/>
        <v>0</v>
      </c>
      <c r="DNY57" s="63">
        <f t="shared" si="73"/>
        <v>0</v>
      </c>
      <c r="DNZ57" s="63">
        <f t="shared" si="73"/>
        <v>0</v>
      </c>
      <c r="DOA57" s="63">
        <f t="shared" si="73"/>
        <v>0</v>
      </c>
      <c r="DOB57" s="63">
        <f t="shared" si="73"/>
        <v>0</v>
      </c>
      <c r="DOC57" s="63">
        <f t="shared" si="73"/>
        <v>0</v>
      </c>
      <c r="DOD57" s="63">
        <f t="shared" si="73"/>
        <v>0</v>
      </c>
      <c r="DOE57" s="63">
        <f t="shared" si="73"/>
        <v>0</v>
      </c>
      <c r="DOF57" s="63">
        <f t="shared" si="73"/>
        <v>0</v>
      </c>
      <c r="DOG57" s="63">
        <f t="shared" si="73"/>
        <v>0</v>
      </c>
      <c r="DOH57" s="63">
        <f t="shared" si="73"/>
        <v>0</v>
      </c>
      <c r="DOI57" s="63">
        <f t="shared" si="73"/>
        <v>0</v>
      </c>
      <c r="DOJ57" s="63">
        <f t="shared" si="73"/>
        <v>0</v>
      </c>
      <c r="DOK57" s="63">
        <f t="shared" si="73"/>
        <v>0</v>
      </c>
      <c r="DOL57" s="63">
        <f t="shared" si="73"/>
        <v>0</v>
      </c>
      <c r="DOM57" s="63">
        <f t="shared" si="73"/>
        <v>0</v>
      </c>
      <c r="DON57" s="63">
        <f t="shared" si="73"/>
        <v>0</v>
      </c>
      <c r="DOO57" s="63">
        <f t="shared" si="73"/>
        <v>0</v>
      </c>
      <c r="DOP57" s="63">
        <f t="shared" si="73"/>
        <v>0</v>
      </c>
      <c r="DOQ57" s="63">
        <f t="shared" si="73"/>
        <v>0</v>
      </c>
      <c r="DOR57" s="63">
        <f t="shared" si="73"/>
        <v>0</v>
      </c>
      <c r="DOS57" s="63">
        <f t="shared" si="73"/>
        <v>0</v>
      </c>
      <c r="DOT57" s="63">
        <f t="shared" si="73"/>
        <v>0</v>
      </c>
      <c r="DOU57" s="63">
        <f t="shared" si="73"/>
        <v>0</v>
      </c>
      <c r="DOV57" s="63">
        <f t="shared" si="73"/>
        <v>0</v>
      </c>
      <c r="DOW57" s="63">
        <f t="shared" si="73"/>
        <v>0</v>
      </c>
      <c r="DOX57" s="63">
        <f t="shared" si="73"/>
        <v>0</v>
      </c>
      <c r="DOY57" s="63">
        <f t="shared" si="73"/>
        <v>0</v>
      </c>
      <c r="DOZ57" s="63">
        <f t="shared" si="73"/>
        <v>0</v>
      </c>
      <c r="DPA57" s="63">
        <f t="shared" si="73"/>
        <v>0</v>
      </c>
      <c r="DPB57" s="63">
        <f t="shared" si="73"/>
        <v>0</v>
      </c>
      <c r="DPC57" s="63">
        <f t="shared" si="73"/>
        <v>0</v>
      </c>
      <c r="DPD57" s="63">
        <f t="shared" si="73"/>
        <v>0</v>
      </c>
      <c r="DPE57" s="63">
        <f t="shared" si="73"/>
        <v>0</v>
      </c>
      <c r="DPF57" s="63">
        <f t="shared" si="73"/>
        <v>0</v>
      </c>
      <c r="DPG57" s="63">
        <f t="shared" si="73"/>
        <v>0</v>
      </c>
      <c r="DPH57" s="63">
        <f t="shared" si="73"/>
        <v>0</v>
      </c>
      <c r="DPI57" s="63">
        <f t="shared" si="73"/>
        <v>0</v>
      </c>
      <c r="DPJ57" s="63">
        <f t="shared" si="73"/>
        <v>0</v>
      </c>
      <c r="DPK57" s="63">
        <f t="shared" si="73"/>
        <v>0</v>
      </c>
      <c r="DPL57" s="63">
        <f t="shared" si="73"/>
        <v>0</v>
      </c>
      <c r="DPM57" s="63">
        <f t="shared" si="73"/>
        <v>0</v>
      </c>
      <c r="DPN57" s="63">
        <f t="shared" si="73"/>
        <v>0</v>
      </c>
      <c r="DPO57" s="63">
        <f t="shared" si="73"/>
        <v>0</v>
      </c>
      <c r="DPP57" s="63">
        <f t="shared" si="73"/>
        <v>0</v>
      </c>
      <c r="DPQ57" s="63">
        <f t="shared" si="73"/>
        <v>0</v>
      </c>
      <c r="DPR57" s="63">
        <f t="shared" si="73"/>
        <v>0</v>
      </c>
      <c r="DPS57" s="63">
        <f t="shared" si="73"/>
        <v>0</v>
      </c>
      <c r="DPT57" s="63">
        <f t="shared" si="73"/>
        <v>0</v>
      </c>
      <c r="DPU57" s="63">
        <f t="shared" si="73"/>
        <v>0</v>
      </c>
      <c r="DPV57" s="63">
        <f t="shared" si="73"/>
        <v>0</v>
      </c>
      <c r="DPW57" s="63">
        <f t="shared" si="73"/>
        <v>0</v>
      </c>
      <c r="DPX57" s="63">
        <f t="shared" si="73"/>
        <v>0</v>
      </c>
      <c r="DPY57" s="63">
        <f t="shared" si="73"/>
        <v>0</v>
      </c>
      <c r="DPZ57" s="63">
        <f t="shared" ref="DPZ57:DSK57" si="74">DPY58</f>
        <v>0</v>
      </c>
      <c r="DQA57" s="63">
        <f t="shared" si="74"/>
        <v>0</v>
      </c>
      <c r="DQB57" s="63">
        <f t="shared" si="74"/>
        <v>0</v>
      </c>
      <c r="DQC57" s="63">
        <f t="shared" si="74"/>
        <v>0</v>
      </c>
      <c r="DQD57" s="63">
        <f t="shared" si="74"/>
        <v>0</v>
      </c>
      <c r="DQE57" s="63">
        <f t="shared" si="74"/>
        <v>0</v>
      </c>
      <c r="DQF57" s="63">
        <f t="shared" si="74"/>
        <v>0</v>
      </c>
      <c r="DQG57" s="63">
        <f t="shared" si="74"/>
        <v>0</v>
      </c>
      <c r="DQH57" s="63">
        <f t="shared" si="74"/>
        <v>0</v>
      </c>
      <c r="DQI57" s="63">
        <f t="shared" si="74"/>
        <v>0</v>
      </c>
      <c r="DQJ57" s="63">
        <f t="shared" si="74"/>
        <v>0</v>
      </c>
      <c r="DQK57" s="63">
        <f t="shared" si="74"/>
        <v>0</v>
      </c>
      <c r="DQL57" s="63">
        <f t="shared" si="74"/>
        <v>0</v>
      </c>
      <c r="DQM57" s="63">
        <f t="shared" si="74"/>
        <v>0</v>
      </c>
      <c r="DQN57" s="63">
        <f t="shared" si="74"/>
        <v>0</v>
      </c>
      <c r="DQO57" s="63">
        <f t="shared" si="74"/>
        <v>0</v>
      </c>
      <c r="DQP57" s="63">
        <f t="shared" si="74"/>
        <v>0</v>
      </c>
      <c r="DQQ57" s="63">
        <f t="shared" si="74"/>
        <v>0</v>
      </c>
      <c r="DQR57" s="63">
        <f t="shared" si="74"/>
        <v>0</v>
      </c>
      <c r="DQS57" s="63">
        <f t="shared" si="74"/>
        <v>0</v>
      </c>
      <c r="DQT57" s="63">
        <f t="shared" si="74"/>
        <v>0</v>
      </c>
      <c r="DQU57" s="63">
        <f t="shared" si="74"/>
        <v>0</v>
      </c>
      <c r="DQV57" s="63">
        <f t="shared" si="74"/>
        <v>0</v>
      </c>
      <c r="DQW57" s="63">
        <f t="shared" si="74"/>
        <v>0</v>
      </c>
      <c r="DQX57" s="63">
        <f t="shared" si="74"/>
        <v>0</v>
      </c>
      <c r="DQY57" s="63">
        <f t="shared" si="74"/>
        <v>0</v>
      </c>
      <c r="DQZ57" s="63">
        <f t="shared" si="74"/>
        <v>0</v>
      </c>
      <c r="DRA57" s="63">
        <f t="shared" si="74"/>
        <v>0</v>
      </c>
      <c r="DRB57" s="63">
        <f t="shared" si="74"/>
        <v>0</v>
      </c>
      <c r="DRC57" s="63">
        <f t="shared" si="74"/>
        <v>0</v>
      </c>
      <c r="DRD57" s="63">
        <f t="shared" si="74"/>
        <v>0</v>
      </c>
      <c r="DRE57" s="63">
        <f t="shared" si="74"/>
        <v>0</v>
      </c>
      <c r="DRF57" s="63">
        <f t="shared" si="74"/>
        <v>0</v>
      </c>
      <c r="DRG57" s="63">
        <f t="shared" si="74"/>
        <v>0</v>
      </c>
      <c r="DRH57" s="63">
        <f t="shared" si="74"/>
        <v>0</v>
      </c>
      <c r="DRI57" s="63">
        <f t="shared" si="74"/>
        <v>0</v>
      </c>
      <c r="DRJ57" s="63">
        <f t="shared" si="74"/>
        <v>0</v>
      </c>
      <c r="DRK57" s="63">
        <f t="shared" si="74"/>
        <v>0</v>
      </c>
      <c r="DRL57" s="63">
        <f t="shared" si="74"/>
        <v>0</v>
      </c>
      <c r="DRM57" s="63">
        <f t="shared" si="74"/>
        <v>0</v>
      </c>
      <c r="DRN57" s="63">
        <f t="shared" si="74"/>
        <v>0</v>
      </c>
      <c r="DRO57" s="63">
        <f t="shared" si="74"/>
        <v>0</v>
      </c>
      <c r="DRP57" s="63">
        <f t="shared" si="74"/>
        <v>0</v>
      </c>
      <c r="DRQ57" s="63">
        <f t="shared" si="74"/>
        <v>0</v>
      </c>
      <c r="DRR57" s="63">
        <f t="shared" si="74"/>
        <v>0</v>
      </c>
      <c r="DRS57" s="63">
        <f t="shared" si="74"/>
        <v>0</v>
      </c>
      <c r="DRT57" s="63">
        <f t="shared" si="74"/>
        <v>0</v>
      </c>
      <c r="DRU57" s="63">
        <f t="shared" si="74"/>
        <v>0</v>
      </c>
      <c r="DRV57" s="63">
        <f t="shared" si="74"/>
        <v>0</v>
      </c>
      <c r="DRW57" s="63">
        <f t="shared" si="74"/>
        <v>0</v>
      </c>
      <c r="DRX57" s="63">
        <f t="shared" si="74"/>
        <v>0</v>
      </c>
      <c r="DRY57" s="63">
        <f t="shared" si="74"/>
        <v>0</v>
      </c>
      <c r="DRZ57" s="63">
        <f t="shared" si="74"/>
        <v>0</v>
      </c>
      <c r="DSA57" s="63">
        <f t="shared" si="74"/>
        <v>0</v>
      </c>
      <c r="DSB57" s="63">
        <f t="shared" si="74"/>
        <v>0</v>
      </c>
      <c r="DSC57" s="63">
        <f t="shared" si="74"/>
        <v>0</v>
      </c>
      <c r="DSD57" s="63">
        <f t="shared" si="74"/>
        <v>0</v>
      </c>
      <c r="DSE57" s="63">
        <f t="shared" si="74"/>
        <v>0</v>
      </c>
      <c r="DSF57" s="63">
        <f t="shared" si="74"/>
        <v>0</v>
      </c>
      <c r="DSG57" s="63">
        <f t="shared" si="74"/>
        <v>0</v>
      </c>
      <c r="DSH57" s="63">
        <f t="shared" si="74"/>
        <v>0</v>
      </c>
      <c r="DSI57" s="63">
        <f t="shared" si="74"/>
        <v>0</v>
      </c>
      <c r="DSJ57" s="63">
        <f t="shared" si="74"/>
        <v>0</v>
      </c>
      <c r="DSK57" s="63">
        <f t="shared" si="74"/>
        <v>0</v>
      </c>
      <c r="DSL57" s="63">
        <f t="shared" ref="DSL57:DUW57" si="75">DSK58</f>
        <v>0</v>
      </c>
      <c r="DSM57" s="63">
        <f t="shared" si="75"/>
        <v>0</v>
      </c>
      <c r="DSN57" s="63">
        <f t="shared" si="75"/>
        <v>0</v>
      </c>
      <c r="DSO57" s="63">
        <f t="shared" si="75"/>
        <v>0</v>
      </c>
      <c r="DSP57" s="63">
        <f t="shared" si="75"/>
        <v>0</v>
      </c>
      <c r="DSQ57" s="63">
        <f t="shared" si="75"/>
        <v>0</v>
      </c>
      <c r="DSR57" s="63">
        <f t="shared" si="75"/>
        <v>0</v>
      </c>
      <c r="DSS57" s="63">
        <f t="shared" si="75"/>
        <v>0</v>
      </c>
      <c r="DST57" s="63">
        <f t="shared" si="75"/>
        <v>0</v>
      </c>
      <c r="DSU57" s="63">
        <f t="shared" si="75"/>
        <v>0</v>
      </c>
      <c r="DSV57" s="63">
        <f t="shared" si="75"/>
        <v>0</v>
      </c>
      <c r="DSW57" s="63">
        <f t="shared" si="75"/>
        <v>0</v>
      </c>
      <c r="DSX57" s="63">
        <f t="shared" si="75"/>
        <v>0</v>
      </c>
      <c r="DSY57" s="63">
        <f t="shared" si="75"/>
        <v>0</v>
      </c>
      <c r="DSZ57" s="63">
        <f t="shared" si="75"/>
        <v>0</v>
      </c>
      <c r="DTA57" s="63">
        <f t="shared" si="75"/>
        <v>0</v>
      </c>
      <c r="DTB57" s="63">
        <f t="shared" si="75"/>
        <v>0</v>
      </c>
      <c r="DTC57" s="63">
        <f t="shared" si="75"/>
        <v>0</v>
      </c>
      <c r="DTD57" s="63">
        <f t="shared" si="75"/>
        <v>0</v>
      </c>
      <c r="DTE57" s="63">
        <f t="shared" si="75"/>
        <v>0</v>
      </c>
      <c r="DTF57" s="63">
        <f t="shared" si="75"/>
        <v>0</v>
      </c>
      <c r="DTG57" s="63">
        <f t="shared" si="75"/>
        <v>0</v>
      </c>
      <c r="DTH57" s="63">
        <f t="shared" si="75"/>
        <v>0</v>
      </c>
      <c r="DTI57" s="63">
        <f t="shared" si="75"/>
        <v>0</v>
      </c>
      <c r="DTJ57" s="63">
        <f t="shared" si="75"/>
        <v>0</v>
      </c>
      <c r="DTK57" s="63">
        <f t="shared" si="75"/>
        <v>0</v>
      </c>
      <c r="DTL57" s="63">
        <f t="shared" si="75"/>
        <v>0</v>
      </c>
      <c r="DTM57" s="63">
        <f t="shared" si="75"/>
        <v>0</v>
      </c>
      <c r="DTN57" s="63">
        <f t="shared" si="75"/>
        <v>0</v>
      </c>
      <c r="DTO57" s="63">
        <f t="shared" si="75"/>
        <v>0</v>
      </c>
      <c r="DTP57" s="63">
        <f t="shared" si="75"/>
        <v>0</v>
      </c>
      <c r="DTQ57" s="63">
        <f t="shared" si="75"/>
        <v>0</v>
      </c>
      <c r="DTR57" s="63">
        <f t="shared" si="75"/>
        <v>0</v>
      </c>
      <c r="DTS57" s="63">
        <f t="shared" si="75"/>
        <v>0</v>
      </c>
      <c r="DTT57" s="63">
        <f t="shared" si="75"/>
        <v>0</v>
      </c>
      <c r="DTU57" s="63">
        <f t="shared" si="75"/>
        <v>0</v>
      </c>
      <c r="DTV57" s="63">
        <f t="shared" si="75"/>
        <v>0</v>
      </c>
      <c r="DTW57" s="63">
        <f t="shared" si="75"/>
        <v>0</v>
      </c>
      <c r="DTX57" s="63">
        <f t="shared" si="75"/>
        <v>0</v>
      </c>
      <c r="DTY57" s="63">
        <f t="shared" si="75"/>
        <v>0</v>
      </c>
      <c r="DTZ57" s="63">
        <f t="shared" si="75"/>
        <v>0</v>
      </c>
      <c r="DUA57" s="63">
        <f t="shared" si="75"/>
        <v>0</v>
      </c>
      <c r="DUB57" s="63">
        <f t="shared" si="75"/>
        <v>0</v>
      </c>
      <c r="DUC57" s="63">
        <f t="shared" si="75"/>
        <v>0</v>
      </c>
      <c r="DUD57" s="63">
        <f t="shared" si="75"/>
        <v>0</v>
      </c>
      <c r="DUE57" s="63">
        <f t="shared" si="75"/>
        <v>0</v>
      </c>
      <c r="DUF57" s="63">
        <f t="shared" si="75"/>
        <v>0</v>
      </c>
      <c r="DUG57" s="63">
        <f t="shared" si="75"/>
        <v>0</v>
      </c>
      <c r="DUH57" s="63">
        <f t="shared" si="75"/>
        <v>0</v>
      </c>
      <c r="DUI57" s="63">
        <f t="shared" si="75"/>
        <v>0</v>
      </c>
      <c r="DUJ57" s="63">
        <f t="shared" si="75"/>
        <v>0</v>
      </c>
      <c r="DUK57" s="63">
        <f t="shared" si="75"/>
        <v>0</v>
      </c>
      <c r="DUL57" s="63">
        <f t="shared" si="75"/>
        <v>0</v>
      </c>
      <c r="DUM57" s="63">
        <f t="shared" si="75"/>
        <v>0</v>
      </c>
      <c r="DUN57" s="63">
        <f t="shared" si="75"/>
        <v>0</v>
      </c>
      <c r="DUO57" s="63">
        <f t="shared" si="75"/>
        <v>0</v>
      </c>
      <c r="DUP57" s="63">
        <f t="shared" si="75"/>
        <v>0</v>
      </c>
      <c r="DUQ57" s="63">
        <f t="shared" si="75"/>
        <v>0</v>
      </c>
      <c r="DUR57" s="63">
        <f t="shared" si="75"/>
        <v>0</v>
      </c>
      <c r="DUS57" s="63">
        <f t="shared" si="75"/>
        <v>0</v>
      </c>
      <c r="DUT57" s="63">
        <f t="shared" si="75"/>
        <v>0</v>
      </c>
      <c r="DUU57" s="63">
        <f t="shared" si="75"/>
        <v>0</v>
      </c>
      <c r="DUV57" s="63">
        <f t="shared" si="75"/>
        <v>0</v>
      </c>
      <c r="DUW57" s="63">
        <f t="shared" si="75"/>
        <v>0</v>
      </c>
      <c r="DUX57" s="63">
        <f t="shared" ref="DUX57:DXI57" si="76">DUW58</f>
        <v>0</v>
      </c>
      <c r="DUY57" s="63">
        <f t="shared" si="76"/>
        <v>0</v>
      </c>
      <c r="DUZ57" s="63">
        <f t="shared" si="76"/>
        <v>0</v>
      </c>
      <c r="DVA57" s="63">
        <f t="shared" si="76"/>
        <v>0</v>
      </c>
      <c r="DVB57" s="63">
        <f t="shared" si="76"/>
        <v>0</v>
      </c>
      <c r="DVC57" s="63">
        <f t="shared" si="76"/>
        <v>0</v>
      </c>
      <c r="DVD57" s="63">
        <f t="shared" si="76"/>
        <v>0</v>
      </c>
      <c r="DVE57" s="63">
        <f t="shared" si="76"/>
        <v>0</v>
      </c>
      <c r="DVF57" s="63">
        <f t="shared" si="76"/>
        <v>0</v>
      </c>
      <c r="DVG57" s="63">
        <f t="shared" si="76"/>
        <v>0</v>
      </c>
      <c r="DVH57" s="63">
        <f t="shared" si="76"/>
        <v>0</v>
      </c>
      <c r="DVI57" s="63">
        <f t="shared" si="76"/>
        <v>0</v>
      </c>
      <c r="DVJ57" s="63">
        <f t="shared" si="76"/>
        <v>0</v>
      </c>
      <c r="DVK57" s="63">
        <f t="shared" si="76"/>
        <v>0</v>
      </c>
      <c r="DVL57" s="63">
        <f t="shared" si="76"/>
        <v>0</v>
      </c>
      <c r="DVM57" s="63">
        <f t="shared" si="76"/>
        <v>0</v>
      </c>
      <c r="DVN57" s="63">
        <f t="shared" si="76"/>
        <v>0</v>
      </c>
      <c r="DVO57" s="63">
        <f t="shared" si="76"/>
        <v>0</v>
      </c>
      <c r="DVP57" s="63">
        <f t="shared" si="76"/>
        <v>0</v>
      </c>
      <c r="DVQ57" s="63">
        <f t="shared" si="76"/>
        <v>0</v>
      </c>
      <c r="DVR57" s="63">
        <f t="shared" si="76"/>
        <v>0</v>
      </c>
      <c r="DVS57" s="63">
        <f t="shared" si="76"/>
        <v>0</v>
      </c>
      <c r="DVT57" s="63">
        <f t="shared" si="76"/>
        <v>0</v>
      </c>
      <c r="DVU57" s="63">
        <f t="shared" si="76"/>
        <v>0</v>
      </c>
      <c r="DVV57" s="63">
        <f t="shared" si="76"/>
        <v>0</v>
      </c>
      <c r="DVW57" s="63">
        <f t="shared" si="76"/>
        <v>0</v>
      </c>
      <c r="DVX57" s="63">
        <f t="shared" si="76"/>
        <v>0</v>
      </c>
      <c r="DVY57" s="63">
        <f t="shared" si="76"/>
        <v>0</v>
      </c>
      <c r="DVZ57" s="63">
        <f t="shared" si="76"/>
        <v>0</v>
      </c>
      <c r="DWA57" s="63">
        <f t="shared" si="76"/>
        <v>0</v>
      </c>
      <c r="DWB57" s="63">
        <f t="shared" si="76"/>
        <v>0</v>
      </c>
      <c r="DWC57" s="63">
        <f t="shared" si="76"/>
        <v>0</v>
      </c>
      <c r="DWD57" s="63">
        <f t="shared" si="76"/>
        <v>0</v>
      </c>
      <c r="DWE57" s="63">
        <f t="shared" si="76"/>
        <v>0</v>
      </c>
      <c r="DWF57" s="63">
        <f t="shared" si="76"/>
        <v>0</v>
      </c>
      <c r="DWG57" s="63">
        <f t="shared" si="76"/>
        <v>0</v>
      </c>
      <c r="DWH57" s="63">
        <f t="shared" si="76"/>
        <v>0</v>
      </c>
      <c r="DWI57" s="63">
        <f t="shared" si="76"/>
        <v>0</v>
      </c>
      <c r="DWJ57" s="63">
        <f t="shared" si="76"/>
        <v>0</v>
      </c>
      <c r="DWK57" s="63">
        <f t="shared" si="76"/>
        <v>0</v>
      </c>
      <c r="DWL57" s="63">
        <f t="shared" si="76"/>
        <v>0</v>
      </c>
      <c r="DWM57" s="63">
        <f t="shared" si="76"/>
        <v>0</v>
      </c>
      <c r="DWN57" s="63">
        <f t="shared" si="76"/>
        <v>0</v>
      </c>
      <c r="DWO57" s="63">
        <f t="shared" si="76"/>
        <v>0</v>
      </c>
      <c r="DWP57" s="63">
        <f t="shared" si="76"/>
        <v>0</v>
      </c>
      <c r="DWQ57" s="63">
        <f t="shared" si="76"/>
        <v>0</v>
      </c>
      <c r="DWR57" s="63">
        <f t="shared" si="76"/>
        <v>0</v>
      </c>
      <c r="DWS57" s="63">
        <f t="shared" si="76"/>
        <v>0</v>
      </c>
      <c r="DWT57" s="63">
        <f t="shared" si="76"/>
        <v>0</v>
      </c>
      <c r="DWU57" s="63">
        <f t="shared" si="76"/>
        <v>0</v>
      </c>
      <c r="DWV57" s="63">
        <f t="shared" si="76"/>
        <v>0</v>
      </c>
      <c r="DWW57" s="63">
        <f t="shared" si="76"/>
        <v>0</v>
      </c>
      <c r="DWX57" s="63">
        <f t="shared" si="76"/>
        <v>0</v>
      </c>
      <c r="DWY57" s="63">
        <f t="shared" si="76"/>
        <v>0</v>
      </c>
      <c r="DWZ57" s="63">
        <f t="shared" si="76"/>
        <v>0</v>
      </c>
      <c r="DXA57" s="63">
        <f t="shared" si="76"/>
        <v>0</v>
      </c>
      <c r="DXB57" s="63">
        <f t="shared" si="76"/>
        <v>0</v>
      </c>
      <c r="DXC57" s="63">
        <f t="shared" si="76"/>
        <v>0</v>
      </c>
      <c r="DXD57" s="63">
        <f t="shared" si="76"/>
        <v>0</v>
      </c>
      <c r="DXE57" s="63">
        <f t="shared" si="76"/>
        <v>0</v>
      </c>
      <c r="DXF57" s="63">
        <f t="shared" si="76"/>
        <v>0</v>
      </c>
      <c r="DXG57" s="63">
        <f t="shared" si="76"/>
        <v>0</v>
      </c>
      <c r="DXH57" s="63">
        <f t="shared" si="76"/>
        <v>0</v>
      </c>
      <c r="DXI57" s="63">
        <f t="shared" si="76"/>
        <v>0</v>
      </c>
      <c r="DXJ57" s="63">
        <f t="shared" ref="DXJ57:DZU57" si="77">DXI58</f>
        <v>0</v>
      </c>
      <c r="DXK57" s="63">
        <f t="shared" si="77"/>
        <v>0</v>
      </c>
      <c r="DXL57" s="63">
        <f t="shared" si="77"/>
        <v>0</v>
      </c>
      <c r="DXM57" s="63">
        <f t="shared" si="77"/>
        <v>0</v>
      </c>
      <c r="DXN57" s="63">
        <f t="shared" si="77"/>
        <v>0</v>
      </c>
      <c r="DXO57" s="63">
        <f t="shared" si="77"/>
        <v>0</v>
      </c>
      <c r="DXP57" s="63">
        <f t="shared" si="77"/>
        <v>0</v>
      </c>
      <c r="DXQ57" s="63">
        <f t="shared" si="77"/>
        <v>0</v>
      </c>
      <c r="DXR57" s="63">
        <f t="shared" si="77"/>
        <v>0</v>
      </c>
      <c r="DXS57" s="63">
        <f t="shared" si="77"/>
        <v>0</v>
      </c>
      <c r="DXT57" s="63">
        <f t="shared" si="77"/>
        <v>0</v>
      </c>
      <c r="DXU57" s="63">
        <f t="shared" si="77"/>
        <v>0</v>
      </c>
      <c r="DXV57" s="63">
        <f t="shared" si="77"/>
        <v>0</v>
      </c>
      <c r="DXW57" s="63">
        <f t="shared" si="77"/>
        <v>0</v>
      </c>
      <c r="DXX57" s="63">
        <f t="shared" si="77"/>
        <v>0</v>
      </c>
      <c r="DXY57" s="63">
        <f t="shared" si="77"/>
        <v>0</v>
      </c>
      <c r="DXZ57" s="63">
        <f t="shared" si="77"/>
        <v>0</v>
      </c>
      <c r="DYA57" s="63">
        <f t="shared" si="77"/>
        <v>0</v>
      </c>
      <c r="DYB57" s="63">
        <f t="shared" si="77"/>
        <v>0</v>
      </c>
      <c r="DYC57" s="63">
        <f t="shared" si="77"/>
        <v>0</v>
      </c>
      <c r="DYD57" s="63">
        <f t="shared" si="77"/>
        <v>0</v>
      </c>
      <c r="DYE57" s="63">
        <f t="shared" si="77"/>
        <v>0</v>
      </c>
      <c r="DYF57" s="63">
        <f t="shared" si="77"/>
        <v>0</v>
      </c>
      <c r="DYG57" s="63">
        <f t="shared" si="77"/>
        <v>0</v>
      </c>
      <c r="DYH57" s="63">
        <f t="shared" si="77"/>
        <v>0</v>
      </c>
      <c r="DYI57" s="63">
        <f t="shared" si="77"/>
        <v>0</v>
      </c>
      <c r="DYJ57" s="63">
        <f t="shared" si="77"/>
        <v>0</v>
      </c>
      <c r="DYK57" s="63">
        <f t="shared" si="77"/>
        <v>0</v>
      </c>
      <c r="DYL57" s="63">
        <f t="shared" si="77"/>
        <v>0</v>
      </c>
      <c r="DYM57" s="63">
        <f t="shared" si="77"/>
        <v>0</v>
      </c>
      <c r="DYN57" s="63">
        <f t="shared" si="77"/>
        <v>0</v>
      </c>
      <c r="DYO57" s="63">
        <f t="shared" si="77"/>
        <v>0</v>
      </c>
      <c r="DYP57" s="63">
        <f t="shared" si="77"/>
        <v>0</v>
      </c>
      <c r="DYQ57" s="63">
        <f t="shared" si="77"/>
        <v>0</v>
      </c>
      <c r="DYR57" s="63">
        <f t="shared" si="77"/>
        <v>0</v>
      </c>
      <c r="DYS57" s="63">
        <f t="shared" si="77"/>
        <v>0</v>
      </c>
      <c r="DYT57" s="63">
        <f t="shared" si="77"/>
        <v>0</v>
      </c>
      <c r="DYU57" s="63">
        <f t="shared" si="77"/>
        <v>0</v>
      </c>
      <c r="DYV57" s="63">
        <f t="shared" si="77"/>
        <v>0</v>
      </c>
      <c r="DYW57" s="63">
        <f t="shared" si="77"/>
        <v>0</v>
      </c>
      <c r="DYX57" s="63">
        <f t="shared" si="77"/>
        <v>0</v>
      </c>
      <c r="DYY57" s="63">
        <f t="shared" si="77"/>
        <v>0</v>
      </c>
      <c r="DYZ57" s="63">
        <f t="shared" si="77"/>
        <v>0</v>
      </c>
      <c r="DZA57" s="63">
        <f t="shared" si="77"/>
        <v>0</v>
      </c>
      <c r="DZB57" s="63">
        <f t="shared" si="77"/>
        <v>0</v>
      </c>
      <c r="DZC57" s="63">
        <f t="shared" si="77"/>
        <v>0</v>
      </c>
      <c r="DZD57" s="63">
        <f t="shared" si="77"/>
        <v>0</v>
      </c>
      <c r="DZE57" s="63">
        <f t="shared" si="77"/>
        <v>0</v>
      </c>
      <c r="DZF57" s="63">
        <f t="shared" si="77"/>
        <v>0</v>
      </c>
      <c r="DZG57" s="63">
        <f t="shared" si="77"/>
        <v>0</v>
      </c>
      <c r="DZH57" s="63">
        <f t="shared" si="77"/>
        <v>0</v>
      </c>
      <c r="DZI57" s="63">
        <f t="shared" si="77"/>
        <v>0</v>
      </c>
      <c r="DZJ57" s="63">
        <f t="shared" si="77"/>
        <v>0</v>
      </c>
      <c r="DZK57" s="63">
        <f t="shared" si="77"/>
        <v>0</v>
      </c>
      <c r="DZL57" s="63">
        <f t="shared" si="77"/>
        <v>0</v>
      </c>
      <c r="DZM57" s="63">
        <f t="shared" si="77"/>
        <v>0</v>
      </c>
      <c r="DZN57" s="63">
        <f t="shared" si="77"/>
        <v>0</v>
      </c>
      <c r="DZO57" s="63">
        <f t="shared" si="77"/>
        <v>0</v>
      </c>
      <c r="DZP57" s="63">
        <f t="shared" si="77"/>
        <v>0</v>
      </c>
      <c r="DZQ57" s="63">
        <f t="shared" si="77"/>
        <v>0</v>
      </c>
      <c r="DZR57" s="63">
        <f t="shared" si="77"/>
        <v>0</v>
      </c>
      <c r="DZS57" s="63">
        <f t="shared" si="77"/>
        <v>0</v>
      </c>
      <c r="DZT57" s="63">
        <f t="shared" si="77"/>
        <v>0</v>
      </c>
      <c r="DZU57" s="63">
        <f t="shared" si="77"/>
        <v>0</v>
      </c>
      <c r="DZV57" s="63">
        <f t="shared" ref="DZV57:ECG57" si="78">DZU58</f>
        <v>0</v>
      </c>
      <c r="DZW57" s="63">
        <f t="shared" si="78"/>
        <v>0</v>
      </c>
      <c r="DZX57" s="63">
        <f t="shared" si="78"/>
        <v>0</v>
      </c>
      <c r="DZY57" s="63">
        <f t="shared" si="78"/>
        <v>0</v>
      </c>
      <c r="DZZ57" s="63">
        <f t="shared" si="78"/>
        <v>0</v>
      </c>
      <c r="EAA57" s="63">
        <f t="shared" si="78"/>
        <v>0</v>
      </c>
      <c r="EAB57" s="63">
        <f t="shared" si="78"/>
        <v>0</v>
      </c>
      <c r="EAC57" s="63">
        <f t="shared" si="78"/>
        <v>0</v>
      </c>
      <c r="EAD57" s="63">
        <f t="shared" si="78"/>
        <v>0</v>
      </c>
      <c r="EAE57" s="63">
        <f t="shared" si="78"/>
        <v>0</v>
      </c>
      <c r="EAF57" s="63">
        <f t="shared" si="78"/>
        <v>0</v>
      </c>
      <c r="EAG57" s="63">
        <f t="shared" si="78"/>
        <v>0</v>
      </c>
      <c r="EAH57" s="63">
        <f t="shared" si="78"/>
        <v>0</v>
      </c>
      <c r="EAI57" s="63">
        <f t="shared" si="78"/>
        <v>0</v>
      </c>
      <c r="EAJ57" s="63">
        <f t="shared" si="78"/>
        <v>0</v>
      </c>
      <c r="EAK57" s="63">
        <f t="shared" si="78"/>
        <v>0</v>
      </c>
      <c r="EAL57" s="63">
        <f t="shared" si="78"/>
        <v>0</v>
      </c>
      <c r="EAM57" s="63">
        <f t="shared" si="78"/>
        <v>0</v>
      </c>
      <c r="EAN57" s="63">
        <f t="shared" si="78"/>
        <v>0</v>
      </c>
      <c r="EAO57" s="63">
        <f t="shared" si="78"/>
        <v>0</v>
      </c>
      <c r="EAP57" s="63">
        <f t="shared" si="78"/>
        <v>0</v>
      </c>
      <c r="EAQ57" s="63">
        <f t="shared" si="78"/>
        <v>0</v>
      </c>
      <c r="EAR57" s="63">
        <f t="shared" si="78"/>
        <v>0</v>
      </c>
      <c r="EAS57" s="63">
        <f t="shared" si="78"/>
        <v>0</v>
      </c>
      <c r="EAT57" s="63">
        <f t="shared" si="78"/>
        <v>0</v>
      </c>
      <c r="EAU57" s="63">
        <f t="shared" si="78"/>
        <v>0</v>
      </c>
      <c r="EAV57" s="63">
        <f t="shared" si="78"/>
        <v>0</v>
      </c>
      <c r="EAW57" s="63">
        <f t="shared" si="78"/>
        <v>0</v>
      </c>
      <c r="EAX57" s="63">
        <f t="shared" si="78"/>
        <v>0</v>
      </c>
      <c r="EAY57" s="63">
        <f t="shared" si="78"/>
        <v>0</v>
      </c>
      <c r="EAZ57" s="63">
        <f t="shared" si="78"/>
        <v>0</v>
      </c>
      <c r="EBA57" s="63">
        <f t="shared" si="78"/>
        <v>0</v>
      </c>
      <c r="EBB57" s="63">
        <f t="shared" si="78"/>
        <v>0</v>
      </c>
      <c r="EBC57" s="63">
        <f t="shared" si="78"/>
        <v>0</v>
      </c>
      <c r="EBD57" s="63">
        <f t="shared" si="78"/>
        <v>0</v>
      </c>
      <c r="EBE57" s="63">
        <f t="shared" si="78"/>
        <v>0</v>
      </c>
      <c r="EBF57" s="63">
        <f t="shared" si="78"/>
        <v>0</v>
      </c>
      <c r="EBG57" s="63">
        <f t="shared" si="78"/>
        <v>0</v>
      </c>
      <c r="EBH57" s="63">
        <f t="shared" si="78"/>
        <v>0</v>
      </c>
      <c r="EBI57" s="63">
        <f t="shared" si="78"/>
        <v>0</v>
      </c>
      <c r="EBJ57" s="63">
        <f t="shared" si="78"/>
        <v>0</v>
      </c>
      <c r="EBK57" s="63">
        <f t="shared" si="78"/>
        <v>0</v>
      </c>
      <c r="EBL57" s="63">
        <f t="shared" si="78"/>
        <v>0</v>
      </c>
      <c r="EBM57" s="63">
        <f t="shared" si="78"/>
        <v>0</v>
      </c>
      <c r="EBN57" s="63">
        <f t="shared" si="78"/>
        <v>0</v>
      </c>
      <c r="EBO57" s="63">
        <f t="shared" si="78"/>
        <v>0</v>
      </c>
      <c r="EBP57" s="63">
        <f t="shared" si="78"/>
        <v>0</v>
      </c>
      <c r="EBQ57" s="63">
        <f t="shared" si="78"/>
        <v>0</v>
      </c>
      <c r="EBR57" s="63">
        <f t="shared" si="78"/>
        <v>0</v>
      </c>
      <c r="EBS57" s="63">
        <f t="shared" si="78"/>
        <v>0</v>
      </c>
      <c r="EBT57" s="63">
        <f t="shared" si="78"/>
        <v>0</v>
      </c>
      <c r="EBU57" s="63">
        <f t="shared" si="78"/>
        <v>0</v>
      </c>
      <c r="EBV57" s="63">
        <f t="shared" si="78"/>
        <v>0</v>
      </c>
      <c r="EBW57" s="63">
        <f t="shared" si="78"/>
        <v>0</v>
      </c>
      <c r="EBX57" s="63">
        <f t="shared" si="78"/>
        <v>0</v>
      </c>
      <c r="EBY57" s="63">
        <f t="shared" si="78"/>
        <v>0</v>
      </c>
      <c r="EBZ57" s="63">
        <f t="shared" si="78"/>
        <v>0</v>
      </c>
      <c r="ECA57" s="63">
        <f t="shared" si="78"/>
        <v>0</v>
      </c>
      <c r="ECB57" s="63">
        <f t="shared" si="78"/>
        <v>0</v>
      </c>
      <c r="ECC57" s="63">
        <f t="shared" si="78"/>
        <v>0</v>
      </c>
      <c r="ECD57" s="63">
        <f t="shared" si="78"/>
        <v>0</v>
      </c>
      <c r="ECE57" s="63">
        <f t="shared" si="78"/>
        <v>0</v>
      </c>
      <c r="ECF57" s="63">
        <f t="shared" si="78"/>
        <v>0</v>
      </c>
      <c r="ECG57" s="63">
        <f t="shared" si="78"/>
        <v>0</v>
      </c>
      <c r="ECH57" s="63">
        <f t="shared" ref="ECH57:EES57" si="79">ECG58</f>
        <v>0</v>
      </c>
      <c r="ECI57" s="63">
        <f t="shared" si="79"/>
        <v>0</v>
      </c>
      <c r="ECJ57" s="63">
        <f t="shared" si="79"/>
        <v>0</v>
      </c>
      <c r="ECK57" s="63">
        <f t="shared" si="79"/>
        <v>0</v>
      </c>
      <c r="ECL57" s="63">
        <f t="shared" si="79"/>
        <v>0</v>
      </c>
      <c r="ECM57" s="63">
        <f t="shared" si="79"/>
        <v>0</v>
      </c>
      <c r="ECN57" s="63">
        <f t="shared" si="79"/>
        <v>0</v>
      </c>
      <c r="ECO57" s="63">
        <f t="shared" si="79"/>
        <v>0</v>
      </c>
      <c r="ECP57" s="63">
        <f t="shared" si="79"/>
        <v>0</v>
      </c>
      <c r="ECQ57" s="63">
        <f t="shared" si="79"/>
        <v>0</v>
      </c>
      <c r="ECR57" s="63">
        <f t="shared" si="79"/>
        <v>0</v>
      </c>
      <c r="ECS57" s="63">
        <f t="shared" si="79"/>
        <v>0</v>
      </c>
      <c r="ECT57" s="63">
        <f t="shared" si="79"/>
        <v>0</v>
      </c>
      <c r="ECU57" s="63">
        <f t="shared" si="79"/>
        <v>0</v>
      </c>
      <c r="ECV57" s="63">
        <f t="shared" si="79"/>
        <v>0</v>
      </c>
      <c r="ECW57" s="63">
        <f t="shared" si="79"/>
        <v>0</v>
      </c>
      <c r="ECX57" s="63">
        <f t="shared" si="79"/>
        <v>0</v>
      </c>
      <c r="ECY57" s="63">
        <f t="shared" si="79"/>
        <v>0</v>
      </c>
      <c r="ECZ57" s="63">
        <f t="shared" si="79"/>
        <v>0</v>
      </c>
      <c r="EDA57" s="63">
        <f t="shared" si="79"/>
        <v>0</v>
      </c>
      <c r="EDB57" s="63">
        <f t="shared" si="79"/>
        <v>0</v>
      </c>
      <c r="EDC57" s="63">
        <f t="shared" si="79"/>
        <v>0</v>
      </c>
      <c r="EDD57" s="63">
        <f t="shared" si="79"/>
        <v>0</v>
      </c>
      <c r="EDE57" s="63">
        <f t="shared" si="79"/>
        <v>0</v>
      </c>
      <c r="EDF57" s="63">
        <f t="shared" si="79"/>
        <v>0</v>
      </c>
      <c r="EDG57" s="63">
        <f t="shared" si="79"/>
        <v>0</v>
      </c>
      <c r="EDH57" s="63">
        <f t="shared" si="79"/>
        <v>0</v>
      </c>
      <c r="EDI57" s="63">
        <f t="shared" si="79"/>
        <v>0</v>
      </c>
      <c r="EDJ57" s="63">
        <f t="shared" si="79"/>
        <v>0</v>
      </c>
      <c r="EDK57" s="63">
        <f t="shared" si="79"/>
        <v>0</v>
      </c>
      <c r="EDL57" s="63">
        <f t="shared" si="79"/>
        <v>0</v>
      </c>
      <c r="EDM57" s="63">
        <f t="shared" si="79"/>
        <v>0</v>
      </c>
      <c r="EDN57" s="63">
        <f t="shared" si="79"/>
        <v>0</v>
      </c>
      <c r="EDO57" s="63">
        <f t="shared" si="79"/>
        <v>0</v>
      </c>
      <c r="EDP57" s="63">
        <f t="shared" si="79"/>
        <v>0</v>
      </c>
      <c r="EDQ57" s="63">
        <f t="shared" si="79"/>
        <v>0</v>
      </c>
      <c r="EDR57" s="63">
        <f t="shared" si="79"/>
        <v>0</v>
      </c>
      <c r="EDS57" s="63">
        <f t="shared" si="79"/>
        <v>0</v>
      </c>
      <c r="EDT57" s="63">
        <f t="shared" si="79"/>
        <v>0</v>
      </c>
      <c r="EDU57" s="63">
        <f t="shared" si="79"/>
        <v>0</v>
      </c>
      <c r="EDV57" s="63">
        <f t="shared" si="79"/>
        <v>0</v>
      </c>
      <c r="EDW57" s="63">
        <f t="shared" si="79"/>
        <v>0</v>
      </c>
      <c r="EDX57" s="63">
        <f t="shared" si="79"/>
        <v>0</v>
      </c>
      <c r="EDY57" s="63">
        <f t="shared" si="79"/>
        <v>0</v>
      </c>
      <c r="EDZ57" s="63">
        <f t="shared" si="79"/>
        <v>0</v>
      </c>
      <c r="EEA57" s="63">
        <f t="shared" si="79"/>
        <v>0</v>
      </c>
      <c r="EEB57" s="63">
        <f t="shared" si="79"/>
        <v>0</v>
      </c>
      <c r="EEC57" s="63">
        <f t="shared" si="79"/>
        <v>0</v>
      </c>
      <c r="EED57" s="63">
        <f t="shared" si="79"/>
        <v>0</v>
      </c>
      <c r="EEE57" s="63">
        <f t="shared" si="79"/>
        <v>0</v>
      </c>
      <c r="EEF57" s="63">
        <f t="shared" si="79"/>
        <v>0</v>
      </c>
      <c r="EEG57" s="63">
        <f t="shared" si="79"/>
        <v>0</v>
      </c>
      <c r="EEH57" s="63">
        <f t="shared" si="79"/>
        <v>0</v>
      </c>
      <c r="EEI57" s="63">
        <f t="shared" si="79"/>
        <v>0</v>
      </c>
      <c r="EEJ57" s="63">
        <f t="shared" si="79"/>
        <v>0</v>
      </c>
      <c r="EEK57" s="63">
        <f t="shared" si="79"/>
        <v>0</v>
      </c>
      <c r="EEL57" s="63">
        <f t="shared" si="79"/>
        <v>0</v>
      </c>
      <c r="EEM57" s="63">
        <f t="shared" si="79"/>
        <v>0</v>
      </c>
      <c r="EEN57" s="63">
        <f t="shared" si="79"/>
        <v>0</v>
      </c>
      <c r="EEO57" s="63">
        <f t="shared" si="79"/>
        <v>0</v>
      </c>
      <c r="EEP57" s="63">
        <f t="shared" si="79"/>
        <v>0</v>
      </c>
      <c r="EEQ57" s="63">
        <f t="shared" si="79"/>
        <v>0</v>
      </c>
      <c r="EER57" s="63">
        <f t="shared" si="79"/>
        <v>0</v>
      </c>
      <c r="EES57" s="63">
        <f t="shared" si="79"/>
        <v>0</v>
      </c>
      <c r="EET57" s="63">
        <f t="shared" ref="EET57:EHE57" si="80">EES58</f>
        <v>0</v>
      </c>
      <c r="EEU57" s="63">
        <f t="shared" si="80"/>
        <v>0</v>
      </c>
      <c r="EEV57" s="63">
        <f t="shared" si="80"/>
        <v>0</v>
      </c>
      <c r="EEW57" s="63">
        <f t="shared" si="80"/>
        <v>0</v>
      </c>
      <c r="EEX57" s="63">
        <f t="shared" si="80"/>
        <v>0</v>
      </c>
      <c r="EEY57" s="63">
        <f t="shared" si="80"/>
        <v>0</v>
      </c>
      <c r="EEZ57" s="63">
        <f t="shared" si="80"/>
        <v>0</v>
      </c>
      <c r="EFA57" s="63">
        <f t="shared" si="80"/>
        <v>0</v>
      </c>
      <c r="EFB57" s="63">
        <f t="shared" si="80"/>
        <v>0</v>
      </c>
      <c r="EFC57" s="63">
        <f t="shared" si="80"/>
        <v>0</v>
      </c>
      <c r="EFD57" s="63">
        <f t="shared" si="80"/>
        <v>0</v>
      </c>
      <c r="EFE57" s="63">
        <f t="shared" si="80"/>
        <v>0</v>
      </c>
      <c r="EFF57" s="63">
        <f t="shared" si="80"/>
        <v>0</v>
      </c>
      <c r="EFG57" s="63">
        <f t="shared" si="80"/>
        <v>0</v>
      </c>
      <c r="EFH57" s="63">
        <f t="shared" si="80"/>
        <v>0</v>
      </c>
      <c r="EFI57" s="63">
        <f t="shared" si="80"/>
        <v>0</v>
      </c>
      <c r="EFJ57" s="63">
        <f t="shared" si="80"/>
        <v>0</v>
      </c>
      <c r="EFK57" s="63">
        <f t="shared" si="80"/>
        <v>0</v>
      </c>
      <c r="EFL57" s="63">
        <f t="shared" si="80"/>
        <v>0</v>
      </c>
      <c r="EFM57" s="63">
        <f t="shared" si="80"/>
        <v>0</v>
      </c>
      <c r="EFN57" s="63">
        <f t="shared" si="80"/>
        <v>0</v>
      </c>
      <c r="EFO57" s="63">
        <f t="shared" si="80"/>
        <v>0</v>
      </c>
      <c r="EFP57" s="63">
        <f t="shared" si="80"/>
        <v>0</v>
      </c>
      <c r="EFQ57" s="63">
        <f t="shared" si="80"/>
        <v>0</v>
      </c>
      <c r="EFR57" s="63">
        <f t="shared" si="80"/>
        <v>0</v>
      </c>
      <c r="EFS57" s="63">
        <f t="shared" si="80"/>
        <v>0</v>
      </c>
      <c r="EFT57" s="63">
        <f t="shared" si="80"/>
        <v>0</v>
      </c>
      <c r="EFU57" s="63">
        <f t="shared" si="80"/>
        <v>0</v>
      </c>
      <c r="EFV57" s="63">
        <f t="shared" si="80"/>
        <v>0</v>
      </c>
      <c r="EFW57" s="63">
        <f t="shared" si="80"/>
        <v>0</v>
      </c>
      <c r="EFX57" s="63">
        <f t="shared" si="80"/>
        <v>0</v>
      </c>
      <c r="EFY57" s="63">
        <f t="shared" si="80"/>
        <v>0</v>
      </c>
      <c r="EFZ57" s="63">
        <f t="shared" si="80"/>
        <v>0</v>
      </c>
      <c r="EGA57" s="63">
        <f t="shared" si="80"/>
        <v>0</v>
      </c>
      <c r="EGB57" s="63">
        <f t="shared" si="80"/>
        <v>0</v>
      </c>
      <c r="EGC57" s="63">
        <f t="shared" si="80"/>
        <v>0</v>
      </c>
      <c r="EGD57" s="63">
        <f t="shared" si="80"/>
        <v>0</v>
      </c>
      <c r="EGE57" s="63">
        <f t="shared" si="80"/>
        <v>0</v>
      </c>
      <c r="EGF57" s="63">
        <f t="shared" si="80"/>
        <v>0</v>
      </c>
      <c r="EGG57" s="63">
        <f t="shared" si="80"/>
        <v>0</v>
      </c>
      <c r="EGH57" s="63">
        <f t="shared" si="80"/>
        <v>0</v>
      </c>
      <c r="EGI57" s="63">
        <f t="shared" si="80"/>
        <v>0</v>
      </c>
      <c r="EGJ57" s="63">
        <f t="shared" si="80"/>
        <v>0</v>
      </c>
      <c r="EGK57" s="63">
        <f t="shared" si="80"/>
        <v>0</v>
      </c>
      <c r="EGL57" s="63">
        <f t="shared" si="80"/>
        <v>0</v>
      </c>
      <c r="EGM57" s="63">
        <f t="shared" si="80"/>
        <v>0</v>
      </c>
      <c r="EGN57" s="63">
        <f t="shared" si="80"/>
        <v>0</v>
      </c>
      <c r="EGO57" s="63">
        <f t="shared" si="80"/>
        <v>0</v>
      </c>
      <c r="EGP57" s="63">
        <f t="shared" si="80"/>
        <v>0</v>
      </c>
      <c r="EGQ57" s="63">
        <f t="shared" si="80"/>
        <v>0</v>
      </c>
      <c r="EGR57" s="63">
        <f t="shared" si="80"/>
        <v>0</v>
      </c>
      <c r="EGS57" s="63">
        <f t="shared" si="80"/>
        <v>0</v>
      </c>
      <c r="EGT57" s="63">
        <f t="shared" si="80"/>
        <v>0</v>
      </c>
      <c r="EGU57" s="63">
        <f t="shared" si="80"/>
        <v>0</v>
      </c>
      <c r="EGV57" s="63">
        <f t="shared" si="80"/>
        <v>0</v>
      </c>
      <c r="EGW57" s="63">
        <f t="shared" si="80"/>
        <v>0</v>
      </c>
      <c r="EGX57" s="63">
        <f t="shared" si="80"/>
        <v>0</v>
      </c>
      <c r="EGY57" s="63">
        <f t="shared" si="80"/>
        <v>0</v>
      </c>
      <c r="EGZ57" s="63">
        <f t="shared" si="80"/>
        <v>0</v>
      </c>
      <c r="EHA57" s="63">
        <f t="shared" si="80"/>
        <v>0</v>
      </c>
      <c r="EHB57" s="63">
        <f t="shared" si="80"/>
        <v>0</v>
      </c>
      <c r="EHC57" s="63">
        <f t="shared" si="80"/>
        <v>0</v>
      </c>
      <c r="EHD57" s="63">
        <f t="shared" si="80"/>
        <v>0</v>
      </c>
      <c r="EHE57" s="63">
        <f t="shared" si="80"/>
        <v>0</v>
      </c>
      <c r="EHF57" s="63">
        <f t="shared" ref="EHF57:EJQ57" si="81">EHE58</f>
        <v>0</v>
      </c>
      <c r="EHG57" s="63">
        <f t="shared" si="81"/>
        <v>0</v>
      </c>
      <c r="EHH57" s="63">
        <f t="shared" si="81"/>
        <v>0</v>
      </c>
      <c r="EHI57" s="63">
        <f t="shared" si="81"/>
        <v>0</v>
      </c>
      <c r="EHJ57" s="63">
        <f t="shared" si="81"/>
        <v>0</v>
      </c>
      <c r="EHK57" s="63">
        <f t="shared" si="81"/>
        <v>0</v>
      </c>
      <c r="EHL57" s="63">
        <f t="shared" si="81"/>
        <v>0</v>
      </c>
      <c r="EHM57" s="63">
        <f t="shared" si="81"/>
        <v>0</v>
      </c>
      <c r="EHN57" s="63">
        <f t="shared" si="81"/>
        <v>0</v>
      </c>
      <c r="EHO57" s="63">
        <f t="shared" si="81"/>
        <v>0</v>
      </c>
      <c r="EHP57" s="63">
        <f t="shared" si="81"/>
        <v>0</v>
      </c>
      <c r="EHQ57" s="63">
        <f t="shared" si="81"/>
        <v>0</v>
      </c>
      <c r="EHR57" s="63">
        <f t="shared" si="81"/>
        <v>0</v>
      </c>
      <c r="EHS57" s="63">
        <f t="shared" si="81"/>
        <v>0</v>
      </c>
      <c r="EHT57" s="63">
        <f t="shared" si="81"/>
        <v>0</v>
      </c>
      <c r="EHU57" s="63">
        <f t="shared" si="81"/>
        <v>0</v>
      </c>
      <c r="EHV57" s="63">
        <f t="shared" si="81"/>
        <v>0</v>
      </c>
      <c r="EHW57" s="63">
        <f t="shared" si="81"/>
        <v>0</v>
      </c>
      <c r="EHX57" s="63">
        <f t="shared" si="81"/>
        <v>0</v>
      </c>
      <c r="EHY57" s="63">
        <f t="shared" si="81"/>
        <v>0</v>
      </c>
      <c r="EHZ57" s="63">
        <f t="shared" si="81"/>
        <v>0</v>
      </c>
      <c r="EIA57" s="63">
        <f t="shared" si="81"/>
        <v>0</v>
      </c>
      <c r="EIB57" s="63">
        <f t="shared" si="81"/>
        <v>0</v>
      </c>
      <c r="EIC57" s="63">
        <f t="shared" si="81"/>
        <v>0</v>
      </c>
      <c r="EID57" s="63">
        <f t="shared" si="81"/>
        <v>0</v>
      </c>
      <c r="EIE57" s="63">
        <f t="shared" si="81"/>
        <v>0</v>
      </c>
      <c r="EIF57" s="63">
        <f t="shared" si="81"/>
        <v>0</v>
      </c>
      <c r="EIG57" s="63">
        <f t="shared" si="81"/>
        <v>0</v>
      </c>
      <c r="EIH57" s="63">
        <f t="shared" si="81"/>
        <v>0</v>
      </c>
      <c r="EII57" s="63">
        <f t="shared" si="81"/>
        <v>0</v>
      </c>
      <c r="EIJ57" s="63">
        <f t="shared" si="81"/>
        <v>0</v>
      </c>
      <c r="EIK57" s="63">
        <f t="shared" si="81"/>
        <v>0</v>
      </c>
      <c r="EIL57" s="63">
        <f t="shared" si="81"/>
        <v>0</v>
      </c>
      <c r="EIM57" s="63">
        <f t="shared" si="81"/>
        <v>0</v>
      </c>
      <c r="EIN57" s="63">
        <f t="shared" si="81"/>
        <v>0</v>
      </c>
      <c r="EIO57" s="63">
        <f t="shared" si="81"/>
        <v>0</v>
      </c>
      <c r="EIP57" s="63">
        <f t="shared" si="81"/>
        <v>0</v>
      </c>
      <c r="EIQ57" s="63">
        <f t="shared" si="81"/>
        <v>0</v>
      </c>
      <c r="EIR57" s="63">
        <f t="shared" si="81"/>
        <v>0</v>
      </c>
      <c r="EIS57" s="63">
        <f t="shared" si="81"/>
        <v>0</v>
      </c>
      <c r="EIT57" s="63">
        <f t="shared" si="81"/>
        <v>0</v>
      </c>
      <c r="EIU57" s="63">
        <f t="shared" si="81"/>
        <v>0</v>
      </c>
      <c r="EIV57" s="63">
        <f t="shared" si="81"/>
        <v>0</v>
      </c>
      <c r="EIW57" s="63">
        <f t="shared" si="81"/>
        <v>0</v>
      </c>
      <c r="EIX57" s="63">
        <f t="shared" si="81"/>
        <v>0</v>
      </c>
      <c r="EIY57" s="63">
        <f t="shared" si="81"/>
        <v>0</v>
      </c>
      <c r="EIZ57" s="63">
        <f t="shared" si="81"/>
        <v>0</v>
      </c>
      <c r="EJA57" s="63">
        <f t="shared" si="81"/>
        <v>0</v>
      </c>
      <c r="EJB57" s="63">
        <f t="shared" si="81"/>
        <v>0</v>
      </c>
      <c r="EJC57" s="63">
        <f t="shared" si="81"/>
        <v>0</v>
      </c>
      <c r="EJD57" s="63">
        <f t="shared" si="81"/>
        <v>0</v>
      </c>
      <c r="EJE57" s="63">
        <f t="shared" si="81"/>
        <v>0</v>
      </c>
      <c r="EJF57" s="63">
        <f t="shared" si="81"/>
        <v>0</v>
      </c>
      <c r="EJG57" s="63">
        <f t="shared" si="81"/>
        <v>0</v>
      </c>
      <c r="EJH57" s="63">
        <f t="shared" si="81"/>
        <v>0</v>
      </c>
      <c r="EJI57" s="63">
        <f t="shared" si="81"/>
        <v>0</v>
      </c>
      <c r="EJJ57" s="63">
        <f t="shared" si="81"/>
        <v>0</v>
      </c>
      <c r="EJK57" s="63">
        <f t="shared" si="81"/>
        <v>0</v>
      </c>
      <c r="EJL57" s="63">
        <f t="shared" si="81"/>
        <v>0</v>
      </c>
      <c r="EJM57" s="63">
        <f t="shared" si="81"/>
        <v>0</v>
      </c>
      <c r="EJN57" s="63">
        <f t="shared" si="81"/>
        <v>0</v>
      </c>
      <c r="EJO57" s="63">
        <f t="shared" si="81"/>
        <v>0</v>
      </c>
      <c r="EJP57" s="63">
        <f t="shared" si="81"/>
        <v>0</v>
      </c>
      <c r="EJQ57" s="63">
        <f t="shared" si="81"/>
        <v>0</v>
      </c>
      <c r="EJR57" s="63">
        <f t="shared" ref="EJR57:EMC57" si="82">EJQ58</f>
        <v>0</v>
      </c>
      <c r="EJS57" s="63">
        <f t="shared" si="82"/>
        <v>0</v>
      </c>
      <c r="EJT57" s="63">
        <f t="shared" si="82"/>
        <v>0</v>
      </c>
      <c r="EJU57" s="63">
        <f t="shared" si="82"/>
        <v>0</v>
      </c>
      <c r="EJV57" s="63">
        <f t="shared" si="82"/>
        <v>0</v>
      </c>
      <c r="EJW57" s="63">
        <f t="shared" si="82"/>
        <v>0</v>
      </c>
      <c r="EJX57" s="63">
        <f t="shared" si="82"/>
        <v>0</v>
      </c>
      <c r="EJY57" s="63">
        <f t="shared" si="82"/>
        <v>0</v>
      </c>
      <c r="EJZ57" s="63">
        <f t="shared" si="82"/>
        <v>0</v>
      </c>
      <c r="EKA57" s="63">
        <f t="shared" si="82"/>
        <v>0</v>
      </c>
      <c r="EKB57" s="63">
        <f t="shared" si="82"/>
        <v>0</v>
      </c>
      <c r="EKC57" s="63">
        <f t="shared" si="82"/>
        <v>0</v>
      </c>
      <c r="EKD57" s="63">
        <f t="shared" si="82"/>
        <v>0</v>
      </c>
      <c r="EKE57" s="63">
        <f t="shared" si="82"/>
        <v>0</v>
      </c>
      <c r="EKF57" s="63">
        <f t="shared" si="82"/>
        <v>0</v>
      </c>
      <c r="EKG57" s="63">
        <f t="shared" si="82"/>
        <v>0</v>
      </c>
      <c r="EKH57" s="63">
        <f t="shared" si="82"/>
        <v>0</v>
      </c>
      <c r="EKI57" s="63">
        <f t="shared" si="82"/>
        <v>0</v>
      </c>
      <c r="EKJ57" s="63">
        <f t="shared" si="82"/>
        <v>0</v>
      </c>
      <c r="EKK57" s="63">
        <f t="shared" si="82"/>
        <v>0</v>
      </c>
      <c r="EKL57" s="63">
        <f t="shared" si="82"/>
        <v>0</v>
      </c>
      <c r="EKM57" s="63">
        <f t="shared" si="82"/>
        <v>0</v>
      </c>
      <c r="EKN57" s="63">
        <f t="shared" si="82"/>
        <v>0</v>
      </c>
      <c r="EKO57" s="63">
        <f t="shared" si="82"/>
        <v>0</v>
      </c>
      <c r="EKP57" s="63">
        <f t="shared" si="82"/>
        <v>0</v>
      </c>
      <c r="EKQ57" s="63">
        <f t="shared" si="82"/>
        <v>0</v>
      </c>
      <c r="EKR57" s="63">
        <f t="shared" si="82"/>
        <v>0</v>
      </c>
      <c r="EKS57" s="63">
        <f t="shared" si="82"/>
        <v>0</v>
      </c>
      <c r="EKT57" s="63">
        <f t="shared" si="82"/>
        <v>0</v>
      </c>
      <c r="EKU57" s="63">
        <f t="shared" si="82"/>
        <v>0</v>
      </c>
      <c r="EKV57" s="63">
        <f t="shared" si="82"/>
        <v>0</v>
      </c>
      <c r="EKW57" s="63">
        <f t="shared" si="82"/>
        <v>0</v>
      </c>
      <c r="EKX57" s="63">
        <f t="shared" si="82"/>
        <v>0</v>
      </c>
      <c r="EKY57" s="63">
        <f t="shared" si="82"/>
        <v>0</v>
      </c>
      <c r="EKZ57" s="63">
        <f t="shared" si="82"/>
        <v>0</v>
      </c>
      <c r="ELA57" s="63">
        <f t="shared" si="82"/>
        <v>0</v>
      </c>
      <c r="ELB57" s="63">
        <f t="shared" si="82"/>
        <v>0</v>
      </c>
      <c r="ELC57" s="63">
        <f t="shared" si="82"/>
        <v>0</v>
      </c>
      <c r="ELD57" s="63">
        <f t="shared" si="82"/>
        <v>0</v>
      </c>
      <c r="ELE57" s="63">
        <f t="shared" si="82"/>
        <v>0</v>
      </c>
      <c r="ELF57" s="63">
        <f t="shared" si="82"/>
        <v>0</v>
      </c>
      <c r="ELG57" s="63">
        <f t="shared" si="82"/>
        <v>0</v>
      </c>
      <c r="ELH57" s="63">
        <f t="shared" si="82"/>
        <v>0</v>
      </c>
      <c r="ELI57" s="63">
        <f t="shared" si="82"/>
        <v>0</v>
      </c>
      <c r="ELJ57" s="63">
        <f t="shared" si="82"/>
        <v>0</v>
      </c>
      <c r="ELK57" s="63">
        <f t="shared" si="82"/>
        <v>0</v>
      </c>
      <c r="ELL57" s="63">
        <f t="shared" si="82"/>
        <v>0</v>
      </c>
      <c r="ELM57" s="63">
        <f t="shared" si="82"/>
        <v>0</v>
      </c>
      <c r="ELN57" s="63">
        <f t="shared" si="82"/>
        <v>0</v>
      </c>
      <c r="ELO57" s="63">
        <f t="shared" si="82"/>
        <v>0</v>
      </c>
      <c r="ELP57" s="63">
        <f t="shared" si="82"/>
        <v>0</v>
      </c>
      <c r="ELQ57" s="63">
        <f t="shared" si="82"/>
        <v>0</v>
      </c>
      <c r="ELR57" s="63">
        <f t="shared" si="82"/>
        <v>0</v>
      </c>
      <c r="ELS57" s="63">
        <f t="shared" si="82"/>
        <v>0</v>
      </c>
      <c r="ELT57" s="63">
        <f t="shared" si="82"/>
        <v>0</v>
      </c>
      <c r="ELU57" s="63">
        <f t="shared" si="82"/>
        <v>0</v>
      </c>
      <c r="ELV57" s="63">
        <f t="shared" si="82"/>
        <v>0</v>
      </c>
      <c r="ELW57" s="63">
        <f t="shared" si="82"/>
        <v>0</v>
      </c>
      <c r="ELX57" s="63">
        <f t="shared" si="82"/>
        <v>0</v>
      </c>
      <c r="ELY57" s="63">
        <f t="shared" si="82"/>
        <v>0</v>
      </c>
      <c r="ELZ57" s="63">
        <f t="shared" si="82"/>
        <v>0</v>
      </c>
      <c r="EMA57" s="63">
        <f t="shared" si="82"/>
        <v>0</v>
      </c>
      <c r="EMB57" s="63">
        <f t="shared" si="82"/>
        <v>0</v>
      </c>
      <c r="EMC57" s="63">
        <f t="shared" si="82"/>
        <v>0</v>
      </c>
      <c r="EMD57" s="63">
        <f t="shared" ref="EMD57:EOO57" si="83">EMC58</f>
        <v>0</v>
      </c>
      <c r="EME57" s="63">
        <f t="shared" si="83"/>
        <v>0</v>
      </c>
      <c r="EMF57" s="63">
        <f t="shared" si="83"/>
        <v>0</v>
      </c>
      <c r="EMG57" s="63">
        <f t="shared" si="83"/>
        <v>0</v>
      </c>
      <c r="EMH57" s="63">
        <f t="shared" si="83"/>
        <v>0</v>
      </c>
      <c r="EMI57" s="63">
        <f t="shared" si="83"/>
        <v>0</v>
      </c>
      <c r="EMJ57" s="63">
        <f t="shared" si="83"/>
        <v>0</v>
      </c>
      <c r="EMK57" s="63">
        <f t="shared" si="83"/>
        <v>0</v>
      </c>
      <c r="EML57" s="63">
        <f t="shared" si="83"/>
        <v>0</v>
      </c>
      <c r="EMM57" s="63">
        <f t="shared" si="83"/>
        <v>0</v>
      </c>
      <c r="EMN57" s="63">
        <f t="shared" si="83"/>
        <v>0</v>
      </c>
      <c r="EMO57" s="63">
        <f t="shared" si="83"/>
        <v>0</v>
      </c>
      <c r="EMP57" s="63">
        <f t="shared" si="83"/>
        <v>0</v>
      </c>
      <c r="EMQ57" s="63">
        <f t="shared" si="83"/>
        <v>0</v>
      </c>
      <c r="EMR57" s="63">
        <f t="shared" si="83"/>
        <v>0</v>
      </c>
      <c r="EMS57" s="63">
        <f t="shared" si="83"/>
        <v>0</v>
      </c>
      <c r="EMT57" s="63">
        <f t="shared" si="83"/>
        <v>0</v>
      </c>
      <c r="EMU57" s="63">
        <f t="shared" si="83"/>
        <v>0</v>
      </c>
      <c r="EMV57" s="63">
        <f t="shared" si="83"/>
        <v>0</v>
      </c>
      <c r="EMW57" s="63">
        <f t="shared" si="83"/>
        <v>0</v>
      </c>
      <c r="EMX57" s="63">
        <f t="shared" si="83"/>
        <v>0</v>
      </c>
      <c r="EMY57" s="63">
        <f t="shared" si="83"/>
        <v>0</v>
      </c>
      <c r="EMZ57" s="63">
        <f t="shared" si="83"/>
        <v>0</v>
      </c>
      <c r="ENA57" s="63">
        <f t="shared" si="83"/>
        <v>0</v>
      </c>
      <c r="ENB57" s="63">
        <f t="shared" si="83"/>
        <v>0</v>
      </c>
      <c r="ENC57" s="63">
        <f t="shared" si="83"/>
        <v>0</v>
      </c>
      <c r="END57" s="63">
        <f t="shared" si="83"/>
        <v>0</v>
      </c>
      <c r="ENE57" s="63">
        <f t="shared" si="83"/>
        <v>0</v>
      </c>
      <c r="ENF57" s="63">
        <f t="shared" si="83"/>
        <v>0</v>
      </c>
      <c r="ENG57" s="63">
        <f t="shared" si="83"/>
        <v>0</v>
      </c>
      <c r="ENH57" s="63">
        <f t="shared" si="83"/>
        <v>0</v>
      </c>
      <c r="ENI57" s="63">
        <f t="shared" si="83"/>
        <v>0</v>
      </c>
      <c r="ENJ57" s="63">
        <f t="shared" si="83"/>
        <v>0</v>
      </c>
      <c r="ENK57" s="63">
        <f t="shared" si="83"/>
        <v>0</v>
      </c>
      <c r="ENL57" s="63">
        <f t="shared" si="83"/>
        <v>0</v>
      </c>
      <c r="ENM57" s="63">
        <f t="shared" si="83"/>
        <v>0</v>
      </c>
      <c r="ENN57" s="63">
        <f t="shared" si="83"/>
        <v>0</v>
      </c>
      <c r="ENO57" s="63">
        <f t="shared" si="83"/>
        <v>0</v>
      </c>
      <c r="ENP57" s="63">
        <f t="shared" si="83"/>
        <v>0</v>
      </c>
      <c r="ENQ57" s="63">
        <f t="shared" si="83"/>
        <v>0</v>
      </c>
      <c r="ENR57" s="63">
        <f t="shared" si="83"/>
        <v>0</v>
      </c>
      <c r="ENS57" s="63">
        <f t="shared" si="83"/>
        <v>0</v>
      </c>
      <c r="ENT57" s="63">
        <f t="shared" si="83"/>
        <v>0</v>
      </c>
      <c r="ENU57" s="63">
        <f t="shared" si="83"/>
        <v>0</v>
      </c>
      <c r="ENV57" s="63">
        <f t="shared" si="83"/>
        <v>0</v>
      </c>
      <c r="ENW57" s="63">
        <f t="shared" si="83"/>
        <v>0</v>
      </c>
      <c r="ENX57" s="63">
        <f t="shared" si="83"/>
        <v>0</v>
      </c>
      <c r="ENY57" s="63">
        <f t="shared" si="83"/>
        <v>0</v>
      </c>
      <c r="ENZ57" s="63">
        <f t="shared" si="83"/>
        <v>0</v>
      </c>
      <c r="EOA57" s="63">
        <f t="shared" si="83"/>
        <v>0</v>
      </c>
      <c r="EOB57" s="63">
        <f t="shared" si="83"/>
        <v>0</v>
      </c>
      <c r="EOC57" s="63">
        <f t="shared" si="83"/>
        <v>0</v>
      </c>
      <c r="EOD57" s="63">
        <f t="shared" si="83"/>
        <v>0</v>
      </c>
      <c r="EOE57" s="63">
        <f t="shared" si="83"/>
        <v>0</v>
      </c>
      <c r="EOF57" s="63">
        <f t="shared" si="83"/>
        <v>0</v>
      </c>
      <c r="EOG57" s="63">
        <f t="shared" si="83"/>
        <v>0</v>
      </c>
      <c r="EOH57" s="63">
        <f t="shared" si="83"/>
        <v>0</v>
      </c>
      <c r="EOI57" s="63">
        <f t="shared" si="83"/>
        <v>0</v>
      </c>
      <c r="EOJ57" s="63">
        <f t="shared" si="83"/>
        <v>0</v>
      </c>
      <c r="EOK57" s="63">
        <f t="shared" si="83"/>
        <v>0</v>
      </c>
      <c r="EOL57" s="63">
        <f t="shared" si="83"/>
        <v>0</v>
      </c>
      <c r="EOM57" s="63">
        <f t="shared" si="83"/>
        <v>0</v>
      </c>
      <c r="EON57" s="63">
        <f t="shared" si="83"/>
        <v>0</v>
      </c>
      <c r="EOO57" s="63">
        <f t="shared" si="83"/>
        <v>0</v>
      </c>
      <c r="EOP57" s="63">
        <f t="shared" ref="EOP57:ERA57" si="84">EOO58</f>
        <v>0</v>
      </c>
      <c r="EOQ57" s="63">
        <f t="shared" si="84"/>
        <v>0</v>
      </c>
      <c r="EOR57" s="63">
        <f t="shared" si="84"/>
        <v>0</v>
      </c>
      <c r="EOS57" s="63">
        <f t="shared" si="84"/>
        <v>0</v>
      </c>
      <c r="EOT57" s="63">
        <f t="shared" si="84"/>
        <v>0</v>
      </c>
      <c r="EOU57" s="63">
        <f t="shared" si="84"/>
        <v>0</v>
      </c>
      <c r="EOV57" s="63">
        <f t="shared" si="84"/>
        <v>0</v>
      </c>
      <c r="EOW57" s="63">
        <f t="shared" si="84"/>
        <v>0</v>
      </c>
      <c r="EOX57" s="63">
        <f t="shared" si="84"/>
        <v>0</v>
      </c>
      <c r="EOY57" s="63">
        <f t="shared" si="84"/>
        <v>0</v>
      </c>
      <c r="EOZ57" s="63">
        <f t="shared" si="84"/>
        <v>0</v>
      </c>
      <c r="EPA57" s="63">
        <f t="shared" si="84"/>
        <v>0</v>
      </c>
      <c r="EPB57" s="63">
        <f t="shared" si="84"/>
        <v>0</v>
      </c>
      <c r="EPC57" s="63">
        <f t="shared" si="84"/>
        <v>0</v>
      </c>
      <c r="EPD57" s="63">
        <f t="shared" si="84"/>
        <v>0</v>
      </c>
      <c r="EPE57" s="63">
        <f t="shared" si="84"/>
        <v>0</v>
      </c>
      <c r="EPF57" s="63">
        <f t="shared" si="84"/>
        <v>0</v>
      </c>
      <c r="EPG57" s="63">
        <f t="shared" si="84"/>
        <v>0</v>
      </c>
      <c r="EPH57" s="63">
        <f t="shared" si="84"/>
        <v>0</v>
      </c>
      <c r="EPI57" s="63">
        <f t="shared" si="84"/>
        <v>0</v>
      </c>
      <c r="EPJ57" s="63">
        <f t="shared" si="84"/>
        <v>0</v>
      </c>
      <c r="EPK57" s="63">
        <f t="shared" si="84"/>
        <v>0</v>
      </c>
      <c r="EPL57" s="63">
        <f t="shared" si="84"/>
        <v>0</v>
      </c>
      <c r="EPM57" s="63">
        <f t="shared" si="84"/>
        <v>0</v>
      </c>
      <c r="EPN57" s="63">
        <f t="shared" si="84"/>
        <v>0</v>
      </c>
      <c r="EPO57" s="63">
        <f t="shared" si="84"/>
        <v>0</v>
      </c>
      <c r="EPP57" s="63">
        <f t="shared" si="84"/>
        <v>0</v>
      </c>
      <c r="EPQ57" s="63">
        <f t="shared" si="84"/>
        <v>0</v>
      </c>
      <c r="EPR57" s="63">
        <f t="shared" si="84"/>
        <v>0</v>
      </c>
      <c r="EPS57" s="63">
        <f t="shared" si="84"/>
        <v>0</v>
      </c>
      <c r="EPT57" s="63">
        <f t="shared" si="84"/>
        <v>0</v>
      </c>
      <c r="EPU57" s="63">
        <f t="shared" si="84"/>
        <v>0</v>
      </c>
      <c r="EPV57" s="63">
        <f t="shared" si="84"/>
        <v>0</v>
      </c>
      <c r="EPW57" s="63">
        <f t="shared" si="84"/>
        <v>0</v>
      </c>
      <c r="EPX57" s="63">
        <f t="shared" si="84"/>
        <v>0</v>
      </c>
      <c r="EPY57" s="63">
        <f t="shared" si="84"/>
        <v>0</v>
      </c>
      <c r="EPZ57" s="63">
        <f t="shared" si="84"/>
        <v>0</v>
      </c>
      <c r="EQA57" s="63">
        <f t="shared" si="84"/>
        <v>0</v>
      </c>
      <c r="EQB57" s="63">
        <f t="shared" si="84"/>
        <v>0</v>
      </c>
      <c r="EQC57" s="63">
        <f t="shared" si="84"/>
        <v>0</v>
      </c>
      <c r="EQD57" s="63">
        <f t="shared" si="84"/>
        <v>0</v>
      </c>
      <c r="EQE57" s="63">
        <f t="shared" si="84"/>
        <v>0</v>
      </c>
      <c r="EQF57" s="63">
        <f t="shared" si="84"/>
        <v>0</v>
      </c>
      <c r="EQG57" s="63">
        <f t="shared" si="84"/>
        <v>0</v>
      </c>
      <c r="EQH57" s="63">
        <f t="shared" si="84"/>
        <v>0</v>
      </c>
      <c r="EQI57" s="63">
        <f t="shared" si="84"/>
        <v>0</v>
      </c>
      <c r="EQJ57" s="63">
        <f t="shared" si="84"/>
        <v>0</v>
      </c>
      <c r="EQK57" s="63">
        <f t="shared" si="84"/>
        <v>0</v>
      </c>
      <c r="EQL57" s="63">
        <f t="shared" si="84"/>
        <v>0</v>
      </c>
      <c r="EQM57" s="63">
        <f t="shared" si="84"/>
        <v>0</v>
      </c>
      <c r="EQN57" s="63">
        <f t="shared" si="84"/>
        <v>0</v>
      </c>
      <c r="EQO57" s="63">
        <f t="shared" si="84"/>
        <v>0</v>
      </c>
      <c r="EQP57" s="63">
        <f t="shared" si="84"/>
        <v>0</v>
      </c>
      <c r="EQQ57" s="63">
        <f t="shared" si="84"/>
        <v>0</v>
      </c>
      <c r="EQR57" s="63">
        <f t="shared" si="84"/>
        <v>0</v>
      </c>
      <c r="EQS57" s="63">
        <f t="shared" si="84"/>
        <v>0</v>
      </c>
      <c r="EQT57" s="63">
        <f t="shared" si="84"/>
        <v>0</v>
      </c>
      <c r="EQU57" s="63">
        <f t="shared" si="84"/>
        <v>0</v>
      </c>
      <c r="EQV57" s="63">
        <f t="shared" si="84"/>
        <v>0</v>
      </c>
      <c r="EQW57" s="63">
        <f t="shared" si="84"/>
        <v>0</v>
      </c>
      <c r="EQX57" s="63">
        <f t="shared" si="84"/>
        <v>0</v>
      </c>
      <c r="EQY57" s="63">
        <f t="shared" si="84"/>
        <v>0</v>
      </c>
      <c r="EQZ57" s="63">
        <f t="shared" si="84"/>
        <v>0</v>
      </c>
      <c r="ERA57" s="63">
        <f t="shared" si="84"/>
        <v>0</v>
      </c>
      <c r="ERB57" s="63">
        <f t="shared" ref="ERB57:ETM57" si="85">ERA58</f>
        <v>0</v>
      </c>
      <c r="ERC57" s="63">
        <f t="shared" si="85"/>
        <v>0</v>
      </c>
      <c r="ERD57" s="63">
        <f t="shared" si="85"/>
        <v>0</v>
      </c>
      <c r="ERE57" s="63">
        <f t="shared" si="85"/>
        <v>0</v>
      </c>
      <c r="ERF57" s="63">
        <f t="shared" si="85"/>
        <v>0</v>
      </c>
      <c r="ERG57" s="63">
        <f t="shared" si="85"/>
        <v>0</v>
      </c>
      <c r="ERH57" s="63">
        <f t="shared" si="85"/>
        <v>0</v>
      </c>
      <c r="ERI57" s="63">
        <f t="shared" si="85"/>
        <v>0</v>
      </c>
      <c r="ERJ57" s="63">
        <f t="shared" si="85"/>
        <v>0</v>
      </c>
      <c r="ERK57" s="63">
        <f t="shared" si="85"/>
        <v>0</v>
      </c>
      <c r="ERL57" s="63">
        <f t="shared" si="85"/>
        <v>0</v>
      </c>
      <c r="ERM57" s="63">
        <f t="shared" si="85"/>
        <v>0</v>
      </c>
      <c r="ERN57" s="63">
        <f t="shared" si="85"/>
        <v>0</v>
      </c>
      <c r="ERO57" s="63">
        <f t="shared" si="85"/>
        <v>0</v>
      </c>
      <c r="ERP57" s="63">
        <f t="shared" si="85"/>
        <v>0</v>
      </c>
      <c r="ERQ57" s="63">
        <f t="shared" si="85"/>
        <v>0</v>
      </c>
      <c r="ERR57" s="63">
        <f t="shared" si="85"/>
        <v>0</v>
      </c>
      <c r="ERS57" s="63">
        <f t="shared" si="85"/>
        <v>0</v>
      </c>
      <c r="ERT57" s="63">
        <f t="shared" si="85"/>
        <v>0</v>
      </c>
      <c r="ERU57" s="63">
        <f t="shared" si="85"/>
        <v>0</v>
      </c>
      <c r="ERV57" s="63">
        <f t="shared" si="85"/>
        <v>0</v>
      </c>
      <c r="ERW57" s="63">
        <f t="shared" si="85"/>
        <v>0</v>
      </c>
      <c r="ERX57" s="63">
        <f t="shared" si="85"/>
        <v>0</v>
      </c>
      <c r="ERY57" s="63">
        <f t="shared" si="85"/>
        <v>0</v>
      </c>
      <c r="ERZ57" s="63">
        <f t="shared" si="85"/>
        <v>0</v>
      </c>
      <c r="ESA57" s="63">
        <f t="shared" si="85"/>
        <v>0</v>
      </c>
      <c r="ESB57" s="63">
        <f t="shared" si="85"/>
        <v>0</v>
      </c>
      <c r="ESC57" s="63">
        <f t="shared" si="85"/>
        <v>0</v>
      </c>
      <c r="ESD57" s="63">
        <f t="shared" si="85"/>
        <v>0</v>
      </c>
      <c r="ESE57" s="63">
        <f t="shared" si="85"/>
        <v>0</v>
      </c>
      <c r="ESF57" s="63">
        <f t="shared" si="85"/>
        <v>0</v>
      </c>
      <c r="ESG57" s="63">
        <f t="shared" si="85"/>
        <v>0</v>
      </c>
      <c r="ESH57" s="63">
        <f t="shared" si="85"/>
        <v>0</v>
      </c>
      <c r="ESI57" s="63">
        <f t="shared" si="85"/>
        <v>0</v>
      </c>
      <c r="ESJ57" s="63">
        <f t="shared" si="85"/>
        <v>0</v>
      </c>
      <c r="ESK57" s="63">
        <f t="shared" si="85"/>
        <v>0</v>
      </c>
      <c r="ESL57" s="63">
        <f t="shared" si="85"/>
        <v>0</v>
      </c>
      <c r="ESM57" s="63">
        <f t="shared" si="85"/>
        <v>0</v>
      </c>
      <c r="ESN57" s="63">
        <f t="shared" si="85"/>
        <v>0</v>
      </c>
      <c r="ESO57" s="63">
        <f t="shared" si="85"/>
        <v>0</v>
      </c>
      <c r="ESP57" s="63">
        <f t="shared" si="85"/>
        <v>0</v>
      </c>
      <c r="ESQ57" s="63">
        <f t="shared" si="85"/>
        <v>0</v>
      </c>
      <c r="ESR57" s="63">
        <f t="shared" si="85"/>
        <v>0</v>
      </c>
      <c r="ESS57" s="63">
        <f t="shared" si="85"/>
        <v>0</v>
      </c>
      <c r="EST57" s="63">
        <f t="shared" si="85"/>
        <v>0</v>
      </c>
      <c r="ESU57" s="63">
        <f t="shared" si="85"/>
        <v>0</v>
      </c>
      <c r="ESV57" s="63">
        <f t="shared" si="85"/>
        <v>0</v>
      </c>
      <c r="ESW57" s="63">
        <f t="shared" si="85"/>
        <v>0</v>
      </c>
      <c r="ESX57" s="63">
        <f t="shared" si="85"/>
        <v>0</v>
      </c>
      <c r="ESY57" s="63">
        <f t="shared" si="85"/>
        <v>0</v>
      </c>
      <c r="ESZ57" s="63">
        <f t="shared" si="85"/>
        <v>0</v>
      </c>
      <c r="ETA57" s="63">
        <f t="shared" si="85"/>
        <v>0</v>
      </c>
      <c r="ETB57" s="63">
        <f t="shared" si="85"/>
        <v>0</v>
      </c>
      <c r="ETC57" s="63">
        <f t="shared" si="85"/>
        <v>0</v>
      </c>
      <c r="ETD57" s="63">
        <f t="shared" si="85"/>
        <v>0</v>
      </c>
      <c r="ETE57" s="63">
        <f t="shared" si="85"/>
        <v>0</v>
      </c>
      <c r="ETF57" s="63">
        <f t="shared" si="85"/>
        <v>0</v>
      </c>
      <c r="ETG57" s="63">
        <f t="shared" si="85"/>
        <v>0</v>
      </c>
      <c r="ETH57" s="63">
        <f t="shared" si="85"/>
        <v>0</v>
      </c>
      <c r="ETI57" s="63">
        <f t="shared" si="85"/>
        <v>0</v>
      </c>
      <c r="ETJ57" s="63">
        <f t="shared" si="85"/>
        <v>0</v>
      </c>
      <c r="ETK57" s="63">
        <f t="shared" si="85"/>
        <v>0</v>
      </c>
      <c r="ETL57" s="63">
        <f t="shared" si="85"/>
        <v>0</v>
      </c>
      <c r="ETM57" s="63">
        <f t="shared" si="85"/>
        <v>0</v>
      </c>
      <c r="ETN57" s="63">
        <f t="shared" ref="ETN57:EVY57" si="86">ETM58</f>
        <v>0</v>
      </c>
      <c r="ETO57" s="63">
        <f t="shared" si="86"/>
        <v>0</v>
      </c>
      <c r="ETP57" s="63">
        <f t="shared" si="86"/>
        <v>0</v>
      </c>
      <c r="ETQ57" s="63">
        <f t="shared" si="86"/>
        <v>0</v>
      </c>
      <c r="ETR57" s="63">
        <f t="shared" si="86"/>
        <v>0</v>
      </c>
      <c r="ETS57" s="63">
        <f t="shared" si="86"/>
        <v>0</v>
      </c>
      <c r="ETT57" s="63">
        <f t="shared" si="86"/>
        <v>0</v>
      </c>
      <c r="ETU57" s="63">
        <f t="shared" si="86"/>
        <v>0</v>
      </c>
      <c r="ETV57" s="63">
        <f t="shared" si="86"/>
        <v>0</v>
      </c>
      <c r="ETW57" s="63">
        <f t="shared" si="86"/>
        <v>0</v>
      </c>
      <c r="ETX57" s="63">
        <f t="shared" si="86"/>
        <v>0</v>
      </c>
      <c r="ETY57" s="63">
        <f t="shared" si="86"/>
        <v>0</v>
      </c>
      <c r="ETZ57" s="63">
        <f t="shared" si="86"/>
        <v>0</v>
      </c>
      <c r="EUA57" s="63">
        <f t="shared" si="86"/>
        <v>0</v>
      </c>
      <c r="EUB57" s="63">
        <f t="shared" si="86"/>
        <v>0</v>
      </c>
      <c r="EUC57" s="63">
        <f t="shared" si="86"/>
        <v>0</v>
      </c>
      <c r="EUD57" s="63">
        <f t="shared" si="86"/>
        <v>0</v>
      </c>
      <c r="EUE57" s="63">
        <f t="shared" si="86"/>
        <v>0</v>
      </c>
      <c r="EUF57" s="63">
        <f t="shared" si="86"/>
        <v>0</v>
      </c>
      <c r="EUG57" s="63">
        <f t="shared" si="86"/>
        <v>0</v>
      </c>
      <c r="EUH57" s="63">
        <f t="shared" si="86"/>
        <v>0</v>
      </c>
      <c r="EUI57" s="63">
        <f t="shared" si="86"/>
        <v>0</v>
      </c>
      <c r="EUJ57" s="63">
        <f t="shared" si="86"/>
        <v>0</v>
      </c>
      <c r="EUK57" s="63">
        <f t="shared" si="86"/>
        <v>0</v>
      </c>
      <c r="EUL57" s="63">
        <f t="shared" si="86"/>
        <v>0</v>
      </c>
      <c r="EUM57" s="63">
        <f t="shared" si="86"/>
        <v>0</v>
      </c>
      <c r="EUN57" s="63">
        <f t="shared" si="86"/>
        <v>0</v>
      </c>
      <c r="EUO57" s="63">
        <f t="shared" si="86"/>
        <v>0</v>
      </c>
      <c r="EUP57" s="63">
        <f t="shared" si="86"/>
        <v>0</v>
      </c>
      <c r="EUQ57" s="63">
        <f t="shared" si="86"/>
        <v>0</v>
      </c>
      <c r="EUR57" s="63">
        <f t="shared" si="86"/>
        <v>0</v>
      </c>
      <c r="EUS57" s="63">
        <f t="shared" si="86"/>
        <v>0</v>
      </c>
      <c r="EUT57" s="63">
        <f t="shared" si="86"/>
        <v>0</v>
      </c>
      <c r="EUU57" s="63">
        <f t="shared" si="86"/>
        <v>0</v>
      </c>
      <c r="EUV57" s="63">
        <f t="shared" si="86"/>
        <v>0</v>
      </c>
      <c r="EUW57" s="63">
        <f t="shared" si="86"/>
        <v>0</v>
      </c>
      <c r="EUX57" s="63">
        <f t="shared" si="86"/>
        <v>0</v>
      </c>
      <c r="EUY57" s="63">
        <f t="shared" si="86"/>
        <v>0</v>
      </c>
      <c r="EUZ57" s="63">
        <f t="shared" si="86"/>
        <v>0</v>
      </c>
      <c r="EVA57" s="63">
        <f t="shared" si="86"/>
        <v>0</v>
      </c>
      <c r="EVB57" s="63">
        <f t="shared" si="86"/>
        <v>0</v>
      </c>
      <c r="EVC57" s="63">
        <f t="shared" si="86"/>
        <v>0</v>
      </c>
      <c r="EVD57" s="63">
        <f t="shared" si="86"/>
        <v>0</v>
      </c>
      <c r="EVE57" s="63">
        <f t="shared" si="86"/>
        <v>0</v>
      </c>
      <c r="EVF57" s="63">
        <f t="shared" si="86"/>
        <v>0</v>
      </c>
      <c r="EVG57" s="63">
        <f t="shared" si="86"/>
        <v>0</v>
      </c>
      <c r="EVH57" s="63">
        <f t="shared" si="86"/>
        <v>0</v>
      </c>
      <c r="EVI57" s="63">
        <f t="shared" si="86"/>
        <v>0</v>
      </c>
      <c r="EVJ57" s="63">
        <f t="shared" si="86"/>
        <v>0</v>
      </c>
      <c r="EVK57" s="63">
        <f t="shared" si="86"/>
        <v>0</v>
      </c>
      <c r="EVL57" s="63">
        <f t="shared" si="86"/>
        <v>0</v>
      </c>
      <c r="EVM57" s="63">
        <f t="shared" si="86"/>
        <v>0</v>
      </c>
      <c r="EVN57" s="63">
        <f t="shared" si="86"/>
        <v>0</v>
      </c>
      <c r="EVO57" s="63">
        <f t="shared" si="86"/>
        <v>0</v>
      </c>
      <c r="EVP57" s="63">
        <f t="shared" si="86"/>
        <v>0</v>
      </c>
      <c r="EVQ57" s="63">
        <f t="shared" si="86"/>
        <v>0</v>
      </c>
      <c r="EVR57" s="63">
        <f t="shared" si="86"/>
        <v>0</v>
      </c>
      <c r="EVS57" s="63">
        <f t="shared" si="86"/>
        <v>0</v>
      </c>
      <c r="EVT57" s="63">
        <f t="shared" si="86"/>
        <v>0</v>
      </c>
      <c r="EVU57" s="63">
        <f t="shared" si="86"/>
        <v>0</v>
      </c>
      <c r="EVV57" s="63">
        <f t="shared" si="86"/>
        <v>0</v>
      </c>
      <c r="EVW57" s="63">
        <f t="shared" si="86"/>
        <v>0</v>
      </c>
      <c r="EVX57" s="63">
        <f t="shared" si="86"/>
        <v>0</v>
      </c>
      <c r="EVY57" s="63">
        <f t="shared" si="86"/>
        <v>0</v>
      </c>
      <c r="EVZ57" s="63">
        <f t="shared" ref="EVZ57:EYK57" si="87">EVY58</f>
        <v>0</v>
      </c>
      <c r="EWA57" s="63">
        <f t="shared" si="87"/>
        <v>0</v>
      </c>
      <c r="EWB57" s="63">
        <f t="shared" si="87"/>
        <v>0</v>
      </c>
      <c r="EWC57" s="63">
        <f t="shared" si="87"/>
        <v>0</v>
      </c>
      <c r="EWD57" s="63">
        <f t="shared" si="87"/>
        <v>0</v>
      </c>
      <c r="EWE57" s="63">
        <f t="shared" si="87"/>
        <v>0</v>
      </c>
      <c r="EWF57" s="63">
        <f t="shared" si="87"/>
        <v>0</v>
      </c>
      <c r="EWG57" s="63">
        <f t="shared" si="87"/>
        <v>0</v>
      </c>
      <c r="EWH57" s="63">
        <f t="shared" si="87"/>
        <v>0</v>
      </c>
      <c r="EWI57" s="63">
        <f t="shared" si="87"/>
        <v>0</v>
      </c>
      <c r="EWJ57" s="63">
        <f t="shared" si="87"/>
        <v>0</v>
      </c>
      <c r="EWK57" s="63">
        <f t="shared" si="87"/>
        <v>0</v>
      </c>
      <c r="EWL57" s="63">
        <f t="shared" si="87"/>
        <v>0</v>
      </c>
      <c r="EWM57" s="63">
        <f t="shared" si="87"/>
        <v>0</v>
      </c>
      <c r="EWN57" s="63">
        <f t="shared" si="87"/>
        <v>0</v>
      </c>
      <c r="EWO57" s="63">
        <f t="shared" si="87"/>
        <v>0</v>
      </c>
      <c r="EWP57" s="63">
        <f t="shared" si="87"/>
        <v>0</v>
      </c>
      <c r="EWQ57" s="63">
        <f t="shared" si="87"/>
        <v>0</v>
      </c>
      <c r="EWR57" s="63">
        <f t="shared" si="87"/>
        <v>0</v>
      </c>
      <c r="EWS57" s="63">
        <f t="shared" si="87"/>
        <v>0</v>
      </c>
      <c r="EWT57" s="63">
        <f t="shared" si="87"/>
        <v>0</v>
      </c>
      <c r="EWU57" s="63">
        <f t="shared" si="87"/>
        <v>0</v>
      </c>
      <c r="EWV57" s="63">
        <f t="shared" si="87"/>
        <v>0</v>
      </c>
      <c r="EWW57" s="63">
        <f t="shared" si="87"/>
        <v>0</v>
      </c>
      <c r="EWX57" s="63">
        <f t="shared" si="87"/>
        <v>0</v>
      </c>
      <c r="EWY57" s="63">
        <f t="shared" si="87"/>
        <v>0</v>
      </c>
      <c r="EWZ57" s="63">
        <f t="shared" si="87"/>
        <v>0</v>
      </c>
      <c r="EXA57" s="63">
        <f t="shared" si="87"/>
        <v>0</v>
      </c>
      <c r="EXB57" s="63">
        <f t="shared" si="87"/>
        <v>0</v>
      </c>
      <c r="EXC57" s="63">
        <f t="shared" si="87"/>
        <v>0</v>
      </c>
      <c r="EXD57" s="63">
        <f t="shared" si="87"/>
        <v>0</v>
      </c>
      <c r="EXE57" s="63">
        <f t="shared" si="87"/>
        <v>0</v>
      </c>
      <c r="EXF57" s="63">
        <f t="shared" si="87"/>
        <v>0</v>
      </c>
      <c r="EXG57" s="63">
        <f t="shared" si="87"/>
        <v>0</v>
      </c>
      <c r="EXH57" s="63">
        <f t="shared" si="87"/>
        <v>0</v>
      </c>
      <c r="EXI57" s="63">
        <f t="shared" si="87"/>
        <v>0</v>
      </c>
      <c r="EXJ57" s="63">
        <f t="shared" si="87"/>
        <v>0</v>
      </c>
      <c r="EXK57" s="63">
        <f t="shared" si="87"/>
        <v>0</v>
      </c>
      <c r="EXL57" s="63">
        <f t="shared" si="87"/>
        <v>0</v>
      </c>
      <c r="EXM57" s="63">
        <f t="shared" si="87"/>
        <v>0</v>
      </c>
      <c r="EXN57" s="63">
        <f t="shared" si="87"/>
        <v>0</v>
      </c>
      <c r="EXO57" s="63">
        <f t="shared" si="87"/>
        <v>0</v>
      </c>
      <c r="EXP57" s="63">
        <f t="shared" si="87"/>
        <v>0</v>
      </c>
      <c r="EXQ57" s="63">
        <f t="shared" si="87"/>
        <v>0</v>
      </c>
      <c r="EXR57" s="63">
        <f t="shared" si="87"/>
        <v>0</v>
      </c>
      <c r="EXS57" s="63">
        <f t="shared" si="87"/>
        <v>0</v>
      </c>
      <c r="EXT57" s="63">
        <f t="shared" si="87"/>
        <v>0</v>
      </c>
      <c r="EXU57" s="63">
        <f t="shared" si="87"/>
        <v>0</v>
      </c>
      <c r="EXV57" s="63">
        <f t="shared" si="87"/>
        <v>0</v>
      </c>
      <c r="EXW57" s="63">
        <f t="shared" si="87"/>
        <v>0</v>
      </c>
      <c r="EXX57" s="63">
        <f t="shared" si="87"/>
        <v>0</v>
      </c>
      <c r="EXY57" s="63">
        <f t="shared" si="87"/>
        <v>0</v>
      </c>
      <c r="EXZ57" s="63">
        <f t="shared" si="87"/>
        <v>0</v>
      </c>
      <c r="EYA57" s="63">
        <f t="shared" si="87"/>
        <v>0</v>
      </c>
      <c r="EYB57" s="63">
        <f t="shared" si="87"/>
        <v>0</v>
      </c>
      <c r="EYC57" s="63">
        <f t="shared" si="87"/>
        <v>0</v>
      </c>
      <c r="EYD57" s="63">
        <f t="shared" si="87"/>
        <v>0</v>
      </c>
      <c r="EYE57" s="63">
        <f t="shared" si="87"/>
        <v>0</v>
      </c>
      <c r="EYF57" s="63">
        <f t="shared" si="87"/>
        <v>0</v>
      </c>
      <c r="EYG57" s="63">
        <f t="shared" si="87"/>
        <v>0</v>
      </c>
      <c r="EYH57" s="63">
        <f t="shared" si="87"/>
        <v>0</v>
      </c>
      <c r="EYI57" s="63">
        <f t="shared" si="87"/>
        <v>0</v>
      </c>
      <c r="EYJ57" s="63">
        <f t="shared" si="87"/>
        <v>0</v>
      </c>
      <c r="EYK57" s="63">
        <f t="shared" si="87"/>
        <v>0</v>
      </c>
      <c r="EYL57" s="63">
        <f t="shared" ref="EYL57:FAW57" si="88">EYK58</f>
        <v>0</v>
      </c>
      <c r="EYM57" s="63">
        <f t="shared" si="88"/>
        <v>0</v>
      </c>
      <c r="EYN57" s="63">
        <f t="shared" si="88"/>
        <v>0</v>
      </c>
      <c r="EYO57" s="63">
        <f t="shared" si="88"/>
        <v>0</v>
      </c>
      <c r="EYP57" s="63">
        <f t="shared" si="88"/>
        <v>0</v>
      </c>
      <c r="EYQ57" s="63">
        <f t="shared" si="88"/>
        <v>0</v>
      </c>
      <c r="EYR57" s="63">
        <f t="shared" si="88"/>
        <v>0</v>
      </c>
      <c r="EYS57" s="63">
        <f t="shared" si="88"/>
        <v>0</v>
      </c>
      <c r="EYT57" s="63">
        <f t="shared" si="88"/>
        <v>0</v>
      </c>
      <c r="EYU57" s="63">
        <f t="shared" si="88"/>
        <v>0</v>
      </c>
      <c r="EYV57" s="63">
        <f t="shared" si="88"/>
        <v>0</v>
      </c>
      <c r="EYW57" s="63">
        <f t="shared" si="88"/>
        <v>0</v>
      </c>
      <c r="EYX57" s="63">
        <f t="shared" si="88"/>
        <v>0</v>
      </c>
      <c r="EYY57" s="63">
        <f t="shared" si="88"/>
        <v>0</v>
      </c>
      <c r="EYZ57" s="63">
        <f t="shared" si="88"/>
        <v>0</v>
      </c>
      <c r="EZA57" s="63">
        <f t="shared" si="88"/>
        <v>0</v>
      </c>
      <c r="EZB57" s="63">
        <f t="shared" si="88"/>
        <v>0</v>
      </c>
      <c r="EZC57" s="63">
        <f t="shared" si="88"/>
        <v>0</v>
      </c>
      <c r="EZD57" s="63">
        <f t="shared" si="88"/>
        <v>0</v>
      </c>
      <c r="EZE57" s="63">
        <f t="shared" si="88"/>
        <v>0</v>
      </c>
      <c r="EZF57" s="63">
        <f t="shared" si="88"/>
        <v>0</v>
      </c>
      <c r="EZG57" s="63">
        <f t="shared" si="88"/>
        <v>0</v>
      </c>
      <c r="EZH57" s="63">
        <f t="shared" si="88"/>
        <v>0</v>
      </c>
      <c r="EZI57" s="63">
        <f t="shared" si="88"/>
        <v>0</v>
      </c>
      <c r="EZJ57" s="63">
        <f t="shared" si="88"/>
        <v>0</v>
      </c>
      <c r="EZK57" s="63">
        <f t="shared" si="88"/>
        <v>0</v>
      </c>
      <c r="EZL57" s="63">
        <f t="shared" si="88"/>
        <v>0</v>
      </c>
      <c r="EZM57" s="63">
        <f t="shared" si="88"/>
        <v>0</v>
      </c>
      <c r="EZN57" s="63">
        <f t="shared" si="88"/>
        <v>0</v>
      </c>
      <c r="EZO57" s="63">
        <f t="shared" si="88"/>
        <v>0</v>
      </c>
      <c r="EZP57" s="63">
        <f t="shared" si="88"/>
        <v>0</v>
      </c>
      <c r="EZQ57" s="63">
        <f t="shared" si="88"/>
        <v>0</v>
      </c>
      <c r="EZR57" s="63">
        <f t="shared" si="88"/>
        <v>0</v>
      </c>
      <c r="EZS57" s="63">
        <f t="shared" si="88"/>
        <v>0</v>
      </c>
      <c r="EZT57" s="63">
        <f t="shared" si="88"/>
        <v>0</v>
      </c>
      <c r="EZU57" s="63">
        <f t="shared" si="88"/>
        <v>0</v>
      </c>
      <c r="EZV57" s="63">
        <f t="shared" si="88"/>
        <v>0</v>
      </c>
      <c r="EZW57" s="63">
        <f t="shared" si="88"/>
        <v>0</v>
      </c>
      <c r="EZX57" s="63">
        <f t="shared" si="88"/>
        <v>0</v>
      </c>
      <c r="EZY57" s="63">
        <f t="shared" si="88"/>
        <v>0</v>
      </c>
      <c r="EZZ57" s="63">
        <f t="shared" si="88"/>
        <v>0</v>
      </c>
      <c r="FAA57" s="63">
        <f t="shared" si="88"/>
        <v>0</v>
      </c>
      <c r="FAB57" s="63">
        <f t="shared" si="88"/>
        <v>0</v>
      </c>
      <c r="FAC57" s="63">
        <f t="shared" si="88"/>
        <v>0</v>
      </c>
      <c r="FAD57" s="63">
        <f t="shared" si="88"/>
        <v>0</v>
      </c>
      <c r="FAE57" s="63">
        <f t="shared" si="88"/>
        <v>0</v>
      </c>
      <c r="FAF57" s="63">
        <f t="shared" si="88"/>
        <v>0</v>
      </c>
      <c r="FAG57" s="63">
        <f t="shared" si="88"/>
        <v>0</v>
      </c>
      <c r="FAH57" s="63">
        <f t="shared" si="88"/>
        <v>0</v>
      </c>
      <c r="FAI57" s="63">
        <f t="shared" si="88"/>
        <v>0</v>
      </c>
      <c r="FAJ57" s="63">
        <f t="shared" si="88"/>
        <v>0</v>
      </c>
      <c r="FAK57" s="63">
        <f t="shared" si="88"/>
        <v>0</v>
      </c>
      <c r="FAL57" s="63">
        <f t="shared" si="88"/>
        <v>0</v>
      </c>
      <c r="FAM57" s="63">
        <f t="shared" si="88"/>
        <v>0</v>
      </c>
      <c r="FAN57" s="63">
        <f t="shared" si="88"/>
        <v>0</v>
      </c>
      <c r="FAO57" s="63">
        <f t="shared" si="88"/>
        <v>0</v>
      </c>
      <c r="FAP57" s="63">
        <f t="shared" si="88"/>
        <v>0</v>
      </c>
      <c r="FAQ57" s="63">
        <f t="shared" si="88"/>
        <v>0</v>
      </c>
      <c r="FAR57" s="63">
        <f t="shared" si="88"/>
        <v>0</v>
      </c>
      <c r="FAS57" s="63">
        <f t="shared" si="88"/>
        <v>0</v>
      </c>
      <c r="FAT57" s="63">
        <f t="shared" si="88"/>
        <v>0</v>
      </c>
      <c r="FAU57" s="63">
        <f t="shared" si="88"/>
        <v>0</v>
      </c>
      <c r="FAV57" s="63">
        <f t="shared" si="88"/>
        <v>0</v>
      </c>
      <c r="FAW57" s="63">
        <f t="shared" si="88"/>
        <v>0</v>
      </c>
      <c r="FAX57" s="63">
        <f t="shared" ref="FAX57:FDI57" si="89">FAW58</f>
        <v>0</v>
      </c>
      <c r="FAY57" s="63">
        <f t="shared" si="89"/>
        <v>0</v>
      </c>
      <c r="FAZ57" s="63">
        <f t="shared" si="89"/>
        <v>0</v>
      </c>
      <c r="FBA57" s="63">
        <f t="shared" si="89"/>
        <v>0</v>
      </c>
      <c r="FBB57" s="63">
        <f t="shared" si="89"/>
        <v>0</v>
      </c>
      <c r="FBC57" s="63">
        <f t="shared" si="89"/>
        <v>0</v>
      </c>
      <c r="FBD57" s="63">
        <f t="shared" si="89"/>
        <v>0</v>
      </c>
      <c r="FBE57" s="63">
        <f t="shared" si="89"/>
        <v>0</v>
      </c>
      <c r="FBF57" s="63">
        <f t="shared" si="89"/>
        <v>0</v>
      </c>
      <c r="FBG57" s="63">
        <f t="shared" si="89"/>
        <v>0</v>
      </c>
      <c r="FBH57" s="63">
        <f t="shared" si="89"/>
        <v>0</v>
      </c>
      <c r="FBI57" s="63">
        <f t="shared" si="89"/>
        <v>0</v>
      </c>
      <c r="FBJ57" s="63">
        <f t="shared" si="89"/>
        <v>0</v>
      </c>
      <c r="FBK57" s="63">
        <f t="shared" si="89"/>
        <v>0</v>
      </c>
      <c r="FBL57" s="63">
        <f t="shared" si="89"/>
        <v>0</v>
      </c>
      <c r="FBM57" s="63">
        <f t="shared" si="89"/>
        <v>0</v>
      </c>
      <c r="FBN57" s="63">
        <f t="shared" si="89"/>
        <v>0</v>
      </c>
      <c r="FBO57" s="63">
        <f t="shared" si="89"/>
        <v>0</v>
      </c>
      <c r="FBP57" s="63">
        <f t="shared" si="89"/>
        <v>0</v>
      </c>
      <c r="FBQ57" s="63">
        <f t="shared" si="89"/>
        <v>0</v>
      </c>
      <c r="FBR57" s="63">
        <f t="shared" si="89"/>
        <v>0</v>
      </c>
      <c r="FBS57" s="63">
        <f t="shared" si="89"/>
        <v>0</v>
      </c>
      <c r="FBT57" s="63">
        <f t="shared" si="89"/>
        <v>0</v>
      </c>
      <c r="FBU57" s="63">
        <f t="shared" si="89"/>
        <v>0</v>
      </c>
      <c r="FBV57" s="63">
        <f t="shared" si="89"/>
        <v>0</v>
      </c>
      <c r="FBW57" s="63">
        <f t="shared" si="89"/>
        <v>0</v>
      </c>
      <c r="FBX57" s="63">
        <f t="shared" si="89"/>
        <v>0</v>
      </c>
      <c r="FBY57" s="63">
        <f t="shared" si="89"/>
        <v>0</v>
      </c>
      <c r="FBZ57" s="63">
        <f t="shared" si="89"/>
        <v>0</v>
      </c>
      <c r="FCA57" s="63">
        <f t="shared" si="89"/>
        <v>0</v>
      </c>
      <c r="FCB57" s="63">
        <f t="shared" si="89"/>
        <v>0</v>
      </c>
      <c r="FCC57" s="63">
        <f t="shared" si="89"/>
        <v>0</v>
      </c>
      <c r="FCD57" s="63">
        <f t="shared" si="89"/>
        <v>0</v>
      </c>
      <c r="FCE57" s="63">
        <f t="shared" si="89"/>
        <v>0</v>
      </c>
      <c r="FCF57" s="63">
        <f t="shared" si="89"/>
        <v>0</v>
      </c>
      <c r="FCG57" s="63">
        <f t="shared" si="89"/>
        <v>0</v>
      </c>
      <c r="FCH57" s="63">
        <f t="shared" si="89"/>
        <v>0</v>
      </c>
      <c r="FCI57" s="63">
        <f t="shared" si="89"/>
        <v>0</v>
      </c>
      <c r="FCJ57" s="63">
        <f t="shared" si="89"/>
        <v>0</v>
      </c>
      <c r="FCK57" s="63">
        <f t="shared" si="89"/>
        <v>0</v>
      </c>
      <c r="FCL57" s="63">
        <f t="shared" si="89"/>
        <v>0</v>
      </c>
      <c r="FCM57" s="63">
        <f t="shared" si="89"/>
        <v>0</v>
      </c>
      <c r="FCN57" s="63">
        <f t="shared" si="89"/>
        <v>0</v>
      </c>
      <c r="FCO57" s="63">
        <f t="shared" si="89"/>
        <v>0</v>
      </c>
      <c r="FCP57" s="63">
        <f t="shared" si="89"/>
        <v>0</v>
      </c>
      <c r="FCQ57" s="63">
        <f t="shared" si="89"/>
        <v>0</v>
      </c>
      <c r="FCR57" s="63">
        <f t="shared" si="89"/>
        <v>0</v>
      </c>
      <c r="FCS57" s="63">
        <f t="shared" si="89"/>
        <v>0</v>
      </c>
      <c r="FCT57" s="63">
        <f t="shared" si="89"/>
        <v>0</v>
      </c>
      <c r="FCU57" s="63">
        <f t="shared" si="89"/>
        <v>0</v>
      </c>
      <c r="FCV57" s="63">
        <f t="shared" si="89"/>
        <v>0</v>
      </c>
      <c r="FCW57" s="63">
        <f t="shared" si="89"/>
        <v>0</v>
      </c>
      <c r="FCX57" s="63">
        <f t="shared" si="89"/>
        <v>0</v>
      </c>
      <c r="FCY57" s="63">
        <f t="shared" si="89"/>
        <v>0</v>
      </c>
      <c r="FCZ57" s="63">
        <f t="shared" si="89"/>
        <v>0</v>
      </c>
      <c r="FDA57" s="63">
        <f t="shared" si="89"/>
        <v>0</v>
      </c>
      <c r="FDB57" s="63">
        <f t="shared" si="89"/>
        <v>0</v>
      </c>
      <c r="FDC57" s="63">
        <f t="shared" si="89"/>
        <v>0</v>
      </c>
      <c r="FDD57" s="63">
        <f t="shared" si="89"/>
        <v>0</v>
      </c>
      <c r="FDE57" s="63">
        <f t="shared" si="89"/>
        <v>0</v>
      </c>
      <c r="FDF57" s="63">
        <f t="shared" si="89"/>
        <v>0</v>
      </c>
      <c r="FDG57" s="63">
        <f t="shared" si="89"/>
        <v>0</v>
      </c>
      <c r="FDH57" s="63">
        <f t="shared" si="89"/>
        <v>0</v>
      </c>
      <c r="FDI57" s="63">
        <f t="shared" si="89"/>
        <v>0</v>
      </c>
      <c r="FDJ57" s="63">
        <f t="shared" ref="FDJ57:FFU57" si="90">FDI58</f>
        <v>0</v>
      </c>
      <c r="FDK57" s="63">
        <f t="shared" si="90"/>
        <v>0</v>
      </c>
      <c r="FDL57" s="63">
        <f t="shared" si="90"/>
        <v>0</v>
      </c>
      <c r="FDM57" s="63">
        <f t="shared" si="90"/>
        <v>0</v>
      </c>
      <c r="FDN57" s="63">
        <f t="shared" si="90"/>
        <v>0</v>
      </c>
      <c r="FDO57" s="63">
        <f t="shared" si="90"/>
        <v>0</v>
      </c>
      <c r="FDP57" s="63">
        <f t="shared" si="90"/>
        <v>0</v>
      </c>
      <c r="FDQ57" s="63">
        <f t="shared" si="90"/>
        <v>0</v>
      </c>
      <c r="FDR57" s="63">
        <f t="shared" si="90"/>
        <v>0</v>
      </c>
      <c r="FDS57" s="63">
        <f t="shared" si="90"/>
        <v>0</v>
      </c>
      <c r="FDT57" s="63">
        <f t="shared" si="90"/>
        <v>0</v>
      </c>
      <c r="FDU57" s="63">
        <f t="shared" si="90"/>
        <v>0</v>
      </c>
      <c r="FDV57" s="63">
        <f t="shared" si="90"/>
        <v>0</v>
      </c>
      <c r="FDW57" s="63">
        <f t="shared" si="90"/>
        <v>0</v>
      </c>
      <c r="FDX57" s="63">
        <f t="shared" si="90"/>
        <v>0</v>
      </c>
      <c r="FDY57" s="63">
        <f t="shared" si="90"/>
        <v>0</v>
      </c>
      <c r="FDZ57" s="63">
        <f t="shared" si="90"/>
        <v>0</v>
      </c>
      <c r="FEA57" s="63">
        <f t="shared" si="90"/>
        <v>0</v>
      </c>
      <c r="FEB57" s="63">
        <f t="shared" si="90"/>
        <v>0</v>
      </c>
      <c r="FEC57" s="63">
        <f t="shared" si="90"/>
        <v>0</v>
      </c>
      <c r="FED57" s="63">
        <f t="shared" si="90"/>
        <v>0</v>
      </c>
      <c r="FEE57" s="63">
        <f t="shared" si="90"/>
        <v>0</v>
      </c>
      <c r="FEF57" s="63">
        <f t="shared" si="90"/>
        <v>0</v>
      </c>
      <c r="FEG57" s="63">
        <f t="shared" si="90"/>
        <v>0</v>
      </c>
      <c r="FEH57" s="63">
        <f t="shared" si="90"/>
        <v>0</v>
      </c>
      <c r="FEI57" s="63">
        <f t="shared" si="90"/>
        <v>0</v>
      </c>
      <c r="FEJ57" s="63">
        <f t="shared" si="90"/>
        <v>0</v>
      </c>
      <c r="FEK57" s="63">
        <f t="shared" si="90"/>
        <v>0</v>
      </c>
      <c r="FEL57" s="63">
        <f t="shared" si="90"/>
        <v>0</v>
      </c>
      <c r="FEM57" s="63">
        <f t="shared" si="90"/>
        <v>0</v>
      </c>
      <c r="FEN57" s="63">
        <f t="shared" si="90"/>
        <v>0</v>
      </c>
      <c r="FEO57" s="63">
        <f t="shared" si="90"/>
        <v>0</v>
      </c>
      <c r="FEP57" s="63">
        <f t="shared" si="90"/>
        <v>0</v>
      </c>
      <c r="FEQ57" s="63">
        <f t="shared" si="90"/>
        <v>0</v>
      </c>
      <c r="FER57" s="63">
        <f t="shared" si="90"/>
        <v>0</v>
      </c>
      <c r="FES57" s="63">
        <f t="shared" si="90"/>
        <v>0</v>
      </c>
      <c r="FET57" s="63">
        <f t="shared" si="90"/>
        <v>0</v>
      </c>
      <c r="FEU57" s="63">
        <f t="shared" si="90"/>
        <v>0</v>
      </c>
      <c r="FEV57" s="63">
        <f t="shared" si="90"/>
        <v>0</v>
      </c>
      <c r="FEW57" s="63">
        <f t="shared" si="90"/>
        <v>0</v>
      </c>
      <c r="FEX57" s="63">
        <f t="shared" si="90"/>
        <v>0</v>
      </c>
      <c r="FEY57" s="63">
        <f t="shared" si="90"/>
        <v>0</v>
      </c>
      <c r="FEZ57" s="63">
        <f t="shared" si="90"/>
        <v>0</v>
      </c>
      <c r="FFA57" s="63">
        <f t="shared" si="90"/>
        <v>0</v>
      </c>
      <c r="FFB57" s="63">
        <f t="shared" si="90"/>
        <v>0</v>
      </c>
      <c r="FFC57" s="63">
        <f t="shared" si="90"/>
        <v>0</v>
      </c>
      <c r="FFD57" s="63">
        <f t="shared" si="90"/>
        <v>0</v>
      </c>
      <c r="FFE57" s="63">
        <f t="shared" si="90"/>
        <v>0</v>
      </c>
      <c r="FFF57" s="63">
        <f t="shared" si="90"/>
        <v>0</v>
      </c>
      <c r="FFG57" s="63">
        <f t="shared" si="90"/>
        <v>0</v>
      </c>
      <c r="FFH57" s="63">
        <f t="shared" si="90"/>
        <v>0</v>
      </c>
      <c r="FFI57" s="63">
        <f t="shared" si="90"/>
        <v>0</v>
      </c>
      <c r="FFJ57" s="63">
        <f t="shared" si="90"/>
        <v>0</v>
      </c>
      <c r="FFK57" s="63">
        <f t="shared" si="90"/>
        <v>0</v>
      </c>
      <c r="FFL57" s="63">
        <f t="shared" si="90"/>
        <v>0</v>
      </c>
      <c r="FFM57" s="63">
        <f t="shared" si="90"/>
        <v>0</v>
      </c>
      <c r="FFN57" s="63">
        <f t="shared" si="90"/>
        <v>0</v>
      </c>
      <c r="FFO57" s="63">
        <f t="shared" si="90"/>
        <v>0</v>
      </c>
      <c r="FFP57" s="63">
        <f t="shared" si="90"/>
        <v>0</v>
      </c>
      <c r="FFQ57" s="63">
        <f t="shared" si="90"/>
        <v>0</v>
      </c>
      <c r="FFR57" s="63">
        <f t="shared" si="90"/>
        <v>0</v>
      </c>
      <c r="FFS57" s="63">
        <f t="shared" si="90"/>
        <v>0</v>
      </c>
      <c r="FFT57" s="63">
        <f t="shared" si="90"/>
        <v>0</v>
      </c>
      <c r="FFU57" s="63">
        <f t="shared" si="90"/>
        <v>0</v>
      </c>
      <c r="FFV57" s="63">
        <f t="shared" ref="FFV57:FIG57" si="91">FFU58</f>
        <v>0</v>
      </c>
      <c r="FFW57" s="63">
        <f t="shared" si="91"/>
        <v>0</v>
      </c>
      <c r="FFX57" s="63">
        <f t="shared" si="91"/>
        <v>0</v>
      </c>
      <c r="FFY57" s="63">
        <f t="shared" si="91"/>
        <v>0</v>
      </c>
      <c r="FFZ57" s="63">
        <f t="shared" si="91"/>
        <v>0</v>
      </c>
      <c r="FGA57" s="63">
        <f t="shared" si="91"/>
        <v>0</v>
      </c>
      <c r="FGB57" s="63">
        <f t="shared" si="91"/>
        <v>0</v>
      </c>
      <c r="FGC57" s="63">
        <f t="shared" si="91"/>
        <v>0</v>
      </c>
      <c r="FGD57" s="63">
        <f t="shared" si="91"/>
        <v>0</v>
      </c>
      <c r="FGE57" s="63">
        <f t="shared" si="91"/>
        <v>0</v>
      </c>
      <c r="FGF57" s="63">
        <f t="shared" si="91"/>
        <v>0</v>
      </c>
      <c r="FGG57" s="63">
        <f t="shared" si="91"/>
        <v>0</v>
      </c>
      <c r="FGH57" s="63">
        <f t="shared" si="91"/>
        <v>0</v>
      </c>
      <c r="FGI57" s="63">
        <f t="shared" si="91"/>
        <v>0</v>
      </c>
      <c r="FGJ57" s="63">
        <f t="shared" si="91"/>
        <v>0</v>
      </c>
      <c r="FGK57" s="63">
        <f t="shared" si="91"/>
        <v>0</v>
      </c>
      <c r="FGL57" s="63">
        <f t="shared" si="91"/>
        <v>0</v>
      </c>
      <c r="FGM57" s="63">
        <f t="shared" si="91"/>
        <v>0</v>
      </c>
      <c r="FGN57" s="63">
        <f t="shared" si="91"/>
        <v>0</v>
      </c>
      <c r="FGO57" s="63">
        <f t="shared" si="91"/>
        <v>0</v>
      </c>
      <c r="FGP57" s="63">
        <f t="shared" si="91"/>
        <v>0</v>
      </c>
      <c r="FGQ57" s="63">
        <f t="shared" si="91"/>
        <v>0</v>
      </c>
      <c r="FGR57" s="63">
        <f t="shared" si="91"/>
        <v>0</v>
      </c>
      <c r="FGS57" s="63">
        <f t="shared" si="91"/>
        <v>0</v>
      </c>
      <c r="FGT57" s="63">
        <f t="shared" si="91"/>
        <v>0</v>
      </c>
      <c r="FGU57" s="63">
        <f t="shared" si="91"/>
        <v>0</v>
      </c>
      <c r="FGV57" s="63">
        <f t="shared" si="91"/>
        <v>0</v>
      </c>
      <c r="FGW57" s="63">
        <f t="shared" si="91"/>
        <v>0</v>
      </c>
      <c r="FGX57" s="63">
        <f t="shared" si="91"/>
        <v>0</v>
      </c>
      <c r="FGY57" s="63">
        <f t="shared" si="91"/>
        <v>0</v>
      </c>
      <c r="FGZ57" s="63">
        <f t="shared" si="91"/>
        <v>0</v>
      </c>
      <c r="FHA57" s="63">
        <f t="shared" si="91"/>
        <v>0</v>
      </c>
      <c r="FHB57" s="63">
        <f t="shared" si="91"/>
        <v>0</v>
      </c>
      <c r="FHC57" s="63">
        <f t="shared" si="91"/>
        <v>0</v>
      </c>
      <c r="FHD57" s="63">
        <f t="shared" si="91"/>
        <v>0</v>
      </c>
      <c r="FHE57" s="63">
        <f t="shared" si="91"/>
        <v>0</v>
      </c>
      <c r="FHF57" s="63">
        <f t="shared" si="91"/>
        <v>0</v>
      </c>
      <c r="FHG57" s="63">
        <f t="shared" si="91"/>
        <v>0</v>
      </c>
      <c r="FHH57" s="63">
        <f t="shared" si="91"/>
        <v>0</v>
      </c>
      <c r="FHI57" s="63">
        <f t="shared" si="91"/>
        <v>0</v>
      </c>
      <c r="FHJ57" s="63">
        <f t="shared" si="91"/>
        <v>0</v>
      </c>
      <c r="FHK57" s="63">
        <f t="shared" si="91"/>
        <v>0</v>
      </c>
      <c r="FHL57" s="63">
        <f t="shared" si="91"/>
        <v>0</v>
      </c>
      <c r="FHM57" s="63">
        <f t="shared" si="91"/>
        <v>0</v>
      </c>
      <c r="FHN57" s="63">
        <f t="shared" si="91"/>
        <v>0</v>
      </c>
      <c r="FHO57" s="63">
        <f t="shared" si="91"/>
        <v>0</v>
      </c>
      <c r="FHP57" s="63">
        <f t="shared" si="91"/>
        <v>0</v>
      </c>
      <c r="FHQ57" s="63">
        <f t="shared" si="91"/>
        <v>0</v>
      </c>
      <c r="FHR57" s="63">
        <f t="shared" si="91"/>
        <v>0</v>
      </c>
      <c r="FHS57" s="63">
        <f t="shared" si="91"/>
        <v>0</v>
      </c>
      <c r="FHT57" s="63">
        <f t="shared" si="91"/>
        <v>0</v>
      </c>
      <c r="FHU57" s="63">
        <f t="shared" si="91"/>
        <v>0</v>
      </c>
      <c r="FHV57" s="63">
        <f t="shared" si="91"/>
        <v>0</v>
      </c>
      <c r="FHW57" s="63">
        <f t="shared" si="91"/>
        <v>0</v>
      </c>
      <c r="FHX57" s="63">
        <f t="shared" si="91"/>
        <v>0</v>
      </c>
      <c r="FHY57" s="63">
        <f t="shared" si="91"/>
        <v>0</v>
      </c>
      <c r="FHZ57" s="63">
        <f t="shared" si="91"/>
        <v>0</v>
      </c>
      <c r="FIA57" s="63">
        <f t="shared" si="91"/>
        <v>0</v>
      </c>
      <c r="FIB57" s="63">
        <f t="shared" si="91"/>
        <v>0</v>
      </c>
      <c r="FIC57" s="63">
        <f t="shared" si="91"/>
        <v>0</v>
      </c>
      <c r="FID57" s="63">
        <f t="shared" si="91"/>
        <v>0</v>
      </c>
      <c r="FIE57" s="63">
        <f t="shared" si="91"/>
        <v>0</v>
      </c>
      <c r="FIF57" s="63">
        <f t="shared" si="91"/>
        <v>0</v>
      </c>
      <c r="FIG57" s="63">
        <f t="shared" si="91"/>
        <v>0</v>
      </c>
      <c r="FIH57" s="63">
        <f t="shared" ref="FIH57:FKS57" si="92">FIG58</f>
        <v>0</v>
      </c>
      <c r="FII57" s="63">
        <f t="shared" si="92"/>
        <v>0</v>
      </c>
      <c r="FIJ57" s="63">
        <f t="shared" si="92"/>
        <v>0</v>
      </c>
      <c r="FIK57" s="63">
        <f t="shared" si="92"/>
        <v>0</v>
      </c>
      <c r="FIL57" s="63">
        <f t="shared" si="92"/>
        <v>0</v>
      </c>
      <c r="FIM57" s="63">
        <f t="shared" si="92"/>
        <v>0</v>
      </c>
      <c r="FIN57" s="63">
        <f t="shared" si="92"/>
        <v>0</v>
      </c>
      <c r="FIO57" s="63">
        <f t="shared" si="92"/>
        <v>0</v>
      </c>
      <c r="FIP57" s="63">
        <f t="shared" si="92"/>
        <v>0</v>
      </c>
      <c r="FIQ57" s="63">
        <f t="shared" si="92"/>
        <v>0</v>
      </c>
      <c r="FIR57" s="63">
        <f t="shared" si="92"/>
        <v>0</v>
      </c>
      <c r="FIS57" s="63">
        <f t="shared" si="92"/>
        <v>0</v>
      </c>
      <c r="FIT57" s="63">
        <f t="shared" si="92"/>
        <v>0</v>
      </c>
      <c r="FIU57" s="63">
        <f t="shared" si="92"/>
        <v>0</v>
      </c>
      <c r="FIV57" s="63">
        <f t="shared" si="92"/>
        <v>0</v>
      </c>
      <c r="FIW57" s="63">
        <f t="shared" si="92"/>
        <v>0</v>
      </c>
      <c r="FIX57" s="63">
        <f t="shared" si="92"/>
        <v>0</v>
      </c>
      <c r="FIY57" s="63">
        <f t="shared" si="92"/>
        <v>0</v>
      </c>
      <c r="FIZ57" s="63">
        <f t="shared" si="92"/>
        <v>0</v>
      </c>
      <c r="FJA57" s="63">
        <f t="shared" si="92"/>
        <v>0</v>
      </c>
      <c r="FJB57" s="63">
        <f t="shared" si="92"/>
        <v>0</v>
      </c>
      <c r="FJC57" s="63">
        <f t="shared" si="92"/>
        <v>0</v>
      </c>
      <c r="FJD57" s="63">
        <f t="shared" si="92"/>
        <v>0</v>
      </c>
      <c r="FJE57" s="63">
        <f t="shared" si="92"/>
        <v>0</v>
      </c>
      <c r="FJF57" s="63">
        <f t="shared" si="92"/>
        <v>0</v>
      </c>
      <c r="FJG57" s="63">
        <f t="shared" si="92"/>
        <v>0</v>
      </c>
      <c r="FJH57" s="63">
        <f t="shared" si="92"/>
        <v>0</v>
      </c>
      <c r="FJI57" s="63">
        <f t="shared" si="92"/>
        <v>0</v>
      </c>
      <c r="FJJ57" s="63">
        <f t="shared" si="92"/>
        <v>0</v>
      </c>
      <c r="FJK57" s="63">
        <f t="shared" si="92"/>
        <v>0</v>
      </c>
      <c r="FJL57" s="63">
        <f t="shared" si="92"/>
        <v>0</v>
      </c>
      <c r="FJM57" s="63">
        <f t="shared" si="92"/>
        <v>0</v>
      </c>
      <c r="FJN57" s="63">
        <f t="shared" si="92"/>
        <v>0</v>
      </c>
      <c r="FJO57" s="63">
        <f t="shared" si="92"/>
        <v>0</v>
      </c>
      <c r="FJP57" s="63">
        <f t="shared" si="92"/>
        <v>0</v>
      </c>
      <c r="FJQ57" s="63">
        <f t="shared" si="92"/>
        <v>0</v>
      </c>
      <c r="FJR57" s="63">
        <f t="shared" si="92"/>
        <v>0</v>
      </c>
      <c r="FJS57" s="63">
        <f t="shared" si="92"/>
        <v>0</v>
      </c>
      <c r="FJT57" s="63">
        <f t="shared" si="92"/>
        <v>0</v>
      </c>
      <c r="FJU57" s="63">
        <f t="shared" si="92"/>
        <v>0</v>
      </c>
      <c r="FJV57" s="63">
        <f t="shared" si="92"/>
        <v>0</v>
      </c>
      <c r="FJW57" s="63">
        <f t="shared" si="92"/>
        <v>0</v>
      </c>
      <c r="FJX57" s="63">
        <f t="shared" si="92"/>
        <v>0</v>
      </c>
      <c r="FJY57" s="63">
        <f t="shared" si="92"/>
        <v>0</v>
      </c>
      <c r="FJZ57" s="63">
        <f t="shared" si="92"/>
        <v>0</v>
      </c>
      <c r="FKA57" s="63">
        <f t="shared" si="92"/>
        <v>0</v>
      </c>
      <c r="FKB57" s="63">
        <f t="shared" si="92"/>
        <v>0</v>
      </c>
      <c r="FKC57" s="63">
        <f t="shared" si="92"/>
        <v>0</v>
      </c>
      <c r="FKD57" s="63">
        <f t="shared" si="92"/>
        <v>0</v>
      </c>
      <c r="FKE57" s="63">
        <f t="shared" si="92"/>
        <v>0</v>
      </c>
      <c r="FKF57" s="63">
        <f t="shared" si="92"/>
        <v>0</v>
      </c>
      <c r="FKG57" s="63">
        <f t="shared" si="92"/>
        <v>0</v>
      </c>
      <c r="FKH57" s="63">
        <f t="shared" si="92"/>
        <v>0</v>
      </c>
      <c r="FKI57" s="63">
        <f t="shared" si="92"/>
        <v>0</v>
      </c>
      <c r="FKJ57" s="63">
        <f t="shared" si="92"/>
        <v>0</v>
      </c>
      <c r="FKK57" s="63">
        <f t="shared" si="92"/>
        <v>0</v>
      </c>
      <c r="FKL57" s="63">
        <f t="shared" si="92"/>
        <v>0</v>
      </c>
      <c r="FKM57" s="63">
        <f t="shared" si="92"/>
        <v>0</v>
      </c>
      <c r="FKN57" s="63">
        <f t="shared" si="92"/>
        <v>0</v>
      </c>
      <c r="FKO57" s="63">
        <f t="shared" si="92"/>
        <v>0</v>
      </c>
      <c r="FKP57" s="63">
        <f t="shared" si="92"/>
        <v>0</v>
      </c>
      <c r="FKQ57" s="63">
        <f t="shared" si="92"/>
        <v>0</v>
      </c>
      <c r="FKR57" s="63">
        <f t="shared" si="92"/>
        <v>0</v>
      </c>
      <c r="FKS57" s="63">
        <f t="shared" si="92"/>
        <v>0</v>
      </c>
      <c r="FKT57" s="63">
        <f t="shared" ref="FKT57:FNE57" si="93">FKS58</f>
        <v>0</v>
      </c>
      <c r="FKU57" s="63">
        <f t="shared" si="93"/>
        <v>0</v>
      </c>
      <c r="FKV57" s="63">
        <f t="shared" si="93"/>
        <v>0</v>
      </c>
      <c r="FKW57" s="63">
        <f t="shared" si="93"/>
        <v>0</v>
      </c>
      <c r="FKX57" s="63">
        <f t="shared" si="93"/>
        <v>0</v>
      </c>
      <c r="FKY57" s="63">
        <f t="shared" si="93"/>
        <v>0</v>
      </c>
      <c r="FKZ57" s="63">
        <f t="shared" si="93"/>
        <v>0</v>
      </c>
      <c r="FLA57" s="63">
        <f t="shared" si="93"/>
        <v>0</v>
      </c>
      <c r="FLB57" s="63">
        <f t="shared" si="93"/>
        <v>0</v>
      </c>
      <c r="FLC57" s="63">
        <f t="shared" si="93"/>
        <v>0</v>
      </c>
      <c r="FLD57" s="63">
        <f t="shared" si="93"/>
        <v>0</v>
      </c>
      <c r="FLE57" s="63">
        <f t="shared" si="93"/>
        <v>0</v>
      </c>
      <c r="FLF57" s="63">
        <f t="shared" si="93"/>
        <v>0</v>
      </c>
      <c r="FLG57" s="63">
        <f t="shared" si="93"/>
        <v>0</v>
      </c>
      <c r="FLH57" s="63">
        <f t="shared" si="93"/>
        <v>0</v>
      </c>
      <c r="FLI57" s="63">
        <f t="shared" si="93"/>
        <v>0</v>
      </c>
      <c r="FLJ57" s="63">
        <f t="shared" si="93"/>
        <v>0</v>
      </c>
      <c r="FLK57" s="63">
        <f t="shared" si="93"/>
        <v>0</v>
      </c>
      <c r="FLL57" s="63">
        <f t="shared" si="93"/>
        <v>0</v>
      </c>
      <c r="FLM57" s="63">
        <f t="shared" si="93"/>
        <v>0</v>
      </c>
      <c r="FLN57" s="63">
        <f t="shared" si="93"/>
        <v>0</v>
      </c>
      <c r="FLO57" s="63">
        <f t="shared" si="93"/>
        <v>0</v>
      </c>
      <c r="FLP57" s="63">
        <f t="shared" si="93"/>
        <v>0</v>
      </c>
      <c r="FLQ57" s="63">
        <f t="shared" si="93"/>
        <v>0</v>
      </c>
      <c r="FLR57" s="63">
        <f t="shared" si="93"/>
        <v>0</v>
      </c>
      <c r="FLS57" s="63">
        <f t="shared" si="93"/>
        <v>0</v>
      </c>
      <c r="FLT57" s="63">
        <f t="shared" si="93"/>
        <v>0</v>
      </c>
      <c r="FLU57" s="63">
        <f t="shared" si="93"/>
        <v>0</v>
      </c>
      <c r="FLV57" s="63">
        <f t="shared" si="93"/>
        <v>0</v>
      </c>
      <c r="FLW57" s="63">
        <f t="shared" si="93"/>
        <v>0</v>
      </c>
      <c r="FLX57" s="63">
        <f t="shared" si="93"/>
        <v>0</v>
      </c>
      <c r="FLY57" s="63">
        <f t="shared" si="93"/>
        <v>0</v>
      </c>
      <c r="FLZ57" s="63">
        <f t="shared" si="93"/>
        <v>0</v>
      </c>
      <c r="FMA57" s="63">
        <f t="shared" si="93"/>
        <v>0</v>
      </c>
      <c r="FMB57" s="63">
        <f t="shared" si="93"/>
        <v>0</v>
      </c>
      <c r="FMC57" s="63">
        <f t="shared" si="93"/>
        <v>0</v>
      </c>
      <c r="FMD57" s="63">
        <f t="shared" si="93"/>
        <v>0</v>
      </c>
      <c r="FME57" s="63">
        <f t="shared" si="93"/>
        <v>0</v>
      </c>
      <c r="FMF57" s="63">
        <f t="shared" si="93"/>
        <v>0</v>
      </c>
      <c r="FMG57" s="63">
        <f t="shared" si="93"/>
        <v>0</v>
      </c>
      <c r="FMH57" s="63">
        <f t="shared" si="93"/>
        <v>0</v>
      </c>
      <c r="FMI57" s="63">
        <f t="shared" si="93"/>
        <v>0</v>
      </c>
      <c r="FMJ57" s="63">
        <f t="shared" si="93"/>
        <v>0</v>
      </c>
      <c r="FMK57" s="63">
        <f t="shared" si="93"/>
        <v>0</v>
      </c>
      <c r="FML57" s="63">
        <f t="shared" si="93"/>
        <v>0</v>
      </c>
      <c r="FMM57" s="63">
        <f t="shared" si="93"/>
        <v>0</v>
      </c>
      <c r="FMN57" s="63">
        <f t="shared" si="93"/>
        <v>0</v>
      </c>
      <c r="FMO57" s="63">
        <f t="shared" si="93"/>
        <v>0</v>
      </c>
      <c r="FMP57" s="63">
        <f t="shared" si="93"/>
        <v>0</v>
      </c>
      <c r="FMQ57" s="63">
        <f t="shared" si="93"/>
        <v>0</v>
      </c>
      <c r="FMR57" s="63">
        <f t="shared" si="93"/>
        <v>0</v>
      </c>
      <c r="FMS57" s="63">
        <f t="shared" si="93"/>
        <v>0</v>
      </c>
      <c r="FMT57" s="63">
        <f t="shared" si="93"/>
        <v>0</v>
      </c>
      <c r="FMU57" s="63">
        <f t="shared" si="93"/>
        <v>0</v>
      </c>
      <c r="FMV57" s="63">
        <f t="shared" si="93"/>
        <v>0</v>
      </c>
      <c r="FMW57" s="63">
        <f t="shared" si="93"/>
        <v>0</v>
      </c>
      <c r="FMX57" s="63">
        <f t="shared" si="93"/>
        <v>0</v>
      </c>
      <c r="FMY57" s="63">
        <f t="shared" si="93"/>
        <v>0</v>
      </c>
      <c r="FMZ57" s="63">
        <f t="shared" si="93"/>
        <v>0</v>
      </c>
      <c r="FNA57" s="63">
        <f t="shared" si="93"/>
        <v>0</v>
      </c>
      <c r="FNB57" s="63">
        <f t="shared" si="93"/>
        <v>0</v>
      </c>
      <c r="FNC57" s="63">
        <f t="shared" si="93"/>
        <v>0</v>
      </c>
      <c r="FND57" s="63">
        <f t="shared" si="93"/>
        <v>0</v>
      </c>
      <c r="FNE57" s="63">
        <f t="shared" si="93"/>
        <v>0</v>
      </c>
      <c r="FNF57" s="63">
        <f t="shared" ref="FNF57:FPQ57" si="94">FNE58</f>
        <v>0</v>
      </c>
      <c r="FNG57" s="63">
        <f t="shared" si="94"/>
        <v>0</v>
      </c>
      <c r="FNH57" s="63">
        <f t="shared" si="94"/>
        <v>0</v>
      </c>
      <c r="FNI57" s="63">
        <f t="shared" si="94"/>
        <v>0</v>
      </c>
      <c r="FNJ57" s="63">
        <f t="shared" si="94"/>
        <v>0</v>
      </c>
      <c r="FNK57" s="63">
        <f t="shared" si="94"/>
        <v>0</v>
      </c>
      <c r="FNL57" s="63">
        <f t="shared" si="94"/>
        <v>0</v>
      </c>
      <c r="FNM57" s="63">
        <f t="shared" si="94"/>
        <v>0</v>
      </c>
      <c r="FNN57" s="63">
        <f t="shared" si="94"/>
        <v>0</v>
      </c>
      <c r="FNO57" s="63">
        <f t="shared" si="94"/>
        <v>0</v>
      </c>
      <c r="FNP57" s="63">
        <f t="shared" si="94"/>
        <v>0</v>
      </c>
      <c r="FNQ57" s="63">
        <f t="shared" si="94"/>
        <v>0</v>
      </c>
      <c r="FNR57" s="63">
        <f t="shared" si="94"/>
        <v>0</v>
      </c>
      <c r="FNS57" s="63">
        <f t="shared" si="94"/>
        <v>0</v>
      </c>
      <c r="FNT57" s="63">
        <f t="shared" si="94"/>
        <v>0</v>
      </c>
      <c r="FNU57" s="63">
        <f t="shared" si="94"/>
        <v>0</v>
      </c>
      <c r="FNV57" s="63">
        <f t="shared" si="94"/>
        <v>0</v>
      </c>
      <c r="FNW57" s="63">
        <f t="shared" si="94"/>
        <v>0</v>
      </c>
      <c r="FNX57" s="63">
        <f t="shared" si="94"/>
        <v>0</v>
      </c>
      <c r="FNY57" s="63">
        <f t="shared" si="94"/>
        <v>0</v>
      </c>
      <c r="FNZ57" s="63">
        <f t="shared" si="94"/>
        <v>0</v>
      </c>
      <c r="FOA57" s="63">
        <f t="shared" si="94"/>
        <v>0</v>
      </c>
      <c r="FOB57" s="63">
        <f t="shared" si="94"/>
        <v>0</v>
      </c>
      <c r="FOC57" s="63">
        <f t="shared" si="94"/>
        <v>0</v>
      </c>
      <c r="FOD57" s="63">
        <f t="shared" si="94"/>
        <v>0</v>
      </c>
      <c r="FOE57" s="63">
        <f t="shared" si="94"/>
        <v>0</v>
      </c>
      <c r="FOF57" s="63">
        <f t="shared" si="94"/>
        <v>0</v>
      </c>
      <c r="FOG57" s="63">
        <f t="shared" si="94"/>
        <v>0</v>
      </c>
      <c r="FOH57" s="63">
        <f t="shared" si="94"/>
        <v>0</v>
      </c>
      <c r="FOI57" s="63">
        <f t="shared" si="94"/>
        <v>0</v>
      </c>
      <c r="FOJ57" s="63">
        <f t="shared" si="94"/>
        <v>0</v>
      </c>
      <c r="FOK57" s="63">
        <f t="shared" si="94"/>
        <v>0</v>
      </c>
      <c r="FOL57" s="63">
        <f t="shared" si="94"/>
        <v>0</v>
      </c>
      <c r="FOM57" s="63">
        <f t="shared" si="94"/>
        <v>0</v>
      </c>
      <c r="FON57" s="63">
        <f t="shared" si="94"/>
        <v>0</v>
      </c>
      <c r="FOO57" s="63">
        <f t="shared" si="94"/>
        <v>0</v>
      </c>
      <c r="FOP57" s="63">
        <f t="shared" si="94"/>
        <v>0</v>
      </c>
      <c r="FOQ57" s="63">
        <f t="shared" si="94"/>
        <v>0</v>
      </c>
      <c r="FOR57" s="63">
        <f t="shared" si="94"/>
        <v>0</v>
      </c>
      <c r="FOS57" s="63">
        <f t="shared" si="94"/>
        <v>0</v>
      </c>
      <c r="FOT57" s="63">
        <f t="shared" si="94"/>
        <v>0</v>
      </c>
      <c r="FOU57" s="63">
        <f t="shared" si="94"/>
        <v>0</v>
      </c>
      <c r="FOV57" s="63">
        <f t="shared" si="94"/>
        <v>0</v>
      </c>
      <c r="FOW57" s="63">
        <f t="shared" si="94"/>
        <v>0</v>
      </c>
      <c r="FOX57" s="63">
        <f t="shared" si="94"/>
        <v>0</v>
      </c>
      <c r="FOY57" s="63">
        <f t="shared" si="94"/>
        <v>0</v>
      </c>
      <c r="FOZ57" s="63">
        <f t="shared" si="94"/>
        <v>0</v>
      </c>
      <c r="FPA57" s="63">
        <f t="shared" si="94"/>
        <v>0</v>
      </c>
      <c r="FPB57" s="63">
        <f t="shared" si="94"/>
        <v>0</v>
      </c>
      <c r="FPC57" s="63">
        <f t="shared" si="94"/>
        <v>0</v>
      </c>
      <c r="FPD57" s="63">
        <f t="shared" si="94"/>
        <v>0</v>
      </c>
      <c r="FPE57" s="63">
        <f t="shared" si="94"/>
        <v>0</v>
      </c>
      <c r="FPF57" s="63">
        <f t="shared" si="94"/>
        <v>0</v>
      </c>
      <c r="FPG57" s="63">
        <f t="shared" si="94"/>
        <v>0</v>
      </c>
      <c r="FPH57" s="63">
        <f t="shared" si="94"/>
        <v>0</v>
      </c>
      <c r="FPI57" s="63">
        <f t="shared" si="94"/>
        <v>0</v>
      </c>
      <c r="FPJ57" s="63">
        <f t="shared" si="94"/>
        <v>0</v>
      </c>
      <c r="FPK57" s="63">
        <f t="shared" si="94"/>
        <v>0</v>
      </c>
      <c r="FPL57" s="63">
        <f t="shared" si="94"/>
        <v>0</v>
      </c>
      <c r="FPM57" s="63">
        <f t="shared" si="94"/>
        <v>0</v>
      </c>
      <c r="FPN57" s="63">
        <f t="shared" si="94"/>
        <v>0</v>
      </c>
      <c r="FPO57" s="63">
        <f t="shared" si="94"/>
        <v>0</v>
      </c>
      <c r="FPP57" s="63">
        <f t="shared" si="94"/>
        <v>0</v>
      </c>
      <c r="FPQ57" s="63">
        <f t="shared" si="94"/>
        <v>0</v>
      </c>
      <c r="FPR57" s="63">
        <f t="shared" ref="FPR57:FSC57" si="95">FPQ58</f>
        <v>0</v>
      </c>
      <c r="FPS57" s="63">
        <f t="shared" si="95"/>
        <v>0</v>
      </c>
      <c r="FPT57" s="63">
        <f t="shared" si="95"/>
        <v>0</v>
      </c>
      <c r="FPU57" s="63">
        <f t="shared" si="95"/>
        <v>0</v>
      </c>
      <c r="FPV57" s="63">
        <f t="shared" si="95"/>
        <v>0</v>
      </c>
      <c r="FPW57" s="63">
        <f t="shared" si="95"/>
        <v>0</v>
      </c>
      <c r="FPX57" s="63">
        <f t="shared" si="95"/>
        <v>0</v>
      </c>
      <c r="FPY57" s="63">
        <f t="shared" si="95"/>
        <v>0</v>
      </c>
      <c r="FPZ57" s="63">
        <f t="shared" si="95"/>
        <v>0</v>
      </c>
      <c r="FQA57" s="63">
        <f t="shared" si="95"/>
        <v>0</v>
      </c>
      <c r="FQB57" s="63">
        <f t="shared" si="95"/>
        <v>0</v>
      </c>
      <c r="FQC57" s="63">
        <f t="shared" si="95"/>
        <v>0</v>
      </c>
      <c r="FQD57" s="63">
        <f t="shared" si="95"/>
        <v>0</v>
      </c>
      <c r="FQE57" s="63">
        <f t="shared" si="95"/>
        <v>0</v>
      </c>
      <c r="FQF57" s="63">
        <f t="shared" si="95"/>
        <v>0</v>
      </c>
      <c r="FQG57" s="63">
        <f t="shared" si="95"/>
        <v>0</v>
      </c>
      <c r="FQH57" s="63">
        <f t="shared" si="95"/>
        <v>0</v>
      </c>
      <c r="FQI57" s="63">
        <f t="shared" si="95"/>
        <v>0</v>
      </c>
      <c r="FQJ57" s="63">
        <f t="shared" si="95"/>
        <v>0</v>
      </c>
      <c r="FQK57" s="63">
        <f t="shared" si="95"/>
        <v>0</v>
      </c>
      <c r="FQL57" s="63">
        <f t="shared" si="95"/>
        <v>0</v>
      </c>
      <c r="FQM57" s="63">
        <f t="shared" si="95"/>
        <v>0</v>
      </c>
      <c r="FQN57" s="63">
        <f t="shared" si="95"/>
        <v>0</v>
      </c>
      <c r="FQO57" s="63">
        <f t="shared" si="95"/>
        <v>0</v>
      </c>
      <c r="FQP57" s="63">
        <f t="shared" si="95"/>
        <v>0</v>
      </c>
      <c r="FQQ57" s="63">
        <f t="shared" si="95"/>
        <v>0</v>
      </c>
      <c r="FQR57" s="63">
        <f t="shared" si="95"/>
        <v>0</v>
      </c>
      <c r="FQS57" s="63">
        <f t="shared" si="95"/>
        <v>0</v>
      </c>
      <c r="FQT57" s="63">
        <f t="shared" si="95"/>
        <v>0</v>
      </c>
      <c r="FQU57" s="63">
        <f t="shared" si="95"/>
        <v>0</v>
      </c>
      <c r="FQV57" s="63">
        <f t="shared" si="95"/>
        <v>0</v>
      </c>
      <c r="FQW57" s="63">
        <f t="shared" si="95"/>
        <v>0</v>
      </c>
      <c r="FQX57" s="63">
        <f t="shared" si="95"/>
        <v>0</v>
      </c>
      <c r="FQY57" s="63">
        <f t="shared" si="95"/>
        <v>0</v>
      </c>
      <c r="FQZ57" s="63">
        <f t="shared" si="95"/>
        <v>0</v>
      </c>
      <c r="FRA57" s="63">
        <f t="shared" si="95"/>
        <v>0</v>
      </c>
      <c r="FRB57" s="63">
        <f t="shared" si="95"/>
        <v>0</v>
      </c>
      <c r="FRC57" s="63">
        <f t="shared" si="95"/>
        <v>0</v>
      </c>
      <c r="FRD57" s="63">
        <f t="shared" si="95"/>
        <v>0</v>
      </c>
      <c r="FRE57" s="63">
        <f t="shared" si="95"/>
        <v>0</v>
      </c>
      <c r="FRF57" s="63">
        <f t="shared" si="95"/>
        <v>0</v>
      </c>
      <c r="FRG57" s="63">
        <f t="shared" si="95"/>
        <v>0</v>
      </c>
      <c r="FRH57" s="63">
        <f t="shared" si="95"/>
        <v>0</v>
      </c>
      <c r="FRI57" s="63">
        <f t="shared" si="95"/>
        <v>0</v>
      </c>
      <c r="FRJ57" s="63">
        <f t="shared" si="95"/>
        <v>0</v>
      </c>
      <c r="FRK57" s="63">
        <f t="shared" si="95"/>
        <v>0</v>
      </c>
      <c r="FRL57" s="63">
        <f t="shared" si="95"/>
        <v>0</v>
      </c>
      <c r="FRM57" s="63">
        <f t="shared" si="95"/>
        <v>0</v>
      </c>
      <c r="FRN57" s="63">
        <f t="shared" si="95"/>
        <v>0</v>
      </c>
      <c r="FRO57" s="63">
        <f t="shared" si="95"/>
        <v>0</v>
      </c>
      <c r="FRP57" s="63">
        <f t="shared" si="95"/>
        <v>0</v>
      </c>
      <c r="FRQ57" s="63">
        <f t="shared" si="95"/>
        <v>0</v>
      </c>
      <c r="FRR57" s="63">
        <f t="shared" si="95"/>
        <v>0</v>
      </c>
      <c r="FRS57" s="63">
        <f t="shared" si="95"/>
        <v>0</v>
      </c>
      <c r="FRT57" s="63">
        <f t="shared" si="95"/>
        <v>0</v>
      </c>
      <c r="FRU57" s="63">
        <f t="shared" si="95"/>
        <v>0</v>
      </c>
      <c r="FRV57" s="63">
        <f t="shared" si="95"/>
        <v>0</v>
      </c>
      <c r="FRW57" s="63">
        <f t="shared" si="95"/>
        <v>0</v>
      </c>
      <c r="FRX57" s="63">
        <f t="shared" si="95"/>
        <v>0</v>
      </c>
      <c r="FRY57" s="63">
        <f t="shared" si="95"/>
        <v>0</v>
      </c>
      <c r="FRZ57" s="63">
        <f t="shared" si="95"/>
        <v>0</v>
      </c>
      <c r="FSA57" s="63">
        <f t="shared" si="95"/>
        <v>0</v>
      </c>
      <c r="FSB57" s="63">
        <f t="shared" si="95"/>
        <v>0</v>
      </c>
      <c r="FSC57" s="63">
        <f t="shared" si="95"/>
        <v>0</v>
      </c>
      <c r="FSD57" s="63">
        <f t="shared" ref="FSD57:FUO57" si="96">FSC58</f>
        <v>0</v>
      </c>
      <c r="FSE57" s="63">
        <f t="shared" si="96"/>
        <v>0</v>
      </c>
      <c r="FSF57" s="63">
        <f t="shared" si="96"/>
        <v>0</v>
      </c>
      <c r="FSG57" s="63">
        <f t="shared" si="96"/>
        <v>0</v>
      </c>
      <c r="FSH57" s="63">
        <f t="shared" si="96"/>
        <v>0</v>
      </c>
      <c r="FSI57" s="63">
        <f t="shared" si="96"/>
        <v>0</v>
      </c>
      <c r="FSJ57" s="63">
        <f t="shared" si="96"/>
        <v>0</v>
      </c>
      <c r="FSK57" s="63">
        <f t="shared" si="96"/>
        <v>0</v>
      </c>
      <c r="FSL57" s="63">
        <f t="shared" si="96"/>
        <v>0</v>
      </c>
      <c r="FSM57" s="63">
        <f t="shared" si="96"/>
        <v>0</v>
      </c>
      <c r="FSN57" s="63">
        <f t="shared" si="96"/>
        <v>0</v>
      </c>
      <c r="FSO57" s="63">
        <f t="shared" si="96"/>
        <v>0</v>
      </c>
      <c r="FSP57" s="63">
        <f t="shared" si="96"/>
        <v>0</v>
      </c>
      <c r="FSQ57" s="63">
        <f t="shared" si="96"/>
        <v>0</v>
      </c>
      <c r="FSR57" s="63">
        <f t="shared" si="96"/>
        <v>0</v>
      </c>
      <c r="FSS57" s="63">
        <f t="shared" si="96"/>
        <v>0</v>
      </c>
      <c r="FST57" s="63">
        <f t="shared" si="96"/>
        <v>0</v>
      </c>
      <c r="FSU57" s="63">
        <f t="shared" si="96"/>
        <v>0</v>
      </c>
      <c r="FSV57" s="63">
        <f t="shared" si="96"/>
        <v>0</v>
      </c>
      <c r="FSW57" s="63">
        <f t="shared" si="96"/>
        <v>0</v>
      </c>
      <c r="FSX57" s="63">
        <f t="shared" si="96"/>
        <v>0</v>
      </c>
      <c r="FSY57" s="63">
        <f t="shared" si="96"/>
        <v>0</v>
      </c>
      <c r="FSZ57" s="63">
        <f t="shared" si="96"/>
        <v>0</v>
      </c>
      <c r="FTA57" s="63">
        <f t="shared" si="96"/>
        <v>0</v>
      </c>
      <c r="FTB57" s="63">
        <f t="shared" si="96"/>
        <v>0</v>
      </c>
      <c r="FTC57" s="63">
        <f t="shared" si="96"/>
        <v>0</v>
      </c>
      <c r="FTD57" s="63">
        <f t="shared" si="96"/>
        <v>0</v>
      </c>
      <c r="FTE57" s="63">
        <f t="shared" si="96"/>
        <v>0</v>
      </c>
      <c r="FTF57" s="63">
        <f t="shared" si="96"/>
        <v>0</v>
      </c>
      <c r="FTG57" s="63">
        <f t="shared" si="96"/>
        <v>0</v>
      </c>
      <c r="FTH57" s="63">
        <f t="shared" si="96"/>
        <v>0</v>
      </c>
      <c r="FTI57" s="63">
        <f t="shared" si="96"/>
        <v>0</v>
      </c>
      <c r="FTJ57" s="63">
        <f t="shared" si="96"/>
        <v>0</v>
      </c>
      <c r="FTK57" s="63">
        <f t="shared" si="96"/>
        <v>0</v>
      </c>
      <c r="FTL57" s="63">
        <f t="shared" si="96"/>
        <v>0</v>
      </c>
      <c r="FTM57" s="63">
        <f t="shared" si="96"/>
        <v>0</v>
      </c>
      <c r="FTN57" s="63">
        <f t="shared" si="96"/>
        <v>0</v>
      </c>
      <c r="FTO57" s="63">
        <f t="shared" si="96"/>
        <v>0</v>
      </c>
      <c r="FTP57" s="63">
        <f t="shared" si="96"/>
        <v>0</v>
      </c>
      <c r="FTQ57" s="63">
        <f t="shared" si="96"/>
        <v>0</v>
      </c>
      <c r="FTR57" s="63">
        <f t="shared" si="96"/>
        <v>0</v>
      </c>
      <c r="FTS57" s="63">
        <f t="shared" si="96"/>
        <v>0</v>
      </c>
      <c r="FTT57" s="63">
        <f t="shared" si="96"/>
        <v>0</v>
      </c>
      <c r="FTU57" s="63">
        <f t="shared" si="96"/>
        <v>0</v>
      </c>
      <c r="FTV57" s="63">
        <f t="shared" si="96"/>
        <v>0</v>
      </c>
      <c r="FTW57" s="63">
        <f t="shared" si="96"/>
        <v>0</v>
      </c>
      <c r="FTX57" s="63">
        <f t="shared" si="96"/>
        <v>0</v>
      </c>
      <c r="FTY57" s="63">
        <f t="shared" si="96"/>
        <v>0</v>
      </c>
      <c r="FTZ57" s="63">
        <f t="shared" si="96"/>
        <v>0</v>
      </c>
      <c r="FUA57" s="63">
        <f t="shared" si="96"/>
        <v>0</v>
      </c>
      <c r="FUB57" s="63">
        <f t="shared" si="96"/>
        <v>0</v>
      </c>
      <c r="FUC57" s="63">
        <f t="shared" si="96"/>
        <v>0</v>
      </c>
      <c r="FUD57" s="63">
        <f t="shared" si="96"/>
        <v>0</v>
      </c>
      <c r="FUE57" s="63">
        <f t="shared" si="96"/>
        <v>0</v>
      </c>
      <c r="FUF57" s="63">
        <f t="shared" si="96"/>
        <v>0</v>
      </c>
      <c r="FUG57" s="63">
        <f t="shared" si="96"/>
        <v>0</v>
      </c>
      <c r="FUH57" s="63">
        <f t="shared" si="96"/>
        <v>0</v>
      </c>
      <c r="FUI57" s="63">
        <f t="shared" si="96"/>
        <v>0</v>
      </c>
      <c r="FUJ57" s="63">
        <f t="shared" si="96"/>
        <v>0</v>
      </c>
      <c r="FUK57" s="63">
        <f t="shared" si="96"/>
        <v>0</v>
      </c>
      <c r="FUL57" s="63">
        <f t="shared" si="96"/>
        <v>0</v>
      </c>
      <c r="FUM57" s="63">
        <f t="shared" si="96"/>
        <v>0</v>
      </c>
      <c r="FUN57" s="63">
        <f t="shared" si="96"/>
        <v>0</v>
      </c>
      <c r="FUO57" s="63">
        <f t="shared" si="96"/>
        <v>0</v>
      </c>
      <c r="FUP57" s="63">
        <f t="shared" ref="FUP57:FXA57" si="97">FUO58</f>
        <v>0</v>
      </c>
      <c r="FUQ57" s="63">
        <f t="shared" si="97"/>
        <v>0</v>
      </c>
      <c r="FUR57" s="63">
        <f t="shared" si="97"/>
        <v>0</v>
      </c>
      <c r="FUS57" s="63">
        <f t="shared" si="97"/>
        <v>0</v>
      </c>
      <c r="FUT57" s="63">
        <f t="shared" si="97"/>
        <v>0</v>
      </c>
      <c r="FUU57" s="63">
        <f t="shared" si="97"/>
        <v>0</v>
      </c>
      <c r="FUV57" s="63">
        <f t="shared" si="97"/>
        <v>0</v>
      </c>
      <c r="FUW57" s="63">
        <f t="shared" si="97"/>
        <v>0</v>
      </c>
      <c r="FUX57" s="63">
        <f t="shared" si="97"/>
        <v>0</v>
      </c>
      <c r="FUY57" s="63">
        <f t="shared" si="97"/>
        <v>0</v>
      </c>
      <c r="FUZ57" s="63">
        <f t="shared" si="97"/>
        <v>0</v>
      </c>
      <c r="FVA57" s="63">
        <f t="shared" si="97"/>
        <v>0</v>
      </c>
      <c r="FVB57" s="63">
        <f t="shared" si="97"/>
        <v>0</v>
      </c>
      <c r="FVC57" s="63">
        <f t="shared" si="97"/>
        <v>0</v>
      </c>
      <c r="FVD57" s="63">
        <f t="shared" si="97"/>
        <v>0</v>
      </c>
      <c r="FVE57" s="63">
        <f t="shared" si="97"/>
        <v>0</v>
      </c>
      <c r="FVF57" s="63">
        <f t="shared" si="97"/>
        <v>0</v>
      </c>
      <c r="FVG57" s="63">
        <f t="shared" si="97"/>
        <v>0</v>
      </c>
      <c r="FVH57" s="63">
        <f t="shared" si="97"/>
        <v>0</v>
      </c>
      <c r="FVI57" s="63">
        <f t="shared" si="97"/>
        <v>0</v>
      </c>
      <c r="FVJ57" s="63">
        <f t="shared" si="97"/>
        <v>0</v>
      </c>
      <c r="FVK57" s="63">
        <f t="shared" si="97"/>
        <v>0</v>
      </c>
      <c r="FVL57" s="63">
        <f t="shared" si="97"/>
        <v>0</v>
      </c>
      <c r="FVM57" s="63">
        <f t="shared" si="97"/>
        <v>0</v>
      </c>
      <c r="FVN57" s="63">
        <f t="shared" si="97"/>
        <v>0</v>
      </c>
      <c r="FVO57" s="63">
        <f t="shared" si="97"/>
        <v>0</v>
      </c>
      <c r="FVP57" s="63">
        <f t="shared" si="97"/>
        <v>0</v>
      </c>
      <c r="FVQ57" s="63">
        <f t="shared" si="97"/>
        <v>0</v>
      </c>
      <c r="FVR57" s="63">
        <f t="shared" si="97"/>
        <v>0</v>
      </c>
      <c r="FVS57" s="63">
        <f t="shared" si="97"/>
        <v>0</v>
      </c>
      <c r="FVT57" s="63">
        <f t="shared" si="97"/>
        <v>0</v>
      </c>
      <c r="FVU57" s="63">
        <f t="shared" si="97"/>
        <v>0</v>
      </c>
      <c r="FVV57" s="63">
        <f t="shared" si="97"/>
        <v>0</v>
      </c>
      <c r="FVW57" s="63">
        <f t="shared" si="97"/>
        <v>0</v>
      </c>
      <c r="FVX57" s="63">
        <f t="shared" si="97"/>
        <v>0</v>
      </c>
      <c r="FVY57" s="63">
        <f t="shared" si="97"/>
        <v>0</v>
      </c>
      <c r="FVZ57" s="63">
        <f t="shared" si="97"/>
        <v>0</v>
      </c>
      <c r="FWA57" s="63">
        <f t="shared" si="97"/>
        <v>0</v>
      </c>
      <c r="FWB57" s="63">
        <f t="shared" si="97"/>
        <v>0</v>
      </c>
      <c r="FWC57" s="63">
        <f t="shared" si="97"/>
        <v>0</v>
      </c>
      <c r="FWD57" s="63">
        <f t="shared" si="97"/>
        <v>0</v>
      </c>
      <c r="FWE57" s="63">
        <f t="shared" si="97"/>
        <v>0</v>
      </c>
      <c r="FWF57" s="63">
        <f t="shared" si="97"/>
        <v>0</v>
      </c>
      <c r="FWG57" s="63">
        <f t="shared" si="97"/>
        <v>0</v>
      </c>
      <c r="FWH57" s="63">
        <f t="shared" si="97"/>
        <v>0</v>
      </c>
      <c r="FWI57" s="63">
        <f t="shared" si="97"/>
        <v>0</v>
      </c>
      <c r="FWJ57" s="63">
        <f t="shared" si="97"/>
        <v>0</v>
      </c>
      <c r="FWK57" s="63">
        <f t="shared" si="97"/>
        <v>0</v>
      </c>
      <c r="FWL57" s="63">
        <f t="shared" si="97"/>
        <v>0</v>
      </c>
      <c r="FWM57" s="63">
        <f t="shared" si="97"/>
        <v>0</v>
      </c>
      <c r="FWN57" s="63">
        <f t="shared" si="97"/>
        <v>0</v>
      </c>
      <c r="FWO57" s="63">
        <f t="shared" si="97"/>
        <v>0</v>
      </c>
      <c r="FWP57" s="63">
        <f t="shared" si="97"/>
        <v>0</v>
      </c>
      <c r="FWQ57" s="63">
        <f t="shared" si="97"/>
        <v>0</v>
      </c>
      <c r="FWR57" s="63">
        <f t="shared" si="97"/>
        <v>0</v>
      </c>
      <c r="FWS57" s="63">
        <f t="shared" si="97"/>
        <v>0</v>
      </c>
      <c r="FWT57" s="63">
        <f t="shared" si="97"/>
        <v>0</v>
      </c>
      <c r="FWU57" s="63">
        <f t="shared" si="97"/>
        <v>0</v>
      </c>
      <c r="FWV57" s="63">
        <f t="shared" si="97"/>
        <v>0</v>
      </c>
      <c r="FWW57" s="63">
        <f t="shared" si="97"/>
        <v>0</v>
      </c>
      <c r="FWX57" s="63">
        <f t="shared" si="97"/>
        <v>0</v>
      </c>
      <c r="FWY57" s="63">
        <f t="shared" si="97"/>
        <v>0</v>
      </c>
      <c r="FWZ57" s="63">
        <f t="shared" si="97"/>
        <v>0</v>
      </c>
      <c r="FXA57" s="63">
        <f t="shared" si="97"/>
        <v>0</v>
      </c>
      <c r="FXB57" s="63">
        <f t="shared" ref="FXB57:FZM57" si="98">FXA58</f>
        <v>0</v>
      </c>
      <c r="FXC57" s="63">
        <f t="shared" si="98"/>
        <v>0</v>
      </c>
      <c r="FXD57" s="63">
        <f t="shared" si="98"/>
        <v>0</v>
      </c>
      <c r="FXE57" s="63">
        <f t="shared" si="98"/>
        <v>0</v>
      </c>
      <c r="FXF57" s="63">
        <f t="shared" si="98"/>
        <v>0</v>
      </c>
      <c r="FXG57" s="63">
        <f t="shared" si="98"/>
        <v>0</v>
      </c>
      <c r="FXH57" s="63">
        <f t="shared" si="98"/>
        <v>0</v>
      </c>
      <c r="FXI57" s="63">
        <f t="shared" si="98"/>
        <v>0</v>
      </c>
      <c r="FXJ57" s="63">
        <f t="shared" si="98"/>
        <v>0</v>
      </c>
      <c r="FXK57" s="63">
        <f t="shared" si="98"/>
        <v>0</v>
      </c>
      <c r="FXL57" s="63">
        <f t="shared" si="98"/>
        <v>0</v>
      </c>
      <c r="FXM57" s="63">
        <f t="shared" si="98"/>
        <v>0</v>
      </c>
      <c r="FXN57" s="63">
        <f t="shared" si="98"/>
        <v>0</v>
      </c>
      <c r="FXO57" s="63">
        <f t="shared" si="98"/>
        <v>0</v>
      </c>
      <c r="FXP57" s="63">
        <f t="shared" si="98"/>
        <v>0</v>
      </c>
      <c r="FXQ57" s="63">
        <f t="shared" si="98"/>
        <v>0</v>
      </c>
      <c r="FXR57" s="63">
        <f t="shared" si="98"/>
        <v>0</v>
      </c>
      <c r="FXS57" s="63">
        <f t="shared" si="98"/>
        <v>0</v>
      </c>
      <c r="FXT57" s="63">
        <f t="shared" si="98"/>
        <v>0</v>
      </c>
      <c r="FXU57" s="63">
        <f t="shared" si="98"/>
        <v>0</v>
      </c>
      <c r="FXV57" s="63">
        <f t="shared" si="98"/>
        <v>0</v>
      </c>
      <c r="FXW57" s="63">
        <f t="shared" si="98"/>
        <v>0</v>
      </c>
      <c r="FXX57" s="63">
        <f t="shared" si="98"/>
        <v>0</v>
      </c>
      <c r="FXY57" s="63">
        <f t="shared" si="98"/>
        <v>0</v>
      </c>
      <c r="FXZ57" s="63">
        <f t="shared" si="98"/>
        <v>0</v>
      </c>
      <c r="FYA57" s="63">
        <f t="shared" si="98"/>
        <v>0</v>
      </c>
      <c r="FYB57" s="63">
        <f t="shared" si="98"/>
        <v>0</v>
      </c>
      <c r="FYC57" s="63">
        <f t="shared" si="98"/>
        <v>0</v>
      </c>
      <c r="FYD57" s="63">
        <f t="shared" si="98"/>
        <v>0</v>
      </c>
      <c r="FYE57" s="63">
        <f t="shared" si="98"/>
        <v>0</v>
      </c>
      <c r="FYF57" s="63">
        <f t="shared" si="98"/>
        <v>0</v>
      </c>
      <c r="FYG57" s="63">
        <f t="shared" si="98"/>
        <v>0</v>
      </c>
      <c r="FYH57" s="63">
        <f t="shared" si="98"/>
        <v>0</v>
      </c>
      <c r="FYI57" s="63">
        <f t="shared" si="98"/>
        <v>0</v>
      </c>
      <c r="FYJ57" s="63">
        <f t="shared" si="98"/>
        <v>0</v>
      </c>
      <c r="FYK57" s="63">
        <f t="shared" si="98"/>
        <v>0</v>
      </c>
      <c r="FYL57" s="63">
        <f t="shared" si="98"/>
        <v>0</v>
      </c>
      <c r="FYM57" s="63">
        <f t="shared" si="98"/>
        <v>0</v>
      </c>
      <c r="FYN57" s="63">
        <f t="shared" si="98"/>
        <v>0</v>
      </c>
      <c r="FYO57" s="63">
        <f t="shared" si="98"/>
        <v>0</v>
      </c>
      <c r="FYP57" s="63">
        <f t="shared" si="98"/>
        <v>0</v>
      </c>
      <c r="FYQ57" s="63">
        <f t="shared" si="98"/>
        <v>0</v>
      </c>
      <c r="FYR57" s="63">
        <f t="shared" si="98"/>
        <v>0</v>
      </c>
      <c r="FYS57" s="63">
        <f t="shared" si="98"/>
        <v>0</v>
      </c>
      <c r="FYT57" s="63">
        <f t="shared" si="98"/>
        <v>0</v>
      </c>
      <c r="FYU57" s="63">
        <f t="shared" si="98"/>
        <v>0</v>
      </c>
      <c r="FYV57" s="63">
        <f t="shared" si="98"/>
        <v>0</v>
      </c>
      <c r="FYW57" s="63">
        <f t="shared" si="98"/>
        <v>0</v>
      </c>
      <c r="FYX57" s="63">
        <f t="shared" si="98"/>
        <v>0</v>
      </c>
      <c r="FYY57" s="63">
        <f t="shared" si="98"/>
        <v>0</v>
      </c>
      <c r="FYZ57" s="63">
        <f t="shared" si="98"/>
        <v>0</v>
      </c>
      <c r="FZA57" s="63">
        <f t="shared" si="98"/>
        <v>0</v>
      </c>
      <c r="FZB57" s="63">
        <f t="shared" si="98"/>
        <v>0</v>
      </c>
      <c r="FZC57" s="63">
        <f t="shared" si="98"/>
        <v>0</v>
      </c>
      <c r="FZD57" s="63">
        <f t="shared" si="98"/>
        <v>0</v>
      </c>
      <c r="FZE57" s="63">
        <f t="shared" si="98"/>
        <v>0</v>
      </c>
      <c r="FZF57" s="63">
        <f t="shared" si="98"/>
        <v>0</v>
      </c>
      <c r="FZG57" s="63">
        <f t="shared" si="98"/>
        <v>0</v>
      </c>
      <c r="FZH57" s="63">
        <f t="shared" si="98"/>
        <v>0</v>
      </c>
      <c r="FZI57" s="63">
        <f t="shared" si="98"/>
        <v>0</v>
      </c>
      <c r="FZJ57" s="63">
        <f t="shared" si="98"/>
        <v>0</v>
      </c>
      <c r="FZK57" s="63">
        <f t="shared" si="98"/>
        <v>0</v>
      </c>
      <c r="FZL57" s="63">
        <f t="shared" si="98"/>
        <v>0</v>
      </c>
      <c r="FZM57" s="63">
        <f t="shared" si="98"/>
        <v>0</v>
      </c>
      <c r="FZN57" s="63">
        <f t="shared" ref="FZN57:GBY57" si="99">FZM58</f>
        <v>0</v>
      </c>
      <c r="FZO57" s="63">
        <f t="shared" si="99"/>
        <v>0</v>
      </c>
      <c r="FZP57" s="63">
        <f t="shared" si="99"/>
        <v>0</v>
      </c>
      <c r="FZQ57" s="63">
        <f t="shared" si="99"/>
        <v>0</v>
      </c>
      <c r="FZR57" s="63">
        <f t="shared" si="99"/>
        <v>0</v>
      </c>
      <c r="FZS57" s="63">
        <f t="shared" si="99"/>
        <v>0</v>
      </c>
      <c r="FZT57" s="63">
        <f t="shared" si="99"/>
        <v>0</v>
      </c>
      <c r="FZU57" s="63">
        <f t="shared" si="99"/>
        <v>0</v>
      </c>
      <c r="FZV57" s="63">
        <f t="shared" si="99"/>
        <v>0</v>
      </c>
      <c r="FZW57" s="63">
        <f t="shared" si="99"/>
        <v>0</v>
      </c>
      <c r="FZX57" s="63">
        <f t="shared" si="99"/>
        <v>0</v>
      </c>
      <c r="FZY57" s="63">
        <f t="shared" si="99"/>
        <v>0</v>
      </c>
      <c r="FZZ57" s="63">
        <f t="shared" si="99"/>
        <v>0</v>
      </c>
      <c r="GAA57" s="63">
        <f t="shared" si="99"/>
        <v>0</v>
      </c>
      <c r="GAB57" s="63">
        <f t="shared" si="99"/>
        <v>0</v>
      </c>
      <c r="GAC57" s="63">
        <f t="shared" si="99"/>
        <v>0</v>
      </c>
      <c r="GAD57" s="63">
        <f t="shared" si="99"/>
        <v>0</v>
      </c>
      <c r="GAE57" s="63">
        <f t="shared" si="99"/>
        <v>0</v>
      </c>
      <c r="GAF57" s="63">
        <f t="shared" si="99"/>
        <v>0</v>
      </c>
      <c r="GAG57" s="63">
        <f t="shared" si="99"/>
        <v>0</v>
      </c>
      <c r="GAH57" s="63">
        <f t="shared" si="99"/>
        <v>0</v>
      </c>
      <c r="GAI57" s="63">
        <f t="shared" si="99"/>
        <v>0</v>
      </c>
      <c r="GAJ57" s="63">
        <f t="shared" si="99"/>
        <v>0</v>
      </c>
      <c r="GAK57" s="63">
        <f t="shared" si="99"/>
        <v>0</v>
      </c>
      <c r="GAL57" s="63">
        <f t="shared" si="99"/>
        <v>0</v>
      </c>
      <c r="GAM57" s="63">
        <f t="shared" si="99"/>
        <v>0</v>
      </c>
      <c r="GAN57" s="63">
        <f t="shared" si="99"/>
        <v>0</v>
      </c>
      <c r="GAO57" s="63">
        <f t="shared" si="99"/>
        <v>0</v>
      </c>
      <c r="GAP57" s="63">
        <f t="shared" si="99"/>
        <v>0</v>
      </c>
      <c r="GAQ57" s="63">
        <f t="shared" si="99"/>
        <v>0</v>
      </c>
      <c r="GAR57" s="63">
        <f t="shared" si="99"/>
        <v>0</v>
      </c>
      <c r="GAS57" s="63">
        <f t="shared" si="99"/>
        <v>0</v>
      </c>
      <c r="GAT57" s="63">
        <f t="shared" si="99"/>
        <v>0</v>
      </c>
      <c r="GAU57" s="63">
        <f t="shared" si="99"/>
        <v>0</v>
      </c>
      <c r="GAV57" s="63">
        <f t="shared" si="99"/>
        <v>0</v>
      </c>
      <c r="GAW57" s="63">
        <f t="shared" si="99"/>
        <v>0</v>
      </c>
      <c r="GAX57" s="63">
        <f t="shared" si="99"/>
        <v>0</v>
      </c>
      <c r="GAY57" s="63">
        <f t="shared" si="99"/>
        <v>0</v>
      </c>
      <c r="GAZ57" s="63">
        <f t="shared" si="99"/>
        <v>0</v>
      </c>
      <c r="GBA57" s="63">
        <f t="shared" si="99"/>
        <v>0</v>
      </c>
      <c r="GBB57" s="63">
        <f t="shared" si="99"/>
        <v>0</v>
      </c>
      <c r="GBC57" s="63">
        <f t="shared" si="99"/>
        <v>0</v>
      </c>
      <c r="GBD57" s="63">
        <f t="shared" si="99"/>
        <v>0</v>
      </c>
      <c r="GBE57" s="63">
        <f t="shared" si="99"/>
        <v>0</v>
      </c>
      <c r="GBF57" s="63">
        <f t="shared" si="99"/>
        <v>0</v>
      </c>
      <c r="GBG57" s="63">
        <f t="shared" si="99"/>
        <v>0</v>
      </c>
      <c r="GBH57" s="63">
        <f t="shared" si="99"/>
        <v>0</v>
      </c>
      <c r="GBI57" s="63">
        <f t="shared" si="99"/>
        <v>0</v>
      </c>
      <c r="GBJ57" s="63">
        <f t="shared" si="99"/>
        <v>0</v>
      </c>
      <c r="GBK57" s="63">
        <f t="shared" si="99"/>
        <v>0</v>
      </c>
      <c r="GBL57" s="63">
        <f t="shared" si="99"/>
        <v>0</v>
      </c>
      <c r="GBM57" s="63">
        <f t="shared" si="99"/>
        <v>0</v>
      </c>
      <c r="GBN57" s="63">
        <f t="shared" si="99"/>
        <v>0</v>
      </c>
      <c r="GBO57" s="63">
        <f t="shared" si="99"/>
        <v>0</v>
      </c>
      <c r="GBP57" s="63">
        <f t="shared" si="99"/>
        <v>0</v>
      </c>
      <c r="GBQ57" s="63">
        <f t="shared" si="99"/>
        <v>0</v>
      </c>
      <c r="GBR57" s="63">
        <f t="shared" si="99"/>
        <v>0</v>
      </c>
      <c r="GBS57" s="63">
        <f t="shared" si="99"/>
        <v>0</v>
      </c>
      <c r="GBT57" s="63">
        <f t="shared" si="99"/>
        <v>0</v>
      </c>
      <c r="GBU57" s="63">
        <f t="shared" si="99"/>
        <v>0</v>
      </c>
      <c r="GBV57" s="63">
        <f t="shared" si="99"/>
        <v>0</v>
      </c>
      <c r="GBW57" s="63">
        <f t="shared" si="99"/>
        <v>0</v>
      </c>
      <c r="GBX57" s="63">
        <f t="shared" si="99"/>
        <v>0</v>
      </c>
      <c r="GBY57" s="63">
        <f t="shared" si="99"/>
        <v>0</v>
      </c>
      <c r="GBZ57" s="63">
        <f t="shared" ref="GBZ57:GEK57" si="100">GBY58</f>
        <v>0</v>
      </c>
      <c r="GCA57" s="63">
        <f t="shared" si="100"/>
        <v>0</v>
      </c>
      <c r="GCB57" s="63">
        <f t="shared" si="100"/>
        <v>0</v>
      </c>
      <c r="GCC57" s="63">
        <f t="shared" si="100"/>
        <v>0</v>
      </c>
      <c r="GCD57" s="63">
        <f t="shared" si="100"/>
        <v>0</v>
      </c>
      <c r="GCE57" s="63">
        <f t="shared" si="100"/>
        <v>0</v>
      </c>
      <c r="GCF57" s="63">
        <f t="shared" si="100"/>
        <v>0</v>
      </c>
      <c r="GCG57" s="63">
        <f t="shared" si="100"/>
        <v>0</v>
      </c>
      <c r="GCH57" s="63">
        <f t="shared" si="100"/>
        <v>0</v>
      </c>
      <c r="GCI57" s="63">
        <f t="shared" si="100"/>
        <v>0</v>
      </c>
      <c r="GCJ57" s="63">
        <f t="shared" si="100"/>
        <v>0</v>
      </c>
      <c r="GCK57" s="63">
        <f t="shared" si="100"/>
        <v>0</v>
      </c>
      <c r="GCL57" s="63">
        <f t="shared" si="100"/>
        <v>0</v>
      </c>
      <c r="GCM57" s="63">
        <f t="shared" si="100"/>
        <v>0</v>
      </c>
      <c r="GCN57" s="63">
        <f t="shared" si="100"/>
        <v>0</v>
      </c>
      <c r="GCO57" s="63">
        <f t="shared" si="100"/>
        <v>0</v>
      </c>
      <c r="GCP57" s="63">
        <f t="shared" si="100"/>
        <v>0</v>
      </c>
      <c r="GCQ57" s="63">
        <f t="shared" si="100"/>
        <v>0</v>
      </c>
      <c r="GCR57" s="63">
        <f t="shared" si="100"/>
        <v>0</v>
      </c>
      <c r="GCS57" s="63">
        <f t="shared" si="100"/>
        <v>0</v>
      </c>
      <c r="GCT57" s="63">
        <f t="shared" si="100"/>
        <v>0</v>
      </c>
      <c r="GCU57" s="63">
        <f t="shared" si="100"/>
        <v>0</v>
      </c>
      <c r="GCV57" s="63">
        <f t="shared" si="100"/>
        <v>0</v>
      </c>
      <c r="GCW57" s="63">
        <f t="shared" si="100"/>
        <v>0</v>
      </c>
      <c r="GCX57" s="63">
        <f t="shared" si="100"/>
        <v>0</v>
      </c>
      <c r="GCY57" s="63">
        <f t="shared" si="100"/>
        <v>0</v>
      </c>
      <c r="GCZ57" s="63">
        <f t="shared" si="100"/>
        <v>0</v>
      </c>
      <c r="GDA57" s="63">
        <f t="shared" si="100"/>
        <v>0</v>
      </c>
      <c r="GDB57" s="63">
        <f t="shared" si="100"/>
        <v>0</v>
      </c>
      <c r="GDC57" s="63">
        <f t="shared" si="100"/>
        <v>0</v>
      </c>
      <c r="GDD57" s="63">
        <f t="shared" si="100"/>
        <v>0</v>
      </c>
      <c r="GDE57" s="63">
        <f t="shared" si="100"/>
        <v>0</v>
      </c>
      <c r="GDF57" s="63">
        <f t="shared" si="100"/>
        <v>0</v>
      </c>
      <c r="GDG57" s="63">
        <f t="shared" si="100"/>
        <v>0</v>
      </c>
      <c r="GDH57" s="63">
        <f t="shared" si="100"/>
        <v>0</v>
      </c>
      <c r="GDI57" s="63">
        <f t="shared" si="100"/>
        <v>0</v>
      </c>
      <c r="GDJ57" s="63">
        <f t="shared" si="100"/>
        <v>0</v>
      </c>
      <c r="GDK57" s="63">
        <f t="shared" si="100"/>
        <v>0</v>
      </c>
      <c r="GDL57" s="63">
        <f t="shared" si="100"/>
        <v>0</v>
      </c>
      <c r="GDM57" s="63">
        <f t="shared" si="100"/>
        <v>0</v>
      </c>
      <c r="GDN57" s="63">
        <f t="shared" si="100"/>
        <v>0</v>
      </c>
      <c r="GDO57" s="63">
        <f t="shared" si="100"/>
        <v>0</v>
      </c>
      <c r="GDP57" s="63">
        <f t="shared" si="100"/>
        <v>0</v>
      </c>
      <c r="GDQ57" s="63">
        <f t="shared" si="100"/>
        <v>0</v>
      </c>
      <c r="GDR57" s="63">
        <f t="shared" si="100"/>
        <v>0</v>
      </c>
      <c r="GDS57" s="63">
        <f t="shared" si="100"/>
        <v>0</v>
      </c>
      <c r="GDT57" s="63">
        <f t="shared" si="100"/>
        <v>0</v>
      </c>
      <c r="GDU57" s="63">
        <f t="shared" si="100"/>
        <v>0</v>
      </c>
      <c r="GDV57" s="63">
        <f t="shared" si="100"/>
        <v>0</v>
      </c>
      <c r="GDW57" s="63">
        <f t="shared" si="100"/>
        <v>0</v>
      </c>
      <c r="GDX57" s="63">
        <f t="shared" si="100"/>
        <v>0</v>
      </c>
      <c r="GDY57" s="63">
        <f t="shared" si="100"/>
        <v>0</v>
      </c>
      <c r="GDZ57" s="63">
        <f t="shared" si="100"/>
        <v>0</v>
      </c>
      <c r="GEA57" s="63">
        <f t="shared" si="100"/>
        <v>0</v>
      </c>
      <c r="GEB57" s="63">
        <f t="shared" si="100"/>
        <v>0</v>
      </c>
      <c r="GEC57" s="63">
        <f t="shared" si="100"/>
        <v>0</v>
      </c>
      <c r="GED57" s="63">
        <f t="shared" si="100"/>
        <v>0</v>
      </c>
      <c r="GEE57" s="63">
        <f t="shared" si="100"/>
        <v>0</v>
      </c>
      <c r="GEF57" s="63">
        <f t="shared" si="100"/>
        <v>0</v>
      </c>
      <c r="GEG57" s="63">
        <f t="shared" si="100"/>
        <v>0</v>
      </c>
      <c r="GEH57" s="63">
        <f t="shared" si="100"/>
        <v>0</v>
      </c>
      <c r="GEI57" s="63">
        <f t="shared" si="100"/>
        <v>0</v>
      </c>
      <c r="GEJ57" s="63">
        <f t="shared" si="100"/>
        <v>0</v>
      </c>
      <c r="GEK57" s="63">
        <f t="shared" si="100"/>
        <v>0</v>
      </c>
      <c r="GEL57" s="63">
        <f t="shared" ref="GEL57:GGW57" si="101">GEK58</f>
        <v>0</v>
      </c>
      <c r="GEM57" s="63">
        <f t="shared" si="101"/>
        <v>0</v>
      </c>
      <c r="GEN57" s="63">
        <f t="shared" si="101"/>
        <v>0</v>
      </c>
      <c r="GEO57" s="63">
        <f t="shared" si="101"/>
        <v>0</v>
      </c>
      <c r="GEP57" s="63">
        <f t="shared" si="101"/>
        <v>0</v>
      </c>
      <c r="GEQ57" s="63">
        <f t="shared" si="101"/>
        <v>0</v>
      </c>
      <c r="GER57" s="63">
        <f t="shared" si="101"/>
        <v>0</v>
      </c>
      <c r="GES57" s="63">
        <f t="shared" si="101"/>
        <v>0</v>
      </c>
      <c r="GET57" s="63">
        <f t="shared" si="101"/>
        <v>0</v>
      </c>
      <c r="GEU57" s="63">
        <f t="shared" si="101"/>
        <v>0</v>
      </c>
      <c r="GEV57" s="63">
        <f t="shared" si="101"/>
        <v>0</v>
      </c>
      <c r="GEW57" s="63">
        <f t="shared" si="101"/>
        <v>0</v>
      </c>
      <c r="GEX57" s="63">
        <f t="shared" si="101"/>
        <v>0</v>
      </c>
      <c r="GEY57" s="63">
        <f t="shared" si="101"/>
        <v>0</v>
      </c>
      <c r="GEZ57" s="63">
        <f t="shared" si="101"/>
        <v>0</v>
      </c>
      <c r="GFA57" s="63">
        <f t="shared" si="101"/>
        <v>0</v>
      </c>
      <c r="GFB57" s="63">
        <f t="shared" si="101"/>
        <v>0</v>
      </c>
      <c r="GFC57" s="63">
        <f t="shared" si="101"/>
        <v>0</v>
      </c>
      <c r="GFD57" s="63">
        <f t="shared" si="101"/>
        <v>0</v>
      </c>
      <c r="GFE57" s="63">
        <f t="shared" si="101"/>
        <v>0</v>
      </c>
      <c r="GFF57" s="63">
        <f t="shared" si="101"/>
        <v>0</v>
      </c>
      <c r="GFG57" s="63">
        <f t="shared" si="101"/>
        <v>0</v>
      </c>
      <c r="GFH57" s="63">
        <f t="shared" si="101"/>
        <v>0</v>
      </c>
      <c r="GFI57" s="63">
        <f t="shared" si="101"/>
        <v>0</v>
      </c>
      <c r="GFJ57" s="63">
        <f t="shared" si="101"/>
        <v>0</v>
      </c>
      <c r="GFK57" s="63">
        <f t="shared" si="101"/>
        <v>0</v>
      </c>
      <c r="GFL57" s="63">
        <f t="shared" si="101"/>
        <v>0</v>
      </c>
      <c r="GFM57" s="63">
        <f t="shared" si="101"/>
        <v>0</v>
      </c>
      <c r="GFN57" s="63">
        <f t="shared" si="101"/>
        <v>0</v>
      </c>
      <c r="GFO57" s="63">
        <f t="shared" si="101"/>
        <v>0</v>
      </c>
      <c r="GFP57" s="63">
        <f t="shared" si="101"/>
        <v>0</v>
      </c>
      <c r="GFQ57" s="63">
        <f t="shared" si="101"/>
        <v>0</v>
      </c>
      <c r="GFR57" s="63">
        <f t="shared" si="101"/>
        <v>0</v>
      </c>
      <c r="GFS57" s="63">
        <f t="shared" si="101"/>
        <v>0</v>
      </c>
      <c r="GFT57" s="63">
        <f t="shared" si="101"/>
        <v>0</v>
      </c>
      <c r="GFU57" s="63">
        <f t="shared" si="101"/>
        <v>0</v>
      </c>
      <c r="GFV57" s="63">
        <f t="shared" si="101"/>
        <v>0</v>
      </c>
      <c r="GFW57" s="63">
        <f t="shared" si="101"/>
        <v>0</v>
      </c>
      <c r="GFX57" s="63">
        <f t="shared" si="101"/>
        <v>0</v>
      </c>
      <c r="GFY57" s="63">
        <f t="shared" si="101"/>
        <v>0</v>
      </c>
      <c r="GFZ57" s="63">
        <f t="shared" si="101"/>
        <v>0</v>
      </c>
      <c r="GGA57" s="63">
        <f t="shared" si="101"/>
        <v>0</v>
      </c>
      <c r="GGB57" s="63">
        <f t="shared" si="101"/>
        <v>0</v>
      </c>
      <c r="GGC57" s="63">
        <f t="shared" si="101"/>
        <v>0</v>
      </c>
      <c r="GGD57" s="63">
        <f t="shared" si="101"/>
        <v>0</v>
      </c>
      <c r="GGE57" s="63">
        <f t="shared" si="101"/>
        <v>0</v>
      </c>
      <c r="GGF57" s="63">
        <f t="shared" si="101"/>
        <v>0</v>
      </c>
      <c r="GGG57" s="63">
        <f t="shared" si="101"/>
        <v>0</v>
      </c>
      <c r="GGH57" s="63">
        <f t="shared" si="101"/>
        <v>0</v>
      </c>
      <c r="GGI57" s="63">
        <f t="shared" si="101"/>
        <v>0</v>
      </c>
      <c r="GGJ57" s="63">
        <f t="shared" si="101"/>
        <v>0</v>
      </c>
      <c r="GGK57" s="63">
        <f t="shared" si="101"/>
        <v>0</v>
      </c>
      <c r="GGL57" s="63">
        <f t="shared" si="101"/>
        <v>0</v>
      </c>
      <c r="GGM57" s="63">
        <f t="shared" si="101"/>
        <v>0</v>
      </c>
      <c r="GGN57" s="63">
        <f t="shared" si="101"/>
        <v>0</v>
      </c>
      <c r="GGO57" s="63">
        <f t="shared" si="101"/>
        <v>0</v>
      </c>
      <c r="GGP57" s="63">
        <f t="shared" si="101"/>
        <v>0</v>
      </c>
      <c r="GGQ57" s="63">
        <f t="shared" si="101"/>
        <v>0</v>
      </c>
      <c r="GGR57" s="63">
        <f t="shared" si="101"/>
        <v>0</v>
      </c>
      <c r="GGS57" s="63">
        <f t="shared" si="101"/>
        <v>0</v>
      </c>
      <c r="GGT57" s="63">
        <f t="shared" si="101"/>
        <v>0</v>
      </c>
      <c r="GGU57" s="63">
        <f t="shared" si="101"/>
        <v>0</v>
      </c>
      <c r="GGV57" s="63">
        <f t="shared" si="101"/>
        <v>0</v>
      </c>
      <c r="GGW57" s="63">
        <f t="shared" si="101"/>
        <v>0</v>
      </c>
      <c r="GGX57" s="63">
        <f t="shared" ref="GGX57:GJI57" si="102">GGW58</f>
        <v>0</v>
      </c>
      <c r="GGY57" s="63">
        <f t="shared" si="102"/>
        <v>0</v>
      </c>
      <c r="GGZ57" s="63">
        <f t="shared" si="102"/>
        <v>0</v>
      </c>
      <c r="GHA57" s="63">
        <f t="shared" si="102"/>
        <v>0</v>
      </c>
      <c r="GHB57" s="63">
        <f t="shared" si="102"/>
        <v>0</v>
      </c>
      <c r="GHC57" s="63">
        <f t="shared" si="102"/>
        <v>0</v>
      </c>
      <c r="GHD57" s="63">
        <f t="shared" si="102"/>
        <v>0</v>
      </c>
      <c r="GHE57" s="63">
        <f t="shared" si="102"/>
        <v>0</v>
      </c>
      <c r="GHF57" s="63">
        <f t="shared" si="102"/>
        <v>0</v>
      </c>
      <c r="GHG57" s="63">
        <f t="shared" si="102"/>
        <v>0</v>
      </c>
      <c r="GHH57" s="63">
        <f t="shared" si="102"/>
        <v>0</v>
      </c>
      <c r="GHI57" s="63">
        <f t="shared" si="102"/>
        <v>0</v>
      </c>
      <c r="GHJ57" s="63">
        <f t="shared" si="102"/>
        <v>0</v>
      </c>
      <c r="GHK57" s="63">
        <f t="shared" si="102"/>
        <v>0</v>
      </c>
      <c r="GHL57" s="63">
        <f t="shared" si="102"/>
        <v>0</v>
      </c>
      <c r="GHM57" s="63">
        <f t="shared" si="102"/>
        <v>0</v>
      </c>
      <c r="GHN57" s="63">
        <f t="shared" si="102"/>
        <v>0</v>
      </c>
      <c r="GHO57" s="63">
        <f t="shared" si="102"/>
        <v>0</v>
      </c>
      <c r="GHP57" s="63">
        <f t="shared" si="102"/>
        <v>0</v>
      </c>
      <c r="GHQ57" s="63">
        <f t="shared" si="102"/>
        <v>0</v>
      </c>
      <c r="GHR57" s="63">
        <f t="shared" si="102"/>
        <v>0</v>
      </c>
      <c r="GHS57" s="63">
        <f t="shared" si="102"/>
        <v>0</v>
      </c>
      <c r="GHT57" s="63">
        <f t="shared" si="102"/>
        <v>0</v>
      </c>
      <c r="GHU57" s="63">
        <f t="shared" si="102"/>
        <v>0</v>
      </c>
      <c r="GHV57" s="63">
        <f t="shared" si="102"/>
        <v>0</v>
      </c>
      <c r="GHW57" s="63">
        <f t="shared" si="102"/>
        <v>0</v>
      </c>
      <c r="GHX57" s="63">
        <f t="shared" si="102"/>
        <v>0</v>
      </c>
      <c r="GHY57" s="63">
        <f t="shared" si="102"/>
        <v>0</v>
      </c>
      <c r="GHZ57" s="63">
        <f t="shared" si="102"/>
        <v>0</v>
      </c>
      <c r="GIA57" s="63">
        <f t="shared" si="102"/>
        <v>0</v>
      </c>
      <c r="GIB57" s="63">
        <f t="shared" si="102"/>
        <v>0</v>
      </c>
      <c r="GIC57" s="63">
        <f t="shared" si="102"/>
        <v>0</v>
      </c>
      <c r="GID57" s="63">
        <f t="shared" si="102"/>
        <v>0</v>
      </c>
      <c r="GIE57" s="63">
        <f t="shared" si="102"/>
        <v>0</v>
      </c>
      <c r="GIF57" s="63">
        <f t="shared" si="102"/>
        <v>0</v>
      </c>
      <c r="GIG57" s="63">
        <f t="shared" si="102"/>
        <v>0</v>
      </c>
      <c r="GIH57" s="63">
        <f t="shared" si="102"/>
        <v>0</v>
      </c>
      <c r="GII57" s="63">
        <f t="shared" si="102"/>
        <v>0</v>
      </c>
      <c r="GIJ57" s="63">
        <f t="shared" si="102"/>
        <v>0</v>
      </c>
      <c r="GIK57" s="63">
        <f t="shared" si="102"/>
        <v>0</v>
      </c>
      <c r="GIL57" s="63">
        <f t="shared" si="102"/>
        <v>0</v>
      </c>
      <c r="GIM57" s="63">
        <f t="shared" si="102"/>
        <v>0</v>
      </c>
      <c r="GIN57" s="63">
        <f t="shared" si="102"/>
        <v>0</v>
      </c>
      <c r="GIO57" s="63">
        <f t="shared" si="102"/>
        <v>0</v>
      </c>
      <c r="GIP57" s="63">
        <f t="shared" si="102"/>
        <v>0</v>
      </c>
      <c r="GIQ57" s="63">
        <f t="shared" si="102"/>
        <v>0</v>
      </c>
      <c r="GIR57" s="63">
        <f t="shared" si="102"/>
        <v>0</v>
      </c>
      <c r="GIS57" s="63">
        <f t="shared" si="102"/>
        <v>0</v>
      </c>
      <c r="GIT57" s="63">
        <f t="shared" si="102"/>
        <v>0</v>
      </c>
      <c r="GIU57" s="63">
        <f t="shared" si="102"/>
        <v>0</v>
      </c>
      <c r="GIV57" s="63">
        <f t="shared" si="102"/>
        <v>0</v>
      </c>
      <c r="GIW57" s="63">
        <f t="shared" si="102"/>
        <v>0</v>
      </c>
      <c r="GIX57" s="63">
        <f t="shared" si="102"/>
        <v>0</v>
      </c>
      <c r="GIY57" s="63">
        <f t="shared" si="102"/>
        <v>0</v>
      </c>
      <c r="GIZ57" s="63">
        <f t="shared" si="102"/>
        <v>0</v>
      </c>
      <c r="GJA57" s="63">
        <f t="shared" si="102"/>
        <v>0</v>
      </c>
      <c r="GJB57" s="63">
        <f t="shared" si="102"/>
        <v>0</v>
      </c>
      <c r="GJC57" s="63">
        <f t="shared" si="102"/>
        <v>0</v>
      </c>
      <c r="GJD57" s="63">
        <f t="shared" si="102"/>
        <v>0</v>
      </c>
      <c r="GJE57" s="63">
        <f t="shared" si="102"/>
        <v>0</v>
      </c>
      <c r="GJF57" s="63">
        <f t="shared" si="102"/>
        <v>0</v>
      </c>
      <c r="GJG57" s="63">
        <f t="shared" si="102"/>
        <v>0</v>
      </c>
      <c r="GJH57" s="63">
        <f t="shared" si="102"/>
        <v>0</v>
      </c>
      <c r="GJI57" s="63">
        <f t="shared" si="102"/>
        <v>0</v>
      </c>
      <c r="GJJ57" s="63">
        <f t="shared" ref="GJJ57:GLU57" si="103">GJI58</f>
        <v>0</v>
      </c>
      <c r="GJK57" s="63">
        <f t="shared" si="103"/>
        <v>0</v>
      </c>
      <c r="GJL57" s="63">
        <f t="shared" si="103"/>
        <v>0</v>
      </c>
      <c r="GJM57" s="63">
        <f t="shared" si="103"/>
        <v>0</v>
      </c>
      <c r="GJN57" s="63">
        <f t="shared" si="103"/>
        <v>0</v>
      </c>
      <c r="GJO57" s="63">
        <f t="shared" si="103"/>
        <v>0</v>
      </c>
      <c r="GJP57" s="63">
        <f t="shared" si="103"/>
        <v>0</v>
      </c>
      <c r="GJQ57" s="63">
        <f t="shared" si="103"/>
        <v>0</v>
      </c>
      <c r="GJR57" s="63">
        <f t="shared" si="103"/>
        <v>0</v>
      </c>
      <c r="GJS57" s="63">
        <f t="shared" si="103"/>
        <v>0</v>
      </c>
      <c r="GJT57" s="63">
        <f t="shared" si="103"/>
        <v>0</v>
      </c>
      <c r="GJU57" s="63">
        <f t="shared" si="103"/>
        <v>0</v>
      </c>
      <c r="GJV57" s="63">
        <f t="shared" si="103"/>
        <v>0</v>
      </c>
      <c r="GJW57" s="63">
        <f t="shared" si="103"/>
        <v>0</v>
      </c>
      <c r="GJX57" s="63">
        <f t="shared" si="103"/>
        <v>0</v>
      </c>
      <c r="GJY57" s="63">
        <f t="shared" si="103"/>
        <v>0</v>
      </c>
      <c r="GJZ57" s="63">
        <f t="shared" si="103"/>
        <v>0</v>
      </c>
      <c r="GKA57" s="63">
        <f t="shared" si="103"/>
        <v>0</v>
      </c>
      <c r="GKB57" s="63">
        <f t="shared" si="103"/>
        <v>0</v>
      </c>
      <c r="GKC57" s="63">
        <f t="shared" si="103"/>
        <v>0</v>
      </c>
      <c r="GKD57" s="63">
        <f t="shared" si="103"/>
        <v>0</v>
      </c>
      <c r="GKE57" s="63">
        <f t="shared" si="103"/>
        <v>0</v>
      </c>
      <c r="GKF57" s="63">
        <f t="shared" si="103"/>
        <v>0</v>
      </c>
      <c r="GKG57" s="63">
        <f t="shared" si="103"/>
        <v>0</v>
      </c>
      <c r="GKH57" s="63">
        <f t="shared" si="103"/>
        <v>0</v>
      </c>
      <c r="GKI57" s="63">
        <f t="shared" si="103"/>
        <v>0</v>
      </c>
      <c r="GKJ57" s="63">
        <f t="shared" si="103"/>
        <v>0</v>
      </c>
      <c r="GKK57" s="63">
        <f t="shared" si="103"/>
        <v>0</v>
      </c>
      <c r="GKL57" s="63">
        <f t="shared" si="103"/>
        <v>0</v>
      </c>
      <c r="GKM57" s="63">
        <f t="shared" si="103"/>
        <v>0</v>
      </c>
      <c r="GKN57" s="63">
        <f t="shared" si="103"/>
        <v>0</v>
      </c>
      <c r="GKO57" s="63">
        <f t="shared" si="103"/>
        <v>0</v>
      </c>
      <c r="GKP57" s="63">
        <f t="shared" si="103"/>
        <v>0</v>
      </c>
      <c r="GKQ57" s="63">
        <f t="shared" si="103"/>
        <v>0</v>
      </c>
      <c r="GKR57" s="63">
        <f t="shared" si="103"/>
        <v>0</v>
      </c>
      <c r="GKS57" s="63">
        <f t="shared" si="103"/>
        <v>0</v>
      </c>
      <c r="GKT57" s="63">
        <f t="shared" si="103"/>
        <v>0</v>
      </c>
      <c r="GKU57" s="63">
        <f t="shared" si="103"/>
        <v>0</v>
      </c>
      <c r="GKV57" s="63">
        <f t="shared" si="103"/>
        <v>0</v>
      </c>
      <c r="GKW57" s="63">
        <f t="shared" si="103"/>
        <v>0</v>
      </c>
      <c r="GKX57" s="63">
        <f t="shared" si="103"/>
        <v>0</v>
      </c>
      <c r="GKY57" s="63">
        <f t="shared" si="103"/>
        <v>0</v>
      </c>
      <c r="GKZ57" s="63">
        <f t="shared" si="103"/>
        <v>0</v>
      </c>
      <c r="GLA57" s="63">
        <f t="shared" si="103"/>
        <v>0</v>
      </c>
      <c r="GLB57" s="63">
        <f t="shared" si="103"/>
        <v>0</v>
      </c>
      <c r="GLC57" s="63">
        <f t="shared" si="103"/>
        <v>0</v>
      </c>
      <c r="GLD57" s="63">
        <f t="shared" si="103"/>
        <v>0</v>
      </c>
      <c r="GLE57" s="63">
        <f t="shared" si="103"/>
        <v>0</v>
      </c>
      <c r="GLF57" s="63">
        <f t="shared" si="103"/>
        <v>0</v>
      </c>
      <c r="GLG57" s="63">
        <f t="shared" si="103"/>
        <v>0</v>
      </c>
      <c r="GLH57" s="63">
        <f t="shared" si="103"/>
        <v>0</v>
      </c>
      <c r="GLI57" s="63">
        <f t="shared" si="103"/>
        <v>0</v>
      </c>
      <c r="GLJ57" s="63">
        <f t="shared" si="103"/>
        <v>0</v>
      </c>
      <c r="GLK57" s="63">
        <f t="shared" si="103"/>
        <v>0</v>
      </c>
      <c r="GLL57" s="63">
        <f t="shared" si="103"/>
        <v>0</v>
      </c>
      <c r="GLM57" s="63">
        <f t="shared" si="103"/>
        <v>0</v>
      </c>
      <c r="GLN57" s="63">
        <f t="shared" si="103"/>
        <v>0</v>
      </c>
      <c r="GLO57" s="63">
        <f t="shared" si="103"/>
        <v>0</v>
      </c>
      <c r="GLP57" s="63">
        <f t="shared" si="103"/>
        <v>0</v>
      </c>
      <c r="GLQ57" s="63">
        <f t="shared" si="103"/>
        <v>0</v>
      </c>
      <c r="GLR57" s="63">
        <f t="shared" si="103"/>
        <v>0</v>
      </c>
      <c r="GLS57" s="63">
        <f t="shared" si="103"/>
        <v>0</v>
      </c>
      <c r="GLT57" s="63">
        <f t="shared" si="103"/>
        <v>0</v>
      </c>
      <c r="GLU57" s="63">
        <f t="shared" si="103"/>
        <v>0</v>
      </c>
      <c r="GLV57" s="63">
        <f t="shared" ref="GLV57:GOG57" si="104">GLU58</f>
        <v>0</v>
      </c>
      <c r="GLW57" s="63">
        <f t="shared" si="104"/>
        <v>0</v>
      </c>
      <c r="GLX57" s="63">
        <f t="shared" si="104"/>
        <v>0</v>
      </c>
      <c r="GLY57" s="63">
        <f t="shared" si="104"/>
        <v>0</v>
      </c>
      <c r="GLZ57" s="63">
        <f t="shared" si="104"/>
        <v>0</v>
      </c>
      <c r="GMA57" s="63">
        <f t="shared" si="104"/>
        <v>0</v>
      </c>
      <c r="GMB57" s="63">
        <f t="shared" si="104"/>
        <v>0</v>
      </c>
      <c r="GMC57" s="63">
        <f t="shared" si="104"/>
        <v>0</v>
      </c>
      <c r="GMD57" s="63">
        <f t="shared" si="104"/>
        <v>0</v>
      </c>
      <c r="GME57" s="63">
        <f t="shared" si="104"/>
        <v>0</v>
      </c>
      <c r="GMF57" s="63">
        <f t="shared" si="104"/>
        <v>0</v>
      </c>
      <c r="GMG57" s="63">
        <f t="shared" si="104"/>
        <v>0</v>
      </c>
      <c r="GMH57" s="63">
        <f t="shared" si="104"/>
        <v>0</v>
      </c>
      <c r="GMI57" s="63">
        <f t="shared" si="104"/>
        <v>0</v>
      </c>
      <c r="GMJ57" s="63">
        <f t="shared" si="104"/>
        <v>0</v>
      </c>
      <c r="GMK57" s="63">
        <f t="shared" si="104"/>
        <v>0</v>
      </c>
      <c r="GML57" s="63">
        <f t="shared" si="104"/>
        <v>0</v>
      </c>
      <c r="GMM57" s="63">
        <f t="shared" si="104"/>
        <v>0</v>
      </c>
      <c r="GMN57" s="63">
        <f t="shared" si="104"/>
        <v>0</v>
      </c>
      <c r="GMO57" s="63">
        <f t="shared" si="104"/>
        <v>0</v>
      </c>
      <c r="GMP57" s="63">
        <f t="shared" si="104"/>
        <v>0</v>
      </c>
      <c r="GMQ57" s="63">
        <f t="shared" si="104"/>
        <v>0</v>
      </c>
      <c r="GMR57" s="63">
        <f t="shared" si="104"/>
        <v>0</v>
      </c>
      <c r="GMS57" s="63">
        <f t="shared" si="104"/>
        <v>0</v>
      </c>
      <c r="GMT57" s="63">
        <f t="shared" si="104"/>
        <v>0</v>
      </c>
      <c r="GMU57" s="63">
        <f t="shared" si="104"/>
        <v>0</v>
      </c>
      <c r="GMV57" s="63">
        <f t="shared" si="104"/>
        <v>0</v>
      </c>
      <c r="GMW57" s="63">
        <f t="shared" si="104"/>
        <v>0</v>
      </c>
      <c r="GMX57" s="63">
        <f t="shared" si="104"/>
        <v>0</v>
      </c>
      <c r="GMY57" s="63">
        <f t="shared" si="104"/>
        <v>0</v>
      </c>
      <c r="GMZ57" s="63">
        <f t="shared" si="104"/>
        <v>0</v>
      </c>
      <c r="GNA57" s="63">
        <f t="shared" si="104"/>
        <v>0</v>
      </c>
      <c r="GNB57" s="63">
        <f t="shared" si="104"/>
        <v>0</v>
      </c>
      <c r="GNC57" s="63">
        <f t="shared" si="104"/>
        <v>0</v>
      </c>
      <c r="GND57" s="63">
        <f t="shared" si="104"/>
        <v>0</v>
      </c>
      <c r="GNE57" s="63">
        <f t="shared" si="104"/>
        <v>0</v>
      </c>
      <c r="GNF57" s="63">
        <f t="shared" si="104"/>
        <v>0</v>
      </c>
      <c r="GNG57" s="63">
        <f t="shared" si="104"/>
        <v>0</v>
      </c>
      <c r="GNH57" s="63">
        <f t="shared" si="104"/>
        <v>0</v>
      </c>
      <c r="GNI57" s="63">
        <f t="shared" si="104"/>
        <v>0</v>
      </c>
      <c r="GNJ57" s="63">
        <f t="shared" si="104"/>
        <v>0</v>
      </c>
      <c r="GNK57" s="63">
        <f t="shared" si="104"/>
        <v>0</v>
      </c>
      <c r="GNL57" s="63">
        <f t="shared" si="104"/>
        <v>0</v>
      </c>
      <c r="GNM57" s="63">
        <f t="shared" si="104"/>
        <v>0</v>
      </c>
      <c r="GNN57" s="63">
        <f t="shared" si="104"/>
        <v>0</v>
      </c>
      <c r="GNO57" s="63">
        <f t="shared" si="104"/>
        <v>0</v>
      </c>
      <c r="GNP57" s="63">
        <f t="shared" si="104"/>
        <v>0</v>
      </c>
      <c r="GNQ57" s="63">
        <f t="shared" si="104"/>
        <v>0</v>
      </c>
      <c r="GNR57" s="63">
        <f t="shared" si="104"/>
        <v>0</v>
      </c>
      <c r="GNS57" s="63">
        <f t="shared" si="104"/>
        <v>0</v>
      </c>
      <c r="GNT57" s="63">
        <f t="shared" si="104"/>
        <v>0</v>
      </c>
      <c r="GNU57" s="63">
        <f t="shared" si="104"/>
        <v>0</v>
      </c>
      <c r="GNV57" s="63">
        <f t="shared" si="104"/>
        <v>0</v>
      </c>
      <c r="GNW57" s="63">
        <f t="shared" si="104"/>
        <v>0</v>
      </c>
      <c r="GNX57" s="63">
        <f t="shared" si="104"/>
        <v>0</v>
      </c>
      <c r="GNY57" s="63">
        <f t="shared" si="104"/>
        <v>0</v>
      </c>
      <c r="GNZ57" s="63">
        <f t="shared" si="104"/>
        <v>0</v>
      </c>
      <c r="GOA57" s="63">
        <f t="shared" si="104"/>
        <v>0</v>
      </c>
      <c r="GOB57" s="63">
        <f t="shared" si="104"/>
        <v>0</v>
      </c>
      <c r="GOC57" s="63">
        <f t="shared" si="104"/>
        <v>0</v>
      </c>
      <c r="GOD57" s="63">
        <f t="shared" si="104"/>
        <v>0</v>
      </c>
      <c r="GOE57" s="63">
        <f t="shared" si="104"/>
        <v>0</v>
      </c>
      <c r="GOF57" s="63">
        <f t="shared" si="104"/>
        <v>0</v>
      </c>
      <c r="GOG57" s="63">
        <f t="shared" si="104"/>
        <v>0</v>
      </c>
      <c r="GOH57" s="63">
        <f t="shared" ref="GOH57:GQS57" si="105">GOG58</f>
        <v>0</v>
      </c>
      <c r="GOI57" s="63">
        <f t="shared" si="105"/>
        <v>0</v>
      </c>
      <c r="GOJ57" s="63">
        <f t="shared" si="105"/>
        <v>0</v>
      </c>
      <c r="GOK57" s="63">
        <f t="shared" si="105"/>
        <v>0</v>
      </c>
      <c r="GOL57" s="63">
        <f t="shared" si="105"/>
        <v>0</v>
      </c>
      <c r="GOM57" s="63">
        <f t="shared" si="105"/>
        <v>0</v>
      </c>
      <c r="GON57" s="63">
        <f t="shared" si="105"/>
        <v>0</v>
      </c>
      <c r="GOO57" s="63">
        <f t="shared" si="105"/>
        <v>0</v>
      </c>
      <c r="GOP57" s="63">
        <f t="shared" si="105"/>
        <v>0</v>
      </c>
      <c r="GOQ57" s="63">
        <f t="shared" si="105"/>
        <v>0</v>
      </c>
      <c r="GOR57" s="63">
        <f t="shared" si="105"/>
        <v>0</v>
      </c>
      <c r="GOS57" s="63">
        <f t="shared" si="105"/>
        <v>0</v>
      </c>
      <c r="GOT57" s="63">
        <f t="shared" si="105"/>
        <v>0</v>
      </c>
      <c r="GOU57" s="63">
        <f t="shared" si="105"/>
        <v>0</v>
      </c>
      <c r="GOV57" s="63">
        <f t="shared" si="105"/>
        <v>0</v>
      </c>
      <c r="GOW57" s="63">
        <f t="shared" si="105"/>
        <v>0</v>
      </c>
      <c r="GOX57" s="63">
        <f t="shared" si="105"/>
        <v>0</v>
      </c>
      <c r="GOY57" s="63">
        <f t="shared" si="105"/>
        <v>0</v>
      </c>
      <c r="GOZ57" s="63">
        <f t="shared" si="105"/>
        <v>0</v>
      </c>
      <c r="GPA57" s="63">
        <f t="shared" si="105"/>
        <v>0</v>
      </c>
      <c r="GPB57" s="63">
        <f t="shared" si="105"/>
        <v>0</v>
      </c>
      <c r="GPC57" s="63">
        <f t="shared" si="105"/>
        <v>0</v>
      </c>
      <c r="GPD57" s="63">
        <f t="shared" si="105"/>
        <v>0</v>
      </c>
      <c r="GPE57" s="63">
        <f t="shared" si="105"/>
        <v>0</v>
      </c>
      <c r="GPF57" s="63">
        <f t="shared" si="105"/>
        <v>0</v>
      </c>
      <c r="GPG57" s="63">
        <f t="shared" si="105"/>
        <v>0</v>
      </c>
      <c r="GPH57" s="63">
        <f t="shared" si="105"/>
        <v>0</v>
      </c>
      <c r="GPI57" s="63">
        <f t="shared" si="105"/>
        <v>0</v>
      </c>
      <c r="GPJ57" s="63">
        <f t="shared" si="105"/>
        <v>0</v>
      </c>
      <c r="GPK57" s="63">
        <f t="shared" si="105"/>
        <v>0</v>
      </c>
      <c r="GPL57" s="63">
        <f t="shared" si="105"/>
        <v>0</v>
      </c>
      <c r="GPM57" s="63">
        <f t="shared" si="105"/>
        <v>0</v>
      </c>
      <c r="GPN57" s="63">
        <f t="shared" si="105"/>
        <v>0</v>
      </c>
      <c r="GPO57" s="63">
        <f t="shared" si="105"/>
        <v>0</v>
      </c>
      <c r="GPP57" s="63">
        <f t="shared" si="105"/>
        <v>0</v>
      </c>
      <c r="GPQ57" s="63">
        <f t="shared" si="105"/>
        <v>0</v>
      </c>
      <c r="GPR57" s="63">
        <f t="shared" si="105"/>
        <v>0</v>
      </c>
      <c r="GPS57" s="63">
        <f t="shared" si="105"/>
        <v>0</v>
      </c>
      <c r="GPT57" s="63">
        <f t="shared" si="105"/>
        <v>0</v>
      </c>
      <c r="GPU57" s="63">
        <f t="shared" si="105"/>
        <v>0</v>
      </c>
      <c r="GPV57" s="63">
        <f t="shared" si="105"/>
        <v>0</v>
      </c>
      <c r="GPW57" s="63">
        <f t="shared" si="105"/>
        <v>0</v>
      </c>
      <c r="GPX57" s="63">
        <f t="shared" si="105"/>
        <v>0</v>
      </c>
      <c r="GPY57" s="63">
        <f t="shared" si="105"/>
        <v>0</v>
      </c>
      <c r="GPZ57" s="63">
        <f t="shared" si="105"/>
        <v>0</v>
      </c>
      <c r="GQA57" s="63">
        <f t="shared" si="105"/>
        <v>0</v>
      </c>
      <c r="GQB57" s="63">
        <f t="shared" si="105"/>
        <v>0</v>
      </c>
      <c r="GQC57" s="63">
        <f t="shared" si="105"/>
        <v>0</v>
      </c>
      <c r="GQD57" s="63">
        <f t="shared" si="105"/>
        <v>0</v>
      </c>
      <c r="GQE57" s="63">
        <f t="shared" si="105"/>
        <v>0</v>
      </c>
      <c r="GQF57" s="63">
        <f t="shared" si="105"/>
        <v>0</v>
      </c>
      <c r="GQG57" s="63">
        <f t="shared" si="105"/>
        <v>0</v>
      </c>
      <c r="GQH57" s="63">
        <f t="shared" si="105"/>
        <v>0</v>
      </c>
      <c r="GQI57" s="63">
        <f t="shared" si="105"/>
        <v>0</v>
      </c>
      <c r="GQJ57" s="63">
        <f t="shared" si="105"/>
        <v>0</v>
      </c>
      <c r="GQK57" s="63">
        <f t="shared" si="105"/>
        <v>0</v>
      </c>
      <c r="GQL57" s="63">
        <f t="shared" si="105"/>
        <v>0</v>
      </c>
      <c r="GQM57" s="63">
        <f t="shared" si="105"/>
        <v>0</v>
      </c>
      <c r="GQN57" s="63">
        <f t="shared" si="105"/>
        <v>0</v>
      </c>
      <c r="GQO57" s="63">
        <f t="shared" si="105"/>
        <v>0</v>
      </c>
      <c r="GQP57" s="63">
        <f t="shared" si="105"/>
        <v>0</v>
      </c>
      <c r="GQQ57" s="63">
        <f t="shared" si="105"/>
        <v>0</v>
      </c>
      <c r="GQR57" s="63">
        <f t="shared" si="105"/>
        <v>0</v>
      </c>
      <c r="GQS57" s="63">
        <f t="shared" si="105"/>
        <v>0</v>
      </c>
      <c r="GQT57" s="63">
        <f t="shared" ref="GQT57:GTE57" si="106">GQS58</f>
        <v>0</v>
      </c>
      <c r="GQU57" s="63">
        <f t="shared" si="106"/>
        <v>0</v>
      </c>
      <c r="GQV57" s="63">
        <f t="shared" si="106"/>
        <v>0</v>
      </c>
      <c r="GQW57" s="63">
        <f t="shared" si="106"/>
        <v>0</v>
      </c>
      <c r="GQX57" s="63">
        <f t="shared" si="106"/>
        <v>0</v>
      </c>
      <c r="GQY57" s="63">
        <f t="shared" si="106"/>
        <v>0</v>
      </c>
      <c r="GQZ57" s="63">
        <f t="shared" si="106"/>
        <v>0</v>
      </c>
      <c r="GRA57" s="63">
        <f t="shared" si="106"/>
        <v>0</v>
      </c>
      <c r="GRB57" s="63">
        <f t="shared" si="106"/>
        <v>0</v>
      </c>
      <c r="GRC57" s="63">
        <f t="shared" si="106"/>
        <v>0</v>
      </c>
      <c r="GRD57" s="63">
        <f t="shared" si="106"/>
        <v>0</v>
      </c>
      <c r="GRE57" s="63">
        <f t="shared" si="106"/>
        <v>0</v>
      </c>
      <c r="GRF57" s="63">
        <f t="shared" si="106"/>
        <v>0</v>
      </c>
      <c r="GRG57" s="63">
        <f t="shared" si="106"/>
        <v>0</v>
      </c>
      <c r="GRH57" s="63">
        <f t="shared" si="106"/>
        <v>0</v>
      </c>
      <c r="GRI57" s="63">
        <f t="shared" si="106"/>
        <v>0</v>
      </c>
      <c r="GRJ57" s="63">
        <f t="shared" si="106"/>
        <v>0</v>
      </c>
      <c r="GRK57" s="63">
        <f t="shared" si="106"/>
        <v>0</v>
      </c>
      <c r="GRL57" s="63">
        <f t="shared" si="106"/>
        <v>0</v>
      </c>
      <c r="GRM57" s="63">
        <f t="shared" si="106"/>
        <v>0</v>
      </c>
      <c r="GRN57" s="63">
        <f t="shared" si="106"/>
        <v>0</v>
      </c>
      <c r="GRO57" s="63">
        <f t="shared" si="106"/>
        <v>0</v>
      </c>
      <c r="GRP57" s="63">
        <f t="shared" si="106"/>
        <v>0</v>
      </c>
      <c r="GRQ57" s="63">
        <f t="shared" si="106"/>
        <v>0</v>
      </c>
      <c r="GRR57" s="63">
        <f t="shared" si="106"/>
        <v>0</v>
      </c>
      <c r="GRS57" s="63">
        <f t="shared" si="106"/>
        <v>0</v>
      </c>
      <c r="GRT57" s="63">
        <f t="shared" si="106"/>
        <v>0</v>
      </c>
      <c r="GRU57" s="63">
        <f t="shared" si="106"/>
        <v>0</v>
      </c>
      <c r="GRV57" s="63">
        <f t="shared" si="106"/>
        <v>0</v>
      </c>
      <c r="GRW57" s="63">
        <f t="shared" si="106"/>
        <v>0</v>
      </c>
      <c r="GRX57" s="63">
        <f t="shared" si="106"/>
        <v>0</v>
      </c>
      <c r="GRY57" s="63">
        <f t="shared" si="106"/>
        <v>0</v>
      </c>
      <c r="GRZ57" s="63">
        <f t="shared" si="106"/>
        <v>0</v>
      </c>
      <c r="GSA57" s="63">
        <f t="shared" si="106"/>
        <v>0</v>
      </c>
      <c r="GSB57" s="63">
        <f t="shared" si="106"/>
        <v>0</v>
      </c>
      <c r="GSC57" s="63">
        <f t="shared" si="106"/>
        <v>0</v>
      </c>
      <c r="GSD57" s="63">
        <f t="shared" si="106"/>
        <v>0</v>
      </c>
      <c r="GSE57" s="63">
        <f t="shared" si="106"/>
        <v>0</v>
      </c>
      <c r="GSF57" s="63">
        <f t="shared" si="106"/>
        <v>0</v>
      </c>
      <c r="GSG57" s="63">
        <f t="shared" si="106"/>
        <v>0</v>
      </c>
      <c r="GSH57" s="63">
        <f t="shared" si="106"/>
        <v>0</v>
      </c>
      <c r="GSI57" s="63">
        <f t="shared" si="106"/>
        <v>0</v>
      </c>
      <c r="GSJ57" s="63">
        <f t="shared" si="106"/>
        <v>0</v>
      </c>
      <c r="GSK57" s="63">
        <f t="shared" si="106"/>
        <v>0</v>
      </c>
      <c r="GSL57" s="63">
        <f t="shared" si="106"/>
        <v>0</v>
      </c>
      <c r="GSM57" s="63">
        <f t="shared" si="106"/>
        <v>0</v>
      </c>
      <c r="GSN57" s="63">
        <f t="shared" si="106"/>
        <v>0</v>
      </c>
      <c r="GSO57" s="63">
        <f t="shared" si="106"/>
        <v>0</v>
      </c>
      <c r="GSP57" s="63">
        <f t="shared" si="106"/>
        <v>0</v>
      </c>
      <c r="GSQ57" s="63">
        <f t="shared" si="106"/>
        <v>0</v>
      </c>
      <c r="GSR57" s="63">
        <f t="shared" si="106"/>
        <v>0</v>
      </c>
      <c r="GSS57" s="63">
        <f t="shared" si="106"/>
        <v>0</v>
      </c>
      <c r="GST57" s="63">
        <f t="shared" si="106"/>
        <v>0</v>
      </c>
      <c r="GSU57" s="63">
        <f t="shared" si="106"/>
        <v>0</v>
      </c>
      <c r="GSV57" s="63">
        <f t="shared" si="106"/>
        <v>0</v>
      </c>
      <c r="GSW57" s="63">
        <f t="shared" si="106"/>
        <v>0</v>
      </c>
      <c r="GSX57" s="63">
        <f t="shared" si="106"/>
        <v>0</v>
      </c>
      <c r="GSY57" s="63">
        <f t="shared" si="106"/>
        <v>0</v>
      </c>
      <c r="GSZ57" s="63">
        <f t="shared" si="106"/>
        <v>0</v>
      </c>
      <c r="GTA57" s="63">
        <f t="shared" si="106"/>
        <v>0</v>
      </c>
      <c r="GTB57" s="63">
        <f t="shared" si="106"/>
        <v>0</v>
      </c>
      <c r="GTC57" s="63">
        <f t="shared" si="106"/>
        <v>0</v>
      </c>
      <c r="GTD57" s="63">
        <f t="shared" si="106"/>
        <v>0</v>
      </c>
      <c r="GTE57" s="63">
        <f t="shared" si="106"/>
        <v>0</v>
      </c>
      <c r="GTF57" s="63">
        <f t="shared" ref="GTF57:GVQ57" si="107">GTE58</f>
        <v>0</v>
      </c>
      <c r="GTG57" s="63">
        <f t="shared" si="107"/>
        <v>0</v>
      </c>
      <c r="GTH57" s="63">
        <f t="shared" si="107"/>
        <v>0</v>
      </c>
      <c r="GTI57" s="63">
        <f t="shared" si="107"/>
        <v>0</v>
      </c>
      <c r="GTJ57" s="63">
        <f t="shared" si="107"/>
        <v>0</v>
      </c>
      <c r="GTK57" s="63">
        <f t="shared" si="107"/>
        <v>0</v>
      </c>
      <c r="GTL57" s="63">
        <f t="shared" si="107"/>
        <v>0</v>
      </c>
      <c r="GTM57" s="63">
        <f t="shared" si="107"/>
        <v>0</v>
      </c>
      <c r="GTN57" s="63">
        <f t="shared" si="107"/>
        <v>0</v>
      </c>
      <c r="GTO57" s="63">
        <f t="shared" si="107"/>
        <v>0</v>
      </c>
      <c r="GTP57" s="63">
        <f t="shared" si="107"/>
        <v>0</v>
      </c>
      <c r="GTQ57" s="63">
        <f t="shared" si="107"/>
        <v>0</v>
      </c>
      <c r="GTR57" s="63">
        <f t="shared" si="107"/>
        <v>0</v>
      </c>
      <c r="GTS57" s="63">
        <f t="shared" si="107"/>
        <v>0</v>
      </c>
      <c r="GTT57" s="63">
        <f t="shared" si="107"/>
        <v>0</v>
      </c>
      <c r="GTU57" s="63">
        <f t="shared" si="107"/>
        <v>0</v>
      </c>
      <c r="GTV57" s="63">
        <f t="shared" si="107"/>
        <v>0</v>
      </c>
      <c r="GTW57" s="63">
        <f t="shared" si="107"/>
        <v>0</v>
      </c>
      <c r="GTX57" s="63">
        <f t="shared" si="107"/>
        <v>0</v>
      </c>
      <c r="GTY57" s="63">
        <f t="shared" si="107"/>
        <v>0</v>
      </c>
      <c r="GTZ57" s="63">
        <f t="shared" si="107"/>
        <v>0</v>
      </c>
      <c r="GUA57" s="63">
        <f t="shared" si="107"/>
        <v>0</v>
      </c>
      <c r="GUB57" s="63">
        <f t="shared" si="107"/>
        <v>0</v>
      </c>
      <c r="GUC57" s="63">
        <f t="shared" si="107"/>
        <v>0</v>
      </c>
      <c r="GUD57" s="63">
        <f t="shared" si="107"/>
        <v>0</v>
      </c>
      <c r="GUE57" s="63">
        <f t="shared" si="107"/>
        <v>0</v>
      </c>
      <c r="GUF57" s="63">
        <f t="shared" si="107"/>
        <v>0</v>
      </c>
      <c r="GUG57" s="63">
        <f t="shared" si="107"/>
        <v>0</v>
      </c>
      <c r="GUH57" s="63">
        <f t="shared" si="107"/>
        <v>0</v>
      </c>
      <c r="GUI57" s="63">
        <f t="shared" si="107"/>
        <v>0</v>
      </c>
      <c r="GUJ57" s="63">
        <f t="shared" si="107"/>
        <v>0</v>
      </c>
      <c r="GUK57" s="63">
        <f t="shared" si="107"/>
        <v>0</v>
      </c>
      <c r="GUL57" s="63">
        <f t="shared" si="107"/>
        <v>0</v>
      </c>
      <c r="GUM57" s="63">
        <f t="shared" si="107"/>
        <v>0</v>
      </c>
      <c r="GUN57" s="63">
        <f t="shared" si="107"/>
        <v>0</v>
      </c>
      <c r="GUO57" s="63">
        <f t="shared" si="107"/>
        <v>0</v>
      </c>
      <c r="GUP57" s="63">
        <f t="shared" si="107"/>
        <v>0</v>
      </c>
      <c r="GUQ57" s="63">
        <f t="shared" si="107"/>
        <v>0</v>
      </c>
      <c r="GUR57" s="63">
        <f t="shared" si="107"/>
        <v>0</v>
      </c>
      <c r="GUS57" s="63">
        <f t="shared" si="107"/>
        <v>0</v>
      </c>
      <c r="GUT57" s="63">
        <f t="shared" si="107"/>
        <v>0</v>
      </c>
      <c r="GUU57" s="63">
        <f t="shared" si="107"/>
        <v>0</v>
      </c>
      <c r="GUV57" s="63">
        <f t="shared" si="107"/>
        <v>0</v>
      </c>
      <c r="GUW57" s="63">
        <f t="shared" si="107"/>
        <v>0</v>
      </c>
      <c r="GUX57" s="63">
        <f t="shared" si="107"/>
        <v>0</v>
      </c>
      <c r="GUY57" s="63">
        <f t="shared" si="107"/>
        <v>0</v>
      </c>
      <c r="GUZ57" s="63">
        <f t="shared" si="107"/>
        <v>0</v>
      </c>
      <c r="GVA57" s="63">
        <f t="shared" si="107"/>
        <v>0</v>
      </c>
      <c r="GVB57" s="63">
        <f t="shared" si="107"/>
        <v>0</v>
      </c>
      <c r="GVC57" s="63">
        <f t="shared" si="107"/>
        <v>0</v>
      </c>
      <c r="GVD57" s="63">
        <f t="shared" si="107"/>
        <v>0</v>
      </c>
      <c r="GVE57" s="63">
        <f t="shared" si="107"/>
        <v>0</v>
      </c>
      <c r="GVF57" s="63">
        <f t="shared" si="107"/>
        <v>0</v>
      </c>
      <c r="GVG57" s="63">
        <f t="shared" si="107"/>
        <v>0</v>
      </c>
      <c r="GVH57" s="63">
        <f t="shared" si="107"/>
        <v>0</v>
      </c>
      <c r="GVI57" s="63">
        <f t="shared" si="107"/>
        <v>0</v>
      </c>
      <c r="GVJ57" s="63">
        <f t="shared" si="107"/>
        <v>0</v>
      </c>
      <c r="GVK57" s="63">
        <f t="shared" si="107"/>
        <v>0</v>
      </c>
      <c r="GVL57" s="63">
        <f t="shared" si="107"/>
        <v>0</v>
      </c>
      <c r="GVM57" s="63">
        <f t="shared" si="107"/>
        <v>0</v>
      </c>
      <c r="GVN57" s="63">
        <f t="shared" si="107"/>
        <v>0</v>
      </c>
      <c r="GVO57" s="63">
        <f t="shared" si="107"/>
        <v>0</v>
      </c>
      <c r="GVP57" s="63">
        <f t="shared" si="107"/>
        <v>0</v>
      </c>
      <c r="GVQ57" s="63">
        <f t="shared" si="107"/>
        <v>0</v>
      </c>
      <c r="GVR57" s="63">
        <f t="shared" ref="GVR57:GYC57" si="108">GVQ58</f>
        <v>0</v>
      </c>
      <c r="GVS57" s="63">
        <f t="shared" si="108"/>
        <v>0</v>
      </c>
      <c r="GVT57" s="63">
        <f t="shared" si="108"/>
        <v>0</v>
      </c>
      <c r="GVU57" s="63">
        <f t="shared" si="108"/>
        <v>0</v>
      </c>
      <c r="GVV57" s="63">
        <f t="shared" si="108"/>
        <v>0</v>
      </c>
      <c r="GVW57" s="63">
        <f t="shared" si="108"/>
        <v>0</v>
      </c>
      <c r="GVX57" s="63">
        <f t="shared" si="108"/>
        <v>0</v>
      </c>
      <c r="GVY57" s="63">
        <f t="shared" si="108"/>
        <v>0</v>
      </c>
      <c r="GVZ57" s="63">
        <f t="shared" si="108"/>
        <v>0</v>
      </c>
      <c r="GWA57" s="63">
        <f t="shared" si="108"/>
        <v>0</v>
      </c>
      <c r="GWB57" s="63">
        <f t="shared" si="108"/>
        <v>0</v>
      </c>
      <c r="GWC57" s="63">
        <f t="shared" si="108"/>
        <v>0</v>
      </c>
      <c r="GWD57" s="63">
        <f t="shared" si="108"/>
        <v>0</v>
      </c>
      <c r="GWE57" s="63">
        <f t="shared" si="108"/>
        <v>0</v>
      </c>
      <c r="GWF57" s="63">
        <f t="shared" si="108"/>
        <v>0</v>
      </c>
      <c r="GWG57" s="63">
        <f t="shared" si="108"/>
        <v>0</v>
      </c>
      <c r="GWH57" s="63">
        <f t="shared" si="108"/>
        <v>0</v>
      </c>
      <c r="GWI57" s="63">
        <f t="shared" si="108"/>
        <v>0</v>
      </c>
      <c r="GWJ57" s="63">
        <f t="shared" si="108"/>
        <v>0</v>
      </c>
      <c r="GWK57" s="63">
        <f t="shared" si="108"/>
        <v>0</v>
      </c>
      <c r="GWL57" s="63">
        <f t="shared" si="108"/>
        <v>0</v>
      </c>
      <c r="GWM57" s="63">
        <f t="shared" si="108"/>
        <v>0</v>
      </c>
      <c r="GWN57" s="63">
        <f t="shared" si="108"/>
        <v>0</v>
      </c>
      <c r="GWO57" s="63">
        <f t="shared" si="108"/>
        <v>0</v>
      </c>
      <c r="GWP57" s="63">
        <f t="shared" si="108"/>
        <v>0</v>
      </c>
      <c r="GWQ57" s="63">
        <f t="shared" si="108"/>
        <v>0</v>
      </c>
      <c r="GWR57" s="63">
        <f t="shared" si="108"/>
        <v>0</v>
      </c>
      <c r="GWS57" s="63">
        <f t="shared" si="108"/>
        <v>0</v>
      </c>
      <c r="GWT57" s="63">
        <f t="shared" si="108"/>
        <v>0</v>
      </c>
      <c r="GWU57" s="63">
        <f t="shared" si="108"/>
        <v>0</v>
      </c>
      <c r="GWV57" s="63">
        <f t="shared" si="108"/>
        <v>0</v>
      </c>
      <c r="GWW57" s="63">
        <f t="shared" si="108"/>
        <v>0</v>
      </c>
      <c r="GWX57" s="63">
        <f t="shared" si="108"/>
        <v>0</v>
      </c>
      <c r="GWY57" s="63">
        <f t="shared" si="108"/>
        <v>0</v>
      </c>
      <c r="GWZ57" s="63">
        <f t="shared" si="108"/>
        <v>0</v>
      </c>
      <c r="GXA57" s="63">
        <f t="shared" si="108"/>
        <v>0</v>
      </c>
      <c r="GXB57" s="63">
        <f t="shared" si="108"/>
        <v>0</v>
      </c>
      <c r="GXC57" s="63">
        <f t="shared" si="108"/>
        <v>0</v>
      </c>
      <c r="GXD57" s="63">
        <f t="shared" si="108"/>
        <v>0</v>
      </c>
      <c r="GXE57" s="63">
        <f t="shared" si="108"/>
        <v>0</v>
      </c>
      <c r="GXF57" s="63">
        <f t="shared" si="108"/>
        <v>0</v>
      </c>
      <c r="GXG57" s="63">
        <f t="shared" si="108"/>
        <v>0</v>
      </c>
      <c r="GXH57" s="63">
        <f t="shared" si="108"/>
        <v>0</v>
      </c>
      <c r="GXI57" s="63">
        <f t="shared" si="108"/>
        <v>0</v>
      </c>
      <c r="GXJ57" s="63">
        <f t="shared" si="108"/>
        <v>0</v>
      </c>
      <c r="GXK57" s="63">
        <f t="shared" si="108"/>
        <v>0</v>
      </c>
      <c r="GXL57" s="63">
        <f t="shared" si="108"/>
        <v>0</v>
      </c>
      <c r="GXM57" s="63">
        <f t="shared" si="108"/>
        <v>0</v>
      </c>
      <c r="GXN57" s="63">
        <f t="shared" si="108"/>
        <v>0</v>
      </c>
      <c r="GXO57" s="63">
        <f t="shared" si="108"/>
        <v>0</v>
      </c>
      <c r="GXP57" s="63">
        <f t="shared" si="108"/>
        <v>0</v>
      </c>
      <c r="GXQ57" s="63">
        <f t="shared" si="108"/>
        <v>0</v>
      </c>
      <c r="GXR57" s="63">
        <f t="shared" si="108"/>
        <v>0</v>
      </c>
      <c r="GXS57" s="63">
        <f t="shared" si="108"/>
        <v>0</v>
      </c>
      <c r="GXT57" s="63">
        <f t="shared" si="108"/>
        <v>0</v>
      </c>
      <c r="GXU57" s="63">
        <f t="shared" si="108"/>
        <v>0</v>
      </c>
      <c r="GXV57" s="63">
        <f t="shared" si="108"/>
        <v>0</v>
      </c>
      <c r="GXW57" s="63">
        <f t="shared" si="108"/>
        <v>0</v>
      </c>
      <c r="GXX57" s="63">
        <f t="shared" si="108"/>
        <v>0</v>
      </c>
      <c r="GXY57" s="63">
        <f t="shared" si="108"/>
        <v>0</v>
      </c>
      <c r="GXZ57" s="63">
        <f t="shared" si="108"/>
        <v>0</v>
      </c>
      <c r="GYA57" s="63">
        <f t="shared" si="108"/>
        <v>0</v>
      </c>
      <c r="GYB57" s="63">
        <f t="shared" si="108"/>
        <v>0</v>
      </c>
      <c r="GYC57" s="63">
        <f t="shared" si="108"/>
        <v>0</v>
      </c>
      <c r="GYD57" s="63">
        <f t="shared" ref="GYD57:HAO57" si="109">GYC58</f>
        <v>0</v>
      </c>
      <c r="GYE57" s="63">
        <f t="shared" si="109"/>
        <v>0</v>
      </c>
      <c r="GYF57" s="63">
        <f t="shared" si="109"/>
        <v>0</v>
      </c>
      <c r="GYG57" s="63">
        <f t="shared" si="109"/>
        <v>0</v>
      </c>
      <c r="GYH57" s="63">
        <f t="shared" si="109"/>
        <v>0</v>
      </c>
      <c r="GYI57" s="63">
        <f t="shared" si="109"/>
        <v>0</v>
      </c>
      <c r="GYJ57" s="63">
        <f t="shared" si="109"/>
        <v>0</v>
      </c>
      <c r="GYK57" s="63">
        <f t="shared" si="109"/>
        <v>0</v>
      </c>
      <c r="GYL57" s="63">
        <f t="shared" si="109"/>
        <v>0</v>
      </c>
      <c r="GYM57" s="63">
        <f t="shared" si="109"/>
        <v>0</v>
      </c>
      <c r="GYN57" s="63">
        <f t="shared" si="109"/>
        <v>0</v>
      </c>
      <c r="GYO57" s="63">
        <f t="shared" si="109"/>
        <v>0</v>
      </c>
      <c r="GYP57" s="63">
        <f t="shared" si="109"/>
        <v>0</v>
      </c>
      <c r="GYQ57" s="63">
        <f t="shared" si="109"/>
        <v>0</v>
      </c>
      <c r="GYR57" s="63">
        <f t="shared" si="109"/>
        <v>0</v>
      </c>
      <c r="GYS57" s="63">
        <f t="shared" si="109"/>
        <v>0</v>
      </c>
      <c r="GYT57" s="63">
        <f t="shared" si="109"/>
        <v>0</v>
      </c>
      <c r="GYU57" s="63">
        <f t="shared" si="109"/>
        <v>0</v>
      </c>
      <c r="GYV57" s="63">
        <f t="shared" si="109"/>
        <v>0</v>
      </c>
      <c r="GYW57" s="63">
        <f t="shared" si="109"/>
        <v>0</v>
      </c>
      <c r="GYX57" s="63">
        <f t="shared" si="109"/>
        <v>0</v>
      </c>
      <c r="GYY57" s="63">
        <f t="shared" si="109"/>
        <v>0</v>
      </c>
      <c r="GYZ57" s="63">
        <f t="shared" si="109"/>
        <v>0</v>
      </c>
      <c r="GZA57" s="63">
        <f t="shared" si="109"/>
        <v>0</v>
      </c>
      <c r="GZB57" s="63">
        <f t="shared" si="109"/>
        <v>0</v>
      </c>
      <c r="GZC57" s="63">
        <f t="shared" si="109"/>
        <v>0</v>
      </c>
      <c r="GZD57" s="63">
        <f t="shared" si="109"/>
        <v>0</v>
      </c>
      <c r="GZE57" s="63">
        <f t="shared" si="109"/>
        <v>0</v>
      </c>
      <c r="GZF57" s="63">
        <f t="shared" si="109"/>
        <v>0</v>
      </c>
      <c r="GZG57" s="63">
        <f t="shared" si="109"/>
        <v>0</v>
      </c>
      <c r="GZH57" s="63">
        <f t="shared" si="109"/>
        <v>0</v>
      </c>
      <c r="GZI57" s="63">
        <f t="shared" si="109"/>
        <v>0</v>
      </c>
      <c r="GZJ57" s="63">
        <f t="shared" si="109"/>
        <v>0</v>
      </c>
      <c r="GZK57" s="63">
        <f t="shared" si="109"/>
        <v>0</v>
      </c>
      <c r="GZL57" s="63">
        <f t="shared" si="109"/>
        <v>0</v>
      </c>
      <c r="GZM57" s="63">
        <f t="shared" si="109"/>
        <v>0</v>
      </c>
      <c r="GZN57" s="63">
        <f t="shared" si="109"/>
        <v>0</v>
      </c>
      <c r="GZO57" s="63">
        <f t="shared" si="109"/>
        <v>0</v>
      </c>
      <c r="GZP57" s="63">
        <f t="shared" si="109"/>
        <v>0</v>
      </c>
      <c r="GZQ57" s="63">
        <f t="shared" si="109"/>
        <v>0</v>
      </c>
      <c r="GZR57" s="63">
        <f t="shared" si="109"/>
        <v>0</v>
      </c>
      <c r="GZS57" s="63">
        <f t="shared" si="109"/>
        <v>0</v>
      </c>
      <c r="GZT57" s="63">
        <f t="shared" si="109"/>
        <v>0</v>
      </c>
      <c r="GZU57" s="63">
        <f t="shared" si="109"/>
        <v>0</v>
      </c>
      <c r="GZV57" s="63">
        <f t="shared" si="109"/>
        <v>0</v>
      </c>
      <c r="GZW57" s="63">
        <f t="shared" si="109"/>
        <v>0</v>
      </c>
      <c r="GZX57" s="63">
        <f t="shared" si="109"/>
        <v>0</v>
      </c>
      <c r="GZY57" s="63">
        <f t="shared" si="109"/>
        <v>0</v>
      </c>
      <c r="GZZ57" s="63">
        <f t="shared" si="109"/>
        <v>0</v>
      </c>
      <c r="HAA57" s="63">
        <f t="shared" si="109"/>
        <v>0</v>
      </c>
      <c r="HAB57" s="63">
        <f t="shared" si="109"/>
        <v>0</v>
      </c>
      <c r="HAC57" s="63">
        <f t="shared" si="109"/>
        <v>0</v>
      </c>
      <c r="HAD57" s="63">
        <f t="shared" si="109"/>
        <v>0</v>
      </c>
      <c r="HAE57" s="63">
        <f t="shared" si="109"/>
        <v>0</v>
      </c>
      <c r="HAF57" s="63">
        <f t="shared" si="109"/>
        <v>0</v>
      </c>
      <c r="HAG57" s="63">
        <f t="shared" si="109"/>
        <v>0</v>
      </c>
      <c r="HAH57" s="63">
        <f t="shared" si="109"/>
        <v>0</v>
      </c>
      <c r="HAI57" s="63">
        <f t="shared" si="109"/>
        <v>0</v>
      </c>
      <c r="HAJ57" s="63">
        <f t="shared" si="109"/>
        <v>0</v>
      </c>
      <c r="HAK57" s="63">
        <f t="shared" si="109"/>
        <v>0</v>
      </c>
      <c r="HAL57" s="63">
        <f t="shared" si="109"/>
        <v>0</v>
      </c>
      <c r="HAM57" s="63">
        <f t="shared" si="109"/>
        <v>0</v>
      </c>
      <c r="HAN57" s="63">
        <f t="shared" si="109"/>
        <v>0</v>
      </c>
      <c r="HAO57" s="63">
        <f t="shared" si="109"/>
        <v>0</v>
      </c>
      <c r="HAP57" s="63">
        <f t="shared" ref="HAP57:HDA57" si="110">HAO58</f>
        <v>0</v>
      </c>
      <c r="HAQ57" s="63">
        <f t="shared" si="110"/>
        <v>0</v>
      </c>
      <c r="HAR57" s="63">
        <f t="shared" si="110"/>
        <v>0</v>
      </c>
      <c r="HAS57" s="63">
        <f t="shared" si="110"/>
        <v>0</v>
      </c>
      <c r="HAT57" s="63">
        <f t="shared" si="110"/>
        <v>0</v>
      </c>
      <c r="HAU57" s="63">
        <f t="shared" si="110"/>
        <v>0</v>
      </c>
      <c r="HAV57" s="63">
        <f t="shared" si="110"/>
        <v>0</v>
      </c>
      <c r="HAW57" s="63">
        <f t="shared" si="110"/>
        <v>0</v>
      </c>
      <c r="HAX57" s="63">
        <f t="shared" si="110"/>
        <v>0</v>
      </c>
      <c r="HAY57" s="63">
        <f t="shared" si="110"/>
        <v>0</v>
      </c>
      <c r="HAZ57" s="63">
        <f t="shared" si="110"/>
        <v>0</v>
      </c>
      <c r="HBA57" s="63">
        <f t="shared" si="110"/>
        <v>0</v>
      </c>
      <c r="HBB57" s="63">
        <f t="shared" si="110"/>
        <v>0</v>
      </c>
      <c r="HBC57" s="63">
        <f t="shared" si="110"/>
        <v>0</v>
      </c>
      <c r="HBD57" s="63">
        <f t="shared" si="110"/>
        <v>0</v>
      </c>
      <c r="HBE57" s="63">
        <f t="shared" si="110"/>
        <v>0</v>
      </c>
      <c r="HBF57" s="63">
        <f t="shared" si="110"/>
        <v>0</v>
      </c>
      <c r="HBG57" s="63">
        <f t="shared" si="110"/>
        <v>0</v>
      </c>
      <c r="HBH57" s="63">
        <f t="shared" si="110"/>
        <v>0</v>
      </c>
      <c r="HBI57" s="63">
        <f t="shared" si="110"/>
        <v>0</v>
      </c>
      <c r="HBJ57" s="63">
        <f t="shared" si="110"/>
        <v>0</v>
      </c>
      <c r="HBK57" s="63">
        <f t="shared" si="110"/>
        <v>0</v>
      </c>
      <c r="HBL57" s="63">
        <f t="shared" si="110"/>
        <v>0</v>
      </c>
      <c r="HBM57" s="63">
        <f t="shared" si="110"/>
        <v>0</v>
      </c>
      <c r="HBN57" s="63">
        <f t="shared" si="110"/>
        <v>0</v>
      </c>
      <c r="HBO57" s="63">
        <f t="shared" si="110"/>
        <v>0</v>
      </c>
      <c r="HBP57" s="63">
        <f t="shared" si="110"/>
        <v>0</v>
      </c>
      <c r="HBQ57" s="63">
        <f t="shared" si="110"/>
        <v>0</v>
      </c>
      <c r="HBR57" s="63">
        <f t="shared" si="110"/>
        <v>0</v>
      </c>
      <c r="HBS57" s="63">
        <f t="shared" si="110"/>
        <v>0</v>
      </c>
      <c r="HBT57" s="63">
        <f t="shared" si="110"/>
        <v>0</v>
      </c>
      <c r="HBU57" s="63">
        <f t="shared" si="110"/>
        <v>0</v>
      </c>
      <c r="HBV57" s="63">
        <f t="shared" si="110"/>
        <v>0</v>
      </c>
      <c r="HBW57" s="63">
        <f t="shared" si="110"/>
        <v>0</v>
      </c>
      <c r="HBX57" s="63">
        <f t="shared" si="110"/>
        <v>0</v>
      </c>
      <c r="HBY57" s="63">
        <f t="shared" si="110"/>
        <v>0</v>
      </c>
      <c r="HBZ57" s="63">
        <f t="shared" si="110"/>
        <v>0</v>
      </c>
      <c r="HCA57" s="63">
        <f t="shared" si="110"/>
        <v>0</v>
      </c>
      <c r="HCB57" s="63">
        <f t="shared" si="110"/>
        <v>0</v>
      </c>
      <c r="HCC57" s="63">
        <f t="shared" si="110"/>
        <v>0</v>
      </c>
      <c r="HCD57" s="63">
        <f t="shared" si="110"/>
        <v>0</v>
      </c>
      <c r="HCE57" s="63">
        <f t="shared" si="110"/>
        <v>0</v>
      </c>
      <c r="HCF57" s="63">
        <f t="shared" si="110"/>
        <v>0</v>
      </c>
      <c r="HCG57" s="63">
        <f t="shared" si="110"/>
        <v>0</v>
      </c>
      <c r="HCH57" s="63">
        <f t="shared" si="110"/>
        <v>0</v>
      </c>
      <c r="HCI57" s="63">
        <f t="shared" si="110"/>
        <v>0</v>
      </c>
      <c r="HCJ57" s="63">
        <f t="shared" si="110"/>
        <v>0</v>
      </c>
      <c r="HCK57" s="63">
        <f t="shared" si="110"/>
        <v>0</v>
      </c>
      <c r="HCL57" s="63">
        <f t="shared" si="110"/>
        <v>0</v>
      </c>
      <c r="HCM57" s="63">
        <f t="shared" si="110"/>
        <v>0</v>
      </c>
      <c r="HCN57" s="63">
        <f t="shared" si="110"/>
        <v>0</v>
      </c>
      <c r="HCO57" s="63">
        <f t="shared" si="110"/>
        <v>0</v>
      </c>
      <c r="HCP57" s="63">
        <f t="shared" si="110"/>
        <v>0</v>
      </c>
      <c r="HCQ57" s="63">
        <f t="shared" si="110"/>
        <v>0</v>
      </c>
      <c r="HCR57" s="63">
        <f t="shared" si="110"/>
        <v>0</v>
      </c>
      <c r="HCS57" s="63">
        <f t="shared" si="110"/>
        <v>0</v>
      </c>
      <c r="HCT57" s="63">
        <f t="shared" si="110"/>
        <v>0</v>
      </c>
      <c r="HCU57" s="63">
        <f t="shared" si="110"/>
        <v>0</v>
      </c>
      <c r="HCV57" s="63">
        <f t="shared" si="110"/>
        <v>0</v>
      </c>
      <c r="HCW57" s="63">
        <f t="shared" si="110"/>
        <v>0</v>
      </c>
      <c r="HCX57" s="63">
        <f t="shared" si="110"/>
        <v>0</v>
      </c>
      <c r="HCY57" s="63">
        <f t="shared" si="110"/>
        <v>0</v>
      </c>
      <c r="HCZ57" s="63">
        <f t="shared" si="110"/>
        <v>0</v>
      </c>
      <c r="HDA57" s="63">
        <f t="shared" si="110"/>
        <v>0</v>
      </c>
      <c r="HDB57" s="63">
        <f t="shared" ref="HDB57:HFM57" si="111">HDA58</f>
        <v>0</v>
      </c>
      <c r="HDC57" s="63">
        <f t="shared" si="111"/>
        <v>0</v>
      </c>
      <c r="HDD57" s="63">
        <f t="shared" si="111"/>
        <v>0</v>
      </c>
      <c r="HDE57" s="63">
        <f t="shared" si="111"/>
        <v>0</v>
      </c>
      <c r="HDF57" s="63">
        <f t="shared" si="111"/>
        <v>0</v>
      </c>
      <c r="HDG57" s="63">
        <f t="shared" si="111"/>
        <v>0</v>
      </c>
      <c r="HDH57" s="63">
        <f t="shared" si="111"/>
        <v>0</v>
      </c>
      <c r="HDI57" s="63">
        <f t="shared" si="111"/>
        <v>0</v>
      </c>
      <c r="HDJ57" s="63">
        <f t="shared" si="111"/>
        <v>0</v>
      </c>
      <c r="HDK57" s="63">
        <f t="shared" si="111"/>
        <v>0</v>
      </c>
      <c r="HDL57" s="63">
        <f t="shared" si="111"/>
        <v>0</v>
      </c>
      <c r="HDM57" s="63">
        <f t="shared" si="111"/>
        <v>0</v>
      </c>
      <c r="HDN57" s="63">
        <f t="shared" si="111"/>
        <v>0</v>
      </c>
      <c r="HDO57" s="63">
        <f t="shared" si="111"/>
        <v>0</v>
      </c>
      <c r="HDP57" s="63">
        <f t="shared" si="111"/>
        <v>0</v>
      </c>
      <c r="HDQ57" s="63">
        <f t="shared" si="111"/>
        <v>0</v>
      </c>
      <c r="HDR57" s="63">
        <f t="shared" si="111"/>
        <v>0</v>
      </c>
      <c r="HDS57" s="63">
        <f t="shared" si="111"/>
        <v>0</v>
      </c>
      <c r="HDT57" s="63">
        <f t="shared" si="111"/>
        <v>0</v>
      </c>
      <c r="HDU57" s="63">
        <f t="shared" si="111"/>
        <v>0</v>
      </c>
      <c r="HDV57" s="63">
        <f t="shared" si="111"/>
        <v>0</v>
      </c>
      <c r="HDW57" s="63">
        <f t="shared" si="111"/>
        <v>0</v>
      </c>
      <c r="HDX57" s="63">
        <f t="shared" si="111"/>
        <v>0</v>
      </c>
      <c r="HDY57" s="63">
        <f t="shared" si="111"/>
        <v>0</v>
      </c>
      <c r="HDZ57" s="63">
        <f t="shared" si="111"/>
        <v>0</v>
      </c>
      <c r="HEA57" s="63">
        <f t="shared" si="111"/>
        <v>0</v>
      </c>
      <c r="HEB57" s="63">
        <f t="shared" si="111"/>
        <v>0</v>
      </c>
      <c r="HEC57" s="63">
        <f t="shared" si="111"/>
        <v>0</v>
      </c>
      <c r="HED57" s="63">
        <f t="shared" si="111"/>
        <v>0</v>
      </c>
      <c r="HEE57" s="63">
        <f t="shared" si="111"/>
        <v>0</v>
      </c>
      <c r="HEF57" s="63">
        <f t="shared" si="111"/>
        <v>0</v>
      </c>
      <c r="HEG57" s="63">
        <f t="shared" si="111"/>
        <v>0</v>
      </c>
      <c r="HEH57" s="63">
        <f t="shared" si="111"/>
        <v>0</v>
      </c>
      <c r="HEI57" s="63">
        <f t="shared" si="111"/>
        <v>0</v>
      </c>
      <c r="HEJ57" s="63">
        <f t="shared" si="111"/>
        <v>0</v>
      </c>
      <c r="HEK57" s="63">
        <f t="shared" si="111"/>
        <v>0</v>
      </c>
      <c r="HEL57" s="63">
        <f t="shared" si="111"/>
        <v>0</v>
      </c>
      <c r="HEM57" s="63">
        <f t="shared" si="111"/>
        <v>0</v>
      </c>
      <c r="HEN57" s="63">
        <f t="shared" si="111"/>
        <v>0</v>
      </c>
      <c r="HEO57" s="63">
        <f t="shared" si="111"/>
        <v>0</v>
      </c>
      <c r="HEP57" s="63">
        <f t="shared" si="111"/>
        <v>0</v>
      </c>
      <c r="HEQ57" s="63">
        <f t="shared" si="111"/>
        <v>0</v>
      </c>
      <c r="HER57" s="63">
        <f t="shared" si="111"/>
        <v>0</v>
      </c>
      <c r="HES57" s="63">
        <f t="shared" si="111"/>
        <v>0</v>
      </c>
      <c r="HET57" s="63">
        <f t="shared" si="111"/>
        <v>0</v>
      </c>
      <c r="HEU57" s="63">
        <f t="shared" si="111"/>
        <v>0</v>
      </c>
      <c r="HEV57" s="63">
        <f t="shared" si="111"/>
        <v>0</v>
      </c>
      <c r="HEW57" s="63">
        <f t="shared" si="111"/>
        <v>0</v>
      </c>
      <c r="HEX57" s="63">
        <f t="shared" si="111"/>
        <v>0</v>
      </c>
      <c r="HEY57" s="63">
        <f t="shared" si="111"/>
        <v>0</v>
      </c>
      <c r="HEZ57" s="63">
        <f t="shared" si="111"/>
        <v>0</v>
      </c>
      <c r="HFA57" s="63">
        <f t="shared" si="111"/>
        <v>0</v>
      </c>
      <c r="HFB57" s="63">
        <f t="shared" si="111"/>
        <v>0</v>
      </c>
      <c r="HFC57" s="63">
        <f t="shared" si="111"/>
        <v>0</v>
      </c>
      <c r="HFD57" s="63">
        <f t="shared" si="111"/>
        <v>0</v>
      </c>
      <c r="HFE57" s="63">
        <f t="shared" si="111"/>
        <v>0</v>
      </c>
      <c r="HFF57" s="63">
        <f t="shared" si="111"/>
        <v>0</v>
      </c>
      <c r="HFG57" s="63">
        <f t="shared" si="111"/>
        <v>0</v>
      </c>
      <c r="HFH57" s="63">
        <f t="shared" si="111"/>
        <v>0</v>
      </c>
      <c r="HFI57" s="63">
        <f t="shared" si="111"/>
        <v>0</v>
      </c>
      <c r="HFJ57" s="63">
        <f t="shared" si="111"/>
        <v>0</v>
      </c>
      <c r="HFK57" s="63">
        <f t="shared" si="111"/>
        <v>0</v>
      </c>
      <c r="HFL57" s="63">
        <f t="shared" si="111"/>
        <v>0</v>
      </c>
      <c r="HFM57" s="63">
        <f t="shared" si="111"/>
        <v>0</v>
      </c>
      <c r="HFN57" s="63">
        <f t="shared" ref="HFN57:HHY57" si="112">HFM58</f>
        <v>0</v>
      </c>
      <c r="HFO57" s="63">
        <f t="shared" si="112"/>
        <v>0</v>
      </c>
      <c r="HFP57" s="63">
        <f t="shared" si="112"/>
        <v>0</v>
      </c>
      <c r="HFQ57" s="63">
        <f t="shared" si="112"/>
        <v>0</v>
      </c>
      <c r="HFR57" s="63">
        <f t="shared" si="112"/>
        <v>0</v>
      </c>
      <c r="HFS57" s="63">
        <f t="shared" si="112"/>
        <v>0</v>
      </c>
      <c r="HFT57" s="63">
        <f t="shared" si="112"/>
        <v>0</v>
      </c>
      <c r="HFU57" s="63">
        <f t="shared" si="112"/>
        <v>0</v>
      </c>
      <c r="HFV57" s="63">
        <f t="shared" si="112"/>
        <v>0</v>
      </c>
      <c r="HFW57" s="63">
        <f t="shared" si="112"/>
        <v>0</v>
      </c>
      <c r="HFX57" s="63">
        <f t="shared" si="112"/>
        <v>0</v>
      </c>
      <c r="HFY57" s="63">
        <f t="shared" si="112"/>
        <v>0</v>
      </c>
      <c r="HFZ57" s="63">
        <f t="shared" si="112"/>
        <v>0</v>
      </c>
      <c r="HGA57" s="63">
        <f t="shared" si="112"/>
        <v>0</v>
      </c>
      <c r="HGB57" s="63">
        <f t="shared" si="112"/>
        <v>0</v>
      </c>
      <c r="HGC57" s="63">
        <f t="shared" si="112"/>
        <v>0</v>
      </c>
      <c r="HGD57" s="63">
        <f t="shared" si="112"/>
        <v>0</v>
      </c>
      <c r="HGE57" s="63">
        <f t="shared" si="112"/>
        <v>0</v>
      </c>
      <c r="HGF57" s="63">
        <f t="shared" si="112"/>
        <v>0</v>
      </c>
      <c r="HGG57" s="63">
        <f t="shared" si="112"/>
        <v>0</v>
      </c>
      <c r="HGH57" s="63">
        <f t="shared" si="112"/>
        <v>0</v>
      </c>
      <c r="HGI57" s="63">
        <f t="shared" si="112"/>
        <v>0</v>
      </c>
      <c r="HGJ57" s="63">
        <f t="shared" si="112"/>
        <v>0</v>
      </c>
      <c r="HGK57" s="63">
        <f t="shared" si="112"/>
        <v>0</v>
      </c>
      <c r="HGL57" s="63">
        <f t="shared" si="112"/>
        <v>0</v>
      </c>
      <c r="HGM57" s="63">
        <f t="shared" si="112"/>
        <v>0</v>
      </c>
      <c r="HGN57" s="63">
        <f t="shared" si="112"/>
        <v>0</v>
      </c>
      <c r="HGO57" s="63">
        <f t="shared" si="112"/>
        <v>0</v>
      </c>
      <c r="HGP57" s="63">
        <f t="shared" si="112"/>
        <v>0</v>
      </c>
      <c r="HGQ57" s="63">
        <f t="shared" si="112"/>
        <v>0</v>
      </c>
      <c r="HGR57" s="63">
        <f t="shared" si="112"/>
        <v>0</v>
      </c>
      <c r="HGS57" s="63">
        <f t="shared" si="112"/>
        <v>0</v>
      </c>
      <c r="HGT57" s="63">
        <f t="shared" si="112"/>
        <v>0</v>
      </c>
      <c r="HGU57" s="63">
        <f t="shared" si="112"/>
        <v>0</v>
      </c>
      <c r="HGV57" s="63">
        <f t="shared" si="112"/>
        <v>0</v>
      </c>
      <c r="HGW57" s="63">
        <f t="shared" si="112"/>
        <v>0</v>
      </c>
      <c r="HGX57" s="63">
        <f t="shared" si="112"/>
        <v>0</v>
      </c>
      <c r="HGY57" s="63">
        <f t="shared" si="112"/>
        <v>0</v>
      </c>
      <c r="HGZ57" s="63">
        <f t="shared" si="112"/>
        <v>0</v>
      </c>
      <c r="HHA57" s="63">
        <f t="shared" si="112"/>
        <v>0</v>
      </c>
      <c r="HHB57" s="63">
        <f t="shared" si="112"/>
        <v>0</v>
      </c>
      <c r="HHC57" s="63">
        <f t="shared" si="112"/>
        <v>0</v>
      </c>
      <c r="HHD57" s="63">
        <f t="shared" si="112"/>
        <v>0</v>
      </c>
      <c r="HHE57" s="63">
        <f t="shared" si="112"/>
        <v>0</v>
      </c>
      <c r="HHF57" s="63">
        <f t="shared" si="112"/>
        <v>0</v>
      </c>
      <c r="HHG57" s="63">
        <f t="shared" si="112"/>
        <v>0</v>
      </c>
      <c r="HHH57" s="63">
        <f t="shared" si="112"/>
        <v>0</v>
      </c>
      <c r="HHI57" s="63">
        <f t="shared" si="112"/>
        <v>0</v>
      </c>
      <c r="HHJ57" s="63">
        <f t="shared" si="112"/>
        <v>0</v>
      </c>
      <c r="HHK57" s="63">
        <f t="shared" si="112"/>
        <v>0</v>
      </c>
      <c r="HHL57" s="63">
        <f t="shared" si="112"/>
        <v>0</v>
      </c>
      <c r="HHM57" s="63">
        <f t="shared" si="112"/>
        <v>0</v>
      </c>
      <c r="HHN57" s="63">
        <f t="shared" si="112"/>
        <v>0</v>
      </c>
      <c r="HHO57" s="63">
        <f t="shared" si="112"/>
        <v>0</v>
      </c>
      <c r="HHP57" s="63">
        <f t="shared" si="112"/>
        <v>0</v>
      </c>
      <c r="HHQ57" s="63">
        <f t="shared" si="112"/>
        <v>0</v>
      </c>
      <c r="HHR57" s="63">
        <f t="shared" si="112"/>
        <v>0</v>
      </c>
      <c r="HHS57" s="63">
        <f t="shared" si="112"/>
        <v>0</v>
      </c>
      <c r="HHT57" s="63">
        <f t="shared" si="112"/>
        <v>0</v>
      </c>
      <c r="HHU57" s="63">
        <f t="shared" si="112"/>
        <v>0</v>
      </c>
      <c r="HHV57" s="63">
        <f t="shared" si="112"/>
        <v>0</v>
      </c>
      <c r="HHW57" s="63">
        <f t="shared" si="112"/>
        <v>0</v>
      </c>
      <c r="HHX57" s="63">
        <f t="shared" si="112"/>
        <v>0</v>
      </c>
      <c r="HHY57" s="63">
        <f t="shared" si="112"/>
        <v>0</v>
      </c>
      <c r="HHZ57" s="63">
        <f t="shared" ref="HHZ57:HKK57" si="113">HHY58</f>
        <v>0</v>
      </c>
      <c r="HIA57" s="63">
        <f t="shared" si="113"/>
        <v>0</v>
      </c>
      <c r="HIB57" s="63">
        <f t="shared" si="113"/>
        <v>0</v>
      </c>
      <c r="HIC57" s="63">
        <f t="shared" si="113"/>
        <v>0</v>
      </c>
      <c r="HID57" s="63">
        <f t="shared" si="113"/>
        <v>0</v>
      </c>
      <c r="HIE57" s="63">
        <f t="shared" si="113"/>
        <v>0</v>
      </c>
      <c r="HIF57" s="63">
        <f t="shared" si="113"/>
        <v>0</v>
      </c>
      <c r="HIG57" s="63">
        <f t="shared" si="113"/>
        <v>0</v>
      </c>
      <c r="HIH57" s="63">
        <f t="shared" si="113"/>
        <v>0</v>
      </c>
      <c r="HII57" s="63">
        <f t="shared" si="113"/>
        <v>0</v>
      </c>
      <c r="HIJ57" s="63">
        <f t="shared" si="113"/>
        <v>0</v>
      </c>
      <c r="HIK57" s="63">
        <f t="shared" si="113"/>
        <v>0</v>
      </c>
      <c r="HIL57" s="63">
        <f t="shared" si="113"/>
        <v>0</v>
      </c>
      <c r="HIM57" s="63">
        <f t="shared" si="113"/>
        <v>0</v>
      </c>
      <c r="HIN57" s="63">
        <f t="shared" si="113"/>
        <v>0</v>
      </c>
      <c r="HIO57" s="63">
        <f t="shared" si="113"/>
        <v>0</v>
      </c>
      <c r="HIP57" s="63">
        <f t="shared" si="113"/>
        <v>0</v>
      </c>
      <c r="HIQ57" s="63">
        <f t="shared" si="113"/>
        <v>0</v>
      </c>
      <c r="HIR57" s="63">
        <f t="shared" si="113"/>
        <v>0</v>
      </c>
      <c r="HIS57" s="63">
        <f t="shared" si="113"/>
        <v>0</v>
      </c>
      <c r="HIT57" s="63">
        <f t="shared" si="113"/>
        <v>0</v>
      </c>
      <c r="HIU57" s="63">
        <f t="shared" si="113"/>
        <v>0</v>
      </c>
      <c r="HIV57" s="63">
        <f t="shared" si="113"/>
        <v>0</v>
      </c>
      <c r="HIW57" s="63">
        <f t="shared" si="113"/>
        <v>0</v>
      </c>
      <c r="HIX57" s="63">
        <f t="shared" si="113"/>
        <v>0</v>
      </c>
      <c r="HIY57" s="63">
        <f t="shared" si="113"/>
        <v>0</v>
      </c>
      <c r="HIZ57" s="63">
        <f t="shared" si="113"/>
        <v>0</v>
      </c>
      <c r="HJA57" s="63">
        <f t="shared" si="113"/>
        <v>0</v>
      </c>
      <c r="HJB57" s="63">
        <f t="shared" si="113"/>
        <v>0</v>
      </c>
      <c r="HJC57" s="63">
        <f t="shared" si="113"/>
        <v>0</v>
      </c>
      <c r="HJD57" s="63">
        <f t="shared" si="113"/>
        <v>0</v>
      </c>
      <c r="HJE57" s="63">
        <f t="shared" si="113"/>
        <v>0</v>
      </c>
      <c r="HJF57" s="63">
        <f t="shared" si="113"/>
        <v>0</v>
      </c>
      <c r="HJG57" s="63">
        <f t="shared" si="113"/>
        <v>0</v>
      </c>
      <c r="HJH57" s="63">
        <f t="shared" si="113"/>
        <v>0</v>
      </c>
      <c r="HJI57" s="63">
        <f t="shared" si="113"/>
        <v>0</v>
      </c>
      <c r="HJJ57" s="63">
        <f t="shared" si="113"/>
        <v>0</v>
      </c>
      <c r="HJK57" s="63">
        <f t="shared" si="113"/>
        <v>0</v>
      </c>
      <c r="HJL57" s="63">
        <f t="shared" si="113"/>
        <v>0</v>
      </c>
      <c r="HJM57" s="63">
        <f t="shared" si="113"/>
        <v>0</v>
      </c>
      <c r="HJN57" s="63">
        <f t="shared" si="113"/>
        <v>0</v>
      </c>
      <c r="HJO57" s="63">
        <f t="shared" si="113"/>
        <v>0</v>
      </c>
      <c r="HJP57" s="63">
        <f t="shared" si="113"/>
        <v>0</v>
      </c>
      <c r="HJQ57" s="63">
        <f t="shared" si="113"/>
        <v>0</v>
      </c>
      <c r="HJR57" s="63">
        <f t="shared" si="113"/>
        <v>0</v>
      </c>
      <c r="HJS57" s="63">
        <f t="shared" si="113"/>
        <v>0</v>
      </c>
      <c r="HJT57" s="63">
        <f t="shared" si="113"/>
        <v>0</v>
      </c>
      <c r="HJU57" s="63">
        <f t="shared" si="113"/>
        <v>0</v>
      </c>
      <c r="HJV57" s="63">
        <f t="shared" si="113"/>
        <v>0</v>
      </c>
      <c r="HJW57" s="63">
        <f t="shared" si="113"/>
        <v>0</v>
      </c>
      <c r="HJX57" s="63">
        <f t="shared" si="113"/>
        <v>0</v>
      </c>
      <c r="HJY57" s="63">
        <f t="shared" si="113"/>
        <v>0</v>
      </c>
      <c r="HJZ57" s="63">
        <f t="shared" si="113"/>
        <v>0</v>
      </c>
      <c r="HKA57" s="63">
        <f t="shared" si="113"/>
        <v>0</v>
      </c>
      <c r="HKB57" s="63">
        <f t="shared" si="113"/>
        <v>0</v>
      </c>
      <c r="HKC57" s="63">
        <f t="shared" si="113"/>
        <v>0</v>
      </c>
      <c r="HKD57" s="63">
        <f t="shared" si="113"/>
        <v>0</v>
      </c>
      <c r="HKE57" s="63">
        <f t="shared" si="113"/>
        <v>0</v>
      </c>
      <c r="HKF57" s="63">
        <f t="shared" si="113"/>
        <v>0</v>
      </c>
      <c r="HKG57" s="63">
        <f t="shared" si="113"/>
        <v>0</v>
      </c>
      <c r="HKH57" s="63">
        <f t="shared" si="113"/>
        <v>0</v>
      </c>
      <c r="HKI57" s="63">
        <f t="shared" si="113"/>
        <v>0</v>
      </c>
      <c r="HKJ57" s="63">
        <f t="shared" si="113"/>
        <v>0</v>
      </c>
      <c r="HKK57" s="63">
        <f t="shared" si="113"/>
        <v>0</v>
      </c>
      <c r="HKL57" s="63">
        <f t="shared" ref="HKL57:HMW57" si="114">HKK58</f>
        <v>0</v>
      </c>
      <c r="HKM57" s="63">
        <f t="shared" si="114"/>
        <v>0</v>
      </c>
      <c r="HKN57" s="63">
        <f t="shared" si="114"/>
        <v>0</v>
      </c>
      <c r="HKO57" s="63">
        <f t="shared" si="114"/>
        <v>0</v>
      </c>
      <c r="HKP57" s="63">
        <f t="shared" si="114"/>
        <v>0</v>
      </c>
      <c r="HKQ57" s="63">
        <f t="shared" si="114"/>
        <v>0</v>
      </c>
      <c r="HKR57" s="63">
        <f t="shared" si="114"/>
        <v>0</v>
      </c>
      <c r="HKS57" s="63">
        <f t="shared" si="114"/>
        <v>0</v>
      </c>
      <c r="HKT57" s="63">
        <f t="shared" si="114"/>
        <v>0</v>
      </c>
      <c r="HKU57" s="63">
        <f t="shared" si="114"/>
        <v>0</v>
      </c>
      <c r="HKV57" s="63">
        <f t="shared" si="114"/>
        <v>0</v>
      </c>
      <c r="HKW57" s="63">
        <f t="shared" si="114"/>
        <v>0</v>
      </c>
      <c r="HKX57" s="63">
        <f t="shared" si="114"/>
        <v>0</v>
      </c>
      <c r="HKY57" s="63">
        <f t="shared" si="114"/>
        <v>0</v>
      </c>
      <c r="HKZ57" s="63">
        <f t="shared" si="114"/>
        <v>0</v>
      </c>
      <c r="HLA57" s="63">
        <f t="shared" si="114"/>
        <v>0</v>
      </c>
      <c r="HLB57" s="63">
        <f t="shared" si="114"/>
        <v>0</v>
      </c>
      <c r="HLC57" s="63">
        <f t="shared" si="114"/>
        <v>0</v>
      </c>
      <c r="HLD57" s="63">
        <f t="shared" si="114"/>
        <v>0</v>
      </c>
      <c r="HLE57" s="63">
        <f t="shared" si="114"/>
        <v>0</v>
      </c>
      <c r="HLF57" s="63">
        <f t="shared" si="114"/>
        <v>0</v>
      </c>
      <c r="HLG57" s="63">
        <f t="shared" si="114"/>
        <v>0</v>
      </c>
      <c r="HLH57" s="63">
        <f t="shared" si="114"/>
        <v>0</v>
      </c>
      <c r="HLI57" s="63">
        <f t="shared" si="114"/>
        <v>0</v>
      </c>
      <c r="HLJ57" s="63">
        <f t="shared" si="114"/>
        <v>0</v>
      </c>
      <c r="HLK57" s="63">
        <f t="shared" si="114"/>
        <v>0</v>
      </c>
      <c r="HLL57" s="63">
        <f t="shared" si="114"/>
        <v>0</v>
      </c>
      <c r="HLM57" s="63">
        <f t="shared" si="114"/>
        <v>0</v>
      </c>
      <c r="HLN57" s="63">
        <f t="shared" si="114"/>
        <v>0</v>
      </c>
      <c r="HLO57" s="63">
        <f t="shared" si="114"/>
        <v>0</v>
      </c>
      <c r="HLP57" s="63">
        <f t="shared" si="114"/>
        <v>0</v>
      </c>
      <c r="HLQ57" s="63">
        <f t="shared" si="114"/>
        <v>0</v>
      </c>
      <c r="HLR57" s="63">
        <f t="shared" si="114"/>
        <v>0</v>
      </c>
      <c r="HLS57" s="63">
        <f t="shared" si="114"/>
        <v>0</v>
      </c>
      <c r="HLT57" s="63">
        <f t="shared" si="114"/>
        <v>0</v>
      </c>
      <c r="HLU57" s="63">
        <f t="shared" si="114"/>
        <v>0</v>
      </c>
      <c r="HLV57" s="63">
        <f t="shared" si="114"/>
        <v>0</v>
      </c>
      <c r="HLW57" s="63">
        <f t="shared" si="114"/>
        <v>0</v>
      </c>
      <c r="HLX57" s="63">
        <f t="shared" si="114"/>
        <v>0</v>
      </c>
      <c r="HLY57" s="63">
        <f t="shared" si="114"/>
        <v>0</v>
      </c>
      <c r="HLZ57" s="63">
        <f t="shared" si="114"/>
        <v>0</v>
      </c>
      <c r="HMA57" s="63">
        <f t="shared" si="114"/>
        <v>0</v>
      </c>
      <c r="HMB57" s="63">
        <f t="shared" si="114"/>
        <v>0</v>
      </c>
      <c r="HMC57" s="63">
        <f t="shared" si="114"/>
        <v>0</v>
      </c>
      <c r="HMD57" s="63">
        <f t="shared" si="114"/>
        <v>0</v>
      </c>
      <c r="HME57" s="63">
        <f t="shared" si="114"/>
        <v>0</v>
      </c>
      <c r="HMF57" s="63">
        <f t="shared" si="114"/>
        <v>0</v>
      </c>
      <c r="HMG57" s="63">
        <f t="shared" si="114"/>
        <v>0</v>
      </c>
      <c r="HMH57" s="63">
        <f t="shared" si="114"/>
        <v>0</v>
      </c>
      <c r="HMI57" s="63">
        <f t="shared" si="114"/>
        <v>0</v>
      </c>
      <c r="HMJ57" s="63">
        <f t="shared" si="114"/>
        <v>0</v>
      </c>
      <c r="HMK57" s="63">
        <f t="shared" si="114"/>
        <v>0</v>
      </c>
      <c r="HML57" s="63">
        <f t="shared" si="114"/>
        <v>0</v>
      </c>
      <c r="HMM57" s="63">
        <f t="shared" si="114"/>
        <v>0</v>
      </c>
      <c r="HMN57" s="63">
        <f t="shared" si="114"/>
        <v>0</v>
      </c>
      <c r="HMO57" s="63">
        <f t="shared" si="114"/>
        <v>0</v>
      </c>
      <c r="HMP57" s="63">
        <f t="shared" si="114"/>
        <v>0</v>
      </c>
      <c r="HMQ57" s="63">
        <f t="shared" si="114"/>
        <v>0</v>
      </c>
      <c r="HMR57" s="63">
        <f t="shared" si="114"/>
        <v>0</v>
      </c>
      <c r="HMS57" s="63">
        <f t="shared" si="114"/>
        <v>0</v>
      </c>
      <c r="HMT57" s="63">
        <f t="shared" si="114"/>
        <v>0</v>
      </c>
      <c r="HMU57" s="63">
        <f t="shared" si="114"/>
        <v>0</v>
      </c>
      <c r="HMV57" s="63">
        <f t="shared" si="114"/>
        <v>0</v>
      </c>
      <c r="HMW57" s="63">
        <f t="shared" si="114"/>
        <v>0</v>
      </c>
      <c r="HMX57" s="63">
        <f t="shared" ref="HMX57:HPI57" si="115">HMW58</f>
        <v>0</v>
      </c>
      <c r="HMY57" s="63">
        <f t="shared" si="115"/>
        <v>0</v>
      </c>
      <c r="HMZ57" s="63">
        <f t="shared" si="115"/>
        <v>0</v>
      </c>
      <c r="HNA57" s="63">
        <f t="shared" si="115"/>
        <v>0</v>
      </c>
      <c r="HNB57" s="63">
        <f t="shared" si="115"/>
        <v>0</v>
      </c>
      <c r="HNC57" s="63">
        <f t="shared" si="115"/>
        <v>0</v>
      </c>
      <c r="HND57" s="63">
        <f t="shared" si="115"/>
        <v>0</v>
      </c>
      <c r="HNE57" s="63">
        <f t="shared" si="115"/>
        <v>0</v>
      </c>
      <c r="HNF57" s="63">
        <f t="shared" si="115"/>
        <v>0</v>
      </c>
      <c r="HNG57" s="63">
        <f t="shared" si="115"/>
        <v>0</v>
      </c>
      <c r="HNH57" s="63">
        <f t="shared" si="115"/>
        <v>0</v>
      </c>
      <c r="HNI57" s="63">
        <f t="shared" si="115"/>
        <v>0</v>
      </c>
      <c r="HNJ57" s="63">
        <f t="shared" si="115"/>
        <v>0</v>
      </c>
      <c r="HNK57" s="63">
        <f t="shared" si="115"/>
        <v>0</v>
      </c>
      <c r="HNL57" s="63">
        <f t="shared" si="115"/>
        <v>0</v>
      </c>
      <c r="HNM57" s="63">
        <f t="shared" si="115"/>
        <v>0</v>
      </c>
      <c r="HNN57" s="63">
        <f t="shared" si="115"/>
        <v>0</v>
      </c>
      <c r="HNO57" s="63">
        <f t="shared" si="115"/>
        <v>0</v>
      </c>
      <c r="HNP57" s="63">
        <f t="shared" si="115"/>
        <v>0</v>
      </c>
      <c r="HNQ57" s="63">
        <f t="shared" si="115"/>
        <v>0</v>
      </c>
      <c r="HNR57" s="63">
        <f t="shared" si="115"/>
        <v>0</v>
      </c>
      <c r="HNS57" s="63">
        <f t="shared" si="115"/>
        <v>0</v>
      </c>
      <c r="HNT57" s="63">
        <f t="shared" si="115"/>
        <v>0</v>
      </c>
      <c r="HNU57" s="63">
        <f t="shared" si="115"/>
        <v>0</v>
      </c>
      <c r="HNV57" s="63">
        <f t="shared" si="115"/>
        <v>0</v>
      </c>
      <c r="HNW57" s="63">
        <f t="shared" si="115"/>
        <v>0</v>
      </c>
      <c r="HNX57" s="63">
        <f t="shared" si="115"/>
        <v>0</v>
      </c>
      <c r="HNY57" s="63">
        <f t="shared" si="115"/>
        <v>0</v>
      </c>
      <c r="HNZ57" s="63">
        <f t="shared" si="115"/>
        <v>0</v>
      </c>
      <c r="HOA57" s="63">
        <f t="shared" si="115"/>
        <v>0</v>
      </c>
      <c r="HOB57" s="63">
        <f t="shared" si="115"/>
        <v>0</v>
      </c>
      <c r="HOC57" s="63">
        <f t="shared" si="115"/>
        <v>0</v>
      </c>
      <c r="HOD57" s="63">
        <f t="shared" si="115"/>
        <v>0</v>
      </c>
      <c r="HOE57" s="63">
        <f t="shared" si="115"/>
        <v>0</v>
      </c>
      <c r="HOF57" s="63">
        <f t="shared" si="115"/>
        <v>0</v>
      </c>
      <c r="HOG57" s="63">
        <f t="shared" si="115"/>
        <v>0</v>
      </c>
      <c r="HOH57" s="63">
        <f t="shared" si="115"/>
        <v>0</v>
      </c>
      <c r="HOI57" s="63">
        <f t="shared" si="115"/>
        <v>0</v>
      </c>
      <c r="HOJ57" s="63">
        <f t="shared" si="115"/>
        <v>0</v>
      </c>
      <c r="HOK57" s="63">
        <f t="shared" si="115"/>
        <v>0</v>
      </c>
      <c r="HOL57" s="63">
        <f t="shared" si="115"/>
        <v>0</v>
      </c>
      <c r="HOM57" s="63">
        <f t="shared" si="115"/>
        <v>0</v>
      </c>
      <c r="HON57" s="63">
        <f t="shared" si="115"/>
        <v>0</v>
      </c>
      <c r="HOO57" s="63">
        <f t="shared" si="115"/>
        <v>0</v>
      </c>
      <c r="HOP57" s="63">
        <f t="shared" si="115"/>
        <v>0</v>
      </c>
      <c r="HOQ57" s="63">
        <f t="shared" si="115"/>
        <v>0</v>
      </c>
      <c r="HOR57" s="63">
        <f t="shared" si="115"/>
        <v>0</v>
      </c>
      <c r="HOS57" s="63">
        <f t="shared" si="115"/>
        <v>0</v>
      </c>
      <c r="HOT57" s="63">
        <f t="shared" si="115"/>
        <v>0</v>
      </c>
      <c r="HOU57" s="63">
        <f t="shared" si="115"/>
        <v>0</v>
      </c>
      <c r="HOV57" s="63">
        <f t="shared" si="115"/>
        <v>0</v>
      </c>
      <c r="HOW57" s="63">
        <f t="shared" si="115"/>
        <v>0</v>
      </c>
      <c r="HOX57" s="63">
        <f t="shared" si="115"/>
        <v>0</v>
      </c>
      <c r="HOY57" s="63">
        <f t="shared" si="115"/>
        <v>0</v>
      </c>
      <c r="HOZ57" s="63">
        <f t="shared" si="115"/>
        <v>0</v>
      </c>
      <c r="HPA57" s="63">
        <f t="shared" si="115"/>
        <v>0</v>
      </c>
      <c r="HPB57" s="63">
        <f t="shared" si="115"/>
        <v>0</v>
      </c>
      <c r="HPC57" s="63">
        <f t="shared" si="115"/>
        <v>0</v>
      </c>
      <c r="HPD57" s="63">
        <f t="shared" si="115"/>
        <v>0</v>
      </c>
      <c r="HPE57" s="63">
        <f t="shared" si="115"/>
        <v>0</v>
      </c>
      <c r="HPF57" s="63">
        <f t="shared" si="115"/>
        <v>0</v>
      </c>
      <c r="HPG57" s="63">
        <f t="shared" si="115"/>
        <v>0</v>
      </c>
      <c r="HPH57" s="63">
        <f t="shared" si="115"/>
        <v>0</v>
      </c>
      <c r="HPI57" s="63">
        <f t="shared" si="115"/>
        <v>0</v>
      </c>
      <c r="HPJ57" s="63">
        <f t="shared" ref="HPJ57:HRU57" si="116">HPI58</f>
        <v>0</v>
      </c>
      <c r="HPK57" s="63">
        <f t="shared" si="116"/>
        <v>0</v>
      </c>
      <c r="HPL57" s="63">
        <f t="shared" si="116"/>
        <v>0</v>
      </c>
      <c r="HPM57" s="63">
        <f t="shared" si="116"/>
        <v>0</v>
      </c>
      <c r="HPN57" s="63">
        <f t="shared" si="116"/>
        <v>0</v>
      </c>
      <c r="HPO57" s="63">
        <f t="shared" si="116"/>
        <v>0</v>
      </c>
      <c r="HPP57" s="63">
        <f t="shared" si="116"/>
        <v>0</v>
      </c>
      <c r="HPQ57" s="63">
        <f t="shared" si="116"/>
        <v>0</v>
      </c>
      <c r="HPR57" s="63">
        <f t="shared" si="116"/>
        <v>0</v>
      </c>
      <c r="HPS57" s="63">
        <f t="shared" si="116"/>
        <v>0</v>
      </c>
      <c r="HPT57" s="63">
        <f t="shared" si="116"/>
        <v>0</v>
      </c>
      <c r="HPU57" s="63">
        <f t="shared" si="116"/>
        <v>0</v>
      </c>
      <c r="HPV57" s="63">
        <f t="shared" si="116"/>
        <v>0</v>
      </c>
      <c r="HPW57" s="63">
        <f t="shared" si="116"/>
        <v>0</v>
      </c>
      <c r="HPX57" s="63">
        <f t="shared" si="116"/>
        <v>0</v>
      </c>
      <c r="HPY57" s="63">
        <f t="shared" si="116"/>
        <v>0</v>
      </c>
      <c r="HPZ57" s="63">
        <f t="shared" si="116"/>
        <v>0</v>
      </c>
      <c r="HQA57" s="63">
        <f t="shared" si="116"/>
        <v>0</v>
      </c>
      <c r="HQB57" s="63">
        <f t="shared" si="116"/>
        <v>0</v>
      </c>
      <c r="HQC57" s="63">
        <f t="shared" si="116"/>
        <v>0</v>
      </c>
      <c r="HQD57" s="63">
        <f t="shared" si="116"/>
        <v>0</v>
      </c>
      <c r="HQE57" s="63">
        <f t="shared" si="116"/>
        <v>0</v>
      </c>
      <c r="HQF57" s="63">
        <f t="shared" si="116"/>
        <v>0</v>
      </c>
      <c r="HQG57" s="63">
        <f t="shared" si="116"/>
        <v>0</v>
      </c>
      <c r="HQH57" s="63">
        <f t="shared" si="116"/>
        <v>0</v>
      </c>
      <c r="HQI57" s="63">
        <f t="shared" si="116"/>
        <v>0</v>
      </c>
      <c r="HQJ57" s="63">
        <f t="shared" si="116"/>
        <v>0</v>
      </c>
      <c r="HQK57" s="63">
        <f t="shared" si="116"/>
        <v>0</v>
      </c>
      <c r="HQL57" s="63">
        <f t="shared" si="116"/>
        <v>0</v>
      </c>
      <c r="HQM57" s="63">
        <f t="shared" si="116"/>
        <v>0</v>
      </c>
      <c r="HQN57" s="63">
        <f t="shared" si="116"/>
        <v>0</v>
      </c>
      <c r="HQO57" s="63">
        <f t="shared" si="116"/>
        <v>0</v>
      </c>
      <c r="HQP57" s="63">
        <f t="shared" si="116"/>
        <v>0</v>
      </c>
      <c r="HQQ57" s="63">
        <f t="shared" si="116"/>
        <v>0</v>
      </c>
      <c r="HQR57" s="63">
        <f t="shared" si="116"/>
        <v>0</v>
      </c>
      <c r="HQS57" s="63">
        <f t="shared" si="116"/>
        <v>0</v>
      </c>
      <c r="HQT57" s="63">
        <f t="shared" si="116"/>
        <v>0</v>
      </c>
      <c r="HQU57" s="63">
        <f t="shared" si="116"/>
        <v>0</v>
      </c>
      <c r="HQV57" s="63">
        <f t="shared" si="116"/>
        <v>0</v>
      </c>
      <c r="HQW57" s="63">
        <f t="shared" si="116"/>
        <v>0</v>
      </c>
      <c r="HQX57" s="63">
        <f t="shared" si="116"/>
        <v>0</v>
      </c>
      <c r="HQY57" s="63">
        <f t="shared" si="116"/>
        <v>0</v>
      </c>
      <c r="HQZ57" s="63">
        <f t="shared" si="116"/>
        <v>0</v>
      </c>
      <c r="HRA57" s="63">
        <f t="shared" si="116"/>
        <v>0</v>
      </c>
      <c r="HRB57" s="63">
        <f t="shared" si="116"/>
        <v>0</v>
      </c>
      <c r="HRC57" s="63">
        <f t="shared" si="116"/>
        <v>0</v>
      </c>
      <c r="HRD57" s="63">
        <f t="shared" si="116"/>
        <v>0</v>
      </c>
      <c r="HRE57" s="63">
        <f t="shared" si="116"/>
        <v>0</v>
      </c>
      <c r="HRF57" s="63">
        <f t="shared" si="116"/>
        <v>0</v>
      </c>
      <c r="HRG57" s="63">
        <f t="shared" si="116"/>
        <v>0</v>
      </c>
      <c r="HRH57" s="63">
        <f t="shared" si="116"/>
        <v>0</v>
      </c>
      <c r="HRI57" s="63">
        <f t="shared" si="116"/>
        <v>0</v>
      </c>
      <c r="HRJ57" s="63">
        <f t="shared" si="116"/>
        <v>0</v>
      </c>
      <c r="HRK57" s="63">
        <f t="shared" si="116"/>
        <v>0</v>
      </c>
      <c r="HRL57" s="63">
        <f t="shared" si="116"/>
        <v>0</v>
      </c>
      <c r="HRM57" s="63">
        <f t="shared" si="116"/>
        <v>0</v>
      </c>
      <c r="HRN57" s="63">
        <f t="shared" si="116"/>
        <v>0</v>
      </c>
      <c r="HRO57" s="63">
        <f t="shared" si="116"/>
        <v>0</v>
      </c>
      <c r="HRP57" s="63">
        <f t="shared" si="116"/>
        <v>0</v>
      </c>
      <c r="HRQ57" s="63">
        <f t="shared" si="116"/>
        <v>0</v>
      </c>
      <c r="HRR57" s="63">
        <f t="shared" si="116"/>
        <v>0</v>
      </c>
      <c r="HRS57" s="63">
        <f t="shared" si="116"/>
        <v>0</v>
      </c>
      <c r="HRT57" s="63">
        <f t="shared" si="116"/>
        <v>0</v>
      </c>
      <c r="HRU57" s="63">
        <f t="shared" si="116"/>
        <v>0</v>
      </c>
      <c r="HRV57" s="63">
        <f t="shared" ref="HRV57:HUG57" si="117">HRU58</f>
        <v>0</v>
      </c>
      <c r="HRW57" s="63">
        <f t="shared" si="117"/>
        <v>0</v>
      </c>
      <c r="HRX57" s="63">
        <f t="shared" si="117"/>
        <v>0</v>
      </c>
      <c r="HRY57" s="63">
        <f t="shared" si="117"/>
        <v>0</v>
      </c>
      <c r="HRZ57" s="63">
        <f t="shared" si="117"/>
        <v>0</v>
      </c>
      <c r="HSA57" s="63">
        <f t="shared" si="117"/>
        <v>0</v>
      </c>
      <c r="HSB57" s="63">
        <f t="shared" si="117"/>
        <v>0</v>
      </c>
      <c r="HSC57" s="63">
        <f t="shared" si="117"/>
        <v>0</v>
      </c>
      <c r="HSD57" s="63">
        <f t="shared" si="117"/>
        <v>0</v>
      </c>
      <c r="HSE57" s="63">
        <f t="shared" si="117"/>
        <v>0</v>
      </c>
      <c r="HSF57" s="63">
        <f t="shared" si="117"/>
        <v>0</v>
      </c>
      <c r="HSG57" s="63">
        <f t="shared" si="117"/>
        <v>0</v>
      </c>
      <c r="HSH57" s="63">
        <f t="shared" si="117"/>
        <v>0</v>
      </c>
      <c r="HSI57" s="63">
        <f t="shared" si="117"/>
        <v>0</v>
      </c>
      <c r="HSJ57" s="63">
        <f t="shared" si="117"/>
        <v>0</v>
      </c>
      <c r="HSK57" s="63">
        <f t="shared" si="117"/>
        <v>0</v>
      </c>
      <c r="HSL57" s="63">
        <f t="shared" si="117"/>
        <v>0</v>
      </c>
      <c r="HSM57" s="63">
        <f t="shared" si="117"/>
        <v>0</v>
      </c>
      <c r="HSN57" s="63">
        <f t="shared" si="117"/>
        <v>0</v>
      </c>
      <c r="HSO57" s="63">
        <f t="shared" si="117"/>
        <v>0</v>
      </c>
      <c r="HSP57" s="63">
        <f t="shared" si="117"/>
        <v>0</v>
      </c>
      <c r="HSQ57" s="63">
        <f t="shared" si="117"/>
        <v>0</v>
      </c>
      <c r="HSR57" s="63">
        <f t="shared" si="117"/>
        <v>0</v>
      </c>
      <c r="HSS57" s="63">
        <f t="shared" si="117"/>
        <v>0</v>
      </c>
      <c r="HST57" s="63">
        <f t="shared" si="117"/>
        <v>0</v>
      </c>
      <c r="HSU57" s="63">
        <f t="shared" si="117"/>
        <v>0</v>
      </c>
      <c r="HSV57" s="63">
        <f t="shared" si="117"/>
        <v>0</v>
      </c>
      <c r="HSW57" s="63">
        <f t="shared" si="117"/>
        <v>0</v>
      </c>
      <c r="HSX57" s="63">
        <f t="shared" si="117"/>
        <v>0</v>
      </c>
      <c r="HSY57" s="63">
        <f t="shared" si="117"/>
        <v>0</v>
      </c>
      <c r="HSZ57" s="63">
        <f t="shared" si="117"/>
        <v>0</v>
      </c>
      <c r="HTA57" s="63">
        <f t="shared" si="117"/>
        <v>0</v>
      </c>
      <c r="HTB57" s="63">
        <f t="shared" si="117"/>
        <v>0</v>
      </c>
      <c r="HTC57" s="63">
        <f t="shared" si="117"/>
        <v>0</v>
      </c>
      <c r="HTD57" s="63">
        <f t="shared" si="117"/>
        <v>0</v>
      </c>
      <c r="HTE57" s="63">
        <f t="shared" si="117"/>
        <v>0</v>
      </c>
      <c r="HTF57" s="63">
        <f t="shared" si="117"/>
        <v>0</v>
      </c>
      <c r="HTG57" s="63">
        <f t="shared" si="117"/>
        <v>0</v>
      </c>
      <c r="HTH57" s="63">
        <f t="shared" si="117"/>
        <v>0</v>
      </c>
      <c r="HTI57" s="63">
        <f t="shared" si="117"/>
        <v>0</v>
      </c>
      <c r="HTJ57" s="63">
        <f t="shared" si="117"/>
        <v>0</v>
      </c>
      <c r="HTK57" s="63">
        <f t="shared" si="117"/>
        <v>0</v>
      </c>
      <c r="HTL57" s="63">
        <f t="shared" si="117"/>
        <v>0</v>
      </c>
      <c r="HTM57" s="63">
        <f t="shared" si="117"/>
        <v>0</v>
      </c>
      <c r="HTN57" s="63">
        <f t="shared" si="117"/>
        <v>0</v>
      </c>
      <c r="HTO57" s="63">
        <f t="shared" si="117"/>
        <v>0</v>
      </c>
      <c r="HTP57" s="63">
        <f t="shared" si="117"/>
        <v>0</v>
      </c>
      <c r="HTQ57" s="63">
        <f t="shared" si="117"/>
        <v>0</v>
      </c>
      <c r="HTR57" s="63">
        <f t="shared" si="117"/>
        <v>0</v>
      </c>
      <c r="HTS57" s="63">
        <f t="shared" si="117"/>
        <v>0</v>
      </c>
      <c r="HTT57" s="63">
        <f t="shared" si="117"/>
        <v>0</v>
      </c>
      <c r="HTU57" s="63">
        <f t="shared" si="117"/>
        <v>0</v>
      </c>
      <c r="HTV57" s="63">
        <f t="shared" si="117"/>
        <v>0</v>
      </c>
      <c r="HTW57" s="63">
        <f t="shared" si="117"/>
        <v>0</v>
      </c>
      <c r="HTX57" s="63">
        <f t="shared" si="117"/>
        <v>0</v>
      </c>
      <c r="HTY57" s="63">
        <f t="shared" si="117"/>
        <v>0</v>
      </c>
      <c r="HTZ57" s="63">
        <f t="shared" si="117"/>
        <v>0</v>
      </c>
      <c r="HUA57" s="63">
        <f t="shared" si="117"/>
        <v>0</v>
      </c>
      <c r="HUB57" s="63">
        <f t="shared" si="117"/>
        <v>0</v>
      </c>
      <c r="HUC57" s="63">
        <f t="shared" si="117"/>
        <v>0</v>
      </c>
      <c r="HUD57" s="63">
        <f t="shared" si="117"/>
        <v>0</v>
      </c>
      <c r="HUE57" s="63">
        <f t="shared" si="117"/>
        <v>0</v>
      </c>
      <c r="HUF57" s="63">
        <f t="shared" si="117"/>
        <v>0</v>
      </c>
      <c r="HUG57" s="63">
        <f t="shared" si="117"/>
        <v>0</v>
      </c>
      <c r="HUH57" s="63">
        <f t="shared" ref="HUH57:HWS57" si="118">HUG58</f>
        <v>0</v>
      </c>
      <c r="HUI57" s="63">
        <f t="shared" si="118"/>
        <v>0</v>
      </c>
      <c r="HUJ57" s="63">
        <f t="shared" si="118"/>
        <v>0</v>
      </c>
      <c r="HUK57" s="63">
        <f t="shared" si="118"/>
        <v>0</v>
      </c>
      <c r="HUL57" s="63">
        <f t="shared" si="118"/>
        <v>0</v>
      </c>
      <c r="HUM57" s="63">
        <f t="shared" si="118"/>
        <v>0</v>
      </c>
      <c r="HUN57" s="63">
        <f t="shared" si="118"/>
        <v>0</v>
      </c>
      <c r="HUO57" s="63">
        <f t="shared" si="118"/>
        <v>0</v>
      </c>
      <c r="HUP57" s="63">
        <f t="shared" si="118"/>
        <v>0</v>
      </c>
      <c r="HUQ57" s="63">
        <f t="shared" si="118"/>
        <v>0</v>
      </c>
      <c r="HUR57" s="63">
        <f t="shared" si="118"/>
        <v>0</v>
      </c>
      <c r="HUS57" s="63">
        <f t="shared" si="118"/>
        <v>0</v>
      </c>
      <c r="HUT57" s="63">
        <f t="shared" si="118"/>
        <v>0</v>
      </c>
      <c r="HUU57" s="63">
        <f t="shared" si="118"/>
        <v>0</v>
      </c>
      <c r="HUV57" s="63">
        <f t="shared" si="118"/>
        <v>0</v>
      </c>
      <c r="HUW57" s="63">
        <f t="shared" si="118"/>
        <v>0</v>
      </c>
      <c r="HUX57" s="63">
        <f t="shared" si="118"/>
        <v>0</v>
      </c>
      <c r="HUY57" s="63">
        <f t="shared" si="118"/>
        <v>0</v>
      </c>
      <c r="HUZ57" s="63">
        <f t="shared" si="118"/>
        <v>0</v>
      </c>
      <c r="HVA57" s="63">
        <f t="shared" si="118"/>
        <v>0</v>
      </c>
      <c r="HVB57" s="63">
        <f t="shared" si="118"/>
        <v>0</v>
      </c>
      <c r="HVC57" s="63">
        <f t="shared" si="118"/>
        <v>0</v>
      </c>
      <c r="HVD57" s="63">
        <f t="shared" si="118"/>
        <v>0</v>
      </c>
      <c r="HVE57" s="63">
        <f t="shared" si="118"/>
        <v>0</v>
      </c>
      <c r="HVF57" s="63">
        <f t="shared" si="118"/>
        <v>0</v>
      </c>
      <c r="HVG57" s="63">
        <f t="shared" si="118"/>
        <v>0</v>
      </c>
      <c r="HVH57" s="63">
        <f t="shared" si="118"/>
        <v>0</v>
      </c>
      <c r="HVI57" s="63">
        <f t="shared" si="118"/>
        <v>0</v>
      </c>
      <c r="HVJ57" s="63">
        <f t="shared" si="118"/>
        <v>0</v>
      </c>
      <c r="HVK57" s="63">
        <f t="shared" si="118"/>
        <v>0</v>
      </c>
      <c r="HVL57" s="63">
        <f t="shared" si="118"/>
        <v>0</v>
      </c>
      <c r="HVM57" s="63">
        <f t="shared" si="118"/>
        <v>0</v>
      </c>
      <c r="HVN57" s="63">
        <f t="shared" si="118"/>
        <v>0</v>
      </c>
      <c r="HVO57" s="63">
        <f t="shared" si="118"/>
        <v>0</v>
      </c>
      <c r="HVP57" s="63">
        <f t="shared" si="118"/>
        <v>0</v>
      </c>
      <c r="HVQ57" s="63">
        <f t="shared" si="118"/>
        <v>0</v>
      </c>
      <c r="HVR57" s="63">
        <f t="shared" si="118"/>
        <v>0</v>
      </c>
      <c r="HVS57" s="63">
        <f t="shared" si="118"/>
        <v>0</v>
      </c>
      <c r="HVT57" s="63">
        <f t="shared" si="118"/>
        <v>0</v>
      </c>
      <c r="HVU57" s="63">
        <f t="shared" si="118"/>
        <v>0</v>
      </c>
      <c r="HVV57" s="63">
        <f t="shared" si="118"/>
        <v>0</v>
      </c>
      <c r="HVW57" s="63">
        <f t="shared" si="118"/>
        <v>0</v>
      </c>
      <c r="HVX57" s="63">
        <f t="shared" si="118"/>
        <v>0</v>
      </c>
      <c r="HVY57" s="63">
        <f t="shared" si="118"/>
        <v>0</v>
      </c>
      <c r="HVZ57" s="63">
        <f t="shared" si="118"/>
        <v>0</v>
      </c>
      <c r="HWA57" s="63">
        <f t="shared" si="118"/>
        <v>0</v>
      </c>
      <c r="HWB57" s="63">
        <f t="shared" si="118"/>
        <v>0</v>
      </c>
      <c r="HWC57" s="63">
        <f t="shared" si="118"/>
        <v>0</v>
      </c>
      <c r="HWD57" s="63">
        <f t="shared" si="118"/>
        <v>0</v>
      </c>
      <c r="HWE57" s="63">
        <f t="shared" si="118"/>
        <v>0</v>
      </c>
      <c r="HWF57" s="63">
        <f t="shared" si="118"/>
        <v>0</v>
      </c>
      <c r="HWG57" s="63">
        <f t="shared" si="118"/>
        <v>0</v>
      </c>
      <c r="HWH57" s="63">
        <f t="shared" si="118"/>
        <v>0</v>
      </c>
      <c r="HWI57" s="63">
        <f t="shared" si="118"/>
        <v>0</v>
      </c>
      <c r="HWJ57" s="63">
        <f t="shared" si="118"/>
        <v>0</v>
      </c>
      <c r="HWK57" s="63">
        <f t="shared" si="118"/>
        <v>0</v>
      </c>
      <c r="HWL57" s="63">
        <f t="shared" si="118"/>
        <v>0</v>
      </c>
      <c r="HWM57" s="63">
        <f t="shared" si="118"/>
        <v>0</v>
      </c>
      <c r="HWN57" s="63">
        <f t="shared" si="118"/>
        <v>0</v>
      </c>
      <c r="HWO57" s="63">
        <f t="shared" si="118"/>
        <v>0</v>
      </c>
      <c r="HWP57" s="63">
        <f t="shared" si="118"/>
        <v>0</v>
      </c>
      <c r="HWQ57" s="63">
        <f t="shared" si="118"/>
        <v>0</v>
      </c>
      <c r="HWR57" s="63">
        <f t="shared" si="118"/>
        <v>0</v>
      </c>
      <c r="HWS57" s="63">
        <f t="shared" si="118"/>
        <v>0</v>
      </c>
      <c r="HWT57" s="63">
        <f t="shared" ref="HWT57:HZE57" si="119">HWS58</f>
        <v>0</v>
      </c>
      <c r="HWU57" s="63">
        <f t="shared" si="119"/>
        <v>0</v>
      </c>
      <c r="HWV57" s="63">
        <f t="shared" si="119"/>
        <v>0</v>
      </c>
      <c r="HWW57" s="63">
        <f t="shared" si="119"/>
        <v>0</v>
      </c>
      <c r="HWX57" s="63">
        <f t="shared" si="119"/>
        <v>0</v>
      </c>
      <c r="HWY57" s="63">
        <f t="shared" si="119"/>
        <v>0</v>
      </c>
      <c r="HWZ57" s="63">
        <f t="shared" si="119"/>
        <v>0</v>
      </c>
      <c r="HXA57" s="63">
        <f t="shared" si="119"/>
        <v>0</v>
      </c>
      <c r="HXB57" s="63">
        <f t="shared" si="119"/>
        <v>0</v>
      </c>
      <c r="HXC57" s="63">
        <f t="shared" si="119"/>
        <v>0</v>
      </c>
      <c r="HXD57" s="63">
        <f t="shared" si="119"/>
        <v>0</v>
      </c>
      <c r="HXE57" s="63">
        <f t="shared" si="119"/>
        <v>0</v>
      </c>
      <c r="HXF57" s="63">
        <f t="shared" si="119"/>
        <v>0</v>
      </c>
      <c r="HXG57" s="63">
        <f t="shared" si="119"/>
        <v>0</v>
      </c>
      <c r="HXH57" s="63">
        <f t="shared" si="119"/>
        <v>0</v>
      </c>
      <c r="HXI57" s="63">
        <f t="shared" si="119"/>
        <v>0</v>
      </c>
      <c r="HXJ57" s="63">
        <f t="shared" si="119"/>
        <v>0</v>
      </c>
      <c r="HXK57" s="63">
        <f t="shared" si="119"/>
        <v>0</v>
      </c>
      <c r="HXL57" s="63">
        <f t="shared" si="119"/>
        <v>0</v>
      </c>
      <c r="HXM57" s="63">
        <f t="shared" si="119"/>
        <v>0</v>
      </c>
      <c r="HXN57" s="63">
        <f t="shared" si="119"/>
        <v>0</v>
      </c>
      <c r="HXO57" s="63">
        <f t="shared" si="119"/>
        <v>0</v>
      </c>
      <c r="HXP57" s="63">
        <f t="shared" si="119"/>
        <v>0</v>
      </c>
      <c r="HXQ57" s="63">
        <f t="shared" si="119"/>
        <v>0</v>
      </c>
      <c r="HXR57" s="63">
        <f t="shared" si="119"/>
        <v>0</v>
      </c>
      <c r="HXS57" s="63">
        <f t="shared" si="119"/>
        <v>0</v>
      </c>
      <c r="HXT57" s="63">
        <f t="shared" si="119"/>
        <v>0</v>
      </c>
      <c r="HXU57" s="63">
        <f t="shared" si="119"/>
        <v>0</v>
      </c>
      <c r="HXV57" s="63">
        <f t="shared" si="119"/>
        <v>0</v>
      </c>
      <c r="HXW57" s="63">
        <f t="shared" si="119"/>
        <v>0</v>
      </c>
      <c r="HXX57" s="63">
        <f t="shared" si="119"/>
        <v>0</v>
      </c>
      <c r="HXY57" s="63">
        <f t="shared" si="119"/>
        <v>0</v>
      </c>
      <c r="HXZ57" s="63">
        <f t="shared" si="119"/>
        <v>0</v>
      </c>
      <c r="HYA57" s="63">
        <f t="shared" si="119"/>
        <v>0</v>
      </c>
      <c r="HYB57" s="63">
        <f t="shared" si="119"/>
        <v>0</v>
      </c>
      <c r="HYC57" s="63">
        <f t="shared" si="119"/>
        <v>0</v>
      </c>
      <c r="HYD57" s="63">
        <f t="shared" si="119"/>
        <v>0</v>
      </c>
      <c r="HYE57" s="63">
        <f t="shared" si="119"/>
        <v>0</v>
      </c>
      <c r="HYF57" s="63">
        <f t="shared" si="119"/>
        <v>0</v>
      </c>
      <c r="HYG57" s="63">
        <f t="shared" si="119"/>
        <v>0</v>
      </c>
      <c r="HYH57" s="63">
        <f t="shared" si="119"/>
        <v>0</v>
      </c>
      <c r="HYI57" s="63">
        <f t="shared" si="119"/>
        <v>0</v>
      </c>
      <c r="HYJ57" s="63">
        <f t="shared" si="119"/>
        <v>0</v>
      </c>
      <c r="HYK57" s="63">
        <f t="shared" si="119"/>
        <v>0</v>
      </c>
      <c r="HYL57" s="63">
        <f t="shared" si="119"/>
        <v>0</v>
      </c>
      <c r="HYM57" s="63">
        <f t="shared" si="119"/>
        <v>0</v>
      </c>
      <c r="HYN57" s="63">
        <f t="shared" si="119"/>
        <v>0</v>
      </c>
      <c r="HYO57" s="63">
        <f t="shared" si="119"/>
        <v>0</v>
      </c>
      <c r="HYP57" s="63">
        <f t="shared" si="119"/>
        <v>0</v>
      </c>
      <c r="HYQ57" s="63">
        <f t="shared" si="119"/>
        <v>0</v>
      </c>
      <c r="HYR57" s="63">
        <f t="shared" si="119"/>
        <v>0</v>
      </c>
      <c r="HYS57" s="63">
        <f t="shared" si="119"/>
        <v>0</v>
      </c>
      <c r="HYT57" s="63">
        <f t="shared" si="119"/>
        <v>0</v>
      </c>
      <c r="HYU57" s="63">
        <f t="shared" si="119"/>
        <v>0</v>
      </c>
      <c r="HYV57" s="63">
        <f t="shared" si="119"/>
        <v>0</v>
      </c>
      <c r="HYW57" s="63">
        <f t="shared" si="119"/>
        <v>0</v>
      </c>
      <c r="HYX57" s="63">
        <f t="shared" si="119"/>
        <v>0</v>
      </c>
      <c r="HYY57" s="63">
        <f t="shared" si="119"/>
        <v>0</v>
      </c>
      <c r="HYZ57" s="63">
        <f t="shared" si="119"/>
        <v>0</v>
      </c>
      <c r="HZA57" s="63">
        <f t="shared" si="119"/>
        <v>0</v>
      </c>
      <c r="HZB57" s="63">
        <f t="shared" si="119"/>
        <v>0</v>
      </c>
      <c r="HZC57" s="63">
        <f t="shared" si="119"/>
        <v>0</v>
      </c>
      <c r="HZD57" s="63">
        <f t="shared" si="119"/>
        <v>0</v>
      </c>
      <c r="HZE57" s="63">
        <f t="shared" si="119"/>
        <v>0</v>
      </c>
      <c r="HZF57" s="63">
        <f t="shared" ref="HZF57:IBQ57" si="120">HZE58</f>
        <v>0</v>
      </c>
      <c r="HZG57" s="63">
        <f t="shared" si="120"/>
        <v>0</v>
      </c>
      <c r="HZH57" s="63">
        <f t="shared" si="120"/>
        <v>0</v>
      </c>
      <c r="HZI57" s="63">
        <f t="shared" si="120"/>
        <v>0</v>
      </c>
      <c r="HZJ57" s="63">
        <f t="shared" si="120"/>
        <v>0</v>
      </c>
      <c r="HZK57" s="63">
        <f t="shared" si="120"/>
        <v>0</v>
      </c>
      <c r="HZL57" s="63">
        <f t="shared" si="120"/>
        <v>0</v>
      </c>
      <c r="HZM57" s="63">
        <f t="shared" si="120"/>
        <v>0</v>
      </c>
      <c r="HZN57" s="63">
        <f t="shared" si="120"/>
        <v>0</v>
      </c>
      <c r="HZO57" s="63">
        <f t="shared" si="120"/>
        <v>0</v>
      </c>
      <c r="HZP57" s="63">
        <f t="shared" si="120"/>
        <v>0</v>
      </c>
      <c r="HZQ57" s="63">
        <f t="shared" si="120"/>
        <v>0</v>
      </c>
      <c r="HZR57" s="63">
        <f t="shared" si="120"/>
        <v>0</v>
      </c>
      <c r="HZS57" s="63">
        <f t="shared" si="120"/>
        <v>0</v>
      </c>
      <c r="HZT57" s="63">
        <f t="shared" si="120"/>
        <v>0</v>
      </c>
      <c r="HZU57" s="63">
        <f t="shared" si="120"/>
        <v>0</v>
      </c>
      <c r="HZV57" s="63">
        <f t="shared" si="120"/>
        <v>0</v>
      </c>
      <c r="HZW57" s="63">
        <f t="shared" si="120"/>
        <v>0</v>
      </c>
      <c r="HZX57" s="63">
        <f t="shared" si="120"/>
        <v>0</v>
      </c>
      <c r="HZY57" s="63">
        <f t="shared" si="120"/>
        <v>0</v>
      </c>
      <c r="HZZ57" s="63">
        <f t="shared" si="120"/>
        <v>0</v>
      </c>
      <c r="IAA57" s="63">
        <f t="shared" si="120"/>
        <v>0</v>
      </c>
      <c r="IAB57" s="63">
        <f t="shared" si="120"/>
        <v>0</v>
      </c>
      <c r="IAC57" s="63">
        <f t="shared" si="120"/>
        <v>0</v>
      </c>
      <c r="IAD57" s="63">
        <f t="shared" si="120"/>
        <v>0</v>
      </c>
      <c r="IAE57" s="63">
        <f t="shared" si="120"/>
        <v>0</v>
      </c>
      <c r="IAF57" s="63">
        <f t="shared" si="120"/>
        <v>0</v>
      </c>
      <c r="IAG57" s="63">
        <f t="shared" si="120"/>
        <v>0</v>
      </c>
      <c r="IAH57" s="63">
        <f t="shared" si="120"/>
        <v>0</v>
      </c>
      <c r="IAI57" s="63">
        <f t="shared" si="120"/>
        <v>0</v>
      </c>
      <c r="IAJ57" s="63">
        <f t="shared" si="120"/>
        <v>0</v>
      </c>
      <c r="IAK57" s="63">
        <f t="shared" si="120"/>
        <v>0</v>
      </c>
      <c r="IAL57" s="63">
        <f t="shared" si="120"/>
        <v>0</v>
      </c>
      <c r="IAM57" s="63">
        <f t="shared" si="120"/>
        <v>0</v>
      </c>
      <c r="IAN57" s="63">
        <f t="shared" si="120"/>
        <v>0</v>
      </c>
      <c r="IAO57" s="63">
        <f t="shared" si="120"/>
        <v>0</v>
      </c>
      <c r="IAP57" s="63">
        <f t="shared" si="120"/>
        <v>0</v>
      </c>
      <c r="IAQ57" s="63">
        <f t="shared" si="120"/>
        <v>0</v>
      </c>
      <c r="IAR57" s="63">
        <f t="shared" si="120"/>
        <v>0</v>
      </c>
      <c r="IAS57" s="63">
        <f t="shared" si="120"/>
        <v>0</v>
      </c>
      <c r="IAT57" s="63">
        <f t="shared" si="120"/>
        <v>0</v>
      </c>
      <c r="IAU57" s="63">
        <f t="shared" si="120"/>
        <v>0</v>
      </c>
      <c r="IAV57" s="63">
        <f t="shared" si="120"/>
        <v>0</v>
      </c>
      <c r="IAW57" s="63">
        <f t="shared" si="120"/>
        <v>0</v>
      </c>
      <c r="IAX57" s="63">
        <f t="shared" si="120"/>
        <v>0</v>
      </c>
      <c r="IAY57" s="63">
        <f t="shared" si="120"/>
        <v>0</v>
      </c>
      <c r="IAZ57" s="63">
        <f t="shared" si="120"/>
        <v>0</v>
      </c>
      <c r="IBA57" s="63">
        <f t="shared" si="120"/>
        <v>0</v>
      </c>
      <c r="IBB57" s="63">
        <f t="shared" si="120"/>
        <v>0</v>
      </c>
      <c r="IBC57" s="63">
        <f t="shared" si="120"/>
        <v>0</v>
      </c>
      <c r="IBD57" s="63">
        <f t="shared" si="120"/>
        <v>0</v>
      </c>
      <c r="IBE57" s="63">
        <f t="shared" si="120"/>
        <v>0</v>
      </c>
      <c r="IBF57" s="63">
        <f t="shared" si="120"/>
        <v>0</v>
      </c>
      <c r="IBG57" s="63">
        <f t="shared" si="120"/>
        <v>0</v>
      </c>
      <c r="IBH57" s="63">
        <f t="shared" si="120"/>
        <v>0</v>
      </c>
      <c r="IBI57" s="63">
        <f t="shared" si="120"/>
        <v>0</v>
      </c>
      <c r="IBJ57" s="63">
        <f t="shared" si="120"/>
        <v>0</v>
      </c>
      <c r="IBK57" s="63">
        <f t="shared" si="120"/>
        <v>0</v>
      </c>
      <c r="IBL57" s="63">
        <f t="shared" si="120"/>
        <v>0</v>
      </c>
      <c r="IBM57" s="63">
        <f t="shared" si="120"/>
        <v>0</v>
      </c>
      <c r="IBN57" s="63">
        <f t="shared" si="120"/>
        <v>0</v>
      </c>
      <c r="IBO57" s="63">
        <f t="shared" si="120"/>
        <v>0</v>
      </c>
      <c r="IBP57" s="63">
        <f t="shared" si="120"/>
        <v>0</v>
      </c>
      <c r="IBQ57" s="63">
        <f t="shared" si="120"/>
        <v>0</v>
      </c>
      <c r="IBR57" s="63">
        <f t="shared" ref="IBR57:IEC57" si="121">IBQ58</f>
        <v>0</v>
      </c>
      <c r="IBS57" s="63">
        <f t="shared" si="121"/>
        <v>0</v>
      </c>
      <c r="IBT57" s="63">
        <f t="shared" si="121"/>
        <v>0</v>
      </c>
      <c r="IBU57" s="63">
        <f t="shared" si="121"/>
        <v>0</v>
      </c>
      <c r="IBV57" s="63">
        <f t="shared" si="121"/>
        <v>0</v>
      </c>
      <c r="IBW57" s="63">
        <f t="shared" si="121"/>
        <v>0</v>
      </c>
      <c r="IBX57" s="63">
        <f t="shared" si="121"/>
        <v>0</v>
      </c>
      <c r="IBY57" s="63">
        <f t="shared" si="121"/>
        <v>0</v>
      </c>
      <c r="IBZ57" s="63">
        <f t="shared" si="121"/>
        <v>0</v>
      </c>
      <c r="ICA57" s="63">
        <f t="shared" si="121"/>
        <v>0</v>
      </c>
      <c r="ICB57" s="63">
        <f t="shared" si="121"/>
        <v>0</v>
      </c>
      <c r="ICC57" s="63">
        <f t="shared" si="121"/>
        <v>0</v>
      </c>
      <c r="ICD57" s="63">
        <f t="shared" si="121"/>
        <v>0</v>
      </c>
      <c r="ICE57" s="63">
        <f t="shared" si="121"/>
        <v>0</v>
      </c>
      <c r="ICF57" s="63">
        <f t="shared" si="121"/>
        <v>0</v>
      </c>
      <c r="ICG57" s="63">
        <f t="shared" si="121"/>
        <v>0</v>
      </c>
      <c r="ICH57" s="63">
        <f t="shared" si="121"/>
        <v>0</v>
      </c>
      <c r="ICI57" s="63">
        <f t="shared" si="121"/>
        <v>0</v>
      </c>
      <c r="ICJ57" s="63">
        <f t="shared" si="121"/>
        <v>0</v>
      </c>
      <c r="ICK57" s="63">
        <f t="shared" si="121"/>
        <v>0</v>
      </c>
      <c r="ICL57" s="63">
        <f t="shared" si="121"/>
        <v>0</v>
      </c>
      <c r="ICM57" s="63">
        <f t="shared" si="121"/>
        <v>0</v>
      </c>
      <c r="ICN57" s="63">
        <f t="shared" si="121"/>
        <v>0</v>
      </c>
      <c r="ICO57" s="63">
        <f t="shared" si="121"/>
        <v>0</v>
      </c>
      <c r="ICP57" s="63">
        <f t="shared" si="121"/>
        <v>0</v>
      </c>
      <c r="ICQ57" s="63">
        <f t="shared" si="121"/>
        <v>0</v>
      </c>
      <c r="ICR57" s="63">
        <f t="shared" si="121"/>
        <v>0</v>
      </c>
      <c r="ICS57" s="63">
        <f t="shared" si="121"/>
        <v>0</v>
      </c>
      <c r="ICT57" s="63">
        <f t="shared" si="121"/>
        <v>0</v>
      </c>
      <c r="ICU57" s="63">
        <f t="shared" si="121"/>
        <v>0</v>
      </c>
      <c r="ICV57" s="63">
        <f t="shared" si="121"/>
        <v>0</v>
      </c>
      <c r="ICW57" s="63">
        <f t="shared" si="121"/>
        <v>0</v>
      </c>
      <c r="ICX57" s="63">
        <f t="shared" si="121"/>
        <v>0</v>
      </c>
      <c r="ICY57" s="63">
        <f t="shared" si="121"/>
        <v>0</v>
      </c>
      <c r="ICZ57" s="63">
        <f t="shared" si="121"/>
        <v>0</v>
      </c>
      <c r="IDA57" s="63">
        <f t="shared" si="121"/>
        <v>0</v>
      </c>
      <c r="IDB57" s="63">
        <f t="shared" si="121"/>
        <v>0</v>
      </c>
      <c r="IDC57" s="63">
        <f t="shared" si="121"/>
        <v>0</v>
      </c>
      <c r="IDD57" s="63">
        <f t="shared" si="121"/>
        <v>0</v>
      </c>
      <c r="IDE57" s="63">
        <f t="shared" si="121"/>
        <v>0</v>
      </c>
      <c r="IDF57" s="63">
        <f t="shared" si="121"/>
        <v>0</v>
      </c>
      <c r="IDG57" s="63">
        <f t="shared" si="121"/>
        <v>0</v>
      </c>
      <c r="IDH57" s="63">
        <f t="shared" si="121"/>
        <v>0</v>
      </c>
      <c r="IDI57" s="63">
        <f t="shared" si="121"/>
        <v>0</v>
      </c>
      <c r="IDJ57" s="63">
        <f t="shared" si="121"/>
        <v>0</v>
      </c>
      <c r="IDK57" s="63">
        <f t="shared" si="121"/>
        <v>0</v>
      </c>
      <c r="IDL57" s="63">
        <f t="shared" si="121"/>
        <v>0</v>
      </c>
      <c r="IDM57" s="63">
        <f t="shared" si="121"/>
        <v>0</v>
      </c>
      <c r="IDN57" s="63">
        <f t="shared" si="121"/>
        <v>0</v>
      </c>
      <c r="IDO57" s="63">
        <f t="shared" si="121"/>
        <v>0</v>
      </c>
      <c r="IDP57" s="63">
        <f t="shared" si="121"/>
        <v>0</v>
      </c>
      <c r="IDQ57" s="63">
        <f t="shared" si="121"/>
        <v>0</v>
      </c>
      <c r="IDR57" s="63">
        <f t="shared" si="121"/>
        <v>0</v>
      </c>
      <c r="IDS57" s="63">
        <f t="shared" si="121"/>
        <v>0</v>
      </c>
      <c r="IDT57" s="63">
        <f t="shared" si="121"/>
        <v>0</v>
      </c>
      <c r="IDU57" s="63">
        <f t="shared" si="121"/>
        <v>0</v>
      </c>
      <c r="IDV57" s="63">
        <f t="shared" si="121"/>
        <v>0</v>
      </c>
      <c r="IDW57" s="63">
        <f t="shared" si="121"/>
        <v>0</v>
      </c>
      <c r="IDX57" s="63">
        <f t="shared" si="121"/>
        <v>0</v>
      </c>
      <c r="IDY57" s="63">
        <f t="shared" si="121"/>
        <v>0</v>
      </c>
      <c r="IDZ57" s="63">
        <f t="shared" si="121"/>
        <v>0</v>
      </c>
      <c r="IEA57" s="63">
        <f t="shared" si="121"/>
        <v>0</v>
      </c>
      <c r="IEB57" s="63">
        <f t="shared" si="121"/>
        <v>0</v>
      </c>
      <c r="IEC57" s="63">
        <f t="shared" si="121"/>
        <v>0</v>
      </c>
      <c r="IED57" s="63">
        <f t="shared" ref="IED57:IGO57" si="122">IEC58</f>
        <v>0</v>
      </c>
      <c r="IEE57" s="63">
        <f t="shared" si="122"/>
        <v>0</v>
      </c>
      <c r="IEF57" s="63">
        <f t="shared" si="122"/>
        <v>0</v>
      </c>
      <c r="IEG57" s="63">
        <f t="shared" si="122"/>
        <v>0</v>
      </c>
      <c r="IEH57" s="63">
        <f t="shared" si="122"/>
        <v>0</v>
      </c>
      <c r="IEI57" s="63">
        <f t="shared" si="122"/>
        <v>0</v>
      </c>
      <c r="IEJ57" s="63">
        <f t="shared" si="122"/>
        <v>0</v>
      </c>
      <c r="IEK57" s="63">
        <f t="shared" si="122"/>
        <v>0</v>
      </c>
      <c r="IEL57" s="63">
        <f t="shared" si="122"/>
        <v>0</v>
      </c>
      <c r="IEM57" s="63">
        <f t="shared" si="122"/>
        <v>0</v>
      </c>
      <c r="IEN57" s="63">
        <f t="shared" si="122"/>
        <v>0</v>
      </c>
      <c r="IEO57" s="63">
        <f t="shared" si="122"/>
        <v>0</v>
      </c>
      <c r="IEP57" s="63">
        <f t="shared" si="122"/>
        <v>0</v>
      </c>
      <c r="IEQ57" s="63">
        <f t="shared" si="122"/>
        <v>0</v>
      </c>
      <c r="IER57" s="63">
        <f t="shared" si="122"/>
        <v>0</v>
      </c>
      <c r="IES57" s="63">
        <f t="shared" si="122"/>
        <v>0</v>
      </c>
      <c r="IET57" s="63">
        <f t="shared" si="122"/>
        <v>0</v>
      </c>
      <c r="IEU57" s="63">
        <f t="shared" si="122"/>
        <v>0</v>
      </c>
      <c r="IEV57" s="63">
        <f t="shared" si="122"/>
        <v>0</v>
      </c>
      <c r="IEW57" s="63">
        <f t="shared" si="122"/>
        <v>0</v>
      </c>
      <c r="IEX57" s="63">
        <f t="shared" si="122"/>
        <v>0</v>
      </c>
      <c r="IEY57" s="63">
        <f t="shared" si="122"/>
        <v>0</v>
      </c>
      <c r="IEZ57" s="63">
        <f t="shared" si="122"/>
        <v>0</v>
      </c>
      <c r="IFA57" s="63">
        <f t="shared" si="122"/>
        <v>0</v>
      </c>
      <c r="IFB57" s="63">
        <f t="shared" si="122"/>
        <v>0</v>
      </c>
      <c r="IFC57" s="63">
        <f t="shared" si="122"/>
        <v>0</v>
      </c>
      <c r="IFD57" s="63">
        <f t="shared" si="122"/>
        <v>0</v>
      </c>
      <c r="IFE57" s="63">
        <f t="shared" si="122"/>
        <v>0</v>
      </c>
      <c r="IFF57" s="63">
        <f t="shared" si="122"/>
        <v>0</v>
      </c>
      <c r="IFG57" s="63">
        <f t="shared" si="122"/>
        <v>0</v>
      </c>
      <c r="IFH57" s="63">
        <f t="shared" si="122"/>
        <v>0</v>
      </c>
      <c r="IFI57" s="63">
        <f t="shared" si="122"/>
        <v>0</v>
      </c>
      <c r="IFJ57" s="63">
        <f t="shared" si="122"/>
        <v>0</v>
      </c>
      <c r="IFK57" s="63">
        <f t="shared" si="122"/>
        <v>0</v>
      </c>
      <c r="IFL57" s="63">
        <f t="shared" si="122"/>
        <v>0</v>
      </c>
      <c r="IFM57" s="63">
        <f t="shared" si="122"/>
        <v>0</v>
      </c>
      <c r="IFN57" s="63">
        <f t="shared" si="122"/>
        <v>0</v>
      </c>
      <c r="IFO57" s="63">
        <f t="shared" si="122"/>
        <v>0</v>
      </c>
      <c r="IFP57" s="63">
        <f t="shared" si="122"/>
        <v>0</v>
      </c>
      <c r="IFQ57" s="63">
        <f t="shared" si="122"/>
        <v>0</v>
      </c>
      <c r="IFR57" s="63">
        <f t="shared" si="122"/>
        <v>0</v>
      </c>
      <c r="IFS57" s="63">
        <f t="shared" si="122"/>
        <v>0</v>
      </c>
      <c r="IFT57" s="63">
        <f t="shared" si="122"/>
        <v>0</v>
      </c>
      <c r="IFU57" s="63">
        <f t="shared" si="122"/>
        <v>0</v>
      </c>
      <c r="IFV57" s="63">
        <f t="shared" si="122"/>
        <v>0</v>
      </c>
      <c r="IFW57" s="63">
        <f t="shared" si="122"/>
        <v>0</v>
      </c>
      <c r="IFX57" s="63">
        <f t="shared" si="122"/>
        <v>0</v>
      </c>
      <c r="IFY57" s="63">
        <f t="shared" si="122"/>
        <v>0</v>
      </c>
      <c r="IFZ57" s="63">
        <f t="shared" si="122"/>
        <v>0</v>
      </c>
      <c r="IGA57" s="63">
        <f t="shared" si="122"/>
        <v>0</v>
      </c>
      <c r="IGB57" s="63">
        <f t="shared" si="122"/>
        <v>0</v>
      </c>
      <c r="IGC57" s="63">
        <f t="shared" si="122"/>
        <v>0</v>
      </c>
      <c r="IGD57" s="63">
        <f t="shared" si="122"/>
        <v>0</v>
      </c>
      <c r="IGE57" s="63">
        <f t="shared" si="122"/>
        <v>0</v>
      </c>
      <c r="IGF57" s="63">
        <f t="shared" si="122"/>
        <v>0</v>
      </c>
      <c r="IGG57" s="63">
        <f t="shared" si="122"/>
        <v>0</v>
      </c>
      <c r="IGH57" s="63">
        <f t="shared" si="122"/>
        <v>0</v>
      </c>
      <c r="IGI57" s="63">
        <f t="shared" si="122"/>
        <v>0</v>
      </c>
      <c r="IGJ57" s="63">
        <f t="shared" si="122"/>
        <v>0</v>
      </c>
      <c r="IGK57" s="63">
        <f t="shared" si="122"/>
        <v>0</v>
      </c>
      <c r="IGL57" s="63">
        <f t="shared" si="122"/>
        <v>0</v>
      </c>
      <c r="IGM57" s="63">
        <f t="shared" si="122"/>
        <v>0</v>
      </c>
      <c r="IGN57" s="63">
        <f t="shared" si="122"/>
        <v>0</v>
      </c>
      <c r="IGO57" s="63">
        <f t="shared" si="122"/>
        <v>0</v>
      </c>
      <c r="IGP57" s="63">
        <f t="shared" ref="IGP57:IJA57" si="123">IGO58</f>
        <v>0</v>
      </c>
      <c r="IGQ57" s="63">
        <f t="shared" si="123"/>
        <v>0</v>
      </c>
      <c r="IGR57" s="63">
        <f t="shared" si="123"/>
        <v>0</v>
      </c>
      <c r="IGS57" s="63">
        <f t="shared" si="123"/>
        <v>0</v>
      </c>
      <c r="IGT57" s="63">
        <f t="shared" si="123"/>
        <v>0</v>
      </c>
      <c r="IGU57" s="63">
        <f t="shared" si="123"/>
        <v>0</v>
      </c>
      <c r="IGV57" s="63">
        <f t="shared" si="123"/>
        <v>0</v>
      </c>
      <c r="IGW57" s="63">
        <f t="shared" si="123"/>
        <v>0</v>
      </c>
      <c r="IGX57" s="63">
        <f t="shared" si="123"/>
        <v>0</v>
      </c>
      <c r="IGY57" s="63">
        <f t="shared" si="123"/>
        <v>0</v>
      </c>
      <c r="IGZ57" s="63">
        <f t="shared" si="123"/>
        <v>0</v>
      </c>
      <c r="IHA57" s="63">
        <f t="shared" si="123"/>
        <v>0</v>
      </c>
      <c r="IHB57" s="63">
        <f t="shared" si="123"/>
        <v>0</v>
      </c>
      <c r="IHC57" s="63">
        <f t="shared" si="123"/>
        <v>0</v>
      </c>
      <c r="IHD57" s="63">
        <f t="shared" si="123"/>
        <v>0</v>
      </c>
      <c r="IHE57" s="63">
        <f t="shared" si="123"/>
        <v>0</v>
      </c>
      <c r="IHF57" s="63">
        <f t="shared" si="123"/>
        <v>0</v>
      </c>
      <c r="IHG57" s="63">
        <f t="shared" si="123"/>
        <v>0</v>
      </c>
      <c r="IHH57" s="63">
        <f t="shared" si="123"/>
        <v>0</v>
      </c>
      <c r="IHI57" s="63">
        <f t="shared" si="123"/>
        <v>0</v>
      </c>
      <c r="IHJ57" s="63">
        <f t="shared" si="123"/>
        <v>0</v>
      </c>
      <c r="IHK57" s="63">
        <f t="shared" si="123"/>
        <v>0</v>
      </c>
      <c r="IHL57" s="63">
        <f t="shared" si="123"/>
        <v>0</v>
      </c>
      <c r="IHM57" s="63">
        <f t="shared" si="123"/>
        <v>0</v>
      </c>
      <c r="IHN57" s="63">
        <f t="shared" si="123"/>
        <v>0</v>
      </c>
      <c r="IHO57" s="63">
        <f t="shared" si="123"/>
        <v>0</v>
      </c>
      <c r="IHP57" s="63">
        <f t="shared" si="123"/>
        <v>0</v>
      </c>
      <c r="IHQ57" s="63">
        <f t="shared" si="123"/>
        <v>0</v>
      </c>
      <c r="IHR57" s="63">
        <f t="shared" si="123"/>
        <v>0</v>
      </c>
      <c r="IHS57" s="63">
        <f t="shared" si="123"/>
        <v>0</v>
      </c>
      <c r="IHT57" s="63">
        <f t="shared" si="123"/>
        <v>0</v>
      </c>
      <c r="IHU57" s="63">
        <f t="shared" si="123"/>
        <v>0</v>
      </c>
      <c r="IHV57" s="63">
        <f t="shared" si="123"/>
        <v>0</v>
      </c>
      <c r="IHW57" s="63">
        <f t="shared" si="123"/>
        <v>0</v>
      </c>
      <c r="IHX57" s="63">
        <f t="shared" si="123"/>
        <v>0</v>
      </c>
      <c r="IHY57" s="63">
        <f t="shared" si="123"/>
        <v>0</v>
      </c>
      <c r="IHZ57" s="63">
        <f t="shared" si="123"/>
        <v>0</v>
      </c>
      <c r="IIA57" s="63">
        <f t="shared" si="123"/>
        <v>0</v>
      </c>
      <c r="IIB57" s="63">
        <f t="shared" si="123"/>
        <v>0</v>
      </c>
      <c r="IIC57" s="63">
        <f t="shared" si="123"/>
        <v>0</v>
      </c>
      <c r="IID57" s="63">
        <f t="shared" si="123"/>
        <v>0</v>
      </c>
      <c r="IIE57" s="63">
        <f t="shared" si="123"/>
        <v>0</v>
      </c>
      <c r="IIF57" s="63">
        <f t="shared" si="123"/>
        <v>0</v>
      </c>
      <c r="IIG57" s="63">
        <f t="shared" si="123"/>
        <v>0</v>
      </c>
      <c r="IIH57" s="63">
        <f t="shared" si="123"/>
        <v>0</v>
      </c>
      <c r="III57" s="63">
        <f t="shared" si="123"/>
        <v>0</v>
      </c>
      <c r="IIJ57" s="63">
        <f t="shared" si="123"/>
        <v>0</v>
      </c>
      <c r="IIK57" s="63">
        <f t="shared" si="123"/>
        <v>0</v>
      </c>
      <c r="IIL57" s="63">
        <f t="shared" si="123"/>
        <v>0</v>
      </c>
      <c r="IIM57" s="63">
        <f t="shared" si="123"/>
        <v>0</v>
      </c>
      <c r="IIN57" s="63">
        <f t="shared" si="123"/>
        <v>0</v>
      </c>
      <c r="IIO57" s="63">
        <f t="shared" si="123"/>
        <v>0</v>
      </c>
      <c r="IIP57" s="63">
        <f t="shared" si="123"/>
        <v>0</v>
      </c>
      <c r="IIQ57" s="63">
        <f t="shared" si="123"/>
        <v>0</v>
      </c>
      <c r="IIR57" s="63">
        <f t="shared" si="123"/>
        <v>0</v>
      </c>
      <c r="IIS57" s="63">
        <f t="shared" si="123"/>
        <v>0</v>
      </c>
      <c r="IIT57" s="63">
        <f t="shared" si="123"/>
        <v>0</v>
      </c>
      <c r="IIU57" s="63">
        <f t="shared" si="123"/>
        <v>0</v>
      </c>
      <c r="IIV57" s="63">
        <f t="shared" si="123"/>
        <v>0</v>
      </c>
      <c r="IIW57" s="63">
        <f t="shared" si="123"/>
        <v>0</v>
      </c>
      <c r="IIX57" s="63">
        <f t="shared" si="123"/>
        <v>0</v>
      </c>
      <c r="IIY57" s="63">
        <f t="shared" si="123"/>
        <v>0</v>
      </c>
      <c r="IIZ57" s="63">
        <f t="shared" si="123"/>
        <v>0</v>
      </c>
      <c r="IJA57" s="63">
        <f t="shared" si="123"/>
        <v>0</v>
      </c>
      <c r="IJB57" s="63">
        <f t="shared" ref="IJB57:ILM57" si="124">IJA58</f>
        <v>0</v>
      </c>
      <c r="IJC57" s="63">
        <f t="shared" si="124"/>
        <v>0</v>
      </c>
      <c r="IJD57" s="63">
        <f t="shared" si="124"/>
        <v>0</v>
      </c>
      <c r="IJE57" s="63">
        <f t="shared" si="124"/>
        <v>0</v>
      </c>
      <c r="IJF57" s="63">
        <f t="shared" si="124"/>
        <v>0</v>
      </c>
      <c r="IJG57" s="63">
        <f t="shared" si="124"/>
        <v>0</v>
      </c>
      <c r="IJH57" s="63">
        <f t="shared" si="124"/>
        <v>0</v>
      </c>
      <c r="IJI57" s="63">
        <f t="shared" si="124"/>
        <v>0</v>
      </c>
      <c r="IJJ57" s="63">
        <f t="shared" si="124"/>
        <v>0</v>
      </c>
      <c r="IJK57" s="63">
        <f t="shared" si="124"/>
        <v>0</v>
      </c>
      <c r="IJL57" s="63">
        <f t="shared" si="124"/>
        <v>0</v>
      </c>
      <c r="IJM57" s="63">
        <f t="shared" si="124"/>
        <v>0</v>
      </c>
      <c r="IJN57" s="63">
        <f t="shared" si="124"/>
        <v>0</v>
      </c>
      <c r="IJO57" s="63">
        <f t="shared" si="124"/>
        <v>0</v>
      </c>
      <c r="IJP57" s="63">
        <f t="shared" si="124"/>
        <v>0</v>
      </c>
      <c r="IJQ57" s="63">
        <f t="shared" si="124"/>
        <v>0</v>
      </c>
      <c r="IJR57" s="63">
        <f t="shared" si="124"/>
        <v>0</v>
      </c>
      <c r="IJS57" s="63">
        <f t="shared" si="124"/>
        <v>0</v>
      </c>
      <c r="IJT57" s="63">
        <f t="shared" si="124"/>
        <v>0</v>
      </c>
      <c r="IJU57" s="63">
        <f t="shared" si="124"/>
        <v>0</v>
      </c>
      <c r="IJV57" s="63">
        <f t="shared" si="124"/>
        <v>0</v>
      </c>
      <c r="IJW57" s="63">
        <f t="shared" si="124"/>
        <v>0</v>
      </c>
      <c r="IJX57" s="63">
        <f t="shared" si="124"/>
        <v>0</v>
      </c>
      <c r="IJY57" s="63">
        <f t="shared" si="124"/>
        <v>0</v>
      </c>
      <c r="IJZ57" s="63">
        <f t="shared" si="124"/>
        <v>0</v>
      </c>
      <c r="IKA57" s="63">
        <f t="shared" si="124"/>
        <v>0</v>
      </c>
      <c r="IKB57" s="63">
        <f t="shared" si="124"/>
        <v>0</v>
      </c>
      <c r="IKC57" s="63">
        <f t="shared" si="124"/>
        <v>0</v>
      </c>
      <c r="IKD57" s="63">
        <f t="shared" si="124"/>
        <v>0</v>
      </c>
      <c r="IKE57" s="63">
        <f t="shared" si="124"/>
        <v>0</v>
      </c>
      <c r="IKF57" s="63">
        <f t="shared" si="124"/>
        <v>0</v>
      </c>
      <c r="IKG57" s="63">
        <f t="shared" si="124"/>
        <v>0</v>
      </c>
      <c r="IKH57" s="63">
        <f t="shared" si="124"/>
        <v>0</v>
      </c>
      <c r="IKI57" s="63">
        <f t="shared" si="124"/>
        <v>0</v>
      </c>
      <c r="IKJ57" s="63">
        <f t="shared" si="124"/>
        <v>0</v>
      </c>
      <c r="IKK57" s="63">
        <f t="shared" si="124"/>
        <v>0</v>
      </c>
      <c r="IKL57" s="63">
        <f t="shared" si="124"/>
        <v>0</v>
      </c>
      <c r="IKM57" s="63">
        <f t="shared" si="124"/>
        <v>0</v>
      </c>
      <c r="IKN57" s="63">
        <f t="shared" si="124"/>
        <v>0</v>
      </c>
      <c r="IKO57" s="63">
        <f t="shared" si="124"/>
        <v>0</v>
      </c>
      <c r="IKP57" s="63">
        <f t="shared" si="124"/>
        <v>0</v>
      </c>
      <c r="IKQ57" s="63">
        <f t="shared" si="124"/>
        <v>0</v>
      </c>
      <c r="IKR57" s="63">
        <f t="shared" si="124"/>
        <v>0</v>
      </c>
      <c r="IKS57" s="63">
        <f t="shared" si="124"/>
        <v>0</v>
      </c>
      <c r="IKT57" s="63">
        <f t="shared" si="124"/>
        <v>0</v>
      </c>
      <c r="IKU57" s="63">
        <f t="shared" si="124"/>
        <v>0</v>
      </c>
      <c r="IKV57" s="63">
        <f t="shared" si="124"/>
        <v>0</v>
      </c>
      <c r="IKW57" s="63">
        <f t="shared" si="124"/>
        <v>0</v>
      </c>
      <c r="IKX57" s="63">
        <f t="shared" si="124"/>
        <v>0</v>
      </c>
      <c r="IKY57" s="63">
        <f t="shared" si="124"/>
        <v>0</v>
      </c>
      <c r="IKZ57" s="63">
        <f t="shared" si="124"/>
        <v>0</v>
      </c>
      <c r="ILA57" s="63">
        <f t="shared" si="124"/>
        <v>0</v>
      </c>
      <c r="ILB57" s="63">
        <f t="shared" si="124"/>
        <v>0</v>
      </c>
      <c r="ILC57" s="63">
        <f t="shared" si="124"/>
        <v>0</v>
      </c>
      <c r="ILD57" s="63">
        <f t="shared" si="124"/>
        <v>0</v>
      </c>
      <c r="ILE57" s="63">
        <f t="shared" si="124"/>
        <v>0</v>
      </c>
      <c r="ILF57" s="63">
        <f t="shared" si="124"/>
        <v>0</v>
      </c>
      <c r="ILG57" s="63">
        <f t="shared" si="124"/>
        <v>0</v>
      </c>
      <c r="ILH57" s="63">
        <f t="shared" si="124"/>
        <v>0</v>
      </c>
      <c r="ILI57" s="63">
        <f t="shared" si="124"/>
        <v>0</v>
      </c>
      <c r="ILJ57" s="63">
        <f t="shared" si="124"/>
        <v>0</v>
      </c>
      <c r="ILK57" s="63">
        <f t="shared" si="124"/>
        <v>0</v>
      </c>
      <c r="ILL57" s="63">
        <f t="shared" si="124"/>
        <v>0</v>
      </c>
      <c r="ILM57" s="63">
        <f t="shared" si="124"/>
        <v>0</v>
      </c>
      <c r="ILN57" s="63">
        <f t="shared" ref="ILN57:INY57" si="125">ILM58</f>
        <v>0</v>
      </c>
      <c r="ILO57" s="63">
        <f t="shared" si="125"/>
        <v>0</v>
      </c>
      <c r="ILP57" s="63">
        <f t="shared" si="125"/>
        <v>0</v>
      </c>
      <c r="ILQ57" s="63">
        <f t="shared" si="125"/>
        <v>0</v>
      </c>
      <c r="ILR57" s="63">
        <f t="shared" si="125"/>
        <v>0</v>
      </c>
      <c r="ILS57" s="63">
        <f t="shared" si="125"/>
        <v>0</v>
      </c>
      <c r="ILT57" s="63">
        <f t="shared" si="125"/>
        <v>0</v>
      </c>
      <c r="ILU57" s="63">
        <f t="shared" si="125"/>
        <v>0</v>
      </c>
      <c r="ILV57" s="63">
        <f t="shared" si="125"/>
        <v>0</v>
      </c>
      <c r="ILW57" s="63">
        <f t="shared" si="125"/>
        <v>0</v>
      </c>
      <c r="ILX57" s="63">
        <f t="shared" si="125"/>
        <v>0</v>
      </c>
      <c r="ILY57" s="63">
        <f t="shared" si="125"/>
        <v>0</v>
      </c>
      <c r="ILZ57" s="63">
        <f t="shared" si="125"/>
        <v>0</v>
      </c>
      <c r="IMA57" s="63">
        <f t="shared" si="125"/>
        <v>0</v>
      </c>
      <c r="IMB57" s="63">
        <f t="shared" si="125"/>
        <v>0</v>
      </c>
      <c r="IMC57" s="63">
        <f t="shared" si="125"/>
        <v>0</v>
      </c>
      <c r="IMD57" s="63">
        <f t="shared" si="125"/>
        <v>0</v>
      </c>
      <c r="IME57" s="63">
        <f t="shared" si="125"/>
        <v>0</v>
      </c>
      <c r="IMF57" s="63">
        <f t="shared" si="125"/>
        <v>0</v>
      </c>
      <c r="IMG57" s="63">
        <f t="shared" si="125"/>
        <v>0</v>
      </c>
      <c r="IMH57" s="63">
        <f t="shared" si="125"/>
        <v>0</v>
      </c>
      <c r="IMI57" s="63">
        <f t="shared" si="125"/>
        <v>0</v>
      </c>
      <c r="IMJ57" s="63">
        <f t="shared" si="125"/>
        <v>0</v>
      </c>
      <c r="IMK57" s="63">
        <f t="shared" si="125"/>
        <v>0</v>
      </c>
      <c r="IML57" s="63">
        <f t="shared" si="125"/>
        <v>0</v>
      </c>
      <c r="IMM57" s="63">
        <f t="shared" si="125"/>
        <v>0</v>
      </c>
      <c r="IMN57" s="63">
        <f t="shared" si="125"/>
        <v>0</v>
      </c>
      <c r="IMO57" s="63">
        <f t="shared" si="125"/>
        <v>0</v>
      </c>
      <c r="IMP57" s="63">
        <f t="shared" si="125"/>
        <v>0</v>
      </c>
      <c r="IMQ57" s="63">
        <f t="shared" si="125"/>
        <v>0</v>
      </c>
      <c r="IMR57" s="63">
        <f t="shared" si="125"/>
        <v>0</v>
      </c>
      <c r="IMS57" s="63">
        <f t="shared" si="125"/>
        <v>0</v>
      </c>
      <c r="IMT57" s="63">
        <f t="shared" si="125"/>
        <v>0</v>
      </c>
      <c r="IMU57" s="63">
        <f t="shared" si="125"/>
        <v>0</v>
      </c>
      <c r="IMV57" s="63">
        <f t="shared" si="125"/>
        <v>0</v>
      </c>
      <c r="IMW57" s="63">
        <f t="shared" si="125"/>
        <v>0</v>
      </c>
      <c r="IMX57" s="63">
        <f t="shared" si="125"/>
        <v>0</v>
      </c>
      <c r="IMY57" s="63">
        <f t="shared" si="125"/>
        <v>0</v>
      </c>
      <c r="IMZ57" s="63">
        <f t="shared" si="125"/>
        <v>0</v>
      </c>
      <c r="INA57" s="63">
        <f t="shared" si="125"/>
        <v>0</v>
      </c>
      <c r="INB57" s="63">
        <f t="shared" si="125"/>
        <v>0</v>
      </c>
      <c r="INC57" s="63">
        <f t="shared" si="125"/>
        <v>0</v>
      </c>
      <c r="IND57" s="63">
        <f t="shared" si="125"/>
        <v>0</v>
      </c>
      <c r="INE57" s="63">
        <f t="shared" si="125"/>
        <v>0</v>
      </c>
      <c r="INF57" s="63">
        <f t="shared" si="125"/>
        <v>0</v>
      </c>
      <c r="ING57" s="63">
        <f t="shared" si="125"/>
        <v>0</v>
      </c>
      <c r="INH57" s="63">
        <f t="shared" si="125"/>
        <v>0</v>
      </c>
      <c r="INI57" s="63">
        <f t="shared" si="125"/>
        <v>0</v>
      </c>
      <c r="INJ57" s="63">
        <f t="shared" si="125"/>
        <v>0</v>
      </c>
      <c r="INK57" s="63">
        <f t="shared" si="125"/>
        <v>0</v>
      </c>
      <c r="INL57" s="63">
        <f t="shared" si="125"/>
        <v>0</v>
      </c>
      <c r="INM57" s="63">
        <f t="shared" si="125"/>
        <v>0</v>
      </c>
      <c r="INN57" s="63">
        <f t="shared" si="125"/>
        <v>0</v>
      </c>
      <c r="INO57" s="63">
        <f t="shared" si="125"/>
        <v>0</v>
      </c>
      <c r="INP57" s="63">
        <f t="shared" si="125"/>
        <v>0</v>
      </c>
      <c r="INQ57" s="63">
        <f t="shared" si="125"/>
        <v>0</v>
      </c>
      <c r="INR57" s="63">
        <f t="shared" si="125"/>
        <v>0</v>
      </c>
      <c r="INS57" s="63">
        <f t="shared" si="125"/>
        <v>0</v>
      </c>
      <c r="INT57" s="63">
        <f t="shared" si="125"/>
        <v>0</v>
      </c>
      <c r="INU57" s="63">
        <f t="shared" si="125"/>
        <v>0</v>
      </c>
      <c r="INV57" s="63">
        <f t="shared" si="125"/>
        <v>0</v>
      </c>
      <c r="INW57" s="63">
        <f t="shared" si="125"/>
        <v>0</v>
      </c>
      <c r="INX57" s="63">
        <f t="shared" si="125"/>
        <v>0</v>
      </c>
      <c r="INY57" s="63">
        <f t="shared" si="125"/>
        <v>0</v>
      </c>
      <c r="INZ57" s="63">
        <f t="shared" ref="INZ57:IQK57" si="126">INY58</f>
        <v>0</v>
      </c>
      <c r="IOA57" s="63">
        <f t="shared" si="126"/>
        <v>0</v>
      </c>
      <c r="IOB57" s="63">
        <f t="shared" si="126"/>
        <v>0</v>
      </c>
      <c r="IOC57" s="63">
        <f t="shared" si="126"/>
        <v>0</v>
      </c>
      <c r="IOD57" s="63">
        <f t="shared" si="126"/>
        <v>0</v>
      </c>
      <c r="IOE57" s="63">
        <f t="shared" si="126"/>
        <v>0</v>
      </c>
      <c r="IOF57" s="63">
        <f t="shared" si="126"/>
        <v>0</v>
      </c>
      <c r="IOG57" s="63">
        <f t="shared" si="126"/>
        <v>0</v>
      </c>
      <c r="IOH57" s="63">
        <f t="shared" si="126"/>
        <v>0</v>
      </c>
      <c r="IOI57" s="63">
        <f t="shared" si="126"/>
        <v>0</v>
      </c>
      <c r="IOJ57" s="63">
        <f t="shared" si="126"/>
        <v>0</v>
      </c>
      <c r="IOK57" s="63">
        <f t="shared" si="126"/>
        <v>0</v>
      </c>
      <c r="IOL57" s="63">
        <f t="shared" si="126"/>
        <v>0</v>
      </c>
      <c r="IOM57" s="63">
        <f t="shared" si="126"/>
        <v>0</v>
      </c>
      <c r="ION57" s="63">
        <f t="shared" si="126"/>
        <v>0</v>
      </c>
      <c r="IOO57" s="63">
        <f t="shared" si="126"/>
        <v>0</v>
      </c>
      <c r="IOP57" s="63">
        <f t="shared" si="126"/>
        <v>0</v>
      </c>
      <c r="IOQ57" s="63">
        <f t="shared" si="126"/>
        <v>0</v>
      </c>
      <c r="IOR57" s="63">
        <f t="shared" si="126"/>
        <v>0</v>
      </c>
      <c r="IOS57" s="63">
        <f t="shared" si="126"/>
        <v>0</v>
      </c>
      <c r="IOT57" s="63">
        <f t="shared" si="126"/>
        <v>0</v>
      </c>
      <c r="IOU57" s="63">
        <f t="shared" si="126"/>
        <v>0</v>
      </c>
      <c r="IOV57" s="63">
        <f t="shared" si="126"/>
        <v>0</v>
      </c>
      <c r="IOW57" s="63">
        <f t="shared" si="126"/>
        <v>0</v>
      </c>
      <c r="IOX57" s="63">
        <f t="shared" si="126"/>
        <v>0</v>
      </c>
      <c r="IOY57" s="63">
        <f t="shared" si="126"/>
        <v>0</v>
      </c>
      <c r="IOZ57" s="63">
        <f t="shared" si="126"/>
        <v>0</v>
      </c>
      <c r="IPA57" s="63">
        <f t="shared" si="126"/>
        <v>0</v>
      </c>
      <c r="IPB57" s="63">
        <f t="shared" si="126"/>
        <v>0</v>
      </c>
      <c r="IPC57" s="63">
        <f t="shared" si="126"/>
        <v>0</v>
      </c>
      <c r="IPD57" s="63">
        <f t="shared" si="126"/>
        <v>0</v>
      </c>
      <c r="IPE57" s="63">
        <f t="shared" si="126"/>
        <v>0</v>
      </c>
      <c r="IPF57" s="63">
        <f t="shared" si="126"/>
        <v>0</v>
      </c>
      <c r="IPG57" s="63">
        <f t="shared" si="126"/>
        <v>0</v>
      </c>
      <c r="IPH57" s="63">
        <f t="shared" si="126"/>
        <v>0</v>
      </c>
      <c r="IPI57" s="63">
        <f t="shared" si="126"/>
        <v>0</v>
      </c>
      <c r="IPJ57" s="63">
        <f t="shared" si="126"/>
        <v>0</v>
      </c>
      <c r="IPK57" s="63">
        <f t="shared" si="126"/>
        <v>0</v>
      </c>
      <c r="IPL57" s="63">
        <f t="shared" si="126"/>
        <v>0</v>
      </c>
      <c r="IPM57" s="63">
        <f t="shared" si="126"/>
        <v>0</v>
      </c>
      <c r="IPN57" s="63">
        <f t="shared" si="126"/>
        <v>0</v>
      </c>
      <c r="IPO57" s="63">
        <f t="shared" si="126"/>
        <v>0</v>
      </c>
      <c r="IPP57" s="63">
        <f t="shared" si="126"/>
        <v>0</v>
      </c>
      <c r="IPQ57" s="63">
        <f t="shared" si="126"/>
        <v>0</v>
      </c>
      <c r="IPR57" s="63">
        <f t="shared" si="126"/>
        <v>0</v>
      </c>
      <c r="IPS57" s="63">
        <f t="shared" si="126"/>
        <v>0</v>
      </c>
      <c r="IPT57" s="63">
        <f t="shared" si="126"/>
        <v>0</v>
      </c>
      <c r="IPU57" s="63">
        <f t="shared" si="126"/>
        <v>0</v>
      </c>
      <c r="IPV57" s="63">
        <f t="shared" si="126"/>
        <v>0</v>
      </c>
      <c r="IPW57" s="63">
        <f t="shared" si="126"/>
        <v>0</v>
      </c>
      <c r="IPX57" s="63">
        <f t="shared" si="126"/>
        <v>0</v>
      </c>
      <c r="IPY57" s="63">
        <f t="shared" si="126"/>
        <v>0</v>
      </c>
      <c r="IPZ57" s="63">
        <f t="shared" si="126"/>
        <v>0</v>
      </c>
      <c r="IQA57" s="63">
        <f t="shared" si="126"/>
        <v>0</v>
      </c>
      <c r="IQB57" s="63">
        <f t="shared" si="126"/>
        <v>0</v>
      </c>
      <c r="IQC57" s="63">
        <f t="shared" si="126"/>
        <v>0</v>
      </c>
      <c r="IQD57" s="63">
        <f t="shared" si="126"/>
        <v>0</v>
      </c>
      <c r="IQE57" s="63">
        <f t="shared" si="126"/>
        <v>0</v>
      </c>
      <c r="IQF57" s="63">
        <f t="shared" si="126"/>
        <v>0</v>
      </c>
      <c r="IQG57" s="63">
        <f t="shared" si="126"/>
        <v>0</v>
      </c>
      <c r="IQH57" s="63">
        <f t="shared" si="126"/>
        <v>0</v>
      </c>
      <c r="IQI57" s="63">
        <f t="shared" si="126"/>
        <v>0</v>
      </c>
      <c r="IQJ57" s="63">
        <f t="shared" si="126"/>
        <v>0</v>
      </c>
      <c r="IQK57" s="63">
        <f t="shared" si="126"/>
        <v>0</v>
      </c>
      <c r="IQL57" s="63">
        <f t="shared" ref="IQL57:ISW57" si="127">IQK58</f>
        <v>0</v>
      </c>
      <c r="IQM57" s="63">
        <f t="shared" si="127"/>
        <v>0</v>
      </c>
      <c r="IQN57" s="63">
        <f t="shared" si="127"/>
        <v>0</v>
      </c>
      <c r="IQO57" s="63">
        <f t="shared" si="127"/>
        <v>0</v>
      </c>
      <c r="IQP57" s="63">
        <f t="shared" si="127"/>
        <v>0</v>
      </c>
      <c r="IQQ57" s="63">
        <f t="shared" si="127"/>
        <v>0</v>
      </c>
      <c r="IQR57" s="63">
        <f t="shared" si="127"/>
        <v>0</v>
      </c>
      <c r="IQS57" s="63">
        <f t="shared" si="127"/>
        <v>0</v>
      </c>
      <c r="IQT57" s="63">
        <f t="shared" si="127"/>
        <v>0</v>
      </c>
      <c r="IQU57" s="63">
        <f t="shared" si="127"/>
        <v>0</v>
      </c>
      <c r="IQV57" s="63">
        <f t="shared" si="127"/>
        <v>0</v>
      </c>
      <c r="IQW57" s="63">
        <f t="shared" si="127"/>
        <v>0</v>
      </c>
      <c r="IQX57" s="63">
        <f t="shared" si="127"/>
        <v>0</v>
      </c>
      <c r="IQY57" s="63">
        <f t="shared" si="127"/>
        <v>0</v>
      </c>
      <c r="IQZ57" s="63">
        <f t="shared" si="127"/>
        <v>0</v>
      </c>
      <c r="IRA57" s="63">
        <f t="shared" si="127"/>
        <v>0</v>
      </c>
      <c r="IRB57" s="63">
        <f t="shared" si="127"/>
        <v>0</v>
      </c>
      <c r="IRC57" s="63">
        <f t="shared" si="127"/>
        <v>0</v>
      </c>
      <c r="IRD57" s="63">
        <f t="shared" si="127"/>
        <v>0</v>
      </c>
      <c r="IRE57" s="63">
        <f t="shared" si="127"/>
        <v>0</v>
      </c>
      <c r="IRF57" s="63">
        <f t="shared" si="127"/>
        <v>0</v>
      </c>
      <c r="IRG57" s="63">
        <f t="shared" si="127"/>
        <v>0</v>
      </c>
      <c r="IRH57" s="63">
        <f t="shared" si="127"/>
        <v>0</v>
      </c>
      <c r="IRI57" s="63">
        <f t="shared" si="127"/>
        <v>0</v>
      </c>
      <c r="IRJ57" s="63">
        <f t="shared" si="127"/>
        <v>0</v>
      </c>
      <c r="IRK57" s="63">
        <f t="shared" si="127"/>
        <v>0</v>
      </c>
      <c r="IRL57" s="63">
        <f t="shared" si="127"/>
        <v>0</v>
      </c>
      <c r="IRM57" s="63">
        <f t="shared" si="127"/>
        <v>0</v>
      </c>
      <c r="IRN57" s="63">
        <f t="shared" si="127"/>
        <v>0</v>
      </c>
      <c r="IRO57" s="63">
        <f t="shared" si="127"/>
        <v>0</v>
      </c>
      <c r="IRP57" s="63">
        <f t="shared" si="127"/>
        <v>0</v>
      </c>
      <c r="IRQ57" s="63">
        <f t="shared" si="127"/>
        <v>0</v>
      </c>
      <c r="IRR57" s="63">
        <f t="shared" si="127"/>
        <v>0</v>
      </c>
      <c r="IRS57" s="63">
        <f t="shared" si="127"/>
        <v>0</v>
      </c>
      <c r="IRT57" s="63">
        <f t="shared" si="127"/>
        <v>0</v>
      </c>
      <c r="IRU57" s="63">
        <f t="shared" si="127"/>
        <v>0</v>
      </c>
      <c r="IRV57" s="63">
        <f t="shared" si="127"/>
        <v>0</v>
      </c>
      <c r="IRW57" s="63">
        <f t="shared" si="127"/>
        <v>0</v>
      </c>
      <c r="IRX57" s="63">
        <f t="shared" si="127"/>
        <v>0</v>
      </c>
      <c r="IRY57" s="63">
        <f t="shared" si="127"/>
        <v>0</v>
      </c>
      <c r="IRZ57" s="63">
        <f t="shared" si="127"/>
        <v>0</v>
      </c>
      <c r="ISA57" s="63">
        <f t="shared" si="127"/>
        <v>0</v>
      </c>
      <c r="ISB57" s="63">
        <f t="shared" si="127"/>
        <v>0</v>
      </c>
      <c r="ISC57" s="63">
        <f t="shared" si="127"/>
        <v>0</v>
      </c>
      <c r="ISD57" s="63">
        <f t="shared" si="127"/>
        <v>0</v>
      </c>
      <c r="ISE57" s="63">
        <f t="shared" si="127"/>
        <v>0</v>
      </c>
      <c r="ISF57" s="63">
        <f t="shared" si="127"/>
        <v>0</v>
      </c>
      <c r="ISG57" s="63">
        <f t="shared" si="127"/>
        <v>0</v>
      </c>
      <c r="ISH57" s="63">
        <f t="shared" si="127"/>
        <v>0</v>
      </c>
      <c r="ISI57" s="63">
        <f t="shared" si="127"/>
        <v>0</v>
      </c>
      <c r="ISJ57" s="63">
        <f t="shared" si="127"/>
        <v>0</v>
      </c>
      <c r="ISK57" s="63">
        <f t="shared" si="127"/>
        <v>0</v>
      </c>
      <c r="ISL57" s="63">
        <f t="shared" si="127"/>
        <v>0</v>
      </c>
      <c r="ISM57" s="63">
        <f t="shared" si="127"/>
        <v>0</v>
      </c>
      <c r="ISN57" s="63">
        <f t="shared" si="127"/>
        <v>0</v>
      </c>
      <c r="ISO57" s="63">
        <f t="shared" si="127"/>
        <v>0</v>
      </c>
      <c r="ISP57" s="63">
        <f t="shared" si="127"/>
        <v>0</v>
      </c>
      <c r="ISQ57" s="63">
        <f t="shared" si="127"/>
        <v>0</v>
      </c>
      <c r="ISR57" s="63">
        <f t="shared" si="127"/>
        <v>0</v>
      </c>
      <c r="ISS57" s="63">
        <f t="shared" si="127"/>
        <v>0</v>
      </c>
      <c r="IST57" s="63">
        <f t="shared" si="127"/>
        <v>0</v>
      </c>
      <c r="ISU57" s="63">
        <f t="shared" si="127"/>
        <v>0</v>
      </c>
      <c r="ISV57" s="63">
        <f t="shared" si="127"/>
        <v>0</v>
      </c>
      <c r="ISW57" s="63">
        <f t="shared" si="127"/>
        <v>0</v>
      </c>
      <c r="ISX57" s="63">
        <f t="shared" ref="ISX57:IVI57" si="128">ISW58</f>
        <v>0</v>
      </c>
      <c r="ISY57" s="63">
        <f t="shared" si="128"/>
        <v>0</v>
      </c>
      <c r="ISZ57" s="63">
        <f t="shared" si="128"/>
        <v>0</v>
      </c>
      <c r="ITA57" s="63">
        <f t="shared" si="128"/>
        <v>0</v>
      </c>
      <c r="ITB57" s="63">
        <f t="shared" si="128"/>
        <v>0</v>
      </c>
      <c r="ITC57" s="63">
        <f t="shared" si="128"/>
        <v>0</v>
      </c>
      <c r="ITD57" s="63">
        <f t="shared" si="128"/>
        <v>0</v>
      </c>
      <c r="ITE57" s="63">
        <f t="shared" si="128"/>
        <v>0</v>
      </c>
      <c r="ITF57" s="63">
        <f t="shared" si="128"/>
        <v>0</v>
      </c>
      <c r="ITG57" s="63">
        <f t="shared" si="128"/>
        <v>0</v>
      </c>
      <c r="ITH57" s="63">
        <f t="shared" si="128"/>
        <v>0</v>
      </c>
      <c r="ITI57" s="63">
        <f t="shared" si="128"/>
        <v>0</v>
      </c>
      <c r="ITJ57" s="63">
        <f t="shared" si="128"/>
        <v>0</v>
      </c>
      <c r="ITK57" s="63">
        <f t="shared" si="128"/>
        <v>0</v>
      </c>
      <c r="ITL57" s="63">
        <f t="shared" si="128"/>
        <v>0</v>
      </c>
      <c r="ITM57" s="63">
        <f t="shared" si="128"/>
        <v>0</v>
      </c>
      <c r="ITN57" s="63">
        <f t="shared" si="128"/>
        <v>0</v>
      </c>
      <c r="ITO57" s="63">
        <f t="shared" si="128"/>
        <v>0</v>
      </c>
      <c r="ITP57" s="63">
        <f t="shared" si="128"/>
        <v>0</v>
      </c>
      <c r="ITQ57" s="63">
        <f t="shared" si="128"/>
        <v>0</v>
      </c>
      <c r="ITR57" s="63">
        <f t="shared" si="128"/>
        <v>0</v>
      </c>
      <c r="ITS57" s="63">
        <f t="shared" si="128"/>
        <v>0</v>
      </c>
      <c r="ITT57" s="63">
        <f t="shared" si="128"/>
        <v>0</v>
      </c>
      <c r="ITU57" s="63">
        <f t="shared" si="128"/>
        <v>0</v>
      </c>
      <c r="ITV57" s="63">
        <f t="shared" si="128"/>
        <v>0</v>
      </c>
      <c r="ITW57" s="63">
        <f t="shared" si="128"/>
        <v>0</v>
      </c>
      <c r="ITX57" s="63">
        <f t="shared" si="128"/>
        <v>0</v>
      </c>
      <c r="ITY57" s="63">
        <f t="shared" si="128"/>
        <v>0</v>
      </c>
      <c r="ITZ57" s="63">
        <f t="shared" si="128"/>
        <v>0</v>
      </c>
      <c r="IUA57" s="63">
        <f t="shared" si="128"/>
        <v>0</v>
      </c>
      <c r="IUB57" s="63">
        <f t="shared" si="128"/>
        <v>0</v>
      </c>
      <c r="IUC57" s="63">
        <f t="shared" si="128"/>
        <v>0</v>
      </c>
      <c r="IUD57" s="63">
        <f t="shared" si="128"/>
        <v>0</v>
      </c>
      <c r="IUE57" s="63">
        <f t="shared" si="128"/>
        <v>0</v>
      </c>
      <c r="IUF57" s="63">
        <f t="shared" si="128"/>
        <v>0</v>
      </c>
      <c r="IUG57" s="63">
        <f t="shared" si="128"/>
        <v>0</v>
      </c>
      <c r="IUH57" s="63">
        <f t="shared" si="128"/>
        <v>0</v>
      </c>
      <c r="IUI57" s="63">
        <f t="shared" si="128"/>
        <v>0</v>
      </c>
      <c r="IUJ57" s="63">
        <f t="shared" si="128"/>
        <v>0</v>
      </c>
      <c r="IUK57" s="63">
        <f t="shared" si="128"/>
        <v>0</v>
      </c>
      <c r="IUL57" s="63">
        <f t="shared" si="128"/>
        <v>0</v>
      </c>
      <c r="IUM57" s="63">
        <f t="shared" si="128"/>
        <v>0</v>
      </c>
      <c r="IUN57" s="63">
        <f t="shared" si="128"/>
        <v>0</v>
      </c>
      <c r="IUO57" s="63">
        <f t="shared" si="128"/>
        <v>0</v>
      </c>
      <c r="IUP57" s="63">
        <f t="shared" si="128"/>
        <v>0</v>
      </c>
      <c r="IUQ57" s="63">
        <f t="shared" si="128"/>
        <v>0</v>
      </c>
      <c r="IUR57" s="63">
        <f t="shared" si="128"/>
        <v>0</v>
      </c>
      <c r="IUS57" s="63">
        <f t="shared" si="128"/>
        <v>0</v>
      </c>
      <c r="IUT57" s="63">
        <f t="shared" si="128"/>
        <v>0</v>
      </c>
      <c r="IUU57" s="63">
        <f t="shared" si="128"/>
        <v>0</v>
      </c>
      <c r="IUV57" s="63">
        <f t="shared" si="128"/>
        <v>0</v>
      </c>
      <c r="IUW57" s="63">
        <f t="shared" si="128"/>
        <v>0</v>
      </c>
      <c r="IUX57" s="63">
        <f t="shared" si="128"/>
        <v>0</v>
      </c>
      <c r="IUY57" s="63">
        <f t="shared" si="128"/>
        <v>0</v>
      </c>
      <c r="IUZ57" s="63">
        <f t="shared" si="128"/>
        <v>0</v>
      </c>
      <c r="IVA57" s="63">
        <f t="shared" si="128"/>
        <v>0</v>
      </c>
      <c r="IVB57" s="63">
        <f t="shared" si="128"/>
        <v>0</v>
      </c>
      <c r="IVC57" s="63">
        <f t="shared" si="128"/>
        <v>0</v>
      </c>
      <c r="IVD57" s="63">
        <f t="shared" si="128"/>
        <v>0</v>
      </c>
      <c r="IVE57" s="63">
        <f t="shared" si="128"/>
        <v>0</v>
      </c>
      <c r="IVF57" s="63">
        <f t="shared" si="128"/>
        <v>0</v>
      </c>
      <c r="IVG57" s="63">
        <f t="shared" si="128"/>
        <v>0</v>
      </c>
      <c r="IVH57" s="63">
        <f t="shared" si="128"/>
        <v>0</v>
      </c>
      <c r="IVI57" s="63">
        <f t="shared" si="128"/>
        <v>0</v>
      </c>
      <c r="IVJ57" s="63">
        <f t="shared" ref="IVJ57:IXU57" si="129">IVI58</f>
        <v>0</v>
      </c>
      <c r="IVK57" s="63">
        <f t="shared" si="129"/>
        <v>0</v>
      </c>
      <c r="IVL57" s="63">
        <f t="shared" si="129"/>
        <v>0</v>
      </c>
      <c r="IVM57" s="63">
        <f t="shared" si="129"/>
        <v>0</v>
      </c>
      <c r="IVN57" s="63">
        <f t="shared" si="129"/>
        <v>0</v>
      </c>
      <c r="IVO57" s="63">
        <f t="shared" si="129"/>
        <v>0</v>
      </c>
      <c r="IVP57" s="63">
        <f t="shared" si="129"/>
        <v>0</v>
      </c>
      <c r="IVQ57" s="63">
        <f t="shared" si="129"/>
        <v>0</v>
      </c>
      <c r="IVR57" s="63">
        <f t="shared" si="129"/>
        <v>0</v>
      </c>
      <c r="IVS57" s="63">
        <f t="shared" si="129"/>
        <v>0</v>
      </c>
      <c r="IVT57" s="63">
        <f t="shared" si="129"/>
        <v>0</v>
      </c>
      <c r="IVU57" s="63">
        <f t="shared" si="129"/>
        <v>0</v>
      </c>
      <c r="IVV57" s="63">
        <f t="shared" si="129"/>
        <v>0</v>
      </c>
      <c r="IVW57" s="63">
        <f t="shared" si="129"/>
        <v>0</v>
      </c>
      <c r="IVX57" s="63">
        <f t="shared" si="129"/>
        <v>0</v>
      </c>
      <c r="IVY57" s="63">
        <f t="shared" si="129"/>
        <v>0</v>
      </c>
      <c r="IVZ57" s="63">
        <f t="shared" si="129"/>
        <v>0</v>
      </c>
      <c r="IWA57" s="63">
        <f t="shared" si="129"/>
        <v>0</v>
      </c>
      <c r="IWB57" s="63">
        <f t="shared" si="129"/>
        <v>0</v>
      </c>
      <c r="IWC57" s="63">
        <f t="shared" si="129"/>
        <v>0</v>
      </c>
      <c r="IWD57" s="63">
        <f t="shared" si="129"/>
        <v>0</v>
      </c>
      <c r="IWE57" s="63">
        <f t="shared" si="129"/>
        <v>0</v>
      </c>
      <c r="IWF57" s="63">
        <f t="shared" si="129"/>
        <v>0</v>
      </c>
      <c r="IWG57" s="63">
        <f t="shared" si="129"/>
        <v>0</v>
      </c>
      <c r="IWH57" s="63">
        <f t="shared" si="129"/>
        <v>0</v>
      </c>
      <c r="IWI57" s="63">
        <f t="shared" si="129"/>
        <v>0</v>
      </c>
      <c r="IWJ57" s="63">
        <f t="shared" si="129"/>
        <v>0</v>
      </c>
      <c r="IWK57" s="63">
        <f t="shared" si="129"/>
        <v>0</v>
      </c>
      <c r="IWL57" s="63">
        <f t="shared" si="129"/>
        <v>0</v>
      </c>
      <c r="IWM57" s="63">
        <f t="shared" si="129"/>
        <v>0</v>
      </c>
      <c r="IWN57" s="63">
        <f t="shared" si="129"/>
        <v>0</v>
      </c>
      <c r="IWO57" s="63">
        <f t="shared" si="129"/>
        <v>0</v>
      </c>
      <c r="IWP57" s="63">
        <f t="shared" si="129"/>
        <v>0</v>
      </c>
      <c r="IWQ57" s="63">
        <f t="shared" si="129"/>
        <v>0</v>
      </c>
      <c r="IWR57" s="63">
        <f t="shared" si="129"/>
        <v>0</v>
      </c>
      <c r="IWS57" s="63">
        <f t="shared" si="129"/>
        <v>0</v>
      </c>
      <c r="IWT57" s="63">
        <f t="shared" si="129"/>
        <v>0</v>
      </c>
      <c r="IWU57" s="63">
        <f t="shared" si="129"/>
        <v>0</v>
      </c>
      <c r="IWV57" s="63">
        <f t="shared" si="129"/>
        <v>0</v>
      </c>
      <c r="IWW57" s="63">
        <f t="shared" si="129"/>
        <v>0</v>
      </c>
      <c r="IWX57" s="63">
        <f t="shared" si="129"/>
        <v>0</v>
      </c>
      <c r="IWY57" s="63">
        <f t="shared" si="129"/>
        <v>0</v>
      </c>
      <c r="IWZ57" s="63">
        <f t="shared" si="129"/>
        <v>0</v>
      </c>
      <c r="IXA57" s="63">
        <f t="shared" si="129"/>
        <v>0</v>
      </c>
      <c r="IXB57" s="63">
        <f t="shared" si="129"/>
        <v>0</v>
      </c>
      <c r="IXC57" s="63">
        <f t="shared" si="129"/>
        <v>0</v>
      </c>
      <c r="IXD57" s="63">
        <f t="shared" si="129"/>
        <v>0</v>
      </c>
      <c r="IXE57" s="63">
        <f t="shared" si="129"/>
        <v>0</v>
      </c>
      <c r="IXF57" s="63">
        <f t="shared" si="129"/>
        <v>0</v>
      </c>
      <c r="IXG57" s="63">
        <f t="shared" si="129"/>
        <v>0</v>
      </c>
      <c r="IXH57" s="63">
        <f t="shared" si="129"/>
        <v>0</v>
      </c>
      <c r="IXI57" s="63">
        <f t="shared" si="129"/>
        <v>0</v>
      </c>
      <c r="IXJ57" s="63">
        <f t="shared" si="129"/>
        <v>0</v>
      </c>
      <c r="IXK57" s="63">
        <f t="shared" si="129"/>
        <v>0</v>
      </c>
      <c r="IXL57" s="63">
        <f t="shared" si="129"/>
        <v>0</v>
      </c>
      <c r="IXM57" s="63">
        <f t="shared" si="129"/>
        <v>0</v>
      </c>
      <c r="IXN57" s="63">
        <f t="shared" si="129"/>
        <v>0</v>
      </c>
      <c r="IXO57" s="63">
        <f t="shared" si="129"/>
        <v>0</v>
      </c>
      <c r="IXP57" s="63">
        <f t="shared" si="129"/>
        <v>0</v>
      </c>
      <c r="IXQ57" s="63">
        <f t="shared" si="129"/>
        <v>0</v>
      </c>
      <c r="IXR57" s="63">
        <f t="shared" si="129"/>
        <v>0</v>
      </c>
      <c r="IXS57" s="63">
        <f t="shared" si="129"/>
        <v>0</v>
      </c>
      <c r="IXT57" s="63">
        <f t="shared" si="129"/>
        <v>0</v>
      </c>
      <c r="IXU57" s="63">
        <f t="shared" si="129"/>
        <v>0</v>
      </c>
      <c r="IXV57" s="63">
        <f t="shared" ref="IXV57:JAG57" si="130">IXU58</f>
        <v>0</v>
      </c>
      <c r="IXW57" s="63">
        <f t="shared" si="130"/>
        <v>0</v>
      </c>
      <c r="IXX57" s="63">
        <f t="shared" si="130"/>
        <v>0</v>
      </c>
      <c r="IXY57" s="63">
        <f t="shared" si="130"/>
        <v>0</v>
      </c>
      <c r="IXZ57" s="63">
        <f t="shared" si="130"/>
        <v>0</v>
      </c>
      <c r="IYA57" s="63">
        <f t="shared" si="130"/>
        <v>0</v>
      </c>
      <c r="IYB57" s="63">
        <f t="shared" si="130"/>
        <v>0</v>
      </c>
      <c r="IYC57" s="63">
        <f t="shared" si="130"/>
        <v>0</v>
      </c>
      <c r="IYD57" s="63">
        <f t="shared" si="130"/>
        <v>0</v>
      </c>
      <c r="IYE57" s="63">
        <f t="shared" si="130"/>
        <v>0</v>
      </c>
      <c r="IYF57" s="63">
        <f t="shared" si="130"/>
        <v>0</v>
      </c>
      <c r="IYG57" s="63">
        <f t="shared" si="130"/>
        <v>0</v>
      </c>
      <c r="IYH57" s="63">
        <f t="shared" si="130"/>
        <v>0</v>
      </c>
      <c r="IYI57" s="63">
        <f t="shared" si="130"/>
        <v>0</v>
      </c>
      <c r="IYJ57" s="63">
        <f t="shared" si="130"/>
        <v>0</v>
      </c>
      <c r="IYK57" s="63">
        <f t="shared" si="130"/>
        <v>0</v>
      </c>
      <c r="IYL57" s="63">
        <f t="shared" si="130"/>
        <v>0</v>
      </c>
      <c r="IYM57" s="63">
        <f t="shared" si="130"/>
        <v>0</v>
      </c>
      <c r="IYN57" s="63">
        <f t="shared" si="130"/>
        <v>0</v>
      </c>
      <c r="IYO57" s="63">
        <f t="shared" si="130"/>
        <v>0</v>
      </c>
      <c r="IYP57" s="63">
        <f t="shared" si="130"/>
        <v>0</v>
      </c>
      <c r="IYQ57" s="63">
        <f t="shared" si="130"/>
        <v>0</v>
      </c>
      <c r="IYR57" s="63">
        <f t="shared" si="130"/>
        <v>0</v>
      </c>
      <c r="IYS57" s="63">
        <f t="shared" si="130"/>
        <v>0</v>
      </c>
      <c r="IYT57" s="63">
        <f t="shared" si="130"/>
        <v>0</v>
      </c>
      <c r="IYU57" s="63">
        <f t="shared" si="130"/>
        <v>0</v>
      </c>
      <c r="IYV57" s="63">
        <f t="shared" si="130"/>
        <v>0</v>
      </c>
      <c r="IYW57" s="63">
        <f t="shared" si="130"/>
        <v>0</v>
      </c>
      <c r="IYX57" s="63">
        <f t="shared" si="130"/>
        <v>0</v>
      </c>
      <c r="IYY57" s="63">
        <f t="shared" si="130"/>
        <v>0</v>
      </c>
      <c r="IYZ57" s="63">
        <f t="shared" si="130"/>
        <v>0</v>
      </c>
      <c r="IZA57" s="63">
        <f t="shared" si="130"/>
        <v>0</v>
      </c>
      <c r="IZB57" s="63">
        <f t="shared" si="130"/>
        <v>0</v>
      </c>
      <c r="IZC57" s="63">
        <f t="shared" si="130"/>
        <v>0</v>
      </c>
      <c r="IZD57" s="63">
        <f t="shared" si="130"/>
        <v>0</v>
      </c>
      <c r="IZE57" s="63">
        <f t="shared" si="130"/>
        <v>0</v>
      </c>
      <c r="IZF57" s="63">
        <f t="shared" si="130"/>
        <v>0</v>
      </c>
      <c r="IZG57" s="63">
        <f t="shared" si="130"/>
        <v>0</v>
      </c>
      <c r="IZH57" s="63">
        <f t="shared" si="130"/>
        <v>0</v>
      </c>
      <c r="IZI57" s="63">
        <f t="shared" si="130"/>
        <v>0</v>
      </c>
      <c r="IZJ57" s="63">
        <f t="shared" si="130"/>
        <v>0</v>
      </c>
      <c r="IZK57" s="63">
        <f t="shared" si="130"/>
        <v>0</v>
      </c>
      <c r="IZL57" s="63">
        <f t="shared" si="130"/>
        <v>0</v>
      </c>
      <c r="IZM57" s="63">
        <f t="shared" si="130"/>
        <v>0</v>
      </c>
      <c r="IZN57" s="63">
        <f t="shared" si="130"/>
        <v>0</v>
      </c>
      <c r="IZO57" s="63">
        <f t="shared" si="130"/>
        <v>0</v>
      </c>
      <c r="IZP57" s="63">
        <f t="shared" si="130"/>
        <v>0</v>
      </c>
      <c r="IZQ57" s="63">
        <f t="shared" si="130"/>
        <v>0</v>
      </c>
      <c r="IZR57" s="63">
        <f t="shared" si="130"/>
        <v>0</v>
      </c>
      <c r="IZS57" s="63">
        <f t="shared" si="130"/>
        <v>0</v>
      </c>
      <c r="IZT57" s="63">
        <f t="shared" si="130"/>
        <v>0</v>
      </c>
      <c r="IZU57" s="63">
        <f t="shared" si="130"/>
        <v>0</v>
      </c>
      <c r="IZV57" s="63">
        <f t="shared" si="130"/>
        <v>0</v>
      </c>
      <c r="IZW57" s="63">
        <f t="shared" si="130"/>
        <v>0</v>
      </c>
      <c r="IZX57" s="63">
        <f t="shared" si="130"/>
        <v>0</v>
      </c>
      <c r="IZY57" s="63">
        <f t="shared" si="130"/>
        <v>0</v>
      </c>
      <c r="IZZ57" s="63">
        <f t="shared" si="130"/>
        <v>0</v>
      </c>
      <c r="JAA57" s="63">
        <f t="shared" si="130"/>
        <v>0</v>
      </c>
      <c r="JAB57" s="63">
        <f t="shared" si="130"/>
        <v>0</v>
      </c>
      <c r="JAC57" s="63">
        <f t="shared" si="130"/>
        <v>0</v>
      </c>
      <c r="JAD57" s="63">
        <f t="shared" si="130"/>
        <v>0</v>
      </c>
      <c r="JAE57" s="63">
        <f t="shared" si="130"/>
        <v>0</v>
      </c>
      <c r="JAF57" s="63">
        <f t="shared" si="130"/>
        <v>0</v>
      </c>
      <c r="JAG57" s="63">
        <f t="shared" si="130"/>
        <v>0</v>
      </c>
      <c r="JAH57" s="63">
        <f t="shared" ref="JAH57:JCS57" si="131">JAG58</f>
        <v>0</v>
      </c>
      <c r="JAI57" s="63">
        <f t="shared" si="131"/>
        <v>0</v>
      </c>
      <c r="JAJ57" s="63">
        <f t="shared" si="131"/>
        <v>0</v>
      </c>
      <c r="JAK57" s="63">
        <f t="shared" si="131"/>
        <v>0</v>
      </c>
      <c r="JAL57" s="63">
        <f t="shared" si="131"/>
        <v>0</v>
      </c>
      <c r="JAM57" s="63">
        <f t="shared" si="131"/>
        <v>0</v>
      </c>
      <c r="JAN57" s="63">
        <f t="shared" si="131"/>
        <v>0</v>
      </c>
      <c r="JAO57" s="63">
        <f t="shared" si="131"/>
        <v>0</v>
      </c>
      <c r="JAP57" s="63">
        <f t="shared" si="131"/>
        <v>0</v>
      </c>
      <c r="JAQ57" s="63">
        <f t="shared" si="131"/>
        <v>0</v>
      </c>
      <c r="JAR57" s="63">
        <f t="shared" si="131"/>
        <v>0</v>
      </c>
      <c r="JAS57" s="63">
        <f t="shared" si="131"/>
        <v>0</v>
      </c>
      <c r="JAT57" s="63">
        <f t="shared" si="131"/>
        <v>0</v>
      </c>
      <c r="JAU57" s="63">
        <f t="shared" si="131"/>
        <v>0</v>
      </c>
      <c r="JAV57" s="63">
        <f t="shared" si="131"/>
        <v>0</v>
      </c>
      <c r="JAW57" s="63">
        <f t="shared" si="131"/>
        <v>0</v>
      </c>
      <c r="JAX57" s="63">
        <f t="shared" si="131"/>
        <v>0</v>
      </c>
      <c r="JAY57" s="63">
        <f t="shared" si="131"/>
        <v>0</v>
      </c>
      <c r="JAZ57" s="63">
        <f t="shared" si="131"/>
        <v>0</v>
      </c>
      <c r="JBA57" s="63">
        <f t="shared" si="131"/>
        <v>0</v>
      </c>
      <c r="JBB57" s="63">
        <f t="shared" si="131"/>
        <v>0</v>
      </c>
      <c r="JBC57" s="63">
        <f t="shared" si="131"/>
        <v>0</v>
      </c>
      <c r="JBD57" s="63">
        <f t="shared" si="131"/>
        <v>0</v>
      </c>
      <c r="JBE57" s="63">
        <f t="shared" si="131"/>
        <v>0</v>
      </c>
      <c r="JBF57" s="63">
        <f t="shared" si="131"/>
        <v>0</v>
      </c>
      <c r="JBG57" s="63">
        <f t="shared" si="131"/>
        <v>0</v>
      </c>
      <c r="JBH57" s="63">
        <f t="shared" si="131"/>
        <v>0</v>
      </c>
      <c r="JBI57" s="63">
        <f t="shared" si="131"/>
        <v>0</v>
      </c>
      <c r="JBJ57" s="63">
        <f t="shared" si="131"/>
        <v>0</v>
      </c>
      <c r="JBK57" s="63">
        <f t="shared" si="131"/>
        <v>0</v>
      </c>
      <c r="JBL57" s="63">
        <f t="shared" si="131"/>
        <v>0</v>
      </c>
      <c r="JBM57" s="63">
        <f t="shared" si="131"/>
        <v>0</v>
      </c>
      <c r="JBN57" s="63">
        <f t="shared" si="131"/>
        <v>0</v>
      </c>
      <c r="JBO57" s="63">
        <f t="shared" si="131"/>
        <v>0</v>
      </c>
      <c r="JBP57" s="63">
        <f t="shared" si="131"/>
        <v>0</v>
      </c>
      <c r="JBQ57" s="63">
        <f t="shared" si="131"/>
        <v>0</v>
      </c>
      <c r="JBR57" s="63">
        <f t="shared" si="131"/>
        <v>0</v>
      </c>
      <c r="JBS57" s="63">
        <f t="shared" si="131"/>
        <v>0</v>
      </c>
      <c r="JBT57" s="63">
        <f t="shared" si="131"/>
        <v>0</v>
      </c>
      <c r="JBU57" s="63">
        <f t="shared" si="131"/>
        <v>0</v>
      </c>
      <c r="JBV57" s="63">
        <f t="shared" si="131"/>
        <v>0</v>
      </c>
      <c r="JBW57" s="63">
        <f t="shared" si="131"/>
        <v>0</v>
      </c>
      <c r="JBX57" s="63">
        <f t="shared" si="131"/>
        <v>0</v>
      </c>
      <c r="JBY57" s="63">
        <f t="shared" si="131"/>
        <v>0</v>
      </c>
      <c r="JBZ57" s="63">
        <f t="shared" si="131"/>
        <v>0</v>
      </c>
      <c r="JCA57" s="63">
        <f t="shared" si="131"/>
        <v>0</v>
      </c>
      <c r="JCB57" s="63">
        <f t="shared" si="131"/>
        <v>0</v>
      </c>
      <c r="JCC57" s="63">
        <f t="shared" si="131"/>
        <v>0</v>
      </c>
      <c r="JCD57" s="63">
        <f t="shared" si="131"/>
        <v>0</v>
      </c>
      <c r="JCE57" s="63">
        <f t="shared" si="131"/>
        <v>0</v>
      </c>
      <c r="JCF57" s="63">
        <f t="shared" si="131"/>
        <v>0</v>
      </c>
      <c r="JCG57" s="63">
        <f t="shared" si="131"/>
        <v>0</v>
      </c>
      <c r="JCH57" s="63">
        <f t="shared" si="131"/>
        <v>0</v>
      </c>
      <c r="JCI57" s="63">
        <f t="shared" si="131"/>
        <v>0</v>
      </c>
      <c r="JCJ57" s="63">
        <f t="shared" si="131"/>
        <v>0</v>
      </c>
      <c r="JCK57" s="63">
        <f t="shared" si="131"/>
        <v>0</v>
      </c>
      <c r="JCL57" s="63">
        <f t="shared" si="131"/>
        <v>0</v>
      </c>
      <c r="JCM57" s="63">
        <f t="shared" si="131"/>
        <v>0</v>
      </c>
      <c r="JCN57" s="63">
        <f t="shared" si="131"/>
        <v>0</v>
      </c>
      <c r="JCO57" s="63">
        <f t="shared" si="131"/>
        <v>0</v>
      </c>
      <c r="JCP57" s="63">
        <f t="shared" si="131"/>
        <v>0</v>
      </c>
      <c r="JCQ57" s="63">
        <f t="shared" si="131"/>
        <v>0</v>
      </c>
      <c r="JCR57" s="63">
        <f t="shared" si="131"/>
        <v>0</v>
      </c>
      <c r="JCS57" s="63">
        <f t="shared" si="131"/>
        <v>0</v>
      </c>
      <c r="JCT57" s="63">
        <f t="shared" ref="JCT57:JFE57" si="132">JCS58</f>
        <v>0</v>
      </c>
      <c r="JCU57" s="63">
        <f t="shared" si="132"/>
        <v>0</v>
      </c>
      <c r="JCV57" s="63">
        <f t="shared" si="132"/>
        <v>0</v>
      </c>
      <c r="JCW57" s="63">
        <f t="shared" si="132"/>
        <v>0</v>
      </c>
      <c r="JCX57" s="63">
        <f t="shared" si="132"/>
        <v>0</v>
      </c>
      <c r="JCY57" s="63">
        <f t="shared" si="132"/>
        <v>0</v>
      </c>
      <c r="JCZ57" s="63">
        <f t="shared" si="132"/>
        <v>0</v>
      </c>
      <c r="JDA57" s="63">
        <f t="shared" si="132"/>
        <v>0</v>
      </c>
      <c r="JDB57" s="63">
        <f t="shared" si="132"/>
        <v>0</v>
      </c>
      <c r="JDC57" s="63">
        <f t="shared" si="132"/>
        <v>0</v>
      </c>
      <c r="JDD57" s="63">
        <f t="shared" si="132"/>
        <v>0</v>
      </c>
      <c r="JDE57" s="63">
        <f t="shared" si="132"/>
        <v>0</v>
      </c>
      <c r="JDF57" s="63">
        <f t="shared" si="132"/>
        <v>0</v>
      </c>
      <c r="JDG57" s="63">
        <f t="shared" si="132"/>
        <v>0</v>
      </c>
      <c r="JDH57" s="63">
        <f t="shared" si="132"/>
        <v>0</v>
      </c>
      <c r="JDI57" s="63">
        <f t="shared" si="132"/>
        <v>0</v>
      </c>
      <c r="JDJ57" s="63">
        <f t="shared" si="132"/>
        <v>0</v>
      </c>
      <c r="JDK57" s="63">
        <f t="shared" si="132"/>
        <v>0</v>
      </c>
      <c r="JDL57" s="63">
        <f t="shared" si="132"/>
        <v>0</v>
      </c>
      <c r="JDM57" s="63">
        <f t="shared" si="132"/>
        <v>0</v>
      </c>
      <c r="JDN57" s="63">
        <f t="shared" si="132"/>
        <v>0</v>
      </c>
      <c r="JDO57" s="63">
        <f t="shared" si="132"/>
        <v>0</v>
      </c>
      <c r="JDP57" s="63">
        <f t="shared" si="132"/>
        <v>0</v>
      </c>
      <c r="JDQ57" s="63">
        <f t="shared" si="132"/>
        <v>0</v>
      </c>
      <c r="JDR57" s="63">
        <f t="shared" si="132"/>
        <v>0</v>
      </c>
      <c r="JDS57" s="63">
        <f t="shared" si="132"/>
        <v>0</v>
      </c>
      <c r="JDT57" s="63">
        <f t="shared" si="132"/>
        <v>0</v>
      </c>
      <c r="JDU57" s="63">
        <f t="shared" si="132"/>
        <v>0</v>
      </c>
      <c r="JDV57" s="63">
        <f t="shared" si="132"/>
        <v>0</v>
      </c>
      <c r="JDW57" s="63">
        <f t="shared" si="132"/>
        <v>0</v>
      </c>
      <c r="JDX57" s="63">
        <f t="shared" si="132"/>
        <v>0</v>
      </c>
      <c r="JDY57" s="63">
        <f t="shared" si="132"/>
        <v>0</v>
      </c>
      <c r="JDZ57" s="63">
        <f t="shared" si="132"/>
        <v>0</v>
      </c>
      <c r="JEA57" s="63">
        <f t="shared" si="132"/>
        <v>0</v>
      </c>
      <c r="JEB57" s="63">
        <f t="shared" si="132"/>
        <v>0</v>
      </c>
      <c r="JEC57" s="63">
        <f t="shared" si="132"/>
        <v>0</v>
      </c>
      <c r="JED57" s="63">
        <f t="shared" si="132"/>
        <v>0</v>
      </c>
      <c r="JEE57" s="63">
        <f t="shared" si="132"/>
        <v>0</v>
      </c>
      <c r="JEF57" s="63">
        <f t="shared" si="132"/>
        <v>0</v>
      </c>
      <c r="JEG57" s="63">
        <f t="shared" si="132"/>
        <v>0</v>
      </c>
      <c r="JEH57" s="63">
        <f t="shared" si="132"/>
        <v>0</v>
      </c>
      <c r="JEI57" s="63">
        <f t="shared" si="132"/>
        <v>0</v>
      </c>
      <c r="JEJ57" s="63">
        <f t="shared" si="132"/>
        <v>0</v>
      </c>
      <c r="JEK57" s="63">
        <f t="shared" si="132"/>
        <v>0</v>
      </c>
      <c r="JEL57" s="63">
        <f t="shared" si="132"/>
        <v>0</v>
      </c>
      <c r="JEM57" s="63">
        <f t="shared" si="132"/>
        <v>0</v>
      </c>
      <c r="JEN57" s="63">
        <f t="shared" si="132"/>
        <v>0</v>
      </c>
      <c r="JEO57" s="63">
        <f t="shared" si="132"/>
        <v>0</v>
      </c>
      <c r="JEP57" s="63">
        <f t="shared" si="132"/>
        <v>0</v>
      </c>
      <c r="JEQ57" s="63">
        <f t="shared" si="132"/>
        <v>0</v>
      </c>
      <c r="JER57" s="63">
        <f t="shared" si="132"/>
        <v>0</v>
      </c>
      <c r="JES57" s="63">
        <f t="shared" si="132"/>
        <v>0</v>
      </c>
      <c r="JET57" s="63">
        <f t="shared" si="132"/>
        <v>0</v>
      </c>
      <c r="JEU57" s="63">
        <f t="shared" si="132"/>
        <v>0</v>
      </c>
      <c r="JEV57" s="63">
        <f t="shared" si="132"/>
        <v>0</v>
      </c>
      <c r="JEW57" s="63">
        <f t="shared" si="132"/>
        <v>0</v>
      </c>
      <c r="JEX57" s="63">
        <f t="shared" si="132"/>
        <v>0</v>
      </c>
      <c r="JEY57" s="63">
        <f t="shared" si="132"/>
        <v>0</v>
      </c>
      <c r="JEZ57" s="63">
        <f t="shared" si="132"/>
        <v>0</v>
      </c>
      <c r="JFA57" s="63">
        <f t="shared" si="132"/>
        <v>0</v>
      </c>
      <c r="JFB57" s="63">
        <f t="shared" si="132"/>
        <v>0</v>
      </c>
      <c r="JFC57" s="63">
        <f t="shared" si="132"/>
        <v>0</v>
      </c>
      <c r="JFD57" s="63">
        <f t="shared" si="132"/>
        <v>0</v>
      </c>
      <c r="JFE57" s="63">
        <f t="shared" si="132"/>
        <v>0</v>
      </c>
      <c r="JFF57" s="63">
        <f t="shared" ref="JFF57:JHQ57" si="133">JFE58</f>
        <v>0</v>
      </c>
      <c r="JFG57" s="63">
        <f t="shared" si="133"/>
        <v>0</v>
      </c>
      <c r="JFH57" s="63">
        <f t="shared" si="133"/>
        <v>0</v>
      </c>
      <c r="JFI57" s="63">
        <f t="shared" si="133"/>
        <v>0</v>
      </c>
      <c r="JFJ57" s="63">
        <f t="shared" si="133"/>
        <v>0</v>
      </c>
      <c r="JFK57" s="63">
        <f t="shared" si="133"/>
        <v>0</v>
      </c>
      <c r="JFL57" s="63">
        <f t="shared" si="133"/>
        <v>0</v>
      </c>
      <c r="JFM57" s="63">
        <f t="shared" si="133"/>
        <v>0</v>
      </c>
      <c r="JFN57" s="63">
        <f t="shared" si="133"/>
        <v>0</v>
      </c>
      <c r="JFO57" s="63">
        <f t="shared" si="133"/>
        <v>0</v>
      </c>
      <c r="JFP57" s="63">
        <f t="shared" si="133"/>
        <v>0</v>
      </c>
      <c r="JFQ57" s="63">
        <f t="shared" si="133"/>
        <v>0</v>
      </c>
      <c r="JFR57" s="63">
        <f t="shared" si="133"/>
        <v>0</v>
      </c>
      <c r="JFS57" s="63">
        <f t="shared" si="133"/>
        <v>0</v>
      </c>
      <c r="JFT57" s="63">
        <f t="shared" si="133"/>
        <v>0</v>
      </c>
      <c r="JFU57" s="63">
        <f t="shared" si="133"/>
        <v>0</v>
      </c>
      <c r="JFV57" s="63">
        <f t="shared" si="133"/>
        <v>0</v>
      </c>
      <c r="JFW57" s="63">
        <f t="shared" si="133"/>
        <v>0</v>
      </c>
      <c r="JFX57" s="63">
        <f t="shared" si="133"/>
        <v>0</v>
      </c>
      <c r="JFY57" s="63">
        <f t="shared" si="133"/>
        <v>0</v>
      </c>
      <c r="JFZ57" s="63">
        <f t="shared" si="133"/>
        <v>0</v>
      </c>
      <c r="JGA57" s="63">
        <f t="shared" si="133"/>
        <v>0</v>
      </c>
      <c r="JGB57" s="63">
        <f t="shared" si="133"/>
        <v>0</v>
      </c>
      <c r="JGC57" s="63">
        <f t="shared" si="133"/>
        <v>0</v>
      </c>
      <c r="JGD57" s="63">
        <f t="shared" si="133"/>
        <v>0</v>
      </c>
      <c r="JGE57" s="63">
        <f t="shared" si="133"/>
        <v>0</v>
      </c>
      <c r="JGF57" s="63">
        <f t="shared" si="133"/>
        <v>0</v>
      </c>
      <c r="JGG57" s="63">
        <f t="shared" si="133"/>
        <v>0</v>
      </c>
      <c r="JGH57" s="63">
        <f t="shared" si="133"/>
        <v>0</v>
      </c>
      <c r="JGI57" s="63">
        <f t="shared" si="133"/>
        <v>0</v>
      </c>
      <c r="JGJ57" s="63">
        <f t="shared" si="133"/>
        <v>0</v>
      </c>
      <c r="JGK57" s="63">
        <f t="shared" si="133"/>
        <v>0</v>
      </c>
      <c r="JGL57" s="63">
        <f t="shared" si="133"/>
        <v>0</v>
      </c>
      <c r="JGM57" s="63">
        <f t="shared" si="133"/>
        <v>0</v>
      </c>
      <c r="JGN57" s="63">
        <f t="shared" si="133"/>
        <v>0</v>
      </c>
      <c r="JGO57" s="63">
        <f t="shared" si="133"/>
        <v>0</v>
      </c>
      <c r="JGP57" s="63">
        <f t="shared" si="133"/>
        <v>0</v>
      </c>
      <c r="JGQ57" s="63">
        <f t="shared" si="133"/>
        <v>0</v>
      </c>
      <c r="JGR57" s="63">
        <f t="shared" si="133"/>
        <v>0</v>
      </c>
      <c r="JGS57" s="63">
        <f t="shared" si="133"/>
        <v>0</v>
      </c>
      <c r="JGT57" s="63">
        <f t="shared" si="133"/>
        <v>0</v>
      </c>
      <c r="JGU57" s="63">
        <f t="shared" si="133"/>
        <v>0</v>
      </c>
      <c r="JGV57" s="63">
        <f t="shared" si="133"/>
        <v>0</v>
      </c>
      <c r="JGW57" s="63">
        <f t="shared" si="133"/>
        <v>0</v>
      </c>
      <c r="JGX57" s="63">
        <f t="shared" si="133"/>
        <v>0</v>
      </c>
      <c r="JGY57" s="63">
        <f t="shared" si="133"/>
        <v>0</v>
      </c>
      <c r="JGZ57" s="63">
        <f t="shared" si="133"/>
        <v>0</v>
      </c>
      <c r="JHA57" s="63">
        <f t="shared" si="133"/>
        <v>0</v>
      </c>
      <c r="JHB57" s="63">
        <f t="shared" si="133"/>
        <v>0</v>
      </c>
      <c r="JHC57" s="63">
        <f t="shared" si="133"/>
        <v>0</v>
      </c>
      <c r="JHD57" s="63">
        <f t="shared" si="133"/>
        <v>0</v>
      </c>
      <c r="JHE57" s="63">
        <f t="shared" si="133"/>
        <v>0</v>
      </c>
      <c r="JHF57" s="63">
        <f t="shared" si="133"/>
        <v>0</v>
      </c>
      <c r="JHG57" s="63">
        <f t="shared" si="133"/>
        <v>0</v>
      </c>
      <c r="JHH57" s="63">
        <f t="shared" si="133"/>
        <v>0</v>
      </c>
      <c r="JHI57" s="63">
        <f t="shared" si="133"/>
        <v>0</v>
      </c>
      <c r="JHJ57" s="63">
        <f t="shared" si="133"/>
        <v>0</v>
      </c>
      <c r="JHK57" s="63">
        <f t="shared" si="133"/>
        <v>0</v>
      </c>
      <c r="JHL57" s="63">
        <f t="shared" si="133"/>
        <v>0</v>
      </c>
      <c r="JHM57" s="63">
        <f t="shared" si="133"/>
        <v>0</v>
      </c>
      <c r="JHN57" s="63">
        <f t="shared" si="133"/>
        <v>0</v>
      </c>
      <c r="JHO57" s="63">
        <f t="shared" si="133"/>
        <v>0</v>
      </c>
      <c r="JHP57" s="63">
        <f t="shared" si="133"/>
        <v>0</v>
      </c>
      <c r="JHQ57" s="63">
        <f t="shared" si="133"/>
        <v>0</v>
      </c>
      <c r="JHR57" s="63">
        <f t="shared" ref="JHR57:JKC57" si="134">JHQ58</f>
        <v>0</v>
      </c>
      <c r="JHS57" s="63">
        <f t="shared" si="134"/>
        <v>0</v>
      </c>
      <c r="JHT57" s="63">
        <f t="shared" si="134"/>
        <v>0</v>
      </c>
      <c r="JHU57" s="63">
        <f t="shared" si="134"/>
        <v>0</v>
      </c>
      <c r="JHV57" s="63">
        <f t="shared" si="134"/>
        <v>0</v>
      </c>
      <c r="JHW57" s="63">
        <f t="shared" si="134"/>
        <v>0</v>
      </c>
      <c r="JHX57" s="63">
        <f t="shared" si="134"/>
        <v>0</v>
      </c>
      <c r="JHY57" s="63">
        <f t="shared" si="134"/>
        <v>0</v>
      </c>
      <c r="JHZ57" s="63">
        <f t="shared" si="134"/>
        <v>0</v>
      </c>
      <c r="JIA57" s="63">
        <f t="shared" si="134"/>
        <v>0</v>
      </c>
      <c r="JIB57" s="63">
        <f t="shared" si="134"/>
        <v>0</v>
      </c>
      <c r="JIC57" s="63">
        <f t="shared" si="134"/>
        <v>0</v>
      </c>
      <c r="JID57" s="63">
        <f t="shared" si="134"/>
        <v>0</v>
      </c>
      <c r="JIE57" s="63">
        <f t="shared" si="134"/>
        <v>0</v>
      </c>
      <c r="JIF57" s="63">
        <f t="shared" si="134"/>
        <v>0</v>
      </c>
      <c r="JIG57" s="63">
        <f t="shared" si="134"/>
        <v>0</v>
      </c>
      <c r="JIH57" s="63">
        <f t="shared" si="134"/>
        <v>0</v>
      </c>
      <c r="JII57" s="63">
        <f t="shared" si="134"/>
        <v>0</v>
      </c>
      <c r="JIJ57" s="63">
        <f t="shared" si="134"/>
        <v>0</v>
      </c>
      <c r="JIK57" s="63">
        <f t="shared" si="134"/>
        <v>0</v>
      </c>
      <c r="JIL57" s="63">
        <f t="shared" si="134"/>
        <v>0</v>
      </c>
      <c r="JIM57" s="63">
        <f t="shared" si="134"/>
        <v>0</v>
      </c>
      <c r="JIN57" s="63">
        <f t="shared" si="134"/>
        <v>0</v>
      </c>
      <c r="JIO57" s="63">
        <f t="shared" si="134"/>
        <v>0</v>
      </c>
      <c r="JIP57" s="63">
        <f t="shared" si="134"/>
        <v>0</v>
      </c>
      <c r="JIQ57" s="63">
        <f t="shared" si="134"/>
        <v>0</v>
      </c>
      <c r="JIR57" s="63">
        <f t="shared" si="134"/>
        <v>0</v>
      </c>
      <c r="JIS57" s="63">
        <f t="shared" si="134"/>
        <v>0</v>
      </c>
      <c r="JIT57" s="63">
        <f t="shared" si="134"/>
        <v>0</v>
      </c>
      <c r="JIU57" s="63">
        <f t="shared" si="134"/>
        <v>0</v>
      </c>
      <c r="JIV57" s="63">
        <f t="shared" si="134"/>
        <v>0</v>
      </c>
      <c r="JIW57" s="63">
        <f t="shared" si="134"/>
        <v>0</v>
      </c>
      <c r="JIX57" s="63">
        <f t="shared" si="134"/>
        <v>0</v>
      </c>
      <c r="JIY57" s="63">
        <f t="shared" si="134"/>
        <v>0</v>
      </c>
      <c r="JIZ57" s="63">
        <f t="shared" si="134"/>
        <v>0</v>
      </c>
      <c r="JJA57" s="63">
        <f t="shared" si="134"/>
        <v>0</v>
      </c>
      <c r="JJB57" s="63">
        <f t="shared" si="134"/>
        <v>0</v>
      </c>
      <c r="JJC57" s="63">
        <f t="shared" si="134"/>
        <v>0</v>
      </c>
      <c r="JJD57" s="63">
        <f t="shared" si="134"/>
        <v>0</v>
      </c>
      <c r="JJE57" s="63">
        <f t="shared" si="134"/>
        <v>0</v>
      </c>
      <c r="JJF57" s="63">
        <f t="shared" si="134"/>
        <v>0</v>
      </c>
      <c r="JJG57" s="63">
        <f t="shared" si="134"/>
        <v>0</v>
      </c>
      <c r="JJH57" s="63">
        <f t="shared" si="134"/>
        <v>0</v>
      </c>
      <c r="JJI57" s="63">
        <f t="shared" si="134"/>
        <v>0</v>
      </c>
      <c r="JJJ57" s="63">
        <f t="shared" si="134"/>
        <v>0</v>
      </c>
      <c r="JJK57" s="63">
        <f t="shared" si="134"/>
        <v>0</v>
      </c>
      <c r="JJL57" s="63">
        <f t="shared" si="134"/>
        <v>0</v>
      </c>
      <c r="JJM57" s="63">
        <f t="shared" si="134"/>
        <v>0</v>
      </c>
      <c r="JJN57" s="63">
        <f t="shared" si="134"/>
        <v>0</v>
      </c>
      <c r="JJO57" s="63">
        <f t="shared" si="134"/>
        <v>0</v>
      </c>
      <c r="JJP57" s="63">
        <f t="shared" si="134"/>
        <v>0</v>
      </c>
      <c r="JJQ57" s="63">
        <f t="shared" si="134"/>
        <v>0</v>
      </c>
      <c r="JJR57" s="63">
        <f t="shared" si="134"/>
        <v>0</v>
      </c>
      <c r="JJS57" s="63">
        <f t="shared" si="134"/>
        <v>0</v>
      </c>
      <c r="JJT57" s="63">
        <f t="shared" si="134"/>
        <v>0</v>
      </c>
      <c r="JJU57" s="63">
        <f t="shared" si="134"/>
        <v>0</v>
      </c>
      <c r="JJV57" s="63">
        <f t="shared" si="134"/>
        <v>0</v>
      </c>
      <c r="JJW57" s="63">
        <f t="shared" si="134"/>
        <v>0</v>
      </c>
      <c r="JJX57" s="63">
        <f t="shared" si="134"/>
        <v>0</v>
      </c>
      <c r="JJY57" s="63">
        <f t="shared" si="134"/>
        <v>0</v>
      </c>
      <c r="JJZ57" s="63">
        <f t="shared" si="134"/>
        <v>0</v>
      </c>
      <c r="JKA57" s="63">
        <f t="shared" si="134"/>
        <v>0</v>
      </c>
      <c r="JKB57" s="63">
        <f t="shared" si="134"/>
        <v>0</v>
      </c>
      <c r="JKC57" s="63">
        <f t="shared" si="134"/>
        <v>0</v>
      </c>
      <c r="JKD57" s="63">
        <f t="shared" ref="JKD57:JMO57" si="135">JKC58</f>
        <v>0</v>
      </c>
      <c r="JKE57" s="63">
        <f t="shared" si="135"/>
        <v>0</v>
      </c>
      <c r="JKF57" s="63">
        <f t="shared" si="135"/>
        <v>0</v>
      </c>
      <c r="JKG57" s="63">
        <f t="shared" si="135"/>
        <v>0</v>
      </c>
      <c r="JKH57" s="63">
        <f t="shared" si="135"/>
        <v>0</v>
      </c>
      <c r="JKI57" s="63">
        <f t="shared" si="135"/>
        <v>0</v>
      </c>
      <c r="JKJ57" s="63">
        <f t="shared" si="135"/>
        <v>0</v>
      </c>
      <c r="JKK57" s="63">
        <f t="shared" si="135"/>
        <v>0</v>
      </c>
      <c r="JKL57" s="63">
        <f t="shared" si="135"/>
        <v>0</v>
      </c>
      <c r="JKM57" s="63">
        <f t="shared" si="135"/>
        <v>0</v>
      </c>
      <c r="JKN57" s="63">
        <f t="shared" si="135"/>
        <v>0</v>
      </c>
      <c r="JKO57" s="63">
        <f t="shared" si="135"/>
        <v>0</v>
      </c>
      <c r="JKP57" s="63">
        <f t="shared" si="135"/>
        <v>0</v>
      </c>
      <c r="JKQ57" s="63">
        <f t="shared" si="135"/>
        <v>0</v>
      </c>
      <c r="JKR57" s="63">
        <f t="shared" si="135"/>
        <v>0</v>
      </c>
      <c r="JKS57" s="63">
        <f t="shared" si="135"/>
        <v>0</v>
      </c>
      <c r="JKT57" s="63">
        <f t="shared" si="135"/>
        <v>0</v>
      </c>
      <c r="JKU57" s="63">
        <f t="shared" si="135"/>
        <v>0</v>
      </c>
      <c r="JKV57" s="63">
        <f t="shared" si="135"/>
        <v>0</v>
      </c>
      <c r="JKW57" s="63">
        <f t="shared" si="135"/>
        <v>0</v>
      </c>
      <c r="JKX57" s="63">
        <f t="shared" si="135"/>
        <v>0</v>
      </c>
      <c r="JKY57" s="63">
        <f t="shared" si="135"/>
        <v>0</v>
      </c>
      <c r="JKZ57" s="63">
        <f t="shared" si="135"/>
        <v>0</v>
      </c>
      <c r="JLA57" s="63">
        <f t="shared" si="135"/>
        <v>0</v>
      </c>
      <c r="JLB57" s="63">
        <f t="shared" si="135"/>
        <v>0</v>
      </c>
      <c r="JLC57" s="63">
        <f t="shared" si="135"/>
        <v>0</v>
      </c>
      <c r="JLD57" s="63">
        <f t="shared" si="135"/>
        <v>0</v>
      </c>
      <c r="JLE57" s="63">
        <f t="shared" si="135"/>
        <v>0</v>
      </c>
      <c r="JLF57" s="63">
        <f t="shared" si="135"/>
        <v>0</v>
      </c>
      <c r="JLG57" s="63">
        <f t="shared" si="135"/>
        <v>0</v>
      </c>
      <c r="JLH57" s="63">
        <f t="shared" si="135"/>
        <v>0</v>
      </c>
      <c r="JLI57" s="63">
        <f t="shared" si="135"/>
        <v>0</v>
      </c>
      <c r="JLJ57" s="63">
        <f t="shared" si="135"/>
        <v>0</v>
      </c>
      <c r="JLK57" s="63">
        <f t="shared" si="135"/>
        <v>0</v>
      </c>
      <c r="JLL57" s="63">
        <f t="shared" si="135"/>
        <v>0</v>
      </c>
      <c r="JLM57" s="63">
        <f t="shared" si="135"/>
        <v>0</v>
      </c>
      <c r="JLN57" s="63">
        <f t="shared" si="135"/>
        <v>0</v>
      </c>
      <c r="JLO57" s="63">
        <f t="shared" si="135"/>
        <v>0</v>
      </c>
      <c r="JLP57" s="63">
        <f t="shared" si="135"/>
        <v>0</v>
      </c>
      <c r="JLQ57" s="63">
        <f t="shared" si="135"/>
        <v>0</v>
      </c>
      <c r="JLR57" s="63">
        <f t="shared" si="135"/>
        <v>0</v>
      </c>
      <c r="JLS57" s="63">
        <f t="shared" si="135"/>
        <v>0</v>
      </c>
      <c r="JLT57" s="63">
        <f t="shared" si="135"/>
        <v>0</v>
      </c>
      <c r="JLU57" s="63">
        <f t="shared" si="135"/>
        <v>0</v>
      </c>
      <c r="JLV57" s="63">
        <f t="shared" si="135"/>
        <v>0</v>
      </c>
      <c r="JLW57" s="63">
        <f t="shared" si="135"/>
        <v>0</v>
      </c>
      <c r="JLX57" s="63">
        <f t="shared" si="135"/>
        <v>0</v>
      </c>
      <c r="JLY57" s="63">
        <f t="shared" si="135"/>
        <v>0</v>
      </c>
      <c r="JLZ57" s="63">
        <f t="shared" si="135"/>
        <v>0</v>
      </c>
      <c r="JMA57" s="63">
        <f t="shared" si="135"/>
        <v>0</v>
      </c>
      <c r="JMB57" s="63">
        <f t="shared" si="135"/>
        <v>0</v>
      </c>
      <c r="JMC57" s="63">
        <f t="shared" si="135"/>
        <v>0</v>
      </c>
      <c r="JMD57" s="63">
        <f t="shared" si="135"/>
        <v>0</v>
      </c>
      <c r="JME57" s="63">
        <f t="shared" si="135"/>
        <v>0</v>
      </c>
      <c r="JMF57" s="63">
        <f t="shared" si="135"/>
        <v>0</v>
      </c>
      <c r="JMG57" s="63">
        <f t="shared" si="135"/>
        <v>0</v>
      </c>
      <c r="JMH57" s="63">
        <f t="shared" si="135"/>
        <v>0</v>
      </c>
      <c r="JMI57" s="63">
        <f t="shared" si="135"/>
        <v>0</v>
      </c>
      <c r="JMJ57" s="63">
        <f t="shared" si="135"/>
        <v>0</v>
      </c>
      <c r="JMK57" s="63">
        <f t="shared" si="135"/>
        <v>0</v>
      </c>
      <c r="JML57" s="63">
        <f t="shared" si="135"/>
        <v>0</v>
      </c>
      <c r="JMM57" s="63">
        <f t="shared" si="135"/>
        <v>0</v>
      </c>
      <c r="JMN57" s="63">
        <f t="shared" si="135"/>
        <v>0</v>
      </c>
      <c r="JMO57" s="63">
        <f t="shared" si="135"/>
        <v>0</v>
      </c>
      <c r="JMP57" s="63">
        <f t="shared" ref="JMP57:JPA57" si="136">JMO58</f>
        <v>0</v>
      </c>
      <c r="JMQ57" s="63">
        <f t="shared" si="136"/>
        <v>0</v>
      </c>
      <c r="JMR57" s="63">
        <f t="shared" si="136"/>
        <v>0</v>
      </c>
      <c r="JMS57" s="63">
        <f t="shared" si="136"/>
        <v>0</v>
      </c>
      <c r="JMT57" s="63">
        <f t="shared" si="136"/>
        <v>0</v>
      </c>
      <c r="JMU57" s="63">
        <f t="shared" si="136"/>
        <v>0</v>
      </c>
      <c r="JMV57" s="63">
        <f t="shared" si="136"/>
        <v>0</v>
      </c>
      <c r="JMW57" s="63">
        <f t="shared" si="136"/>
        <v>0</v>
      </c>
      <c r="JMX57" s="63">
        <f t="shared" si="136"/>
        <v>0</v>
      </c>
      <c r="JMY57" s="63">
        <f t="shared" si="136"/>
        <v>0</v>
      </c>
      <c r="JMZ57" s="63">
        <f t="shared" si="136"/>
        <v>0</v>
      </c>
      <c r="JNA57" s="63">
        <f t="shared" si="136"/>
        <v>0</v>
      </c>
      <c r="JNB57" s="63">
        <f t="shared" si="136"/>
        <v>0</v>
      </c>
      <c r="JNC57" s="63">
        <f t="shared" si="136"/>
        <v>0</v>
      </c>
      <c r="JND57" s="63">
        <f t="shared" si="136"/>
        <v>0</v>
      </c>
      <c r="JNE57" s="63">
        <f t="shared" si="136"/>
        <v>0</v>
      </c>
      <c r="JNF57" s="63">
        <f t="shared" si="136"/>
        <v>0</v>
      </c>
      <c r="JNG57" s="63">
        <f t="shared" si="136"/>
        <v>0</v>
      </c>
      <c r="JNH57" s="63">
        <f t="shared" si="136"/>
        <v>0</v>
      </c>
      <c r="JNI57" s="63">
        <f t="shared" si="136"/>
        <v>0</v>
      </c>
      <c r="JNJ57" s="63">
        <f t="shared" si="136"/>
        <v>0</v>
      </c>
      <c r="JNK57" s="63">
        <f t="shared" si="136"/>
        <v>0</v>
      </c>
      <c r="JNL57" s="63">
        <f t="shared" si="136"/>
        <v>0</v>
      </c>
      <c r="JNM57" s="63">
        <f t="shared" si="136"/>
        <v>0</v>
      </c>
      <c r="JNN57" s="63">
        <f t="shared" si="136"/>
        <v>0</v>
      </c>
      <c r="JNO57" s="63">
        <f t="shared" si="136"/>
        <v>0</v>
      </c>
      <c r="JNP57" s="63">
        <f t="shared" si="136"/>
        <v>0</v>
      </c>
      <c r="JNQ57" s="63">
        <f t="shared" si="136"/>
        <v>0</v>
      </c>
      <c r="JNR57" s="63">
        <f t="shared" si="136"/>
        <v>0</v>
      </c>
      <c r="JNS57" s="63">
        <f t="shared" si="136"/>
        <v>0</v>
      </c>
      <c r="JNT57" s="63">
        <f t="shared" si="136"/>
        <v>0</v>
      </c>
      <c r="JNU57" s="63">
        <f t="shared" si="136"/>
        <v>0</v>
      </c>
      <c r="JNV57" s="63">
        <f t="shared" si="136"/>
        <v>0</v>
      </c>
      <c r="JNW57" s="63">
        <f t="shared" si="136"/>
        <v>0</v>
      </c>
      <c r="JNX57" s="63">
        <f t="shared" si="136"/>
        <v>0</v>
      </c>
      <c r="JNY57" s="63">
        <f t="shared" si="136"/>
        <v>0</v>
      </c>
      <c r="JNZ57" s="63">
        <f t="shared" si="136"/>
        <v>0</v>
      </c>
      <c r="JOA57" s="63">
        <f t="shared" si="136"/>
        <v>0</v>
      </c>
      <c r="JOB57" s="63">
        <f t="shared" si="136"/>
        <v>0</v>
      </c>
      <c r="JOC57" s="63">
        <f t="shared" si="136"/>
        <v>0</v>
      </c>
      <c r="JOD57" s="63">
        <f t="shared" si="136"/>
        <v>0</v>
      </c>
      <c r="JOE57" s="63">
        <f t="shared" si="136"/>
        <v>0</v>
      </c>
      <c r="JOF57" s="63">
        <f t="shared" si="136"/>
        <v>0</v>
      </c>
      <c r="JOG57" s="63">
        <f t="shared" si="136"/>
        <v>0</v>
      </c>
      <c r="JOH57" s="63">
        <f t="shared" si="136"/>
        <v>0</v>
      </c>
      <c r="JOI57" s="63">
        <f t="shared" si="136"/>
        <v>0</v>
      </c>
      <c r="JOJ57" s="63">
        <f t="shared" si="136"/>
        <v>0</v>
      </c>
      <c r="JOK57" s="63">
        <f t="shared" si="136"/>
        <v>0</v>
      </c>
      <c r="JOL57" s="63">
        <f t="shared" si="136"/>
        <v>0</v>
      </c>
      <c r="JOM57" s="63">
        <f t="shared" si="136"/>
        <v>0</v>
      </c>
      <c r="JON57" s="63">
        <f t="shared" si="136"/>
        <v>0</v>
      </c>
      <c r="JOO57" s="63">
        <f t="shared" si="136"/>
        <v>0</v>
      </c>
      <c r="JOP57" s="63">
        <f t="shared" si="136"/>
        <v>0</v>
      </c>
      <c r="JOQ57" s="63">
        <f t="shared" si="136"/>
        <v>0</v>
      </c>
      <c r="JOR57" s="63">
        <f t="shared" si="136"/>
        <v>0</v>
      </c>
      <c r="JOS57" s="63">
        <f t="shared" si="136"/>
        <v>0</v>
      </c>
      <c r="JOT57" s="63">
        <f t="shared" si="136"/>
        <v>0</v>
      </c>
      <c r="JOU57" s="63">
        <f t="shared" si="136"/>
        <v>0</v>
      </c>
      <c r="JOV57" s="63">
        <f t="shared" si="136"/>
        <v>0</v>
      </c>
      <c r="JOW57" s="63">
        <f t="shared" si="136"/>
        <v>0</v>
      </c>
      <c r="JOX57" s="63">
        <f t="shared" si="136"/>
        <v>0</v>
      </c>
      <c r="JOY57" s="63">
        <f t="shared" si="136"/>
        <v>0</v>
      </c>
      <c r="JOZ57" s="63">
        <f t="shared" si="136"/>
        <v>0</v>
      </c>
      <c r="JPA57" s="63">
        <f t="shared" si="136"/>
        <v>0</v>
      </c>
      <c r="JPB57" s="63">
        <f t="shared" ref="JPB57:JRM57" si="137">JPA58</f>
        <v>0</v>
      </c>
      <c r="JPC57" s="63">
        <f t="shared" si="137"/>
        <v>0</v>
      </c>
      <c r="JPD57" s="63">
        <f t="shared" si="137"/>
        <v>0</v>
      </c>
      <c r="JPE57" s="63">
        <f t="shared" si="137"/>
        <v>0</v>
      </c>
      <c r="JPF57" s="63">
        <f t="shared" si="137"/>
        <v>0</v>
      </c>
      <c r="JPG57" s="63">
        <f t="shared" si="137"/>
        <v>0</v>
      </c>
      <c r="JPH57" s="63">
        <f t="shared" si="137"/>
        <v>0</v>
      </c>
      <c r="JPI57" s="63">
        <f t="shared" si="137"/>
        <v>0</v>
      </c>
      <c r="JPJ57" s="63">
        <f t="shared" si="137"/>
        <v>0</v>
      </c>
      <c r="JPK57" s="63">
        <f t="shared" si="137"/>
        <v>0</v>
      </c>
      <c r="JPL57" s="63">
        <f t="shared" si="137"/>
        <v>0</v>
      </c>
      <c r="JPM57" s="63">
        <f t="shared" si="137"/>
        <v>0</v>
      </c>
      <c r="JPN57" s="63">
        <f t="shared" si="137"/>
        <v>0</v>
      </c>
      <c r="JPO57" s="63">
        <f t="shared" si="137"/>
        <v>0</v>
      </c>
      <c r="JPP57" s="63">
        <f t="shared" si="137"/>
        <v>0</v>
      </c>
      <c r="JPQ57" s="63">
        <f t="shared" si="137"/>
        <v>0</v>
      </c>
      <c r="JPR57" s="63">
        <f t="shared" si="137"/>
        <v>0</v>
      </c>
      <c r="JPS57" s="63">
        <f t="shared" si="137"/>
        <v>0</v>
      </c>
      <c r="JPT57" s="63">
        <f t="shared" si="137"/>
        <v>0</v>
      </c>
      <c r="JPU57" s="63">
        <f t="shared" si="137"/>
        <v>0</v>
      </c>
      <c r="JPV57" s="63">
        <f t="shared" si="137"/>
        <v>0</v>
      </c>
      <c r="JPW57" s="63">
        <f t="shared" si="137"/>
        <v>0</v>
      </c>
      <c r="JPX57" s="63">
        <f t="shared" si="137"/>
        <v>0</v>
      </c>
      <c r="JPY57" s="63">
        <f t="shared" si="137"/>
        <v>0</v>
      </c>
      <c r="JPZ57" s="63">
        <f t="shared" si="137"/>
        <v>0</v>
      </c>
      <c r="JQA57" s="63">
        <f t="shared" si="137"/>
        <v>0</v>
      </c>
      <c r="JQB57" s="63">
        <f t="shared" si="137"/>
        <v>0</v>
      </c>
      <c r="JQC57" s="63">
        <f t="shared" si="137"/>
        <v>0</v>
      </c>
      <c r="JQD57" s="63">
        <f t="shared" si="137"/>
        <v>0</v>
      </c>
      <c r="JQE57" s="63">
        <f t="shared" si="137"/>
        <v>0</v>
      </c>
      <c r="JQF57" s="63">
        <f t="shared" si="137"/>
        <v>0</v>
      </c>
      <c r="JQG57" s="63">
        <f t="shared" si="137"/>
        <v>0</v>
      </c>
      <c r="JQH57" s="63">
        <f t="shared" si="137"/>
        <v>0</v>
      </c>
      <c r="JQI57" s="63">
        <f t="shared" si="137"/>
        <v>0</v>
      </c>
      <c r="JQJ57" s="63">
        <f t="shared" si="137"/>
        <v>0</v>
      </c>
      <c r="JQK57" s="63">
        <f t="shared" si="137"/>
        <v>0</v>
      </c>
      <c r="JQL57" s="63">
        <f t="shared" si="137"/>
        <v>0</v>
      </c>
      <c r="JQM57" s="63">
        <f t="shared" si="137"/>
        <v>0</v>
      </c>
      <c r="JQN57" s="63">
        <f t="shared" si="137"/>
        <v>0</v>
      </c>
      <c r="JQO57" s="63">
        <f t="shared" si="137"/>
        <v>0</v>
      </c>
      <c r="JQP57" s="63">
        <f t="shared" si="137"/>
        <v>0</v>
      </c>
      <c r="JQQ57" s="63">
        <f t="shared" si="137"/>
        <v>0</v>
      </c>
      <c r="JQR57" s="63">
        <f t="shared" si="137"/>
        <v>0</v>
      </c>
      <c r="JQS57" s="63">
        <f t="shared" si="137"/>
        <v>0</v>
      </c>
      <c r="JQT57" s="63">
        <f t="shared" si="137"/>
        <v>0</v>
      </c>
      <c r="JQU57" s="63">
        <f t="shared" si="137"/>
        <v>0</v>
      </c>
      <c r="JQV57" s="63">
        <f t="shared" si="137"/>
        <v>0</v>
      </c>
      <c r="JQW57" s="63">
        <f t="shared" si="137"/>
        <v>0</v>
      </c>
      <c r="JQX57" s="63">
        <f t="shared" si="137"/>
        <v>0</v>
      </c>
      <c r="JQY57" s="63">
        <f t="shared" si="137"/>
        <v>0</v>
      </c>
      <c r="JQZ57" s="63">
        <f t="shared" si="137"/>
        <v>0</v>
      </c>
      <c r="JRA57" s="63">
        <f t="shared" si="137"/>
        <v>0</v>
      </c>
      <c r="JRB57" s="63">
        <f t="shared" si="137"/>
        <v>0</v>
      </c>
      <c r="JRC57" s="63">
        <f t="shared" si="137"/>
        <v>0</v>
      </c>
      <c r="JRD57" s="63">
        <f t="shared" si="137"/>
        <v>0</v>
      </c>
      <c r="JRE57" s="63">
        <f t="shared" si="137"/>
        <v>0</v>
      </c>
      <c r="JRF57" s="63">
        <f t="shared" si="137"/>
        <v>0</v>
      </c>
      <c r="JRG57" s="63">
        <f t="shared" si="137"/>
        <v>0</v>
      </c>
      <c r="JRH57" s="63">
        <f t="shared" si="137"/>
        <v>0</v>
      </c>
      <c r="JRI57" s="63">
        <f t="shared" si="137"/>
        <v>0</v>
      </c>
      <c r="JRJ57" s="63">
        <f t="shared" si="137"/>
        <v>0</v>
      </c>
      <c r="JRK57" s="63">
        <f t="shared" si="137"/>
        <v>0</v>
      </c>
      <c r="JRL57" s="63">
        <f t="shared" si="137"/>
        <v>0</v>
      </c>
      <c r="JRM57" s="63">
        <f t="shared" si="137"/>
        <v>0</v>
      </c>
      <c r="JRN57" s="63">
        <f t="shared" ref="JRN57:JTY57" si="138">JRM58</f>
        <v>0</v>
      </c>
      <c r="JRO57" s="63">
        <f t="shared" si="138"/>
        <v>0</v>
      </c>
      <c r="JRP57" s="63">
        <f t="shared" si="138"/>
        <v>0</v>
      </c>
      <c r="JRQ57" s="63">
        <f t="shared" si="138"/>
        <v>0</v>
      </c>
      <c r="JRR57" s="63">
        <f t="shared" si="138"/>
        <v>0</v>
      </c>
      <c r="JRS57" s="63">
        <f t="shared" si="138"/>
        <v>0</v>
      </c>
      <c r="JRT57" s="63">
        <f t="shared" si="138"/>
        <v>0</v>
      </c>
      <c r="JRU57" s="63">
        <f t="shared" si="138"/>
        <v>0</v>
      </c>
      <c r="JRV57" s="63">
        <f t="shared" si="138"/>
        <v>0</v>
      </c>
      <c r="JRW57" s="63">
        <f t="shared" si="138"/>
        <v>0</v>
      </c>
      <c r="JRX57" s="63">
        <f t="shared" si="138"/>
        <v>0</v>
      </c>
      <c r="JRY57" s="63">
        <f t="shared" si="138"/>
        <v>0</v>
      </c>
      <c r="JRZ57" s="63">
        <f t="shared" si="138"/>
        <v>0</v>
      </c>
      <c r="JSA57" s="63">
        <f t="shared" si="138"/>
        <v>0</v>
      </c>
      <c r="JSB57" s="63">
        <f t="shared" si="138"/>
        <v>0</v>
      </c>
      <c r="JSC57" s="63">
        <f t="shared" si="138"/>
        <v>0</v>
      </c>
      <c r="JSD57" s="63">
        <f t="shared" si="138"/>
        <v>0</v>
      </c>
      <c r="JSE57" s="63">
        <f t="shared" si="138"/>
        <v>0</v>
      </c>
      <c r="JSF57" s="63">
        <f t="shared" si="138"/>
        <v>0</v>
      </c>
      <c r="JSG57" s="63">
        <f t="shared" si="138"/>
        <v>0</v>
      </c>
      <c r="JSH57" s="63">
        <f t="shared" si="138"/>
        <v>0</v>
      </c>
      <c r="JSI57" s="63">
        <f t="shared" si="138"/>
        <v>0</v>
      </c>
      <c r="JSJ57" s="63">
        <f t="shared" si="138"/>
        <v>0</v>
      </c>
      <c r="JSK57" s="63">
        <f t="shared" si="138"/>
        <v>0</v>
      </c>
      <c r="JSL57" s="63">
        <f t="shared" si="138"/>
        <v>0</v>
      </c>
      <c r="JSM57" s="63">
        <f t="shared" si="138"/>
        <v>0</v>
      </c>
      <c r="JSN57" s="63">
        <f t="shared" si="138"/>
        <v>0</v>
      </c>
      <c r="JSO57" s="63">
        <f t="shared" si="138"/>
        <v>0</v>
      </c>
      <c r="JSP57" s="63">
        <f t="shared" si="138"/>
        <v>0</v>
      </c>
      <c r="JSQ57" s="63">
        <f t="shared" si="138"/>
        <v>0</v>
      </c>
      <c r="JSR57" s="63">
        <f t="shared" si="138"/>
        <v>0</v>
      </c>
      <c r="JSS57" s="63">
        <f t="shared" si="138"/>
        <v>0</v>
      </c>
      <c r="JST57" s="63">
        <f t="shared" si="138"/>
        <v>0</v>
      </c>
      <c r="JSU57" s="63">
        <f t="shared" si="138"/>
        <v>0</v>
      </c>
      <c r="JSV57" s="63">
        <f t="shared" si="138"/>
        <v>0</v>
      </c>
      <c r="JSW57" s="63">
        <f t="shared" si="138"/>
        <v>0</v>
      </c>
      <c r="JSX57" s="63">
        <f t="shared" si="138"/>
        <v>0</v>
      </c>
      <c r="JSY57" s="63">
        <f t="shared" si="138"/>
        <v>0</v>
      </c>
      <c r="JSZ57" s="63">
        <f t="shared" si="138"/>
        <v>0</v>
      </c>
      <c r="JTA57" s="63">
        <f t="shared" si="138"/>
        <v>0</v>
      </c>
      <c r="JTB57" s="63">
        <f t="shared" si="138"/>
        <v>0</v>
      </c>
      <c r="JTC57" s="63">
        <f t="shared" si="138"/>
        <v>0</v>
      </c>
      <c r="JTD57" s="63">
        <f t="shared" si="138"/>
        <v>0</v>
      </c>
      <c r="JTE57" s="63">
        <f t="shared" si="138"/>
        <v>0</v>
      </c>
      <c r="JTF57" s="63">
        <f t="shared" si="138"/>
        <v>0</v>
      </c>
      <c r="JTG57" s="63">
        <f t="shared" si="138"/>
        <v>0</v>
      </c>
      <c r="JTH57" s="63">
        <f t="shared" si="138"/>
        <v>0</v>
      </c>
      <c r="JTI57" s="63">
        <f t="shared" si="138"/>
        <v>0</v>
      </c>
      <c r="JTJ57" s="63">
        <f t="shared" si="138"/>
        <v>0</v>
      </c>
      <c r="JTK57" s="63">
        <f t="shared" si="138"/>
        <v>0</v>
      </c>
      <c r="JTL57" s="63">
        <f t="shared" si="138"/>
        <v>0</v>
      </c>
      <c r="JTM57" s="63">
        <f t="shared" si="138"/>
        <v>0</v>
      </c>
      <c r="JTN57" s="63">
        <f t="shared" si="138"/>
        <v>0</v>
      </c>
      <c r="JTO57" s="63">
        <f t="shared" si="138"/>
        <v>0</v>
      </c>
      <c r="JTP57" s="63">
        <f t="shared" si="138"/>
        <v>0</v>
      </c>
      <c r="JTQ57" s="63">
        <f t="shared" si="138"/>
        <v>0</v>
      </c>
      <c r="JTR57" s="63">
        <f t="shared" si="138"/>
        <v>0</v>
      </c>
      <c r="JTS57" s="63">
        <f t="shared" si="138"/>
        <v>0</v>
      </c>
      <c r="JTT57" s="63">
        <f t="shared" si="138"/>
        <v>0</v>
      </c>
      <c r="JTU57" s="63">
        <f t="shared" si="138"/>
        <v>0</v>
      </c>
      <c r="JTV57" s="63">
        <f t="shared" si="138"/>
        <v>0</v>
      </c>
      <c r="JTW57" s="63">
        <f t="shared" si="138"/>
        <v>0</v>
      </c>
      <c r="JTX57" s="63">
        <f t="shared" si="138"/>
        <v>0</v>
      </c>
      <c r="JTY57" s="63">
        <f t="shared" si="138"/>
        <v>0</v>
      </c>
      <c r="JTZ57" s="63">
        <f t="shared" ref="JTZ57:JWK57" si="139">JTY58</f>
        <v>0</v>
      </c>
      <c r="JUA57" s="63">
        <f t="shared" si="139"/>
        <v>0</v>
      </c>
      <c r="JUB57" s="63">
        <f t="shared" si="139"/>
        <v>0</v>
      </c>
      <c r="JUC57" s="63">
        <f t="shared" si="139"/>
        <v>0</v>
      </c>
      <c r="JUD57" s="63">
        <f t="shared" si="139"/>
        <v>0</v>
      </c>
      <c r="JUE57" s="63">
        <f t="shared" si="139"/>
        <v>0</v>
      </c>
      <c r="JUF57" s="63">
        <f t="shared" si="139"/>
        <v>0</v>
      </c>
      <c r="JUG57" s="63">
        <f t="shared" si="139"/>
        <v>0</v>
      </c>
      <c r="JUH57" s="63">
        <f t="shared" si="139"/>
        <v>0</v>
      </c>
      <c r="JUI57" s="63">
        <f t="shared" si="139"/>
        <v>0</v>
      </c>
      <c r="JUJ57" s="63">
        <f t="shared" si="139"/>
        <v>0</v>
      </c>
      <c r="JUK57" s="63">
        <f t="shared" si="139"/>
        <v>0</v>
      </c>
      <c r="JUL57" s="63">
        <f t="shared" si="139"/>
        <v>0</v>
      </c>
      <c r="JUM57" s="63">
        <f t="shared" si="139"/>
        <v>0</v>
      </c>
      <c r="JUN57" s="63">
        <f t="shared" si="139"/>
        <v>0</v>
      </c>
      <c r="JUO57" s="63">
        <f t="shared" si="139"/>
        <v>0</v>
      </c>
      <c r="JUP57" s="63">
        <f t="shared" si="139"/>
        <v>0</v>
      </c>
      <c r="JUQ57" s="63">
        <f t="shared" si="139"/>
        <v>0</v>
      </c>
      <c r="JUR57" s="63">
        <f t="shared" si="139"/>
        <v>0</v>
      </c>
      <c r="JUS57" s="63">
        <f t="shared" si="139"/>
        <v>0</v>
      </c>
      <c r="JUT57" s="63">
        <f t="shared" si="139"/>
        <v>0</v>
      </c>
      <c r="JUU57" s="63">
        <f t="shared" si="139"/>
        <v>0</v>
      </c>
      <c r="JUV57" s="63">
        <f t="shared" si="139"/>
        <v>0</v>
      </c>
      <c r="JUW57" s="63">
        <f t="shared" si="139"/>
        <v>0</v>
      </c>
      <c r="JUX57" s="63">
        <f t="shared" si="139"/>
        <v>0</v>
      </c>
      <c r="JUY57" s="63">
        <f t="shared" si="139"/>
        <v>0</v>
      </c>
      <c r="JUZ57" s="63">
        <f t="shared" si="139"/>
        <v>0</v>
      </c>
      <c r="JVA57" s="63">
        <f t="shared" si="139"/>
        <v>0</v>
      </c>
      <c r="JVB57" s="63">
        <f t="shared" si="139"/>
        <v>0</v>
      </c>
      <c r="JVC57" s="63">
        <f t="shared" si="139"/>
        <v>0</v>
      </c>
      <c r="JVD57" s="63">
        <f t="shared" si="139"/>
        <v>0</v>
      </c>
      <c r="JVE57" s="63">
        <f t="shared" si="139"/>
        <v>0</v>
      </c>
      <c r="JVF57" s="63">
        <f t="shared" si="139"/>
        <v>0</v>
      </c>
      <c r="JVG57" s="63">
        <f t="shared" si="139"/>
        <v>0</v>
      </c>
      <c r="JVH57" s="63">
        <f t="shared" si="139"/>
        <v>0</v>
      </c>
      <c r="JVI57" s="63">
        <f t="shared" si="139"/>
        <v>0</v>
      </c>
      <c r="JVJ57" s="63">
        <f t="shared" si="139"/>
        <v>0</v>
      </c>
      <c r="JVK57" s="63">
        <f t="shared" si="139"/>
        <v>0</v>
      </c>
      <c r="JVL57" s="63">
        <f t="shared" si="139"/>
        <v>0</v>
      </c>
      <c r="JVM57" s="63">
        <f t="shared" si="139"/>
        <v>0</v>
      </c>
      <c r="JVN57" s="63">
        <f t="shared" si="139"/>
        <v>0</v>
      </c>
      <c r="JVO57" s="63">
        <f t="shared" si="139"/>
        <v>0</v>
      </c>
      <c r="JVP57" s="63">
        <f t="shared" si="139"/>
        <v>0</v>
      </c>
      <c r="JVQ57" s="63">
        <f t="shared" si="139"/>
        <v>0</v>
      </c>
      <c r="JVR57" s="63">
        <f t="shared" si="139"/>
        <v>0</v>
      </c>
      <c r="JVS57" s="63">
        <f t="shared" si="139"/>
        <v>0</v>
      </c>
      <c r="JVT57" s="63">
        <f t="shared" si="139"/>
        <v>0</v>
      </c>
      <c r="JVU57" s="63">
        <f t="shared" si="139"/>
        <v>0</v>
      </c>
      <c r="JVV57" s="63">
        <f t="shared" si="139"/>
        <v>0</v>
      </c>
      <c r="JVW57" s="63">
        <f t="shared" si="139"/>
        <v>0</v>
      </c>
      <c r="JVX57" s="63">
        <f t="shared" si="139"/>
        <v>0</v>
      </c>
      <c r="JVY57" s="63">
        <f t="shared" si="139"/>
        <v>0</v>
      </c>
      <c r="JVZ57" s="63">
        <f t="shared" si="139"/>
        <v>0</v>
      </c>
      <c r="JWA57" s="63">
        <f t="shared" si="139"/>
        <v>0</v>
      </c>
      <c r="JWB57" s="63">
        <f t="shared" si="139"/>
        <v>0</v>
      </c>
      <c r="JWC57" s="63">
        <f t="shared" si="139"/>
        <v>0</v>
      </c>
      <c r="JWD57" s="63">
        <f t="shared" si="139"/>
        <v>0</v>
      </c>
      <c r="JWE57" s="63">
        <f t="shared" si="139"/>
        <v>0</v>
      </c>
      <c r="JWF57" s="63">
        <f t="shared" si="139"/>
        <v>0</v>
      </c>
      <c r="JWG57" s="63">
        <f t="shared" si="139"/>
        <v>0</v>
      </c>
      <c r="JWH57" s="63">
        <f t="shared" si="139"/>
        <v>0</v>
      </c>
      <c r="JWI57" s="63">
        <f t="shared" si="139"/>
        <v>0</v>
      </c>
      <c r="JWJ57" s="63">
        <f t="shared" si="139"/>
        <v>0</v>
      </c>
      <c r="JWK57" s="63">
        <f t="shared" si="139"/>
        <v>0</v>
      </c>
      <c r="JWL57" s="63">
        <f t="shared" ref="JWL57:JYW57" si="140">JWK58</f>
        <v>0</v>
      </c>
      <c r="JWM57" s="63">
        <f t="shared" si="140"/>
        <v>0</v>
      </c>
      <c r="JWN57" s="63">
        <f t="shared" si="140"/>
        <v>0</v>
      </c>
      <c r="JWO57" s="63">
        <f t="shared" si="140"/>
        <v>0</v>
      </c>
      <c r="JWP57" s="63">
        <f t="shared" si="140"/>
        <v>0</v>
      </c>
      <c r="JWQ57" s="63">
        <f t="shared" si="140"/>
        <v>0</v>
      </c>
      <c r="JWR57" s="63">
        <f t="shared" si="140"/>
        <v>0</v>
      </c>
      <c r="JWS57" s="63">
        <f t="shared" si="140"/>
        <v>0</v>
      </c>
      <c r="JWT57" s="63">
        <f t="shared" si="140"/>
        <v>0</v>
      </c>
      <c r="JWU57" s="63">
        <f t="shared" si="140"/>
        <v>0</v>
      </c>
      <c r="JWV57" s="63">
        <f t="shared" si="140"/>
        <v>0</v>
      </c>
      <c r="JWW57" s="63">
        <f t="shared" si="140"/>
        <v>0</v>
      </c>
      <c r="JWX57" s="63">
        <f t="shared" si="140"/>
        <v>0</v>
      </c>
      <c r="JWY57" s="63">
        <f t="shared" si="140"/>
        <v>0</v>
      </c>
      <c r="JWZ57" s="63">
        <f t="shared" si="140"/>
        <v>0</v>
      </c>
      <c r="JXA57" s="63">
        <f t="shared" si="140"/>
        <v>0</v>
      </c>
      <c r="JXB57" s="63">
        <f t="shared" si="140"/>
        <v>0</v>
      </c>
      <c r="JXC57" s="63">
        <f t="shared" si="140"/>
        <v>0</v>
      </c>
      <c r="JXD57" s="63">
        <f t="shared" si="140"/>
        <v>0</v>
      </c>
      <c r="JXE57" s="63">
        <f t="shared" si="140"/>
        <v>0</v>
      </c>
      <c r="JXF57" s="63">
        <f t="shared" si="140"/>
        <v>0</v>
      </c>
      <c r="JXG57" s="63">
        <f t="shared" si="140"/>
        <v>0</v>
      </c>
      <c r="JXH57" s="63">
        <f t="shared" si="140"/>
        <v>0</v>
      </c>
      <c r="JXI57" s="63">
        <f t="shared" si="140"/>
        <v>0</v>
      </c>
      <c r="JXJ57" s="63">
        <f t="shared" si="140"/>
        <v>0</v>
      </c>
      <c r="JXK57" s="63">
        <f t="shared" si="140"/>
        <v>0</v>
      </c>
      <c r="JXL57" s="63">
        <f t="shared" si="140"/>
        <v>0</v>
      </c>
      <c r="JXM57" s="63">
        <f t="shared" si="140"/>
        <v>0</v>
      </c>
      <c r="JXN57" s="63">
        <f t="shared" si="140"/>
        <v>0</v>
      </c>
      <c r="JXO57" s="63">
        <f t="shared" si="140"/>
        <v>0</v>
      </c>
      <c r="JXP57" s="63">
        <f t="shared" si="140"/>
        <v>0</v>
      </c>
      <c r="JXQ57" s="63">
        <f t="shared" si="140"/>
        <v>0</v>
      </c>
      <c r="JXR57" s="63">
        <f t="shared" si="140"/>
        <v>0</v>
      </c>
      <c r="JXS57" s="63">
        <f t="shared" si="140"/>
        <v>0</v>
      </c>
      <c r="JXT57" s="63">
        <f t="shared" si="140"/>
        <v>0</v>
      </c>
      <c r="JXU57" s="63">
        <f t="shared" si="140"/>
        <v>0</v>
      </c>
      <c r="JXV57" s="63">
        <f t="shared" si="140"/>
        <v>0</v>
      </c>
      <c r="JXW57" s="63">
        <f t="shared" si="140"/>
        <v>0</v>
      </c>
      <c r="JXX57" s="63">
        <f t="shared" si="140"/>
        <v>0</v>
      </c>
      <c r="JXY57" s="63">
        <f t="shared" si="140"/>
        <v>0</v>
      </c>
      <c r="JXZ57" s="63">
        <f t="shared" si="140"/>
        <v>0</v>
      </c>
      <c r="JYA57" s="63">
        <f t="shared" si="140"/>
        <v>0</v>
      </c>
      <c r="JYB57" s="63">
        <f t="shared" si="140"/>
        <v>0</v>
      </c>
      <c r="JYC57" s="63">
        <f t="shared" si="140"/>
        <v>0</v>
      </c>
      <c r="JYD57" s="63">
        <f t="shared" si="140"/>
        <v>0</v>
      </c>
      <c r="JYE57" s="63">
        <f t="shared" si="140"/>
        <v>0</v>
      </c>
      <c r="JYF57" s="63">
        <f t="shared" si="140"/>
        <v>0</v>
      </c>
      <c r="JYG57" s="63">
        <f t="shared" si="140"/>
        <v>0</v>
      </c>
      <c r="JYH57" s="63">
        <f t="shared" si="140"/>
        <v>0</v>
      </c>
      <c r="JYI57" s="63">
        <f t="shared" si="140"/>
        <v>0</v>
      </c>
      <c r="JYJ57" s="63">
        <f t="shared" si="140"/>
        <v>0</v>
      </c>
      <c r="JYK57" s="63">
        <f t="shared" si="140"/>
        <v>0</v>
      </c>
      <c r="JYL57" s="63">
        <f t="shared" si="140"/>
        <v>0</v>
      </c>
      <c r="JYM57" s="63">
        <f t="shared" si="140"/>
        <v>0</v>
      </c>
      <c r="JYN57" s="63">
        <f t="shared" si="140"/>
        <v>0</v>
      </c>
      <c r="JYO57" s="63">
        <f t="shared" si="140"/>
        <v>0</v>
      </c>
      <c r="JYP57" s="63">
        <f t="shared" si="140"/>
        <v>0</v>
      </c>
      <c r="JYQ57" s="63">
        <f t="shared" si="140"/>
        <v>0</v>
      </c>
      <c r="JYR57" s="63">
        <f t="shared" si="140"/>
        <v>0</v>
      </c>
      <c r="JYS57" s="63">
        <f t="shared" si="140"/>
        <v>0</v>
      </c>
      <c r="JYT57" s="63">
        <f t="shared" si="140"/>
        <v>0</v>
      </c>
      <c r="JYU57" s="63">
        <f t="shared" si="140"/>
        <v>0</v>
      </c>
      <c r="JYV57" s="63">
        <f t="shared" si="140"/>
        <v>0</v>
      </c>
      <c r="JYW57" s="63">
        <f t="shared" si="140"/>
        <v>0</v>
      </c>
      <c r="JYX57" s="63">
        <f t="shared" ref="JYX57:KBI57" si="141">JYW58</f>
        <v>0</v>
      </c>
      <c r="JYY57" s="63">
        <f t="shared" si="141"/>
        <v>0</v>
      </c>
      <c r="JYZ57" s="63">
        <f t="shared" si="141"/>
        <v>0</v>
      </c>
      <c r="JZA57" s="63">
        <f t="shared" si="141"/>
        <v>0</v>
      </c>
      <c r="JZB57" s="63">
        <f t="shared" si="141"/>
        <v>0</v>
      </c>
      <c r="JZC57" s="63">
        <f t="shared" si="141"/>
        <v>0</v>
      </c>
      <c r="JZD57" s="63">
        <f t="shared" si="141"/>
        <v>0</v>
      </c>
      <c r="JZE57" s="63">
        <f t="shared" si="141"/>
        <v>0</v>
      </c>
      <c r="JZF57" s="63">
        <f t="shared" si="141"/>
        <v>0</v>
      </c>
      <c r="JZG57" s="63">
        <f t="shared" si="141"/>
        <v>0</v>
      </c>
      <c r="JZH57" s="63">
        <f t="shared" si="141"/>
        <v>0</v>
      </c>
      <c r="JZI57" s="63">
        <f t="shared" si="141"/>
        <v>0</v>
      </c>
      <c r="JZJ57" s="63">
        <f t="shared" si="141"/>
        <v>0</v>
      </c>
      <c r="JZK57" s="63">
        <f t="shared" si="141"/>
        <v>0</v>
      </c>
      <c r="JZL57" s="63">
        <f t="shared" si="141"/>
        <v>0</v>
      </c>
      <c r="JZM57" s="63">
        <f t="shared" si="141"/>
        <v>0</v>
      </c>
      <c r="JZN57" s="63">
        <f t="shared" si="141"/>
        <v>0</v>
      </c>
      <c r="JZO57" s="63">
        <f t="shared" si="141"/>
        <v>0</v>
      </c>
      <c r="JZP57" s="63">
        <f t="shared" si="141"/>
        <v>0</v>
      </c>
      <c r="JZQ57" s="63">
        <f t="shared" si="141"/>
        <v>0</v>
      </c>
      <c r="JZR57" s="63">
        <f t="shared" si="141"/>
        <v>0</v>
      </c>
      <c r="JZS57" s="63">
        <f t="shared" si="141"/>
        <v>0</v>
      </c>
      <c r="JZT57" s="63">
        <f t="shared" si="141"/>
        <v>0</v>
      </c>
      <c r="JZU57" s="63">
        <f t="shared" si="141"/>
        <v>0</v>
      </c>
      <c r="JZV57" s="63">
        <f t="shared" si="141"/>
        <v>0</v>
      </c>
      <c r="JZW57" s="63">
        <f t="shared" si="141"/>
        <v>0</v>
      </c>
      <c r="JZX57" s="63">
        <f t="shared" si="141"/>
        <v>0</v>
      </c>
      <c r="JZY57" s="63">
        <f t="shared" si="141"/>
        <v>0</v>
      </c>
      <c r="JZZ57" s="63">
        <f t="shared" si="141"/>
        <v>0</v>
      </c>
      <c r="KAA57" s="63">
        <f t="shared" si="141"/>
        <v>0</v>
      </c>
      <c r="KAB57" s="63">
        <f t="shared" si="141"/>
        <v>0</v>
      </c>
      <c r="KAC57" s="63">
        <f t="shared" si="141"/>
        <v>0</v>
      </c>
      <c r="KAD57" s="63">
        <f t="shared" si="141"/>
        <v>0</v>
      </c>
      <c r="KAE57" s="63">
        <f t="shared" si="141"/>
        <v>0</v>
      </c>
      <c r="KAF57" s="63">
        <f t="shared" si="141"/>
        <v>0</v>
      </c>
      <c r="KAG57" s="63">
        <f t="shared" si="141"/>
        <v>0</v>
      </c>
      <c r="KAH57" s="63">
        <f t="shared" si="141"/>
        <v>0</v>
      </c>
      <c r="KAI57" s="63">
        <f t="shared" si="141"/>
        <v>0</v>
      </c>
      <c r="KAJ57" s="63">
        <f t="shared" si="141"/>
        <v>0</v>
      </c>
      <c r="KAK57" s="63">
        <f t="shared" si="141"/>
        <v>0</v>
      </c>
      <c r="KAL57" s="63">
        <f t="shared" si="141"/>
        <v>0</v>
      </c>
      <c r="KAM57" s="63">
        <f t="shared" si="141"/>
        <v>0</v>
      </c>
      <c r="KAN57" s="63">
        <f t="shared" si="141"/>
        <v>0</v>
      </c>
      <c r="KAO57" s="63">
        <f t="shared" si="141"/>
        <v>0</v>
      </c>
      <c r="KAP57" s="63">
        <f t="shared" si="141"/>
        <v>0</v>
      </c>
      <c r="KAQ57" s="63">
        <f t="shared" si="141"/>
        <v>0</v>
      </c>
      <c r="KAR57" s="63">
        <f t="shared" si="141"/>
        <v>0</v>
      </c>
      <c r="KAS57" s="63">
        <f t="shared" si="141"/>
        <v>0</v>
      </c>
      <c r="KAT57" s="63">
        <f t="shared" si="141"/>
        <v>0</v>
      </c>
      <c r="KAU57" s="63">
        <f t="shared" si="141"/>
        <v>0</v>
      </c>
      <c r="KAV57" s="63">
        <f t="shared" si="141"/>
        <v>0</v>
      </c>
      <c r="KAW57" s="63">
        <f t="shared" si="141"/>
        <v>0</v>
      </c>
      <c r="KAX57" s="63">
        <f t="shared" si="141"/>
        <v>0</v>
      </c>
      <c r="KAY57" s="63">
        <f t="shared" si="141"/>
        <v>0</v>
      </c>
      <c r="KAZ57" s="63">
        <f t="shared" si="141"/>
        <v>0</v>
      </c>
      <c r="KBA57" s="63">
        <f t="shared" si="141"/>
        <v>0</v>
      </c>
      <c r="KBB57" s="63">
        <f t="shared" si="141"/>
        <v>0</v>
      </c>
      <c r="KBC57" s="63">
        <f t="shared" si="141"/>
        <v>0</v>
      </c>
      <c r="KBD57" s="63">
        <f t="shared" si="141"/>
        <v>0</v>
      </c>
      <c r="KBE57" s="63">
        <f t="shared" si="141"/>
        <v>0</v>
      </c>
      <c r="KBF57" s="63">
        <f t="shared" si="141"/>
        <v>0</v>
      </c>
      <c r="KBG57" s="63">
        <f t="shared" si="141"/>
        <v>0</v>
      </c>
      <c r="KBH57" s="63">
        <f t="shared" si="141"/>
        <v>0</v>
      </c>
      <c r="KBI57" s="63">
        <f t="shared" si="141"/>
        <v>0</v>
      </c>
      <c r="KBJ57" s="63">
        <f t="shared" ref="KBJ57:KDU57" si="142">KBI58</f>
        <v>0</v>
      </c>
      <c r="KBK57" s="63">
        <f t="shared" si="142"/>
        <v>0</v>
      </c>
      <c r="KBL57" s="63">
        <f t="shared" si="142"/>
        <v>0</v>
      </c>
      <c r="KBM57" s="63">
        <f t="shared" si="142"/>
        <v>0</v>
      </c>
      <c r="KBN57" s="63">
        <f t="shared" si="142"/>
        <v>0</v>
      </c>
      <c r="KBO57" s="63">
        <f t="shared" si="142"/>
        <v>0</v>
      </c>
      <c r="KBP57" s="63">
        <f t="shared" si="142"/>
        <v>0</v>
      </c>
      <c r="KBQ57" s="63">
        <f t="shared" si="142"/>
        <v>0</v>
      </c>
      <c r="KBR57" s="63">
        <f t="shared" si="142"/>
        <v>0</v>
      </c>
      <c r="KBS57" s="63">
        <f t="shared" si="142"/>
        <v>0</v>
      </c>
      <c r="KBT57" s="63">
        <f t="shared" si="142"/>
        <v>0</v>
      </c>
      <c r="KBU57" s="63">
        <f t="shared" si="142"/>
        <v>0</v>
      </c>
      <c r="KBV57" s="63">
        <f t="shared" si="142"/>
        <v>0</v>
      </c>
      <c r="KBW57" s="63">
        <f t="shared" si="142"/>
        <v>0</v>
      </c>
      <c r="KBX57" s="63">
        <f t="shared" si="142"/>
        <v>0</v>
      </c>
      <c r="KBY57" s="63">
        <f t="shared" si="142"/>
        <v>0</v>
      </c>
      <c r="KBZ57" s="63">
        <f t="shared" si="142"/>
        <v>0</v>
      </c>
      <c r="KCA57" s="63">
        <f t="shared" si="142"/>
        <v>0</v>
      </c>
      <c r="KCB57" s="63">
        <f t="shared" si="142"/>
        <v>0</v>
      </c>
      <c r="KCC57" s="63">
        <f t="shared" si="142"/>
        <v>0</v>
      </c>
      <c r="KCD57" s="63">
        <f t="shared" si="142"/>
        <v>0</v>
      </c>
      <c r="KCE57" s="63">
        <f t="shared" si="142"/>
        <v>0</v>
      </c>
      <c r="KCF57" s="63">
        <f t="shared" si="142"/>
        <v>0</v>
      </c>
      <c r="KCG57" s="63">
        <f t="shared" si="142"/>
        <v>0</v>
      </c>
      <c r="KCH57" s="63">
        <f t="shared" si="142"/>
        <v>0</v>
      </c>
      <c r="KCI57" s="63">
        <f t="shared" si="142"/>
        <v>0</v>
      </c>
      <c r="KCJ57" s="63">
        <f t="shared" si="142"/>
        <v>0</v>
      </c>
      <c r="KCK57" s="63">
        <f t="shared" si="142"/>
        <v>0</v>
      </c>
      <c r="KCL57" s="63">
        <f t="shared" si="142"/>
        <v>0</v>
      </c>
      <c r="KCM57" s="63">
        <f t="shared" si="142"/>
        <v>0</v>
      </c>
      <c r="KCN57" s="63">
        <f t="shared" si="142"/>
        <v>0</v>
      </c>
      <c r="KCO57" s="63">
        <f t="shared" si="142"/>
        <v>0</v>
      </c>
      <c r="KCP57" s="63">
        <f t="shared" si="142"/>
        <v>0</v>
      </c>
      <c r="KCQ57" s="63">
        <f t="shared" si="142"/>
        <v>0</v>
      </c>
      <c r="KCR57" s="63">
        <f t="shared" si="142"/>
        <v>0</v>
      </c>
      <c r="KCS57" s="63">
        <f t="shared" si="142"/>
        <v>0</v>
      </c>
      <c r="KCT57" s="63">
        <f t="shared" si="142"/>
        <v>0</v>
      </c>
      <c r="KCU57" s="63">
        <f t="shared" si="142"/>
        <v>0</v>
      </c>
      <c r="KCV57" s="63">
        <f t="shared" si="142"/>
        <v>0</v>
      </c>
      <c r="KCW57" s="63">
        <f t="shared" si="142"/>
        <v>0</v>
      </c>
      <c r="KCX57" s="63">
        <f t="shared" si="142"/>
        <v>0</v>
      </c>
      <c r="KCY57" s="63">
        <f t="shared" si="142"/>
        <v>0</v>
      </c>
      <c r="KCZ57" s="63">
        <f t="shared" si="142"/>
        <v>0</v>
      </c>
      <c r="KDA57" s="63">
        <f t="shared" si="142"/>
        <v>0</v>
      </c>
      <c r="KDB57" s="63">
        <f t="shared" si="142"/>
        <v>0</v>
      </c>
      <c r="KDC57" s="63">
        <f t="shared" si="142"/>
        <v>0</v>
      </c>
      <c r="KDD57" s="63">
        <f t="shared" si="142"/>
        <v>0</v>
      </c>
      <c r="KDE57" s="63">
        <f t="shared" si="142"/>
        <v>0</v>
      </c>
      <c r="KDF57" s="63">
        <f t="shared" si="142"/>
        <v>0</v>
      </c>
      <c r="KDG57" s="63">
        <f t="shared" si="142"/>
        <v>0</v>
      </c>
      <c r="KDH57" s="63">
        <f t="shared" si="142"/>
        <v>0</v>
      </c>
      <c r="KDI57" s="63">
        <f t="shared" si="142"/>
        <v>0</v>
      </c>
      <c r="KDJ57" s="63">
        <f t="shared" si="142"/>
        <v>0</v>
      </c>
      <c r="KDK57" s="63">
        <f t="shared" si="142"/>
        <v>0</v>
      </c>
      <c r="KDL57" s="63">
        <f t="shared" si="142"/>
        <v>0</v>
      </c>
      <c r="KDM57" s="63">
        <f t="shared" si="142"/>
        <v>0</v>
      </c>
      <c r="KDN57" s="63">
        <f t="shared" si="142"/>
        <v>0</v>
      </c>
      <c r="KDO57" s="63">
        <f t="shared" si="142"/>
        <v>0</v>
      </c>
      <c r="KDP57" s="63">
        <f t="shared" si="142"/>
        <v>0</v>
      </c>
      <c r="KDQ57" s="63">
        <f t="shared" si="142"/>
        <v>0</v>
      </c>
      <c r="KDR57" s="63">
        <f t="shared" si="142"/>
        <v>0</v>
      </c>
      <c r="KDS57" s="63">
        <f t="shared" si="142"/>
        <v>0</v>
      </c>
      <c r="KDT57" s="63">
        <f t="shared" si="142"/>
        <v>0</v>
      </c>
      <c r="KDU57" s="63">
        <f t="shared" si="142"/>
        <v>0</v>
      </c>
      <c r="KDV57" s="63">
        <f t="shared" ref="KDV57:KGG57" si="143">KDU58</f>
        <v>0</v>
      </c>
      <c r="KDW57" s="63">
        <f t="shared" si="143"/>
        <v>0</v>
      </c>
      <c r="KDX57" s="63">
        <f t="shared" si="143"/>
        <v>0</v>
      </c>
      <c r="KDY57" s="63">
        <f t="shared" si="143"/>
        <v>0</v>
      </c>
      <c r="KDZ57" s="63">
        <f t="shared" si="143"/>
        <v>0</v>
      </c>
      <c r="KEA57" s="63">
        <f t="shared" si="143"/>
        <v>0</v>
      </c>
      <c r="KEB57" s="63">
        <f t="shared" si="143"/>
        <v>0</v>
      </c>
      <c r="KEC57" s="63">
        <f t="shared" si="143"/>
        <v>0</v>
      </c>
      <c r="KED57" s="63">
        <f t="shared" si="143"/>
        <v>0</v>
      </c>
      <c r="KEE57" s="63">
        <f t="shared" si="143"/>
        <v>0</v>
      </c>
      <c r="KEF57" s="63">
        <f t="shared" si="143"/>
        <v>0</v>
      </c>
      <c r="KEG57" s="63">
        <f t="shared" si="143"/>
        <v>0</v>
      </c>
      <c r="KEH57" s="63">
        <f t="shared" si="143"/>
        <v>0</v>
      </c>
      <c r="KEI57" s="63">
        <f t="shared" si="143"/>
        <v>0</v>
      </c>
      <c r="KEJ57" s="63">
        <f t="shared" si="143"/>
        <v>0</v>
      </c>
      <c r="KEK57" s="63">
        <f t="shared" si="143"/>
        <v>0</v>
      </c>
      <c r="KEL57" s="63">
        <f t="shared" si="143"/>
        <v>0</v>
      </c>
      <c r="KEM57" s="63">
        <f t="shared" si="143"/>
        <v>0</v>
      </c>
      <c r="KEN57" s="63">
        <f t="shared" si="143"/>
        <v>0</v>
      </c>
      <c r="KEO57" s="63">
        <f t="shared" si="143"/>
        <v>0</v>
      </c>
      <c r="KEP57" s="63">
        <f t="shared" si="143"/>
        <v>0</v>
      </c>
      <c r="KEQ57" s="63">
        <f t="shared" si="143"/>
        <v>0</v>
      </c>
      <c r="KER57" s="63">
        <f t="shared" si="143"/>
        <v>0</v>
      </c>
      <c r="KES57" s="63">
        <f t="shared" si="143"/>
        <v>0</v>
      </c>
      <c r="KET57" s="63">
        <f t="shared" si="143"/>
        <v>0</v>
      </c>
      <c r="KEU57" s="63">
        <f t="shared" si="143"/>
        <v>0</v>
      </c>
      <c r="KEV57" s="63">
        <f t="shared" si="143"/>
        <v>0</v>
      </c>
      <c r="KEW57" s="63">
        <f t="shared" si="143"/>
        <v>0</v>
      </c>
      <c r="KEX57" s="63">
        <f t="shared" si="143"/>
        <v>0</v>
      </c>
      <c r="KEY57" s="63">
        <f t="shared" si="143"/>
        <v>0</v>
      </c>
      <c r="KEZ57" s="63">
        <f t="shared" si="143"/>
        <v>0</v>
      </c>
      <c r="KFA57" s="63">
        <f t="shared" si="143"/>
        <v>0</v>
      </c>
      <c r="KFB57" s="63">
        <f t="shared" si="143"/>
        <v>0</v>
      </c>
      <c r="KFC57" s="63">
        <f t="shared" si="143"/>
        <v>0</v>
      </c>
      <c r="KFD57" s="63">
        <f t="shared" si="143"/>
        <v>0</v>
      </c>
      <c r="KFE57" s="63">
        <f t="shared" si="143"/>
        <v>0</v>
      </c>
      <c r="KFF57" s="63">
        <f t="shared" si="143"/>
        <v>0</v>
      </c>
      <c r="KFG57" s="63">
        <f t="shared" si="143"/>
        <v>0</v>
      </c>
      <c r="KFH57" s="63">
        <f t="shared" si="143"/>
        <v>0</v>
      </c>
      <c r="KFI57" s="63">
        <f t="shared" si="143"/>
        <v>0</v>
      </c>
      <c r="KFJ57" s="63">
        <f t="shared" si="143"/>
        <v>0</v>
      </c>
      <c r="KFK57" s="63">
        <f t="shared" si="143"/>
        <v>0</v>
      </c>
      <c r="KFL57" s="63">
        <f t="shared" si="143"/>
        <v>0</v>
      </c>
      <c r="KFM57" s="63">
        <f t="shared" si="143"/>
        <v>0</v>
      </c>
      <c r="KFN57" s="63">
        <f t="shared" si="143"/>
        <v>0</v>
      </c>
      <c r="KFO57" s="63">
        <f t="shared" si="143"/>
        <v>0</v>
      </c>
      <c r="KFP57" s="63">
        <f t="shared" si="143"/>
        <v>0</v>
      </c>
      <c r="KFQ57" s="63">
        <f t="shared" si="143"/>
        <v>0</v>
      </c>
      <c r="KFR57" s="63">
        <f t="shared" si="143"/>
        <v>0</v>
      </c>
      <c r="KFS57" s="63">
        <f t="shared" si="143"/>
        <v>0</v>
      </c>
      <c r="KFT57" s="63">
        <f t="shared" si="143"/>
        <v>0</v>
      </c>
      <c r="KFU57" s="63">
        <f t="shared" si="143"/>
        <v>0</v>
      </c>
      <c r="KFV57" s="63">
        <f t="shared" si="143"/>
        <v>0</v>
      </c>
      <c r="KFW57" s="63">
        <f t="shared" si="143"/>
        <v>0</v>
      </c>
      <c r="KFX57" s="63">
        <f t="shared" si="143"/>
        <v>0</v>
      </c>
      <c r="KFY57" s="63">
        <f t="shared" si="143"/>
        <v>0</v>
      </c>
      <c r="KFZ57" s="63">
        <f t="shared" si="143"/>
        <v>0</v>
      </c>
      <c r="KGA57" s="63">
        <f t="shared" si="143"/>
        <v>0</v>
      </c>
      <c r="KGB57" s="63">
        <f t="shared" si="143"/>
        <v>0</v>
      </c>
      <c r="KGC57" s="63">
        <f t="shared" si="143"/>
        <v>0</v>
      </c>
      <c r="KGD57" s="63">
        <f t="shared" si="143"/>
        <v>0</v>
      </c>
      <c r="KGE57" s="63">
        <f t="shared" si="143"/>
        <v>0</v>
      </c>
      <c r="KGF57" s="63">
        <f t="shared" si="143"/>
        <v>0</v>
      </c>
      <c r="KGG57" s="63">
        <f t="shared" si="143"/>
        <v>0</v>
      </c>
      <c r="KGH57" s="63">
        <f t="shared" ref="KGH57:KIS57" si="144">KGG58</f>
        <v>0</v>
      </c>
      <c r="KGI57" s="63">
        <f t="shared" si="144"/>
        <v>0</v>
      </c>
      <c r="KGJ57" s="63">
        <f t="shared" si="144"/>
        <v>0</v>
      </c>
      <c r="KGK57" s="63">
        <f t="shared" si="144"/>
        <v>0</v>
      </c>
      <c r="KGL57" s="63">
        <f t="shared" si="144"/>
        <v>0</v>
      </c>
      <c r="KGM57" s="63">
        <f t="shared" si="144"/>
        <v>0</v>
      </c>
      <c r="KGN57" s="63">
        <f t="shared" si="144"/>
        <v>0</v>
      </c>
      <c r="KGO57" s="63">
        <f t="shared" si="144"/>
        <v>0</v>
      </c>
      <c r="KGP57" s="63">
        <f t="shared" si="144"/>
        <v>0</v>
      </c>
      <c r="KGQ57" s="63">
        <f t="shared" si="144"/>
        <v>0</v>
      </c>
      <c r="KGR57" s="63">
        <f t="shared" si="144"/>
        <v>0</v>
      </c>
      <c r="KGS57" s="63">
        <f t="shared" si="144"/>
        <v>0</v>
      </c>
      <c r="KGT57" s="63">
        <f t="shared" si="144"/>
        <v>0</v>
      </c>
      <c r="KGU57" s="63">
        <f t="shared" si="144"/>
        <v>0</v>
      </c>
      <c r="KGV57" s="63">
        <f t="shared" si="144"/>
        <v>0</v>
      </c>
      <c r="KGW57" s="63">
        <f t="shared" si="144"/>
        <v>0</v>
      </c>
      <c r="KGX57" s="63">
        <f t="shared" si="144"/>
        <v>0</v>
      </c>
      <c r="KGY57" s="63">
        <f t="shared" si="144"/>
        <v>0</v>
      </c>
      <c r="KGZ57" s="63">
        <f t="shared" si="144"/>
        <v>0</v>
      </c>
      <c r="KHA57" s="63">
        <f t="shared" si="144"/>
        <v>0</v>
      </c>
      <c r="KHB57" s="63">
        <f t="shared" si="144"/>
        <v>0</v>
      </c>
      <c r="KHC57" s="63">
        <f t="shared" si="144"/>
        <v>0</v>
      </c>
      <c r="KHD57" s="63">
        <f t="shared" si="144"/>
        <v>0</v>
      </c>
      <c r="KHE57" s="63">
        <f t="shared" si="144"/>
        <v>0</v>
      </c>
      <c r="KHF57" s="63">
        <f t="shared" si="144"/>
        <v>0</v>
      </c>
      <c r="KHG57" s="63">
        <f t="shared" si="144"/>
        <v>0</v>
      </c>
      <c r="KHH57" s="63">
        <f t="shared" si="144"/>
        <v>0</v>
      </c>
      <c r="KHI57" s="63">
        <f t="shared" si="144"/>
        <v>0</v>
      </c>
      <c r="KHJ57" s="63">
        <f t="shared" si="144"/>
        <v>0</v>
      </c>
      <c r="KHK57" s="63">
        <f t="shared" si="144"/>
        <v>0</v>
      </c>
      <c r="KHL57" s="63">
        <f t="shared" si="144"/>
        <v>0</v>
      </c>
      <c r="KHM57" s="63">
        <f t="shared" si="144"/>
        <v>0</v>
      </c>
      <c r="KHN57" s="63">
        <f t="shared" si="144"/>
        <v>0</v>
      </c>
      <c r="KHO57" s="63">
        <f t="shared" si="144"/>
        <v>0</v>
      </c>
      <c r="KHP57" s="63">
        <f t="shared" si="144"/>
        <v>0</v>
      </c>
      <c r="KHQ57" s="63">
        <f t="shared" si="144"/>
        <v>0</v>
      </c>
      <c r="KHR57" s="63">
        <f t="shared" si="144"/>
        <v>0</v>
      </c>
      <c r="KHS57" s="63">
        <f t="shared" si="144"/>
        <v>0</v>
      </c>
      <c r="KHT57" s="63">
        <f t="shared" si="144"/>
        <v>0</v>
      </c>
      <c r="KHU57" s="63">
        <f t="shared" si="144"/>
        <v>0</v>
      </c>
      <c r="KHV57" s="63">
        <f t="shared" si="144"/>
        <v>0</v>
      </c>
      <c r="KHW57" s="63">
        <f t="shared" si="144"/>
        <v>0</v>
      </c>
      <c r="KHX57" s="63">
        <f t="shared" si="144"/>
        <v>0</v>
      </c>
      <c r="KHY57" s="63">
        <f t="shared" si="144"/>
        <v>0</v>
      </c>
      <c r="KHZ57" s="63">
        <f t="shared" si="144"/>
        <v>0</v>
      </c>
      <c r="KIA57" s="63">
        <f t="shared" si="144"/>
        <v>0</v>
      </c>
      <c r="KIB57" s="63">
        <f t="shared" si="144"/>
        <v>0</v>
      </c>
      <c r="KIC57" s="63">
        <f t="shared" si="144"/>
        <v>0</v>
      </c>
      <c r="KID57" s="63">
        <f t="shared" si="144"/>
        <v>0</v>
      </c>
      <c r="KIE57" s="63">
        <f t="shared" si="144"/>
        <v>0</v>
      </c>
      <c r="KIF57" s="63">
        <f t="shared" si="144"/>
        <v>0</v>
      </c>
      <c r="KIG57" s="63">
        <f t="shared" si="144"/>
        <v>0</v>
      </c>
      <c r="KIH57" s="63">
        <f t="shared" si="144"/>
        <v>0</v>
      </c>
      <c r="KII57" s="63">
        <f t="shared" si="144"/>
        <v>0</v>
      </c>
      <c r="KIJ57" s="63">
        <f t="shared" si="144"/>
        <v>0</v>
      </c>
      <c r="KIK57" s="63">
        <f t="shared" si="144"/>
        <v>0</v>
      </c>
      <c r="KIL57" s="63">
        <f t="shared" si="144"/>
        <v>0</v>
      </c>
      <c r="KIM57" s="63">
        <f t="shared" si="144"/>
        <v>0</v>
      </c>
      <c r="KIN57" s="63">
        <f t="shared" si="144"/>
        <v>0</v>
      </c>
      <c r="KIO57" s="63">
        <f t="shared" si="144"/>
        <v>0</v>
      </c>
      <c r="KIP57" s="63">
        <f t="shared" si="144"/>
        <v>0</v>
      </c>
      <c r="KIQ57" s="63">
        <f t="shared" si="144"/>
        <v>0</v>
      </c>
      <c r="KIR57" s="63">
        <f t="shared" si="144"/>
        <v>0</v>
      </c>
      <c r="KIS57" s="63">
        <f t="shared" si="144"/>
        <v>0</v>
      </c>
      <c r="KIT57" s="63">
        <f t="shared" ref="KIT57:KLE57" si="145">KIS58</f>
        <v>0</v>
      </c>
      <c r="KIU57" s="63">
        <f t="shared" si="145"/>
        <v>0</v>
      </c>
      <c r="KIV57" s="63">
        <f t="shared" si="145"/>
        <v>0</v>
      </c>
      <c r="KIW57" s="63">
        <f t="shared" si="145"/>
        <v>0</v>
      </c>
      <c r="KIX57" s="63">
        <f t="shared" si="145"/>
        <v>0</v>
      </c>
      <c r="KIY57" s="63">
        <f t="shared" si="145"/>
        <v>0</v>
      </c>
      <c r="KIZ57" s="63">
        <f t="shared" si="145"/>
        <v>0</v>
      </c>
      <c r="KJA57" s="63">
        <f t="shared" si="145"/>
        <v>0</v>
      </c>
      <c r="KJB57" s="63">
        <f t="shared" si="145"/>
        <v>0</v>
      </c>
      <c r="KJC57" s="63">
        <f t="shared" si="145"/>
        <v>0</v>
      </c>
      <c r="KJD57" s="63">
        <f t="shared" si="145"/>
        <v>0</v>
      </c>
      <c r="KJE57" s="63">
        <f t="shared" si="145"/>
        <v>0</v>
      </c>
      <c r="KJF57" s="63">
        <f t="shared" si="145"/>
        <v>0</v>
      </c>
      <c r="KJG57" s="63">
        <f t="shared" si="145"/>
        <v>0</v>
      </c>
      <c r="KJH57" s="63">
        <f t="shared" si="145"/>
        <v>0</v>
      </c>
      <c r="KJI57" s="63">
        <f t="shared" si="145"/>
        <v>0</v>
      </c>
      <c r="KJJ57" s="63">
        <f t="shared" si="145"/>
        <v>0</v>
      </c>
      <c r="KJK57" s="63">
        <f t="shared" si="145"/>
        <v>0</v>
      </c>
      <c r="KJL57" s="63">
        <f t="shared" si="145"/>
        <v>0</v>
      </c>
      <c r="KJM57" s="63">
        <f t="shared" si="145"/>
        <v>0</v>
      </c>
      <c r="KJN57" s="63">
        <f t="shared" si="145"/>
        <v>0</v>
      </c>
      <c r="KJO57" s="63">
        <f t="shared" si="145"/>
        <v>0</v>
      </c>
      <c r="KJP57" s="63">
        <f t="shared" si="145"/>
        <v>0</v>
      </c>
      <c r="KJQ57" s="63">
        <f t="shared" si="145"/>
        <v>0</v>
      </c>
      <c r="KJR57" s="63">
        <f t="shared" si="145"/>
        <v>0</v>
      </c>
      <c r="KJS57" s="63">
        <f t="shared" si="145"/>
        <v>0</v>
      </c>
      <c r="KJT57" s="63">
        <f t="shared" si="145"/>
        <v>0</v>
      </c>
      <c r="KJU57" s="63">
        <f t="shared" si="145"/>
        <v>0</v>
      </c>
      <c r="KJV57" s="63">
        <f t="shared" si="145"/>
        <v>0</v>
      </c>
      <c r="KJW57" s="63">
        <f t="shared" si="145"/>
        <v>0</v>
      </c>
      <c r="KJX57" s="63">
        <f t="shared" si="145"/>
        <v>0</v>
      </c>
      <c r="KJY57" s="63">
        <f t="shared" si="145"/>
        <v>0</v>
      </c>
      <c r="KJZ57" s="63">
        <f t="shared" si="145"/>
        <v>0</v>
      </c>
      <c r="KKA57" s="63">
        <f t="shared" si="145"/>
        <v>0</v>
      </c>
      <c r="KKB57" s="63">
        <f t="shared" si="145"/>
        <v>0</v>
      </c>
      <c r="KKC57" s="63">
        <f t="shared" si="145"/>
        <v>0</v>
      </c>
      <c r="KKD57" s="63">
        <f t="shared" si="145"/>
        <v>0</v>
      </c>
      <c r="KKE57" s="63">
        <f t="shared" si="145"/>
        <v>0</v>
      </c>
      <c r="KKF57" s="63">
        <f t="shared" si="145"/>
        <v>0</v>
      </c>
      <c r="KKG57" s="63">
        <f t="shared" si="145"/>
        <v>0</v>
      </c>
      <c r="KKH57" s="63">
        <f t="shared" si="145"/>
        <v>0</v>
      </c>
      <c r="KKI57" s="63">
        <f t="shared" si="145"/>
        <v>0</v>
      </c>
      <c r="KKJ57" s="63">
        <f t="shared" si="145"/>
        <v>0</v>
      </c>
      <c r="KKK57" s="63">
        <f t="shared" si="145"/>
        <v>0</v>
      </c>
      <c r="KKL57" s="63">
        <f t="shared" si="145"/>
        <v>0</v>
      </c>
      <c r="KKM57" s="63">
        <f t="shared" si="145"/>
        <v>0</v>
      </c>
      <c r="KKN57" s="63">
        <f t="shared" si="145"/>
        <v>0</v>
      </c>
      <c r="KKO57" s="63">
        <f t="shared" si="145"/>
        <v>0</v>
      </c>
      <c r="KKP57" s="63">
        <f t="shared" si="145"/>
        <v>0</v>
      </c>
      <c r="KKQ57" s="63">
        <f t="shared" si="145"/>
        <v>0</v>
      </c>
      <c r="KKR57" s="63">
        <f t="shared" si="145"/>
        <v>0</v>
      </c>
      <c r="KKS57" s="63">
        <f t="shared" si="145"/>
        <v>0</v>
      </c>
      <c r="KKT57" s="63">
        <f t="shared" si="145"/>
        <v>0</v>
      </c>
      <c r="KKU57" s="63">
        <f t="shared" si="145"/>
        <v>0</v>
      </c>
      <c r="KKV57" s="63">
        <f t="shared" si="145"/>
        <v>0</v>
      </c>
      <c r="KKW57" s="63">
        <f t="shared" si="145"/>
        <v>0</v>
      </c>
      <c r="KKX57" s="63">
        <f t="shared" si="145"/>
        <v>0</v>
      </c>
      <c r="KKY57" s="63">
        <f t="shared" si="145"/>
        <v>0</v>
      </c>
      <c r="KKZ57" s="63">
        <f t="shared" si="145"/>
        <v>0</v>
      </c>
      <c r="KLA57" s="63">
        <f t="shared" si="145"/>
        <v>0</v>
      </c>
      <c r="KLB57" s="63">
        <f t="shared" si="145"/>
        <v>0</v>
      </c>
      <c r="KLC57" s="63">
        <f t="shared" si="145"/>
        <v>0</v>
      </c>
      <c r="KLD57" s="63">
        <f t="shared" si="145"/>
        <v>0</v>
      </c>
      <c r="KLE57" s="63">
        <f t="shared" si="145"/>
        <v>0</v>
      </c>
      <c r="KLF57" s="63">
        <f t="shared" ref="KLF57:KNQ57" si="146">KLE58</f>
        <v>0</v>
      </c>
      <c r="KLG57" s="63">
        <f t="shared" si="146"/>
        <v>0</v>
      </c>
      <c r="KLH57" s="63">
        <f t="shared" si="146"/>
        <v>0</v>
      </c>
      <c r="KLI57" s="63">
        <f t="shared" si="146"/>
        <v>0</v>
      </c>
      <c r="KLJ57" s="63">
        <f t="shared" si="146"/>
        <v>0</v>
      </c>
      <c r="KLK57" s="63">
        <f t="shared" si="146"/>
        <v>0</v>
      </c>
      <c r="KLL57" s="63">
        <f t="shared" si="146"/>
        <v>0</v>
      </c>
      <c r="KLM57" s="63">
        <f t="shared" si="146"/>
        <v>0</v>
      </c>
      <c r="KLN57" s="63">
        <f t="shared" si="146"/>
        <v>0</v>
      </c>
      <c r="KLO57" s="63">
        <f t="shared" si="146"/>
        <v>0</v>
      </c>
      <c r="KLP57" s="63">
        <f t="shared" si="146"/>
        <v>0</v>
      </c>
      <c r="KLQ57" s="63">
        <f t="shared" si="146"/>
        <v>0</v>
      </c>
      <c r="KLR57" s="63">
        <f t="shared" si="146"/>
        <v>0</v>
      </c>
      <c r="KLS57" s="63">
        <f t="shared" si="146"/>
        <v>0</v>
      </c>
      <c r="KLT57" s="63">
        <f t="shared" si="146"/>
        <v>0</v>
      </c>
      <c r="KLU57" s="63">
        <f t="shared" si="146"/>
        <v>0</v>
      </c>
      <c r="KLV57" s="63">
        <f t="shared" si="146"/>
        <v>0</v>
      </c>
      <c r="KLW57" s="63">
        <f t="shared" si="146"/>
        <v>0</v>
      </c>
      <c r="KLX57" s="63">
        <f t="shared" si="146"/>
        <v>0</v>
      </c>
      <c r="KLY57" s="63">
        <f t="shared" si="146"/>
        <v>0</v>
      </c>
      <c r="KLZ57" s="63">
        <f t="shared" si="146"/>
        <v>0</v>
      </c>
      <c r="KMA57" s="63">
        <f t="shared" si="146"/>
        <v>0</v>
      </c>
      <c r="KMB57" s="63">
        <f t="shared" si="146"/>
        <v>0</v>
      </c>
      <c r="KMC57" s="63">
        <f t="shared" si="146"/>
        <v>0</v>
      </c>
      <c r="KMD57" s="63">
        <f t="shared" si="146"/>
        <v>0</v>
      </c>
      <c r="KME57" s="63">
        <f t="shared" si="146"/>
        <v>0</v>
      </c>
      <c r="KMF57" s="63">
        <f t="shared" si="146"/>
        <v>0</v>
      </c>
      <c r="KMG57" s="63">
        <f t="shared" si="146"/>
        <v>0</v>
      </c>
      <c r="KMH57" s="63">
        <f t="shared" si="146"/>
        <v>0</v>
      </c>
      <c r="KMI57" s="63">
        <f t="shared" si="146"/>
        <v>0</v>
      </c>
      <c r="KMJ57" s="63">
        <f t="shared" si="146"/>
        <v>0</v>
      </c>
      <c r="KMK57" s="63">
        <f t="shared" si="146"/>
        <v>0</v>
      </c>
      <c r="KML57" s="63">
        <f t="shared" si="146"/>
        <v>0</v>
      </c>
      <c r="KMM57" s="63">
        <f t="shared" si="146"/>
        <v>0</v>
      </c>
      <c r="KMN57" s="63">
        <f t="shared" si="146"/>
        <v>0</v>
      </c>
      <c r="KMO57" s="63">
        <f t="shared" si="146"/>
        <v>0</v>
      </c>
      <c r="KMP57" s="63">
        <f t="shared" si="146"/>
        <v>0</v>
      </c>
      <c r="KMQ57" s="63">
        <f t="shared" si="146"/>
        <v>0</v>
      </c>
      <c r="KMR57" s="63">
        <f t="shared" si="146"/>
        <v>0</v>
      </c>
      <c r="KMS57" s="63">
        <f t="shared" si="146"/>
        <v>0</v>
      </c>
      <c r="KMT57" s="63">
        <f t="shared" si="146"/>
        <v>0</v>
      </c>
      <c r="KMU57" s="63">
        <f t="shared" si="146"/>
        <v>0</v>
      </c>
      <c r="KMV57" s="63">
        <f t="shared" si="146"/>
        <v>0</v>
      </c>
      <c r="KMW57" s="63">
        <f t="shared" si="146"/>
        <v>0</v>
      </c>
      <c r="KMX57" s="63">
        <f t="shared" si="146"/>
        <v>0</v>
      </c>
      <c r="KMY57" s="63">
        <f t="shared" si="146"/>
        <v>0</v>
      </c>
      <c r="KMZ57" s="63">
        <f t="shared" si="146"/>
        <v>0</v>
      </c>
      <c r="KNA57" s="63">
        <f t="shared" si="146"/>
        <v>0</v>
      </c>
      <c r="KNB57" s="63">
        <f t="shared" si="146"/>
        <v>0</v>
      </c>
      <c r="KNC57" s="63">
        <f t="shared" si="146"/>
        <v>0</v>
      </c>
      <c r="KND57" s="63">
        <f t="shared" si="146"/>
        <v>0</v>
      </c>
      <c r="KNE57" s="63">
        <f t="shared" si="146"/>
        <v>0</v>
      </c>
      <c r="KNF57" s="63">
        <f t="shared" si="146"/>
        <v>0</v>
      </c>
      <c r="KNG57" s="63">
        <f t="shared" si="146"/>
        <v>0</v>
      </c>
      <c r="KNH57" s="63">
        <f t="shared" si="146"/>
        <v>0</v>
      </c>
      <c r="KNI57" s="63">
        <f t="shared" si="146"/>
        <v>0</v>
      </c>
      <c r="KNJ57" s="63">
        <f t="shared" si="146"/>
        <v>0</v>
      </c>
      <c r="KNK57" s="63">
        <f t="shared" si="146"/>
        <v>0</v>
      </c>
      <c r="KNL57" s="63">
        <f t="shared" si="146"/>
        <v>0</v>
      </c>
      <c r="KNM57" s="63">
        <f t="shared" si="146"/>
        <v>0</v>
      </c>
      <c r="KNN57" s="63">
        <f t="shared" si="146"/>
        <v>0</v>
      </c>
      <c r="KNO57" s="63">
        <f t="shared" si="146"/>
        <v>0</v>
      </c>
      <c r="KNP57" s="63">
        <f t="shared" si="146"/>
        <v>0</v>
      </c>
      <c r="KNQ57" s="63">
        <f t="shared" si="146"/>
        <v>0</v>
      </c>
      <c r="KNR57" s="63">
        <f t="shared" ref="KNR57:KQC57" si="147">KNQ58</f>
        <v>0</v>
      </c>
      <c r="KNS57" s="63">
        <f t="shared" si="147"/>
        <v>0</v>
      </c>
      <c r="KNT57" s="63">
        <f t="shared" si="147"/>
        <v>0</v>
      </c>
      <c r="KNU57" s="63">
        <f t="shared" si="147"/>
        <v>0</v>
      </c>
      <c r="KNV57" s="63">
        <f t="shared" si="147"/>
        <v>0</v>
      </c>
      <c r="KNW57" s="63">
        <f t="shared" si="147"/>
        <v>0</v>
      </c>
      <c r="KNX57" s="63">
        <f t="shared" si="147"/>
        <v>0</v>
      </c>
      <c r="KNY57" s="63">
        <f t="shared" si="147"/>
        <v>0</v>
      </c>
      <c r="KNZ57" s="63">
        <f t="shared" si="147"/>
        <v>0</v>
      </c>
      <c r="KOA57" s="63">
        <f t="shared" si="147"/>
        <v>0</v>
      </c>
      <c r="KOB57" s="63">
        <f t="shared" si="147"/>
        <v>0</v>
      </c>
      <c r="KOC57" s="63">
        <f t="shared" si="147"/>
        <v>0</v>
      </c>
      <c r="KOD57" s="63">
        <f t="shared" si="147"/>
        <v>0</v>
      </c>
      <c r="KOE57" s="63">
        <f t="shared" si="147"/>
        <v>0</v>
      </c>
      <c r="KOF57" s="63">
        <f t="shared" si="147"/>
        <v>0</v>
      </c>
      <c r="KOG57" s="63">
        <f t="shared" si="147"/>
        <v>0</v>
      </c>
      <c r="KOH57" s="63">
        <f t="shared" si="147"/>
        <v>0</v>
      </c>
      <c r="KOI57" s="63">
        <f t="shared" si="147"/>
        <v>0</v>
      </c>
      <c r="KOJ57" s="63">
        <f t="shared" si="147"/>
        <v>0</v>
      </c>
      <c r="KOK57" s="63">
        <f t="shared" si="147"/>
        <v>0</v>
      </c>
      <c r="KOL57" s="63">
        <f t="shared" si="147"/>
        <v>0</v>
      </c>
      <c r="KOM57" s="63">
        <f t="shared" si="147"/>
        <v>0</v>
      </c>
      <c r="KON57" s="63">
        <f t="shared" si="147"/>
        <v>0</v>
      </c>
      <c r="KOO57" s="63">
        <f t="shared" si="147"/>
        <v>0</v>
      </c>
      <c r="KOP57" s="63">
        <f t="shared" si="147"/>
        <v>0</v>
      </c>
      <c r="KOQ57" s="63">
        <f t="shared" si="147"/>
        <v>0</v>
      </c>
      <c r="KOR57" s="63">
        <f t="shared" si="147"/>
        <v>0</v>
      </c>
      <c r="KOS57" s="63">
        <f t="shared" si="147"/>
        <v>0</v>
      </c>
      <c r="KOT57" s="63">
        <f t="shared" si="147"/>
        <v>0</v>
      </c>
      <c r="KOU57" s="63">
        <f t="shared" si="147"/>
        <v>0</v>
      </c>
      <c r="KOV57" s="63">
        <f t="shared" si="147"/>
        <v>0</v>
      </c>
      <c r="KOW57" s="63">
        <f t="shared" si="147"/>
        <v>0</v>
      </c>
      <c r="KOX57" s="63">
        <f t="shared" si="147"/>
        <v>0</v>
      </c>
      <c r="KOY57" s="63">
        <f t="shared" si="147"/>
        <v>0</v>
      </c>
      <c r="KOZ57" s="63">
        <f t="shared" si="147"/>
        <v>0</v>
      </c>
      <c r="KPA57" s="63">
        <f t="shared" si="147"/>
        <v>0</v>
      </c>
      <c r="KPB57" s="63">
        <f t="shared" si="147"/>
        <v>0</v>
      </c>
      <c r="KPC57" s="63">
        <f t="shared" si="147"/>
        <v>0</v>
      </c>
      <c r="KPD57" s="63">
        <f t="shared" si="147"/>
        <v>0</v>
      </c>
      <c r="KPE57" s="63">
        <f t="shared" si="147"/>
        <v>0</v>
      </c>
      <c r="KPF57" s="63">
        <f t="shared" si="147"/>
        <v>0</v>
      </c>
      <c r="KPG57" s="63">
        <f t="shared" si="147"/>
        <v>0</v>
      </c>
      <c r="KPH57" s="63">
        <f t="shared" si="147"/>
        <v>0</v>
      </c>
      <c r="KPI57" s="63">
        <f t="shared" si="147"/>
        <v>0</v>
      </c>
      <c r="KPJ57" s="63">
        <f t="shared" si="147"/>
        <v>0</v>
      </c>
      <c r="KPK57" s="63">
        <f t="shared" si="147"/>
        <v>0</v>
      </c>
      <c r="KPL57" s="63">
        <f t="shared" si="147"/>
        <v>0</v>
      </c>
      <c r="KPM57" s="63">
        <f t="shared" si="147"/>
        <v>0</v>
      </c>
      <c r="KPN57" s="63">
        <f t="shared" si="147"/>
        <v>0</v>
      </c>
      <c r="KPO57" s="63">
        <f t="shared" si="147"/>
        <v>0</v>
      </c>
      <c r="KPP57" s="63">
        <f t="shared" si="147"/>
        <v>0</v>
      </c>
      <c r="KPQ57" s="63">
        <f t="shared" si="147"/>
        <v>0</v>
      </c>
      <c r="KPR57" s="63">
        <f t="shared" si="147"/>
        <v>0</v>
      </c>
      <c r="KPS57" s="63">
        <f t="shared" si="147"/>
        <v>0</v>
      </c>
      <c r="KPT57" s="63">
        <f t="shared" si="147"/>
        <v>0</v>
      </c>
      <c r="KPU57" s="63">
        <f t="shared" si="147"/>
        <v>0</v>
      </c>
      <c r="KPV57" s="63">
        <f t="shared" si="147"/>
        <v>0</v>
      </c>
      <c r="KPW57" s="63">
        <f t="shared" si="147"/>
        <v>0</v>
      </c>
      <c r="KPX57" s="63">
        <f t="shared" si="147"/>
        <v>0</v>
      </c>
      <c r="KPY57" s="63">
        <f t="shared" si="147"/>
        <v>0</v>
      </c>
      <c r="KPZ57" s="63">
        <f t="shared" si="147"/>
        <v>0</v>
      </c>
      <c r="KQA57" s="63">
        <f t="shared" si="147"/>
        <v>0</v>
      </c>
      <c r="KQB57" s="63">
        <f t="shared" si="147"/>
        <v>0</v>
      </c>
      <c r="KQC57" s="63">
        <f t="shared" si="147"/>
        <v>0</v>
      </c>
      <c r="KQD57" s="63">
        <f t="shared" ref="KQD57:KSO57" si="148">KQC58</f>
        <v>0</v>
      </c>
      <c r="KQE57" s="63">
        <f t="shared" si="148"/>
        <v>0</v>
      </c>
      <c r="KQF57" s="63">
        <f t="shared" si="148"/>
        <v>0</v>
      </c>
      <c r="KQG57" s="63">
        <f t="shared" si="148"/>
        <v>0</v>
      </c>
      <c r="KQH57" s="63">
        <f t="shared" si="148"/>
        <v>0</v>
      </c>
      <c r="KQI57" s="63">
        <f t="shared" si="148"/>
        <v>0</v>
      </c>
      <c r="KQJ57" s="63">
        <f t="shared" si="148"/>
        <v>0</v>
      </c>
      <c r="KQK57" s="63">
        <f t="shared" si="148"/>
        <v>0</v>
      </c>
      <c r="KQL57" s="63">
        <f t="shared" si="148"/>
        <v>0</v>
      </c>
      <c r="KQM57" s="63">
        <f t="shared" si="148"/>
        <v>0</v>
      </c>
      <c r="KQN57" s="63">
        <f t="shared" si="148"/>
        <v>0</v>
      </c>
      <c r="KQO57" s="63">
        <f t="shared" si="148"/>
        <v>0</v>
      </c>
      <c r="KQP57" s="63">
        <f t="shared" si="148"/>
        <v>0</v>
      </c>
      <c r="KQQ57" s="63">
        <f t="shared" si="148"/>
        <v>0</v>
      </c>
      <c r="KQR57" s="63">
        <f t="shared" si="148"/>
        <v>0</v>
      </c>
      <c r="KQS57" s="63">
        <f t="shared" si="148"/>
        <v>0</v>
      </c>
      <c r="KQT57" s="63">
        <f t="shared" si="148"/>
        <v>0</v>
      </c>
      <c r="KQU57" s="63">
        <f t="shared" si="148"/>
        <v>0</v>
      </c>
      <c r="KQV57" s="63">
        <f t="shared" si="148"/>
        <v>0</v>
      </c>
      <c r="KQW57" s="63">
        <f t="shared" si="148"/>
        <v>0</v>
      </c>
      <c r="KQX57" s="63">
        <f t="shared" si="148"/>
        <v>0</v>
      </c>
      <c r="KQY57" s="63">
        <f t="shared" si="148"/>
        <v>0</v>
      </c>
      <c r="KQZ57" s="63">
        <f t="shared" si="148"/>
        <v>0</v>
      </c>
      <c r="KRA57" s="63">
        <f t="shared" si="148"/>
        <v>0</v>
      </c>
      <c r="KRB57" s="63">
        <f t="shared" si="148"/>
        <v>0</v>
      </c>
      <c r="KRC57" s="63">
        <f t="shared" si="148"/>
        <v>0</v>
      </c>
      <c r="KRD57" s="63">
        <f t="shared" si="148"/>
        <v>0</v>
      </c>
      <c r="KRE57" s="63">
        <f t="shared" si="148"/>
        <v>0</v>
      </c>
      <c r="KRF57" s="63">
        <f t="shared" si="148"/>
        <v>0</v>
      </c>
      <c r="KRG57" s="63">
        <f t="shared" si="148"/>
        <v>0</v>
      </c>
      <c r="KRH57" s="63">
        <f t="shared" si="148"/>
        <v>0</v>
      </c>
      <c r="KRI57" s="63">
        <f t="shared" si="148"/>
        <v>0</v>
      </c>
      <c r="KRJ57" s="63">
        <f t="shared" si="148"/>
        <v>0</v>
      </c>
      <c r="KRK57" s="63">
        <f t="shared" si="148"/>
        <v>0</v>
      </c>
      <c r="KRL57" s="63">
        <f t="shared" si="148"/>
        <v>0</v>
      </c>
      <c r="KRM57" s="63">
        <f t="shared" si="148"/>
        <v>0</v>
      </c>
      <c r="KRN57" s="63">
        <f t="shared" si="148"/>
        <v>0</v>
      </c>
      <c r="KRO57" s="63">
        <f t="shared" si="148"/>
        <v>0</v>
      </c>
      <c r="KRP57" s="63">
        <f t="shared" si="148"/>
        <v>0</v>
      </c>
      <c r="KRQ57" s="63">
        <f t="shared" si="148"/>
        <v>0</v>
      </c>
      <c r="KRR57" s="63">
        <f t="shared" si="148"/>
        <v>0</v>
      </c>
      <c r="KRS57" s="63">
        <f t="shared" si="148"/>
        <v>0</v>
      </c>
      <c r="KRT57" s="63">
        <f t="shared" si="148"/>
        <v>0</v>
      </c>
      <c r="KRU57" s="63">
        <f t="shared" si="148"/>
        <v>0</v>
      </c>
      <c r="KRV57" s="63">
        <f t="shared" si="148"/>
        <v>0</v>
      </c>
      <c r="KRW57" s="63">
        <f t="shared" si="148"/>
        <v>0</v>
      </c>
      <c r="KRX57" s="63">
        <f t="shared" si="148"/>
        <v>0</v>
      </c>
      <c r="KRY57" s="63">
        <f t="shared" si="148"/>
        <v>0</v>
      </c>
      <c r="KRZ57" s="63">
        <f t="shared" si="148"/>
        <v>0</v>
      </c>
      <c r="KSA57" s="63">
        <f t="shared" si="148"/>
        <v>0</v>
      </c>
      <c r="KSB57" s="63">
        <f t="shared" si="148"/>
        <v>0</v>
      </c>
      <c r="KSC57" s="63">
        <f t="shared" si="148"/>
        <v>0</v>
      </c>
      <c r="KSD57" s="63">
        <f t="shared" si="148"/>
        <v>0</v>
      </c>
      <c r="KSE57" s="63">
        <f t="shared" si="148"/>
        <v>0</v>
      </c>
      <c r="KSF57" s="63">
        <f t="shared" si="148"/>
        <v>0</v>
      </c>
      <c r="KSG57" s="63">
        <f t="shared" si="148"/>
        <v>0</v>
      </c>
      <c r="KSH57" s="63">
        <f t="shared" si="148"/>
        <v>0</v>
      </c>
      <c r="KSI57" s="63">
        <f t="shared" si="148"/>
        <v>0</v>
      </c>
      <c r="KSJ57" s="63">
        <f t="shared" si="148"/>
        <v>0</v>
      </c>
      <c r="KSK57" s="63">
        <f t="shared" si="148"/>
        <v>0</v>
      </c>
      <c r="KSL57" s="63">
        <f t="shared" si="148"/>
        <v>0</v>
      </c>
      <c r="KSM57" s="63">
        <f t="shared" si="148"/>
        <v>0</v>
      </c>
      <c r="KSN57" s="63">
        <f t="shared" si="148"/>
        <v>0</v>
      </c>
      <c r="KSO57" s="63">
        <f t="shared" si="148"/>
        <v>0</v>
      </c>
      <c r="KSP57" s="63">
        <f t="shared" ref="KSP57:KVA57" si="149">KSO58</f>
        <v>0</v>
      </c>
      <c r="KSQ57" s="63">
        <f t="shared" si="149"/>
        <v>0</v>
      </c>
      <c r="KSR57" s="63">
        <f t="shared" si="149"/>
        <v>0</v>
      </c>
      <c r="KSS57" s="63">
        <f t="shared" si="149"/>
        <v>0</v>
      </c>
      <c r="KST57" s="63">
        <f t="shared" si="149"/>
        <v>0</v>
      </c>
      <c r="KSU57" s="63">
        <f t="shared" si="149"/>
        <v>0</v>
      </c>
      <c r="KSV57" s="63">
        <f t="shared" si="149"/>
        <v>0</v>
      </c>
      <c r="KSW57" s="63">
        <f t="shared" si="149"/>
        <v>0</v>
      </c>
      <c r="KSX57" s="63">
        <f t="shared" si="149"/>
        <v>0</v>
      </c>
      <c r="KSY57" s="63">
        <f t="shared" si="149"/>
        <v>0</v>
      </c>
      <c r="KSZ57" s="63">
        <f t="shared" si="149"/>
        <v>0</v>
      </c>
      <c r="KTA57" s="63">
        <f t="shared" si="149"/>
        <v>0</v>
      </c>
      <c r="KTB57" s="63">
        <f t="shared" si="149"/>
        <v>0</v>
      </c>
      <c r="KTC57" s="63">
        <f t="shared" si="149"/>
        <v>0</v>
      </c>
      <c r="KTD57" s="63">
        <f t="shared" si="149"/>
        <v>0</v>
      </c>
      <c r="KTE57" s="63">
        <f t="shared" si="149"/>
        <v>0</v>
      </c>
      <c r="KTF57" s="63">
        <f t="shared" si="149"/>
        <v>0</v>
      </c>
      <c r="KTG57" s="63">
        <f t="shared" si="149"/>
        <v>0</v>
      </c>
      <c r="KTH57" s="63">
        <f t="shared" si="149"/>
        <v>0</v>
      </c>
      <c r="KTI57" s="63">
        <f t="shared" si="149"/>
        <v>0</v>
      </c>
      <c r="KTJ57" s="63">
        <f t="shared" si="149"/>
        <v>0</v>
      </c>
      <c r="KTK57" s="63">
        <f t="shared" si="149"/>
        <v>0</v>
      </c>
      <c r="KTL57" s="63">
        <f t="shared" si="149"/>
        <v>0</v>
      </c>
      <c r="KTM57" s="63">
        <f t="shared" si="149"/>
        <v>0</v>
      </c>
      <c r="KTN57" s="63">
        <f t="shared" si="149"/>
        <v>0</v>
      </c>
      <c r="KTO57" s="63">
        <f t="shared" si="149"/>
        <v>0</v>
      </c>
      <c r="KTP57" s="63">
        <f t="shared" si="149"/>
        <v>0</v>
      </c>
      <c r="KTQ57" s="63">
        <f t="shared" si="149"/>
        <v>0</v>
      </c>
      <c r="KTR57" s="63">
        <f t="shared" si="149"/>
        <v>0</v>
      </c>
      <c r="KTS57" s="63">
        <f t="shared" si="149"/>
        <v>0</v>
      </c>
      <c r="KTT57" s="63">
        <f t="shared" si="149"/>
        <v>0</v>
      </c>
      <c r="KTU57" s="63">
        <f t="shared" si="149"/>
        <v>0</v>
      </c>
      <c r="KTV57" s="63">
        <f t="shared" si="149"/>
        <v>0</v>
      </c>
      <c r="KTW57" s="63">
        <f t="shared" si="149"/>
        <v>0</v>
      </c>
      <c r="KTX57" s="63">
        <f t="shared" si="149"/>
        <v>0</v>
      </c>
      <c r="KTY57" s="63">
        <f t="shared" si="149"/>
        <v>0</v>
      </c>
      <c r="KTZ57" s="63">
        <f t="shared" si="149"/>
        <v>0</v>
      </c>
      <c r="KUA57" s="63">
        <f t="shared" si="149"/>
        <v>0</v>
      </c>
      <c r="KUB57" s="63">
        <f t="shared" si="149"/>
        <v>0</v>
      </c>
      <c r="KUC57" s="63">
        <f t="shared" si="149"/>
        <v>0</v>
      </c>
      <c r="KUD57" s="63">
        <f t="shared" si="149"/>
        <v>0</v>
      </c>
      <c r="KUE57" s="63">
        <f t="shared" si="149"/>
        <v>0</v>
      </c>
      <c r="KUF57" s="63">
        <f t="shared" si="149"/>
        <v>0</v>
      </c>
      <c r="KUG57" s="63">
        <f t="shared" si="149"/>
        <v>0</v>
      </c>
      <c r="KUH57" s="63">
        <f t="shared" si="149"/>
        <v>0</v>
      </c>
      <c r="KUI57" s="63">
        <f t="shared" si="149"/>
        <v>0</v>
      </c>
      <c r="KUJ57" s="63">
        <f t="shared" si="149"/>
        <v>0</v>
      </c>
      <c r="KUK57" s="63">
        <f t="shared" si="149"/>
        <v>0</v>
      </c>
      <c r="KUL57" s="63">
        <f t="shared" si="149"/>
        <v>0</v>
      </c>
      <c r="KUM57" s="63">
        <f t="shared" si="149"/>
        <v>0</v>
      </c>
      <c r="KUN57" s="63">
        <f t="shared" si="149"/>
        <v>0</v>
      </c>
      <c r="KUO57" s="63">
        <f t="shared" si="149"/>
        <v>0</v>
      </c>
      <c r="KUP57" s="63">
        <f t="shared" si="149"/>
        <v>0</v>
      </c>
      <c r="KUQ57" s="63">
        <f t="shared" si="149"/>
        <v>0</v>
      </c>
      <c r="KUR57" s="63">
        <f t="shared" si="149"/>
        <v>0</v>
      </c>
      <c r="KUS57" s="63">
        <f t="shared" si="149"/>
        <v>0</v>
      </c>
      <c r="KUT57" s="63">
        <f t="shared" si="149"/>
        <v>0</v>
      </c>
      <c r="KUU57" s="63">
        <f t="shared" si="149"/>
        <v>0</v>
      </c>
      <c r="KUV57" s="63">
        <f t="shared" si="149"/>
        <v>0</v>
      </c>
      <c r="KUW57" s="63">
        <f t="shared" si="149"/>
        <v>0</v>
      </c>
      <c r="KUX57" s="63">
        <f t="shared" si="149"/>
        <v>0</v>
      </c>
      <c r="KUY57" s="63">
        <f t="shared" si="149"/>
        <v>0</v>
      </c>
      <c r="KUZ57" s="63">
        <f t="shared" si="149"/>
        <v>0</v>
      </c>
      <c r="KVA57" s="63">
        <f t="shared" si="149"/>
        <v>0</v>
      </c>
      <c r="KVB57" s="63">
        <f t="shared" ref="KVB57:KXM57" si="150">KVA58</f>
        <v>0</v>
      </c>
      <c r="KVC57" s="63">
        <f t="shared" si="150"/>
        <v>0</v>
      </c>
      <c r="KVD57" s="63">
        <f t="shared" si="150"/>
        <v>0</v>
      </c>
      <c r="KVE57" s="63">
        <f t="shared" si="150"/>
        <v>0</v>
      </c>
      <c r="KVF57" s="63">
        <f t="shared" si="150"/>
        <v>0</v>
      </c>
      <c r="KVG57" s="63">
        <f t="shared" si="150"/>
        <v>0</v>
      </c>
      <c r="KVH57" s="63">
        <f t="shared" si="150"/>
        <v>0</v>
      </c>
      <c r="KVI57" s="63">
        <f t="shared" si="150"/>
        <v>0</v>
      </c>
      <c r="KVJ57" s="63">
        <f t="shared" si="150"/>
        <v>0</v>
      </c>
      <c r="KVK57" s="63">
        <f t="shared" si="150"/>
        <v>0</v>
      </c>
      <c r="KVL57" s="63">
        <f t="shared" si="150"/>
        <v>0</v>
      </c>
      <c r="KVM57" s="63">
        <f t="shared" si="150"/>
        <v>0</v>
      </c>
      <c r="KVN57" s="63">
        <f t="shared" si="150"/>
        <v>0</v>
      </c>
      <c r="KVO57" s="63">
        <f t="shared" si="150"/>
        <v>0</v>
      </c>
      <c r="KVP57" s="63">
        <f t="shared" si="150"/>
        <v>0</v>
      </c>
      <c r="KVQ57" s="63">
        <f t="shared" si="150"/>
        <v>0</v>
      </c>
      <c r="KVR57" s="63">
        <f t="shared" si="150"/>
        <v>0</v>
      </c>
      <c r="KVS57" s="63">
        <f t="shared" si="150"/>
        <v>0</v>
      </c>
      <c r="KVT57" s="63">
        <f t="shared" si="150"/>
        <v>0</v>
      </c>
      <c r="KVU57" s="63">
        <f t="shared" si="150"/>
        <v>0</v>
      </c>
      <c r="KVV57" s="63">
        <f t="shared" si="150"/>
        <v>0</v>
      </c>
      <c r="KVW57" s="63">
        <f t="shared" si="150"/>
        <v>0</v>
      </c>
      <c r="KVX57" s="63">
        <f t="shared" si="150"/>
        <v>0</v>
      </c>
      <c r="KVY57" s="63">
        <f t="shared" si="150"/>
        <v>0</v>
      </c>
      <c r="KVZ57" s="63">
        <f t="shared" si="150"/>
        <v>0</v>
      </c>
      <c r="KWA57" s="63">
        <f t="shared" si="150"/>
        <v>0</v>
      </c>
      <c r="KWB57" s="63">
        <f t="shared" si="150"/>
        <v>0</v>
      </c>
      <c r="KWC57" s="63">
        <f t="shared" si="150"/>
        <v>0</v>
      </c>
      <c r="KWD57" s="63">
        <f t="shared" si="150"/>
        <v>0</v>
      </c>
      <c r="KWE57" s="63">
        <f t="shared" si="150"/>
        <v>0</v>
      </c>
      <c r="KWF57" s="63">
        <f t="shared" si="150"/>
        <v>0</v>
      </c>
      <c r="KWG57" s="63">
        <f t="shared" si="150"/>
        <v>0</v>
      </c>
      <c r="KWH57" s="63">
        <f t="shared" si="150"/>
        <v>0</v>
      </c>
      <c r="KWI57" s="63">
        <f t="shared" si="150"/>
        <v>0</v>
      </c>
      <c r="KWJ57" s="63">
        <f t="shared" si="150"/>
        <v>0</v>
      </c>
      <c r="KWK57" s="63">
        <f t="shared" si="150"/>
        <v>0</v>
      </c>
      <c r="KWL57" s="63">
        <f t="shared" si="150"/>
        <v>0</v>
      </c>
      <c r="KWM57" s="63">
        <f t="shared" si="150"/>
        <v>0</v>
      </c>
      <c r="KWN57" s="63">
        <f t="shared" si="150"/>
        <v>0</v>
      </c>
      <c r="KWO57" s="63">
        <f t="shared" si="150"/>
        <v>0</v>
      </c>
      <c r="KWP57" s="63">
        <f t="shared" si="150"/>
        <v>0</v>
      </c>
      <c r="KWQ57" s="63">
        <f t="shared" si="150"/>
        <v>0</v>
      </c>
      <c r="KWR57" s="63">
        <f t="shared" si="150"/>
        <v>0</v>
      </c>
      <c r="KWS57" s="63">
        <f t="shared" si="150"/>
        <v>0</v>
      </c>
      <c r="KWT57" s="63">
        <f t="shared" si="150"/>
        <v>0</v>
      </c>
      <c r="KWU57" s="63">
        <f t="shared" si="150"/>
        <v>0</v>
      </c>
      <c r="KWV57" s="63">
        <f t="shared" si="150"/>
        <v>0</v>
      </c>
      <c r="KWW57" s="63">
        <f t="shared" si="150"/>
        <v>0</v>
      </c>
      <c r="KWX57" s="63">
        <f t="shared" si="150"/>
        <v>0</v>
      </c>
      <c r="KWY57" s="63">
        <f t="shared" si="150"/>
        <v>0</v>
      </c>
      <c r="KWZ57" s="63">
        <f t="shared" si="150"/>
        <v>0</v>
      </c>
      <c r="KXA57" s="63">
        <f t="shared" si="150"/>
        <v>0</v>
      </c>
      <c r="KXB57" s="63">
        <f t="shared" si="150"/>
        <v>0</v>
      </c>
      <c r="KXC57" s="63">
        <f t="shared" si="150"/>
        <v>0</v>
      </c>
      <c r="KXD57" s="63">
        <f t="shared" si="150"/>
        <v>0</v>
      </c>
      <c r="KXE57" s="63">
        <f t="shared" si="150"/>
        <v>0</v>
      </c>
      <c r="KXF57" s="63">
        <f t="shared" si="150"/>
        <v>0</v>
      </c>
      <c r="KXG57" s="63">
        <f t="shared" si="150"/>
        <v>0</v>
      </c>
      <c r="KXH57" s="63">
        <f t="shared" si="150"/>
        <v>0</v>
      </c>
      <c r="KXI57" s="63">
        <f t="shared" si="150"/>
        <v>0</v>
      </c>
      <c r="KXJ57" s="63">
        <f t="shared" si="150"/>
        <v>0</v>
      </c>
      <c r="KXK57" s="63">
        <f t="shared" si="150"/>
        <v>0</v>
      </c>
      <c r="KXL57" s="63">
        <f t="shared" si="150"/>
        <v>0</v>
      </c>
      <c r="KXM57" s="63">
        <f t="shared" si="150"/>
        <v>0</v>
      </c>
      <c r="KXN57" s="63">
        <f t="shared" ref="KXN57:KZY57" si="151">KXM58</f>
        <v>0</v>
      </c>
      <c r="KXO57" s="63">
        <f t="shared" si="151"/>
        <v>0</v>
      </c>
      <c r="KXP57" s="63">
        <f t="shared" si="151"/>
        <v>0</v>
      </c>
      <c r="KXQ57" s="63">
        <f t="shared" si="151"/>
        <v>0</v>
      </c>
      <c r="KXR57" s="63">
        <f t="shared" si="151"/>
        <v>0</v>
      </c>
      <c r="KXS57" s="63">
        <f t="shared" si="151"/>
        <v>0</v>
      </c>
      <c r="KXT57" s="63">
        <f t="shared" si="151"/>
        <v>0</v>
      </c>
      <c r="KXU57" s="63">
        <f t="shared" si="151"/>
        <v>0</v>
      </c>
      <c r="KXV57" s="63">
        <f t="shared" si="151"/>
        <v>0</v>
      </c>
      <c r="KXW57" s="63">
        <f t="shared" si="151"/>
        <v>0</v>
      </c>
      <c r="KXX57" s="63">
        <f t="shared" si="151"/>
        <v>0</v>
      </c>
      <c r="KXY57" s="63">
        <f t="shared" si="151"/>
        <v>0</v>
      </c>
      <c r="KXZ57" s="63">
        <f t="shared" si="151"/>
        <v>0</v>
      </c>
      <c r="KYA57" s="63">
        <f t="shared" si="151"/>
        <v>0</v>
      </c>
      <c r="KYB57" s="63">
        <f t="shared" si="151"/>
        <v>0</v>
      </c>
      <c r="KYC57" s="63">
        <f t="shared" si="151"/>
        <v>0</v>
      </c>
      <c r="KYD57" s="63">
        <f t="shared" si="151"/>
        <v>0</v>
      </c>
      <c r="KYE57" s="63">
        <f t="shared" si="151"/>
        <v>0</v>
      </c>
      <c r="KYF57" s="63">
        <f t="shared" si="151"/>
        <v>0</v>
      </c>
      <c r="KYG57" s="63">
        <f t="shared" si="151"/>
        <v>0</v>
      </c>
      <c r="KYH57" s="63">
        <f t="shared" si="151"/>
        <v>0</v>
      </c>
      <c r="KYI57" s="63">
        <f t="shared" si="151"/>
        <v>0</v>
      </c>
      <c r="KYJ57" s="63">
        <f t="shared" si="151"/>
        <v>0</v>
      </c>
      <c r="KYK57" s="63">
        <f t="shared" si="151"/>
        <v>0</v>
      </c>
      <c r="KYL57" s="63">
        <f t="shared" si="151"/>
        <v>0</v>
      </c>
      <c r="KYM57" s="63">
        <f t="shared" si="151"/>
        <v>0</v>
      </c>
      <c r="KYN57" s="63">
        <f t="shared" si="151"/>
        <v>0</v>
      </c>
      <c r="KYO57" s="63">
        <f t="shared" si="151"/>
        <v>0</v>
      </c>
      <c r="KYP57" s="63">
        <f t="shared" si="151"/>
        <v>0</v>
      </c>
      <c r="KYQ57" s="63">
        <f t="shared" si="151"/>
        <v>0</v>
      </c>
      <c r="KYR57" s="63">
        <f t="shared" si="151"/>
        <v>0</v>
      </c>
      <c r="KYS57" s="63">
        <f t="shared" si="151"/>
        <v>0</v>
      </c>
      <c r="KYT57" s="63">
        <f t="shared" si="151"/>
        <v>0</v>
      </c>
      <c r="KYU57" s="63">
        <f t="shared" si="151"/>
        <v>0</v>
      </c>
      <c r="KYV57" s="63">
        <f t="shared" si="151"/>
        <v>0</v>
      </c>
      <c r="KYW57" s="63">
        <f t="shared" si="151"/>
        <v>0</v>
      </c>
      <c r="KYX57" s="63">
        <f t="shared" si="151"/>
        <v>0</v>
      </c>
      <c r="KYY57" s="63">
        <f t="shared" si="151"/>
        <v>0</v>
      </c>
      <c r="KYZ57" s="63">
        <f t="shared" si="151"/>
        <v>0</v>
      </c>
      <c r="KZA57" s="63">
        <f t="shared" si="151"/>
        <v>0</v>
      </c>
      <c r="KZB57" s="63">
        <f t="shared" si="151"/>
        <v>0</v>
      </c>
      <c r="KZC57" s="63">
        <f t="shared" si="151"/>
        <v>0</v>
      </c>
      <c r="KZD57" s="63">
        <f t="shared" si="151"/>
        <v>0</v>
      </c>
      <c r="KZE57" s="63">
        <f t="shared" si="151"/>
        <v>0</v>
      </c>
      <c r="KZF57" s="63">
        <f t="shared" si="151"/>
        <v>0</v>
      </c>
      <c r="KZG57" s="63">
        <f t="shared" si="151"/>
        <v>0</v>
      </c>
      <c r="KZH57" s="63">
        <f t="shared" si="151"/>
        <v>0</v>
      </c>
      <c r="KZI57" s="63">
        <f t="shared" si="151"/>
        <v>0</v>
      </c>
      <c r="KZJ57" s="63">
        <f t="shared" si="151"/>
        <v>0</v>
      </c>
      <c r="KZK57" s="63">
        <f t="shared" si="151"/>
        <v>0</v>
      </c>
      <c r="KZL57" s="63">
        <f t="shared" si="151"/>
        <v>0</v>
      </c>
      <c r="KZM57" s="63">
        <f t="shared" si="151"/>
        <v>0</v>
      </c>
      <c r="KZN57" s="63">
        <f t="shared" si="151"/>
        <v>0</v>
      </c>
      <c r="KZO57" s="63">
        <f t="shared" si="151"/>
        <v>0</v>
      </c>
      <c r="KZP57" s="63">
        <f t="shared" si="151"/>
        <v>0</v>
      </c>
      <c r="KZQ57" s="63">
        <f t="shared" si="151"/>
        <v>0</v>
      </c>
      <c r="KZR57" s="63">
        <f t="shared" si="151"/>
        <v>0</v>
      </c>
      <c r="KZS57" s="63">
        <f t="shared" si="151"/>
        <v>0</v>
      </c>
      <c r="KZT57" s="63">
        <f t="shared" si="151"/>
        <v>0</v>
      </c>
      <c r="KZU57" s="63">
        <f t="shared" si="151"/>
        <v>0</v>
      </c>
      <c r="KZV57" s="63">
        <f t="shared" si="151"/>
        <v>0</v>
      </c>
      <c r="KZW57" s="63">
        <f t="shared" si="151"/>
        <v>0</v>
      </c>
      <c r="KZX57" s="63">
        <f t="shared" si="151"/>
        <v>0</v>
      </c>
      <c r="KZY57" s="63">
        <f t="shared" si="151"/>
        <v>0</v>
      </c>
      <c r="KZZ57" s="63">
        <f t="shared" ref="KZZ57:LCK57" si="152">KZY58</f>
        <v>0</v>
      </c>
      <c r="LAA57" s="63">
        <f t="shared" si="152"/>
        <v>0</v>
      </c>
      <c r="LAB57" s="63">
        <f t="shared" si="152"/>
        <v>0</v>
      </c>
      <c r="LAC57" s="63">
        <f t="shared" si="152"/>
        <v>0</v>
      </c>
      <c r="LAD57" s="63">
        <f t="shared" si="152"/>
        <v>0</v>
      </c>
      <c r="LAE57" s="63">
        <f t="shared" si="152"/>
        <v>0</v>
      </c>
      <c r="LAF57" s="63">
        <f t="shared" si="152"/>
        <v>0</v>
      </c>
      <c r="LAG57" s="63">
        <f t="shared" si="152"/>
        <v>0</v>
      </c>
      <c r="LAH57" s="63">
        <f t="shared" si="152"/>
        <v>0</v>
      </c>
      <c r="LAI57" s="63">
        <f t="shared" si="152"/>
        <v>0</v>
      </c>
      <c r="LAJ57" s="63">
        <f t="shared" si="152"/>
        <v>0</v>
      </c>
      <c r="LAK57" s="63">
        <f t="shared" si="152"/>
        <v>0</v>
      </c>
      <c r="LAL57" s="63">
        <f t="shared" si="152"/>
        <v>0</v>
      </c>
      <c r="LAM57" s="63">
        <f t="shared" si="152"/>
        <v>0</v>
      </c>
      <c r="LAN57" s="63">
        <f t="shared" si="152"/>
        <v>0</v>
      </c>
      <c r="LAO57" s="63">
        <f t="shared" si="152"/>
        <v>0</v>
      </c>
      <c r="LAP57" s="63">
        <f t="shared" si="152"/>
        <v>0</v>
      </c>
      <c r="LAQ57" s="63">
        <f t="shared" si="152"/>
        <v>0</v>
      </c>
      <c r="LAR57" s="63">
        <f t="shared" si="152"/>
        <v>0</v>
      </c>
      <c r="LAS57" s="63">
        <f t="shared" si="152"/>
        <v>0</v>
      </c>
      <c r="LAT57" s="63">
        <f t="shared" si="152"/>
        <v>0</v>
      </c>
      <c r="LAU57" s="63">
        <f t="shared" si="152"/>
        <v>0</v>
      </c>
      <c r="LAV57" s="63">
        <f t="shared" si="152"/>
        <v>0</v>
      </c>
      <c r="LAW57" s="63">
        <f t="shared" si="152"/>
        <v>0</v>
      </c>
      <c r="LAX57" s="63">
        <f t="shared" si="152"/>
        <v>0</v>
      </c>
      <c r="LAY57" s="63">
        <f t="shared" si="152"/>
        <v>0</v>
      </c>
      <c r="LAZ57" s="63">
        <f t="shared" si="152"/>
        <v>0</v>
      </c>
      <c r="LBA57" s="63">
        <f t="shared" si="152"/>
        <v>0</v>
      </c>
      <c r="LBB57" s="63">
        <f t="shared" si="152"/>
        <v>0</v>
      </c>
      <c r="LBC57" s="63">
        <f t="shared" si="152"/>
        <v>0</v>
      </c>
      <c r="LBD57" s="63">
        <f t="shared" si="152"/>
        <v>0</v>
      </c>
      <c r="LBE57" s="63">
        <f t="shared" si="152"/>
        <v>0</v>
      </c>
      <c r="LBF57" s="63">
        <f t="shared" si="152"/>
        <v>0</v>
      </c>
      <c r="LBG57" s="63">
        <f t="shared" si="152"/>
        <v>0</v>
      </c>
      <c r="LBH57" s="63">
        <f t="shared" si="152"/>
        <v>0</v>
      </c>
      <c r="LBI57" s="63">
        <f t="shared" si="152"/>
        <v>0</v>
      </c>
      <c r="LBJ57" s="63">
        <f t="shared" si="152"/>
        <v>0</v>
      </c>
      <c r="LBK57" s="63">
        <f t="shared" si="152"/>
        <v>0</v>
      </c>
      <c r="LBL57" s="63">
        <f t="shared" si="152"/>
        <v>0</v>
      </c>
      <c r="LBM57" s="63">
        <f t="shared" si="152"/>
        <v>0</v>
      </c>
      <c r="LBN57" s="63">
        <f t="shared" si="152"/>
        <v>0</v>
      </c>
      <c r="LBO57" s="63">
        <f t="shared" si="152"/>
        <v>0</v>
      </c>
      <c r="LBP57" s="63">
        <f t="shared" si="152"/>
        <v>0</v>
      </c>
      <c r="LBQ57" s="63">
        <f t="shared" si="152"/>
        <v>0</v>
      </c>
      <c r="LBR57" s="63">
        <f t="shared" si="152"/>
        <v>0</v>
      </c>
      <c r="LBS57" s="63">
        <f t="shared" si="152"/>
        <v>0</v>
      </c>
      <c r="LBT57" s="63">
        <f t="shared" si="152"/>
        <v>0</v>
      </c>
      <c r="LBU57" s="63">
        <f t="shared" si="152"/>
        <v>0</v>
      </c>
      <c r="LBV57" s="63">
        <f t="shared" si="152"/>
        <v>0</v>
      </c>
      <c r="LBW57" s="63">
        <f t="shared" si="152"/>
        <v>0</v>
      </c>
      <c r="LBX57" s="63">
        <f t="shared" si="152"/>
        <v>0</v>
      </c>
      <c r="LBY57" s="63">
        <f t="shared" si="152"/>
        <v>0</v>
      </c>
      <c r="LBZ57" s="63">
        <f t="shared" si="152"/>
        <v>0</v>
      </c>
      <c r="LCA57" s="63">
        <f t="shared" si="152"/>
        <v>0</v>
      </c>
      <c r="LCB57" s="63">
        <f t="shared" si="152"/>
        <v>0</v>
      </c>
      <c r="LCC57" s="63">
        <f t="shared" si="152"/>
        <v>0</v>
      </c>
      <c r="LCD57" s="63">
        <f t="shared" si="152"/>
        <v>0</v>
      </c>
      <c r="LCE57" s="63">
        <f t="shared" si="152"/>
        <v>0</v>
      </c>
      <c r="LCF57" s="63">
        <f t="shared" si="152"/>
        <v>0</v>
      </c>
      <c r="LCG57" s="63">
        <f t="shared" si="152"/>
        <v>0</v>
      </c>
      <c r="LCH57" s="63">
        <f t="shared" si="152"/>
        <v>0</v>
      </c>
      <c r="LCI57" s="63">
        <f t="shared" si="152"/>
        <v>0</v>
      </c>
      <c r="LCJ57" s="63">
        <f t="shared" si="152"/>
        <v>0</v>
      </c>
      <c r="LCK57" s="63">
        <f t="shared" si="152"/>
        <v>0</v>
      </c>
      <c r="LCL57" s="63">
        <f t="shared" ref="LCL57:LEW57" si="153">LCK58</f>
        <v>0</v>
      </c>
      <c r="LCM57" s="63">
        <f t="shared" si="153"/>
        <v>0</v>
      </c>
      <c r="LCN57" s="63">
        <f t="shared" si="153"/>
        <v>0</v>
      </c>
      <c r="LCO57" s="63">
        <f t="shared" si="153"/>
        <v>0</v>
      </c>
      <c r="LCP57" s="63">
        <f t="shared" si="153"/>
        <v>0</v>
      </c>
      <c r="LCQ57" s="63">
        <f t="shared" si="153"/>
        <v>0</v>
      </c>
      <c r="LCR57" s="63">
        <f t="shared" si="153"/>
        <v>0</v>
      </c>
      <c r="LCS57" s="63">
        <f t="shared" si="153"/>
        <v>0</v>
      </c>
      <c r="LCT57" s="63">
        <f t="shared" si="153"/>
        <v>0</v>
      </c>
      <c r="LCU57" s="63">
        <f t="shared" si="153"/>
        <v>0</v>
      </c>
      <c r="LCV57" s="63">
        <f t="shared" si="153"/>
        <v>0</v>
      </c>
      <c r="LCW57" s="63">
        <f t="shared" si="153"/>
        <v>0</v>
      </c>
      <c r="LCX57" s="63">
        <f t="shared" si="153"/>
        <v>0</v>
      </c>
      <c r="LCY57" s="63">
        <f t="shared" si="153"/>
        <v>0</v>
      </c>
      <c r="LCZ57" s="63">
        <f t="shared" si="153"/>
        <v>0</v>
      </c>
      <c r="LDA57" s="63">
        <f t="shared" si="153"/>
        <v>0</v>
      </c>
      <c r="LDB57" s="63">
        <f t="shared" si="153"/>
        <v>0</v>
      </c>
      <c r="LDC57" s="63">
        <f t="shared" si="153"/>
        <v>0</v>
      </c>
      <c r="LDD57" s="63">
        <f t="shared" si="153"/>
        <v>0</v>
      </c>
      <c r="LDE57" s="63">
        <f t="shared" si="153"/>
        <v>0</v>
      </c>
      <c r="LDF57" s="63">
        <f t="shared" si="153"/>
        <v>0</v>
      </c>
      <c r="LDG57" s="63">
        <f t="shared" si="153"/>
        <v>0</v>
      </c>
      <c r="LDH57" s="63">
        <f t="shared" si="153"/>
        <v>0</v>
      </c>
      <c r="LDI57" s="63">
        <f t="shared" si="153"/>
        <v>0</v>
      </c>
      <c r="LDJ57" s="63">
        <f t="shared" si="153"/>
        <v>0</v>
      </c>
      <c r="LDK57" s="63">
        <f t="shared" si="153"/>
        <v>0</v>
      </c>
      <c r="LDL57" s="63">
        <f t="shared" si="153"/>
        <v>0</v>
      </c>
      <c r="LDM57" s="63">
        <f t="shared" si="153"/>
        <v>0</v>
      </c>
      <c r="LDN57" s="63">
        <f t="shared" si="153"/>
        <v>0</v>
      </c>
      <c r="LDO57" s="63">
        <f t="shared" si="153"/>
        <v>0</v>
      </c>
      <c r="LDP57" s="63">
        <f t="shared" si="153"/>
        <v>0</v>
      </c>
      <c r="LDQ57" s="63">
        <f t="shared" si="153"/>
        <v>0</v>
      </c>
      <c r="LDR57" s="63">
        <f t="shared" si="153"/>
        <v>0</v>
      </c>
      <c r="LDS57" s="63">
        <f t="shared" si="153"/>
        <v>0</v>
      </c>
      <c r="LDT57" s="63">
        <f t="shared" si="153"/>
        <v>0</v>
      </c>
      <c r="LDU57" s="63">
        <f t="shared" si="153"/>
        <v>0</v>
      </c>
      <c r="LDV57" s="63">
        <f t="shared" si="153"/>
        <v>0</v>
      </c>
      <c r="LDW57" s="63">
        <f t="shared" si="153"/>
        <v>0</v>
      </c>
      <c r="LDX57" s="63">
        <f t="shared" si="153"/>
        <v>0</v>
      </c>
      <c r="LDY57" s="63">
        <f t="shared" si="153"/>
        <v>0</v>
      </c>
      <c r="LDZ57" s="63">
        <f t="shared" si="153"/>
        <v>0</v>
      </c>
      <c r="LEA57" s="63">
        <f t="shared" si="153"/>
        <v>0</v>
      </c>
      <c r="LEB57" s="63">
        <f t="shared" si="153"/>
        <v>0</v>
      </c>
      <c r="LEC57" s="63">
        <f t="shared" si="153"/>
        <v>0</v>
      </c>
      <c r="LED57" s="63">
        <f t="shared" si="153"/>
        <v>0</v>
      </c>
      <c r="LEE57" s="63">
        <f t="shared" si="153"/>
        <v>0</v>
      </c>
      <c r="LEF57" s="63">
        <f t="shared" si="153"/>
        <v>0</v>
      </c>
      <c r="LEG57" s="63">
        <f t="shared" si="153"/>
        <v>0</v>
      </c>
      <c r="LEH57" s="63">
        <f t="shared" si="153"/>
        <v>0</v>
      </c>
      <c r="LEI57" s="63">
        <f t="shared" si="153"/>
        <v>0</v>
      </c>
      <c r="LEJ57" s="63">
        <f t="shared" si="153"/>
        <v>0</v>
      </c>
      <c r="LEK57" s="63">
        <f t="shared" si="153"/>
        <v>0</v>
      </c>
      <c r="LEL57" s="63">
        <f t="shared" si="153"/>
        <v>0</v>
      </c>
      <c r="LEM57" s="63">
        <f t="shared" si="153"/>
        <v>0</v>
      </c>
      <c r="LEN57" s="63">
        <f t="shared" si="153"/>
        <v>0</v>
      </c>
      <c r="LEO57" s="63">
        <f t="shared" si="153"/>
        <v>0</v>
      </c>
      <c r="LEP57" s="63">
        <f t="shared" si="153"/>
        <v>0</v>
      </c>
      <c r="LEQ57" s="63">
        <f t="shared" si="153"/>
        <v>0</v>
      </c>
      <c r="LER57" s="63">
        <f t="shared" si="153"/>
        <v>0</v>
      </c>
      <c r="LES57" s="63">
        <f t="shared" si="153"/>
        <v>0</v>
      </c>
      <c r="LET57" s="63">
        <f t="shared" si="153"/>
        <v>0</v>
      </c>
      <c r="LEU57" s="63">
        <f t="shared" si="153"/>
        <v>0</v>
      </c>
      <c r="LEV57" s="63">
        <f t="shared" si="153"/>
        <v>0</v>
      </c>
      <c r="LEW57" s="63">
        <f t="shared" si="153"/>
        <v>0</v>
      </c>
      <c r="LEX57" s="63">
        <f t="shared" ref="LEX57:LHI57" si="154">LEW58</f>
        <v>0</v>
      </c>
      <c r="LEY57" s="63">
        <f t="shared" si="154"/>
        <v>0</v>
      </c>
      <c r="LEZ57" s="63">
        <f t="shared" si="154"/>
        <v>0</v>
      </c>
      <c r="LFA57" s="63">
        <f t="shared" si="154"/>
        <v>0</v>
      </c>
      <c r="LFB57" s="63">
        <f t="shared" si="154"/>
        <v>0</v>
      </c>
      <c r="LFC57" s="63">
        <f t="shared" si="154"/>
        <v>0</v>
      </c>
      <c r="LFD57" s="63">
        <f t="shared" si="154"/>
        <v>0</v>
      </c>
      <c r="LFE57" s="63">
        <f t="shared" si="154"/>
        <v>0</v>
      </c>
      <c r="LFF57" s="63">
        <f t="shared" si="154"/>
        <v>0</v>
      </c>
      <c r="LFG57" s="63">
        <f t="shared" si="154"/>
        <v>0</v>
      </c>
      <c r="LFH57" s="63">
        <f t="shared" si="154"/>
        <v>0</v>
      </c>
      <c r="LFI57" s="63">
        <f t="shared" si="154"/>
        <v>0</v>
      </c>
      <c r="LFJ57" s="63">
        <f t="shared" si="154"/>
        <v>0</v>
      </c>
      <c r="LFK57" s="63">
        <f t="shared" si="154"/>
        <v>0</v>
      </c>
      <c r="LFL57" s="63">
        <f t="shared" si="154"/>
        <v>0</v>
      </c>
      <c r="LFM57" s="63">
        <f t="shared" si="154"/>
        <v>0</v>
      </c>
      <c r="LFN57" s="63">
        <f t="shared" si="154"/>
        <v>0</v>
      </c>
      <c r="LFO57" s="63">
        <f t="shared" si="154"/>
        <v>0</v>
      </c>
      <c r="LFP57" s="63">
        <f t="shared" si="154"/>
        <v>0</v>
      </c>
      <c r="LFQ57" s="63">
        <f t="shared" si="154"/>
        <v>0</v>
      </c>
      <c r="LFR57" s="63">
        <f t="shared" si="154"/>
        <v>0</v>
      </c>
      <c r="LFS57" s="63">
        <f t="shared" si="154"/>
        <v>0</v>
      </c>
      <c r="LFT57" s="63">
        <f t="shared" si="154"/>
        <v>0</v>
      </c>
      <c r="LFU57" s="63">
        <f t="shared" si="154"/>
        <v>0</v>
      </c>
      <c r="LFV57" s="63">
        <f t="shared" si="154"/>
        <v>0</v>
      </c>
      <c r="LFW57" s="63">
        <f t="shared" si="154"/>
        <v>0</v>
      </c>
      <c r="LFX57" s="63">
        <f t="shared" si="154"/>
        <v>0</v>
      </c>
      <c r="LFY57" s="63">
        <f t="shared" si="154"/>
        <v>0</v>
      </c>
      <c r="LFZ57" s="63">
        <f t="shared" si="154"/>
        <v>0</v>
      </c>
      <c r="LGA57" s="63">
        <f t="shared" si="154"/>
        <v>0</v>
      </c>
      <c r="LGB57" s="63">
        <f t="shared" si="154"/>
        <v>0</v>
      </c>
      <c r="LGC57" s="63">
        <f t="shared" si="154"/>
        <v>0</v>
      </c>
      <c r="LGD57" s="63">
        <f t="shared" si="154"/>
        <v>0</v>
      </c>
      <c r="LGE57" s="63">
        <f t="shared" si="154"/>
        <v>0</v>
      </c>
      <c r="LGF57" s="63">
        <f t="shared" si="154"/>
        <v>0</v>
      </c>
      <c r="LGG57" s="63">
        <f t="shared" si="154"/>
        <v>0</v>
      </c>
      <c r="LGH57" s="63">
        <f t="shared" si="154"/>
        <v>0</v>
      </c>
      <c r="LGI57" s="63">
        <f t="shared" si="154"/>
        <v>0</v>
      </c>
      <c r="LGJ57" s="63">
        <f t="shared" si="154"/>
        <v>0</v>
      </c>
      <c r="LGK57" s="63">
        <f t="shared" si="154"/>
        <v>0</v>
      </c>
      <c r="LGL57" s="63">
        <f t="shared" si="154"/>
        <v>0</v>
      </c>
      <c r="LGM57" s="63">
        <f t="shared" si="154"/>
        <v>0</v>
      </c>
      <c r="LGN57" s="63">
        <f t="shared" si="154"/>
        <v>0</v>
      </c>
      <c r="LGO57" s="63">
        <f t="shared" si="154"/>
        <v>0</v>
      </c>
      <c r="LGP57" s="63">
        <f t="shared" si="154"/>
        <v>0</v>
      </c>
      <c r="LGQ57" s="63">
        <f t="shared" si="154"/>
        <v>0</v>
      </c>
      <c r="LGR57" s="63">
        <f t="shared" si="154"/>
        <v>0</v>
      </c>
      <c r="LGS57" s="63">
        <f t="shared" si="154"/>
        <v>0</v>
      </c>
      <c r="LGT57" s="63">
        <f t="shared" si="154"/>
        <v>0</v>
      </c>
      <c r="LGU57" s="63">
        <f t="shared" si="154"/>
        <v>0</v>
      </c>
      <c r="LGV57" s="63">
        <f t="shared" si="154"/>
        <v>0</v>
      </c>
      <c r="LGW57" s="63">
        <f t="shared" si="154"/>
        <v>0</v>
      </c>
      <c r="LGX57" s="63">
        <f t="shared" si="154"/>
        <v>0</v>
      </c>
      <c r="LGY57" s="63">
        <f t="shared" si="154"/>
        <v>0</v>
      </c>
      <c r="LGZ57" s="63">
        <f t="shared" si="154"/>
        <v>0</v>
      </c>
      <c r="LHA57" s="63">
        <f t="shared" si="154"/>
        <v>0</v>
      </c>
      <c r="LHB57" s="63">
        <f t="shared" si="154"/>
        <v>0</v>
      </c>
      <c r="LHC57" s="63">
        <f t="shared" si="154"/>
        <v>0</v>
      </c>
      <c r="LHD57" s="63">
        <f t="shared" si="154"/>
        <v>0</v>
      </c>
      <c r="LHE57" s="63">
        <f t="shared" si="154"/>
        <v>0</v>
      </c>
      <c r="LHF57" s="63">
        <f t="shared" si="154"/>
        <v>0</v>
      </c>
      <c r="LHG57" s="63">
        <f t="shared" si="154"/>
        <v>0</v>
      </c>
      <c r="LHH57" s="63">
        <f t="shared" si="154"/>
        <v>0</v>
      </c>
      <c r="LHI57" s="63">
        <f t="shared" si="154"/>
        <v>0</v>
      </c>
      <c r="LHJ57" s="63">
        <f t="shared" ref="LHJ57:LJU57" si="155">LHI58</f>
        <v>0</v>
      </c>
      <c r="LHK57" s="63">
        <f t="shared" si="155"/>
        <v>0</v>
      </c>
      <c r="LHL57" s="63">
        <f t="shared" si="155"/>
        <v>0</v>
      </c>
      <c r="LHM57" s="63">
        <f t="shared" si="155"/>
        <v>0</v>
      </c>
      <c r="LHN57" s="63">
        <f t="shared" si="155"/>
        <v>0</v>
      </c>
      <c r="LHO57" s="63">
        <f t="shared" si="155"/>
        <v>0</v>
      </c>
      <c r="LHP57" s="63">
        <f t="shared" si="155"/>
        <v>0</v>
      </c>
      <c r="LHQ57" s="63">
        <f t="shared" si="155"/>
        <v>0</v>
      </c>
      <c r="LHR57" s="63">
        <f t="shared" si="155"/>
        <v>0</v>
      </c>
      <c r="LHS57" s="63">
        <f t="shared" si="155"/>
        <v>0</v>
      </c>
      <c r="LHT57" s="63">
        <f t="shared" si="155"/>
        <v>0</v>
      </c>
      <c r="LHU57" s="63">
        <f t="shared" si="155"/>
        <v>0</v>
      </c>
      <c r="LHV57" s="63">
        <f t="shared" si="155"/>
        <v>0</v>
      </c>
      <c r="LHW57" s="63">
        <f t="shared" si="155"/>
        <v>0</v>
      </c>
      <c r="LHX57" s="63">
        <f t="shared" si="155"/>
        <v>0</v>
      </c>
      <c r="LHY57" s="63">
        <f t="shared" si="155"/>
        <v>0</v>
      </c>
      <c r="LHZ57" s="63">
        <f t="shared" si="155"/>
        <v>0</v>
      </c>
      <c r="LIA57" s="63">
        <f t="shared" si="155"/>
        <v>0</v>
      </c>
      <c r="LIB57" s="63">
        <f t="shared" si="155"/>
        <v>0</v>
      </c>
      <c r="LIC57" s="63">
        <f t="shared" si="155"/>
        <v>0</v>
      </c>
      <c r="LID57" s="63">
        <f t="shared" si="155"/>
        <v>0</v>
      </c>
      <c r="LIE57" s="63">
        <f t="shared" si="155"/>
        <v>0</v>
      </c>
      <c r="LIF57" s="63">
        <f t="shared" si="155"/>
        <v>0</v>
      </c>
      <c r="LIG57" s="63">
        <f t="shared" si="155"/>
        <v>0</v>
      </c>
      <c r="LIH57" s="63">
        <f t="shared" si="155"/>
        <v>0</v>
      </c>
      <c r="LII57" s="63">
        <f t="shared" si="155"/>
        <v>0</v>
      </c>
      <c r="LIJ57" s="63">
        <f t="shared" si="155"/>
        <v>0</v>
      </c>
      <c r="LIK57" s="63">
        <f t="shared" si="155"/>
        <v>0</v>
      </c>
      <c r="LIL57" s="63">
        <f t="shared" si="155"/>
        <v>0</v>
      </c>
      <c r="LIM57" s="63">
        <f t="shared" si="155"/>
        <v>0</v>
      </c>
      <c r="LIN57" s="63">
        <f t="shared" si="155"/>
        <v>0</v>
      </c>
      <c r="LIO57" s="63">
        <f t="shared" si="155"/>
        <v>0</v>
      </c>
      <c r="LIP57" s="63">
        <f t="shared" si="155"/>
        <v>0</v>
      </c>
      <c r="LIQ57" s="63">
        <f t="shared" si="155"/>
        <v>0</v>
      </c>
      <c r="LIR57" s="63">
        <f t="shared" si="155"/>
        <v>0</v>
      </c>
      <c r="LIS57" s="63">
        <f t="shared" si="155"/>
        <v>0</v>
      </c>
      <c r="LIT57" s="63">
        <f t="shared" si="155"/>
        <v>0</v>
      </c>
      <c r="LIU57" s="63">
        <f t="shared" si="155"/>
        <v>0</v>
      </c>
      <c r="LIV57" s="63">
        <f t="shared" si="155"/>
        <v>0</v>
      </c>
      <c r="LIW57" s="63">
        <f t="shared" si="155"/>
        <v>0</v>
      </c>
      <c r="LIX57" s="63">
        <f t="shared" si="155"/>
        <v>0</v>
      </c>
      <c r="LIY57" s="63">
        <f t="shared" si="155"/>
        <v>0</v>
      </c>
      <c r="LIZ57" s="63">
        <f t="shared" si="155"/>
        <v>0</v>
      </c>
      <c r="LJA57" s="63">
        <f t="shared" si="155"/>
        <v>0</v>
      </c>
      <c r="LJB57" s="63">
        <f t="shared" si="155"/>
        <v>0</v>
      </c>
      <c r="LJC57" s="63">
        <f t="shared" si="155"/>
        <v>0</v>
      </c>
      <c r="LJD57" s="63">
        <f t="shared" si="155"/>
        <v>0</v>
      </c>
      <c r="LJE57" s="63">
        <f t="shared" si="155"/>
        <v>0</v>
      </c>
      <c r="LJF57" s="63">
        <f t="shared" si="155"/>
        <v>0</v>
      </c>
      <c r="LJG57" s="63">
        <f t="shared" si="155"/>
        <v>0</v>
      </c>
      <c r="LJH57" s="63">
        <f t="shared" si="155"/>
        <v>0</v>
      </c>
      <c r="LJI57" s="63">
        <f t="shared" si="155"/>
        <v>0</v>
      </c>
      <c r="LJJ57" s="63">
        <f t="shared" si="155"/>
        <v>0</v>
      </c>
      <c r="LJK57" s="63">
        <f t="shared" si="155"/>
        <v>0</v>
      </c>
      <c r="LJL57" s="63">
        <f t="shared" si="155"/>
        <v>0</v>
      </c>
      <c r="LJM57" s="63">
        <f t="shared" si="155"/>
        <v>0</v>
      </c>
      <c r="LJN57" s="63">
        <f t="shared" si="155"/>
        <v>0</v>
      </c>
      <c r="LJO57" s="63">
        <f t="shared" si="155"/>
        <v>0</v>
      </c>
      <c r="LJP57" s="63">
        <f t="shared" si="155"/>
        <v>0</v>
      </c>
      <c r="LJQ57" s="63">
        <f t="shared" si="155"/>
        <v>0</v>
      </c>
      <c r="LJR57" s="63">
        <f t="shared" si="155"/>
        <v>0</v>
      </c>
      <c r="LJS57" s="63">
        <f t="shared" si="155"/>
        <v>0</v>
      </c>
      <c r="LJT57" s="63">
        <f t="shared" si="155"/>
        <v>0</v>
      </c>
      <c r="LJU57" s="63">
        <f t="shared" si="155"/>
        <v>0</v>
      </c>
      <c r="LJV57" s="63">
        <f t="shared" ref="LJV57:LMG57" si="156">LJU58</f>
        <v>0</v>
      </c>
      <c r="LJW57" s="63">
        <f t="shared" si="156"/>
        <v>0</v>
      </c>
      <c r="LJX57" s="63">
        <f t="shared" si="156"/>
        <v>0</v>
      </c>
      <c r="LJY57" s="63">
        <f t="shared" si="156"/>
        <v>0</v>
      </c>
      <c r="LJZ57" s="63">
        <f t="shared" si="156"/>
        <v>0</v>
      </c>
      <c r="LKA57" s="63">
        <f t="shared" si="156"/>
        <v>0</v>
      </c>
      <c r="LKB57" s="63">
        <f t="shared" si="156"/>
        <v>0</v>
      </c>
      <c r="LKC57" s="63">
        <f t="shared" si="156"/>
        <v>0</v>
      </c>
      <c r="LKD57" s="63">
        <f t="shared" si="156"/>
        <v>0</v>
      </c>
      <c r="LKE57" s="63">
        <f t="shared" si="156"/>
        <v>0</v>
      </c>
      <c r="LKF57" s="63">
        <f t="shared" si="156"/>
        <v>0</v>
      </c>
      <c r="LKG57" s="63">
        <f t="shared" si="156"/>
        <v>0</v>
      </c>
      <c r="LKH57" s="63">
        <f t="shared" si="156"/>
        <v>0</v>
      </c>
      <c r="LKI57" s="63">
        <f t="shared" si="156"/>
        <v>0</v>
      </c>
      <c r="LKJ57" s="63">
        <f t="shared" si="156"/>
        <v>0</v>
      </c>
      <c r="LKK57" s="63">
        <f t="shared" si="156"/>
        <v>0</v>
      </c>
      <c r="LKL57" s="63">
        <f t="shared" si="156"/>
        <v>0</v>
      </c>
      <c r="LKM57" s="63">
        <f t="shared" si="156"/>
        <v>0</v>
      </c>
      <c r="LKN57" s="63">
        <f t="shared" si="156"/>
        <v>0</v>
      </c>
      <c r="LKO57" s="63">
        <f t="shared" si="156"/>
        <v>0</v>
      </c>
      <c r="LKP57" s="63">
        <f t="shared" si="156"/>
        <v>0</v>
      </c>
      <c r="LKQ57" s="63">
        <f t="shared" si="156"/>
        <v>0</v>
      </c>
      <c r="LKR57" s="63">
        <f t="shared" si="156"/>
        <v>0</v>
      </c>
      <c r="LKS57" s="63">
        <f t="shared" si="156"/>
        <v>0</v>
      </c>
      <c r="LKT57" s="63">
        <f t="shared" si="156"/>
        <v>0</v>
      </c>
      <c r="LKU57" s="63">
        <f t="shared" si="156"/>
        <v>0</v>
      </c>
      <c r="LKV57" s="63">
        <f t="shared" si="156"/>
        <v>0</v>
      </c>
      <c r="LKW57" s="63">
        <f t="shared" si="156"/>
        <v>0</v>
      </c>
      <c r="LKX57" s="63">
        <f t="shared" si="156"/>
        <v>0</v>
      </c>
      <c r="LKY57" s="63">
        <f t="shared" si="156"/>
        <v>0</v>
      </c>
      <c r="LKZ57" s="63">
        <f t="shared" si="156"/>
        <v>0</v>
      </c>
      <c r="LLA57" s="63">
        <f t="shared" si="156"/>
        <v>0</v>
      </c>
      <c r="LLB57" s="63">
        <f t="shared" si="156"/>
        <v>0</v>
      </c>
      <c r="LLC57" s="63">
        <f t="shared" si="156"/>
        <v>0</v>
      </c>
      <c r="LLD57" s="63">
        <f t="shared" si="156"/>
        <v>0</v>
      </c>
      <c r="LLE57" s="63">
        <f t="shared" si="156"/>
        <v>0</v>
      </c>
      <c r="LLF57" s="63">
        <f t="shared" si="156"/>
        <v>0</v>
      </c>
      <c r="LLG57" s="63">
        <f t="shared" si="156"/>
        <v>0</v>
      </c>
      <c r="LLH57" s="63">
        <f t="shared" si="156"/>
        <v>0</v>
      </c>
      <c r="LLI57" s="63">
        <f t="shared" si="156"/>
        <v>0</v>
      </c>
      <c r="LLJ57" s="63">
        <f t="shared" si="156"/>
        <v>0</v>
      </c>
      <c r="LLK57" s="63">
        <f t="shared" si="156"/>
        <v>0</v>
      </c>
      <c r="LLL57" s="63">
        <f t="shared" si="156"/>
        <v>0</v>
      </c>
      <c r="LLM57" s="63">
        <f t="shared" si="156"/>
        <v>0</v>
      </c>
      <c r="LLN57" s="63">
        <f t="shared" si="156"/>
        <v>0</v>
      </c>
      <c r="LLO57" s="63">
        <f t="shared" si="156"/>
        <v>0</v>
      </c>
      <c r="LLP57" s="63">
        <f t="shared" si="156"/>
        <v>0</v>
      </c>
      <c r="LLQ57" s="63">
        <f t="shared" si="156"/>
        <v>0</v>
      </c>
      <c r="LLR57" s="63">
        <f t="shared" si="156"/>
        <v>0</v>
      </c>
      <c r="LLS57" s="63">
        <f t="shared" si="156"/>
        <v>0</v>
      </c>
      <c r="LLT57" s="63">
        <f t="shared" si="156"/>
        <v>0</v>
      </c>
      <c r="LLU57" s="63">
        <f t="shared" si="156"/>
        <v>0</v>
      </c>
      <c r="LLV57" s="63">
        <f t="shared" si="156"/>
        <v>0</v>
      </c>
      <c r="LLW57" s="63">
        <f t="shared" si="156"/>
        <v>0</v>
      </c>
      <c r="LLX57" s="63">
        <f t="shared" si="156"/>
        <v>0</v>
      </c>
      <c r="LLY57" s="63">
        <f t="shared" si="156"/>
        <v>0</v>
      </c>
      <c r="LLZ57" s="63">
        <f t="shared" si="156"/>
        <v>0</v>
      </c>
      <c r="LMA57" s="63">
        <f t="shared" si="156"/>
        <v>0</v>
      </c>
      <c r="LMB57" s="63">
        <f t="shared" si="156"/>
        <v>0</v>
      </c>
      <c r="LMC57" s="63">
        <f t="shared" si="156"/>
        <v>0</v>
      </c>
      <c r="LMD57" s="63">
        <f t="shared" si="156"/>
        <v>0</v>
      </c>
      <c r="LME57" s="63">
        <f t="shared" si="156"/>
        <v>0</v>
      </c>
      <c r="LMF57" s="63">
        <f t="shared" si="156"/>
        <v>0</v>
      </c>
      <c r="LMG57" s="63">
        <f t="shared" si="156"/>
        <v>0</v>
      </c>
      <c r="LMH57" s="63">
        <f t="shared" ref="LMH57:LOS57" si="157">LMG58</f>
        <v>0</v>
      </c>
      <c r="LMI57" s="63">
        <f t="shared" si="157"/>
        <v>0</v>
      </c>
      <c r="LMJ57" s="63">
        <f t="shared" si="157"/>
        <v>0</v>
      </c>
      <c r="LMK57" s="63">
        <f t="shared" si="157"/>
        <v>0</v>
      </c>
      <c r="LML57" s="63">
        <f t="shared" si="157"/>
        <v>0</v>
      </c>
      <c r="LMM57" s="63">
        <f t="shared" si="157"/>
        <v>0</v>
      </c>
      <c r="LMN57" s="63">
        <f t="shared" si="157"/>
        <v>0</v>
      </c>
      <c r="LMO57" s="63">
        <f t="shared" si="157"/>
        <v>0</v>
      </c>
      <c r="LMP57" s="63">
        <f t="shared" si="157"/>
        <v>0</v>
      </c>
      <c r="LMQ57" s="63">
        <f t="shared" si="157"/>
        <v>0</v>
      </c>
      <c r="LMR57" s="63">
        <f t="shared" si="157"/>
        <v>0</v>
      </c>
      <c r="LMS57" s="63">
        <f t="shared" si="157"/>
        <v>0</v>
      </c>
      <c r="LMT57" s="63">
        <f t="shared" si="157"/>
        <v>0</v>
      </c>
      <c r="LMU57" s="63">
        <f t="shared" si="157"/>
        <v>0</v>
      </c>
      <c r="LMV57" s="63">
        <f t="shared" si="157"/>
        <v>0</v>
      </c>
      <c r="LMW57" s="63">
        <f t="shared" si="157"/>
        <v>0</v>
      </c>
      <c r="LMX57" s="63">
        <f t="shared" si="157"/>
        <v>0</v>
      </c>
      <c r="LMY57" s="63">
        <f t="shared" si="157"/>
        <v>0</v>
      </c>
      <c r="LMZ57" s="63">
        <f t="shared" si="157"/>
        <v>0</v>
      </c>
      <c r="LNA57" s="63">
        <f t="shared" si="157"/>
        <v>0</v>
      </c>
      <c r="LNB57" s="63">
        <f t="shared" si="157"/>
        <v>0</v>
      </c>
      <c r="LNC57" s="63">
        <f t="shared" si="157"/>
        <v>0</v>
      </c>
      <c r="LND57" s="63">
        <f t="shared" si="157"/>
        <v>0</v>
      </c>
      <c r="LNE57" s="63">
        <f t="shared" si="157"/>
        <v>0</v>
      </c>
      <c r="LNF57" s="63">
        <f t="shared" si="157"/>
        <v>0</v>
      </c>
      <c r="LNG57" s="63">
        <f t="shared" si="157"/>
        <v>0</v>
      </c>
      <c r="LNH57" s="63">
        <f t="shared" si="157"/>
        <v>0</v>
      </c>
      <c r="LNI57" s="63">
        <f t="shared" si="157"/>
        <v>0</v>
      </c>
      <c r="LNJ57" s="63">
        <f t="shared" si="157"/>
        <v>0</v>
      </c>
      <c r="LNK57" s="63">
        <f t="shared" si="157"/>
        <v>0</v>
      </c>
      <c r="LNL57" s="63">
        <f t="shared" si="157"/>
        <v>0</v>
      </c>
      <c r="LNM57" s="63">
        <f t="shared" si="157"/>
        <v>0</v>
      </c>
      <c r="LNN57" s="63">
        <f t="shared" si="157"/>
        <v>0</v>
      </c>
      <c r="LNO57" s="63">
        <f t="shared" si="157"/>
        <v>0</v>
      </c>
      <c r="LNP57" s="63">
        <f t="shared" si="157"/>
        <v>0</v>
      </c>
      <c r="LNQ57" s="63">
        <f t="shared" si="157"/>
        <v>0</v>
      </c>
      <c r="LNR57" s="63">
        <f t="shared" si="157"/>
        <v>0</v>
      </c>
      <c r="LNS57" s="63">
        <f t="shared" si="157"/>
        <v>0</v>
      </c>
      <c r="LNT57" s="63">
        <f t="shared" si="157"/>
        <v>0</v>
      </c>
      <c r="LNU57" s="63">
        <f t="shared" si="157"/>
        <v>0</v>
      </c>
      <c r="LNV57" s="63">
        <f t="shared" si="157"/>
        <v>0</v>
      </c>
      <c r="LNW57" s="63">
        <f t="shared" si="157"/>
        <v>0</v>
      </c>
      <c r="LNX57" s="63">
        <f t="shared" si="157"/>
        <v>0</v>
      </c>
      <c r="LNY57" s="63">
        <f t="shared" si="157"/>
        <v>0</v>
      </c>
      <c r="LNZ57" s="63">
        <f t="shared" si="157"/>
        <v>0</v>
      </c>
      <c r="LOA57" s="63">
        <f t="shared" si="157"/>
        <v>0</v>
      </c>
      <c r="LOB57" s="63">
        <f t="shared" si="157"/>
        <v>0</v>
      </c>
      <c r="LOC57" s="63">
        <f t="shared" si="157"/>
        <v>0</v>
      </c>
      <c r="LOD57" s="63">
        <f t="shared" si="157"/>
        <v>0</v>
      </c>
      <c r="LOE57" s="63">
        <f t="shared" si="157"/>
        <v>0</v>
      </c>
      <c r="LOF57" s="63">
        <f t="shared" si="157"/>
        <v>0</v>
      </c>
      <c r="LOG57" s="63">
        <f t="shared" si="157"/>
        <v>0</v>
      </c>
      <c r="LOH57" s="63">
        <f t="shared" si="157"/>
        <v>0</v>
      </c>
      <c r="LOI57" s="63">
        <f t="shared" si="157"/>
        <v>0</v>
      </c>
      <c r="LOJ57" s="63">
        <f t="shared" si="157"/>
        <v>0</v>
      </c>
      <c r="LOK57" s="63">
        <f t="shared" si="157"/>
        <v>0</v>
      </c>
      <c r="LOL57" s="63">
        <f t="shared" si="157"/>
        <v>0</v>
      </c>
      <c r="LOM57" s="63">
        <f t="shared" si="157"/>
        <v>0</v>
      </c>
      <c r="LON57" s="63">
        <f t="shared" si="157"/>
        <v>0</v>
      </c>
      <c r="LOO57" s="63">
        <f t="shared" si="157"/>
        <v>0</v>
      </c>
      <c r="LOP57" s="63">
        <f t="shared" si="157"/>
        <v>0</v>
      </c>
      <c r="LOQ57" s="63">
        <f t="shared" si="157"/>
        <v>0</v>
      </c>
      <c r="LOR57" s="63">
        <f t="shared" si="157"/>
        <v>0</v>
      </c>
      <c r="LOS57" s="63">
        <f t="shared" si="157"/>
        <v>0</v>
      </c>
      <c r="LOT57" s="63">
        <f t="shared" ref="LOT57:LRE57" si="158">LOS58</f>
        <v>0</v>
      </c>
      <c r="LOU57" s="63">
        <f t="shared" si="158"/>
        <v>0</v>
      </c>
      <c r="LOV57" s="63">
        <f t="shared" si="158"/>
        <v>0</v>
      </c>
      <c r="LOW57" s="63">
        <f t="shared" si="158"/>
        <v>0</v>
      </c>
      <c r="LOX57" s="63">
        <f t="shared" si="158"/>
        <v>0</v>
      </c>
      <c r="LOY57" s="63">
        <f t="shared" si="158"/>
        <v>0</v>
      </c>
      <c r="LOZ57" s="63">
        <f t="shared" si="158"/>
        <v>0</v>
      </c>
      <c r="LPA57" s="63">
        <f t="shared" si="158"/>
        <v>0</v>
      </c>
      <c r="LPB57" s="63">
        <f t="shared" si="158"/>
        <v>0</v>
      </c>
      <c r="LPC57" s="63">
        <f t="shared" si="158"/>
        <v>0</v>
      </c>
      <c r="LPD57" s="63">
        <f t="shared" si="158"/>
        <v>0</v>
      </c>
      <c r="LPE57" s="63">
        <f t="shared" si="158"/>
        <v>0</v>
      </c>
      <c r="LPF57" s="63">
        <f t="shared" si="158"/>
        <v>0</v>
      </c>
      <c r="LPG57" s="63">
        <f t="shared" si="158"/>
        <v>0</v>
      </c>
      <c r="LPH57" s="63">
        <f t="shared" si="158"/>
        <v>0</v>
      </c>
      <c r="LPI57" s="63">
        <f t="shared" si="158"/>
        <v>0</v>
      </c>
      <c r="LPJ57" s="63">
        <f t="shared" si="158"/>
        <v>0</v>
      </c>
      <c r="LPK57" s="63">
        <f t="shared" si="158"/>
        <v>0</v>
      </c>
      <c r="LPL57" s="63">
        <f t="shared" si="158"/>
        <v>0</v>
      </c>
      <c r="LPM57" s="63">
        <f t="shared" si="158"/>
        <v>0</v>
      </c>
      <c r="LPN57" s="63">
        <f t="shared" si="158"/>
        <v>0</v>
      </c>
      <c r="LPO57" s="63">
        <f t="shared" si="158"/>
        <v>0</v>
      </c>
      <c r="LPP57" s="63">
        <f t="shared" si="158"/>
        <v>0</v>
      </c>
      <c r="LPQ57" s="63">
        <f t="shared" si="158"/>
        <v>0</v>
      </c>
      <c r="LPR57" s="63">
        <f t="shared" si="158"/>
        <v>0</v>
      </c>
      <c r="LPS57" s="63">
        <f t="shared" si="158"/>
        <v>0</v>
      </c>
      <c r="LPT57" s="63">
        <f t="shared" si="158"/>
        <v>0</v>
      </c>
      <c r="LPU57" s="63">
        <f t="shared" si="158"/>
        <v>0</v>
      </c>
      <c r="LPV57" s="63">
        <f t="shared" si="158"/>
        <v>0</v>
      </c>
      <c r="LPW57" s="63">
        <f t="shared" si="158"/>
        <v>0</v>
      </c>
      <c r="LPX57" s="63">
        <f t="shared" si="158"/>
        <v>0</v>
      </c>
      <c r="LPY57" s="63">
        <f t="shared" si="158"/>
        <v>0</v>
      </c>
      <c r="LPZ57" s="63">
        <f t="shared" si="158"/>
        <v>0</v>
      </c>
      <c r="LQA57" s="63">
        <f t="shared" si="158"/>
        <v>0</v>
      </c>
      <c r="LQB57" s="63">
        <f t="shared" si="158"/>
        <v>0</v>
      </c>
      <c r="LQC57" s="63">
        <f t="shared" si="158"/>
        <v>0</v>
      </c>
      <c r="LQD57" s="63">
        <f t="shared" si="158"/>
        <v>0</v>
      </c>
      <c r="LQE57" s="63">
        <f t="shared" si="158"/>
        <v>0</v>
      </c>
      <c r="LQF57" s="63">
        <f t="shared" si="158"/>
        <v>0</v>
      </c>
      <c r="LQG57" s="63">
        <f t="shared" si="158"/>
        <v>0</v>
      </c>
      <c r="LQH57" s="63">
        <f t="shared" si="158"/>
        <v>0</v>
      </c>
      <c r="LQI57" s="63">
        <f t="shared" si="158"/>
        <v>0</v>
      </c>
      <c r="LQJ57" s="63">
        <f t="shared" si="158"/>
        <v>0</v>
      </c>
      <c r="LQK57" s="63">
        <f t="shared" si="158"/>
        <v>0</v>
      </c>
      <c r="LQL57" s="63">
        <f t="shared" si="158"/>
        <v>0</v>
      </c>
      <c r="LQM57" s="63">
        <f t="shared" si="158"/>
        <v>0</v>
      </c>
      <c r="LQN57" s="63">
        <f t="shared" si="158"/>
        <v>0</v>
      </c>
      <c r="LQO57" s="63">
        <f t="shared" si="158"/>
        <v>0</v>
      </c>
      <c r="LQP57" s="63">
        <f t="shared" si="158"/>
        <v>0</v>
      </c>
      <c r="LQQ57" s="63">
        <f t="shared" si="158"/>
        <v>0</v>
      </c>
      <c r="LQR57" s="63">
        <f t="shared" si="158"/>
        <v>0</v>
      </c>
      <c r="LQS57" s="63">
        <f t="shared" si="158"/>
        <v>0</v>
      </c>
      <c r="LQT57" s="63">
        <f t="shared" si="158"/>
        <v>0</v>
      </c>
      <c r="LQU57" s="63">
        <f t="shared" si="158"/>
        <v>0</v>
      </c>
      <c r="LQV57" s="63">
        <f t="shared" si="158"/>
        <v>0</v>
      </c>
      <c r="LQW57" s="63">
        <f t="shared" si="158"/>
        <v>0</v>
      </c>
      <c r="LQX57" s="63">
        <f t="shared" si="158"/>
        <v>0</v>
      </c>
      <c r="LQY57" s="63">
        <f t="shared" si="158"/>
        <v>0</v>
      </c>
      <c r="LQZ57" s="63">
        <f t="shared" si="158"/>
        <v>0</v>
      </c>
      <c r="LRA57" s="63">
        <f t="shared" si="158"/>
        <v>0</v>
      </c>
      <c r="LRB57" s="63">
        <f t="shared" si="158"/>
        <v>0</v>
      </c>
      <c r="LRC57" s="63">
        <f t="shared" si="158"/>
        <v>0</v>
      </c>
      <c r="LRD57" s="63">
        <f t="shared" si="158"/>
        <v>0</v>
      </c>
      <c r="LRE57" s="63">
        <f t="shared" si="158"/>
        <v>0</v>
      </c>
      <c r="LRF57" s="63">
        <f t="shared" ref="LRF57:LTQ57" si="159">LRE58</f>
        <v>0</v>
      </c>
      <c r="LRG57" s="63">
        <f t="shared" si="159"/>
        <v>0</v>
      </c>
      <c r="LRH57" s="63">
        <f t="shared" si="159"/>
        <v>0</v>
      </c>
      <c r="LRI57" s="63">
        <f t="shared" si="159"/>
        <v>0</v>
      </c>
      <c r="LRJ57" s="63">
        <f t="shared" si="159"/>
        <v>0</v>
      </c>
      <c r="LRK57" s="63">
        <f t="shared" si="159"/>
        <v>0</v>
      </c>
      <c r="LRL57" s="63">
        <f t="shared" si="159"/>
        <v>0</v>
      </c>
      <c r="LRM57" s="63">
        <f t="shared" si="159"/>
        <v>0</v>
      </c>
      <c r="LRN57" s="63">
        <f t="shared" si="159"/>
        <v>0</v>
      </c>
      <c r="LRO57" s="63">
        <f t="shared" si="159"/>
        <v>0</v>
      </c>
      <c r="LRP57" s="63">
        <f t="shared" si="159"/>
        <v>0</v>
      </c>
      <c r="LRQ57" s="63">
        <f t="shared" si="159"/>
        <v>0</v>
      </c>
      <c r="LRR57" s="63">
        <f t="shared" si="159"/>
        <v>0</v>
      </c>
      <c r="LRS57" s="63">
        <f t="shared" si="159"/>
        <v>0</v>
      </c>
      <c r="LRT57" s="63">
        <f t="shared" si="159"/>
        <v>0</v>
      </c>
      <c r="LRU57" s="63">
        <f t="shared" si="159"/>
        <v>0</v>
      </c>
      <c r="LRV57" s="63">
        <f t="shared" si="159"/>
        <v>0</v>
      </c>
      <c r="LRW57" s="63">
        <f t="shared" si="159"/>
        <v>0</v>
      </c>
      <c r="LRX57" s="63">
        <f t="shared" si="159"/>
        <v>0</v>
      </c>
      <c r="LRY57" s="63">
        <f t="shared" si="159"/>
        <v>0</v>
      </c>
      <c r="LRZ57" s="63">
        <f t="shared" si="159"/>
        <v>0</v>
      </c>
      <c r="LSA57" s="63">
        <f t="shared" si="159"/>
        <v>0</v>
      </c>
      <c r="LSB57" s="63">
        <f t="shared" si="159"/>
        <v>0</v>
      </c>
      <c r="LSC57" s="63">
        <f t="shared" si="159"/>
        <v>0</v>
      </c>
      <c r="LSD57" s="63">
        <f t="shared" si="159"/>
        <v>0</v>
      </c>
      <c r="LSE57" s="63">
        <f t="shared" si="159"/>
        <v>0</v>
      </c>
      <c r="LSF57" s="63">
        <f t="shared" si="159"/>
        <v>0</v>
      </c>
      <c r="LSG57" s="63">
        <f t="shared" si="159"/>
        <v>0</v>
      </c>
      <c r="LSH57" s="63">
        <f t="shared" si="159"/>
        <v>0</v>
      </c>
      <c r="LSI57" s="63">
        <f t="shared" si="159"/>
        <v>0</v>
      </c>
      <c r="LSJ57" s="63">
        <f t="shared" si="159"/>
        <v>0</v>
      </c>
      <c r="LSK57" s="63">
        <f t="shared" si="159"/>
        <v>0</v>
      </c>
      <c r="LSL57" s="63">
        <f t="shared" si="159"/>
        <v>0</v>
      </c>
      <c r="LSM57" s="63">
        <f t="shared" si="159"/>
        <v>0</v>
      </c>
      <c r="LSN57" s="63">
        <f t="shared" si="159"/>
        <v>0</v>
      </c>
      <c r="LSO57" s="63">
        <f t="shared" si="159"/>
        <v>0</v>
      </c>
      <c r="LSP57" s="63">
        <f t="shared" si="159"/>
        <v>0</v>
      </c>
      <c r="LSQ57" s="63">
        <f t="shared" si="159"/>
        <v>0</v>
      </c>
      <c r="LSR57" s="63">
        <f t="shared" si="159"/>
        <v>0</v>
      </c>
      <c r="LSS57" s="63">
        <f t="shared" si="159"/>
        <v>0</v>
      </c>
      <c r="LST57" s="63">
        <f t="shared" si="159"/>
        <v>0</v>
      </c>
      <c r="LSU57" s="63">
        <f t="shared" si="159"/>
        <v>0</v>
      </c>
      <c r="LSV57" s="63">
        <f t="shared" si="159"/>
        <v>0</v>
      </c>
      <c r="LSW57" s="63">
        <f t="shared" si="159"/>
        <v>0</v>
      </c>
      <c r="LSX57" s="63">
        <f t="shared" si="159"/>
        <v>0</v>
      </c>
      <c r="LSY57" s="63">
        <f t="shared" si="159"/>
        <v>0</v>
      </c>
      <c r="LSZ57" s="63">
        <f t="shared" si="159"/>
        <v>0</v>
      </c>
      <c r="LTA57" s="63">
        <f t="shared" si="159"/>
        <v>0</v>
      </c>
      <c r="LTB57" s="63">
        <f t="shared" si="159"/>
        <v>0</v>
      </c>
      <c r="LTC57" s="63">
        <f t="shared" si="159"/>
        <v>0</v>
      </c>
      <c r="LTD57" s="63">
        <f t="shared" si="159"/>
        <v>0</v>
      </c>
      <c r="LTE57" s="63">
        <f t="shared" si="159"/>
        <v>0</v>
      </c>
      <c r="LTF57" s="63">
        <f t="shared" si="159"/>
        <v>0</v>
      </c>
      <c r="LTG57" s="63">
        <f t="shared" si="159"/>
        <v>0</v>
      </c>
      <c r="LTH57" s="63">
        <f t="shared" si="159"/>
        <v>0</v>
      </c>
      <c r="LTI57" s="63">
        <f t="shared" si="159"/>
        <v>0</v>
      </c>
      <c r="LTJ57" s="63">
        <f t="shared" si="159"/>
        <v>0</v>
      </c>
      <c r="LTK57" s="63">
        <f t="shared" si="159"/>
        <v>0</v>
      </c>
      <c r="LTL57" s="63">
        <f t="shared" si="159"/>
        <v>0</v>
      </c>
      <c r="LTM57" s="63">
        <f t="shared" si="159"/>
        <v>0</v>
      </c>
      <c r="LTN57" s="63">
        <f t="shared" si="159"/>
        <v>0</v>
      </c>
      <c r="LTO57" s="63">
        <f t="shared" si="159"/>
        <v>0</v>
      </c>
      <c r="LTP57" s="63">
        <f t="shared" si="159"/>
        <v>0</v>
      </c>
      <c r="LTQ57" s="63">
        <f t="shared" si="159"/>
        <v>0</v>
      </c>
      <c r="LTR57" s="63">
        <f t="shared" ref="LTR57:LWC57" si="160">LTQ58</f>
        <v>0</v>
      </c>
      <c r="LTS57" s="63">
        <f t="shared" si="160"/>
        <v>0</v>
      </c>
      <c r="LTT57" s="63">
        <f t="shared" si="160"/>
        <v>0</v>
      </c>
      <c r="LTU57" s="63">
        <f t="shared" si="160"/>
        <v>0</v>
      </c>
      <c r="LTV57" s="63">
        <f t="shared" si="160"/>
        <v>0</v>
      </c>
      <c r="LTW57" s="63">
        <f t="shared" si="160"/>
        <v>0</v>
      </c>
      <c r="LTX57" s="63">
        <f t="shared" si="160"/>
        <v>0</v>
      </c>
      <c r="LTY57" s="63">
        <f t="shared" si="160"/>
        <v>0</v>
      </c>
      <c r="LTZ57" s="63">
        <f t="shared" si="160"/>
        <v>0</v>
      </c>
      <c r="LUA57" s="63">
        <f t="shared" si="160"/>
        <v>0</v>
      </c>
      <c r="LUB57" s="63">
        <f t="shared" si="160"/>
        <v>0</v>
      </c>
      <c r="LUC57" s="63">
        <f t="shared" si="160"/>
        <v>0</v>
      </c>
      <c r="LUD57" s="63">
        <f t="shared" si="160"/>
        <v>0</v>
      </c>
      <c r="LUE57" s="63">
        <f t="shared" si="160"/>
        <v>0</v>
      </c>
      <c r="LUF57" s="63">
        <f t="shared" si="160"/>
        <v>0</v>
      </c>
      <c r="LUG57" s="63">
        <f t="shared" si="160"/>
        <v>0</v>
      </c>
      <c r="LUH57" s="63">
        <f t="shared" si="160"/>
        <v>0</v>
      </c>
      <c r="LUI57" s="63">
        <f t="shared" si="160"/>
        <v>0</v>
      </c>
      <c r="LUJ57" s="63">
        <f t="shared" si="160"/>
        <v>0</v>
      </c>
      <c r="LUK57" s="63">
        <f t="shared" si="160"/>
        <v>0</v>
      </c>
      <c r="LUL57" s="63">
        <f t="shared" si="160"/>
        <v>0</v>
      </c>
      <c r="LUM57" s="63">
        <f t="shared" si="160"/>
        <v>0</v>
      </c>
      <c r="LUN57" s="63">
        <f t="shared" si="160"/>
        <v>0</v>
      </c>
      <c r="LUO57" s="63">
        <f t="shared" si="160"/>
        <v>0</v>
      </c>
      <c r="LUP57" s="63">
        <f t="shared" si="160"/>
        <v>0</v>
      </c>
      <c r="LUQ57" s="63">
        <f t="shared" si="160"/>
        <v>0</v>
      </c>
      <c r="LUR57" s="63">
        <f t="shared" si="160"/>
        <v>0</v>
      </c>
      <c r="LUS57" s="63">
        <f t="shared" si="160"/>
        <v>0</v>
      </c>
      <c r="LUT57" s="63">
        <f t="shared" si="160"/>
        <v>0</v>
      </c>
      <c r="LUU57" s="63">
        <f t="shared" si="160"/>
        <v>0</v>
      </c>
      <c r="LUV57" s="63">
        <f t="shared" si="160"/>
        <v>0</v>
      </c>
      <c r="LUW57" s="63">
        <f t="shared" si="160"/>
        <v>0</v>
      </c>
      <c r="LUX57" s="63">
        <f t="shared" si="160"/>
        <v>0</v>
      </c>
      <c r="LUY57" s="63">
        <f t="shared" si="160"/>
        <v>0</v>
      </c>
      <c r="LUZ57" s="63">
        <f t="shared" si="160"/>
        <v>0</v>
      </c>
      <c r="LVA57" s="63">
        <f t="shared" si="160"/>
        <v>0</v>
      </c>
      <c r="LVB57" s="63">
        <f t="shared" si="160"/>
        <v>0</v>
      </c>
      <c r="LVC57" s="63">
        <f t="shared" si="160"/>
        <v>0</v>
      </c>
      <c r="LVD57" s="63">
        <f t="shared" si="160"/>
        <v>0</v>
      </c>
      <c r="LVE57" s="63">
        <f t="shared" si="160"/>
        <v>0</v>
      </c>
      <c r="LVF57" s="63">
        <f t="shared" si="160"/>
        <v>0</v>
      </c>
      <c r="LVG57" s="63">
        <f t="shared" si="160"/>
        <v>0</v>
      </c>
      <c r="LVH57" s="63">
        <f t="shared" si="160"/>
        <v>0</v>
      </c>
      <c r="LVI57" s="63">
        <f t="shared" si="160"/>
        <v>0</v>
      </c>
      <c r="LVJ57" s="63">
        <f t="shared" si="160"/>
        <v>0</v>
      </c>
      <c r="LVK57" s="63">
        <f t="shared" si="160"/>
        <v>0</v>
      </c>
      <c r="LVL57" s="63">
        <f t="shared" si="160"/>
        <v>0</v>
      </c>
      <c r="LVM57" s="63">
        <f t="shared" si="160"/>
        <v>0</v>
      </c>
      <c r="LVN57" s="63">
        <f t="shared" si="160"/>
        <v>0</v>
      </c>
      <c r="LVO57" s="63">
        <f t="shared" si="160"/>
        <v>0</v>
      </c>
      <c r="LVP57" s="63">
        <f t="shared" si="160"/>
        <v>0</v>
      </c>
      <c r="LVQ57" s="63">
        <f t="shared" si="160"/>
        <v>0</v>
      </c>
      <c r="LVR57" s="63">
        <f t="shared" si="160"/>
        <v>0</v>
      </c>
      <c r="LVS57" s="63">
        <f t="shared" si="160"/>
        <v>0</v>
      </c>
      <c r="LVT57" s="63">
        <f t="shared" si="160"/>
        <v>0</v>
      </c>
      <c r="LVU57" s="63">
        <f t="shared" si="160"/>
        <v>0</v>
      </c>
      <c r="LVV57" s="63">
        <f t="shared" si="160"/>
        <v>0</v>
      </c>
      <c r="LVW57" s="63">
        <f t="shared" si="160"/>
        <v>0</v>
      </c>
      <c r="LVX57" s="63">
        <f t="shared" si="160"/>
        <v>0</v>
      </c>
      <c r="LVY57" s="63">
        <f t="shared" si="160"/>
        <v>0</v>
      </c>
      <c r="LVZ57" s="63">
        <f t="shared" si="160"/>
        <v>0</v>
      </c>
      <c r="LWA57" s="63">
        <f t="shared" si="160"/>
        <v>0</v>
      </c>
      <c r="LWB57" s="63">
        <f t="shared" si="160"/>
        <v>0</v>
      </c>
      <c r="LWC57" s="63">
        <f t="shared" si="160"/>
        <v>0</v>
      </c>
      <c r="LWD57" s="63">
        <f t="shared" ref="LWD57:LYO57" si="161">LWC58</f>
        <v>0</v>
      </c>
      <c r="LWE57" s="63">
        <f t="shared" si="161"/>
        <v>0</v>
      </c>
      <c r="LWF57" s="63">
        <f t="shared" si="161"/>
        <v>0</v>
      </c>
      <c r="LWG57" s="63">
        <f t="shared" si="161"/>
        <v>0</v>
      </c>
      <c r="LWH57" s="63">
        <f t="shared" si="161"/>
        <v>0</v>
      </c>
      <c r="LWI57" s="63">
        <f t="shared" si="161"/>
        <v>0</v>
      </c>
      <c r="LWJ57" s="63">
        <f t="shared" si="161"/>
        <v>0</v>
      </c>
      <c r="LWK57" s="63">
        <f t="shared" si="161"/>
        <v>0</v>
      </c>
      <c r="LWL57" s="63">
        <f t="shared" si="161"/>
        <v>0</v>
      </c>
      <c r="LWM57" s="63">
        <f t="shared" si="161"/>
        <v>0</v>
      </c>
      <c r="LWN57" s="63">
        <f t="shared" si="161"/>
        <v>0</v>
      </c>
      <c r="LWO57" s="63">
        <f t="shared" si="161"/>
        <v>0</v>
      </c>
      <c r="LWP57" s="63">
        <f t="shared" si="161"/>
        <v>0</v>
      </c>
      <c r="LWQ57" s="63">
        <f t="shared" si="161"/>
        <v>0</v>
      </c>
      <c r="LWR57" s="63">
        <f t="shared" si="161"/>
        <v>0</v>
      </c>
      <c r="LWS57" s="63">
        <f t="shared" si="161"/>
        <v>0</v>
      </c>
      <c r="LWT57" s="63">
        <f t="shared" si="161"/>
        <v>0</v>
      </c>
      <c r="LWU57" s="63">
        <f t="shared" si="161"/>
        <v>0</v>
      </c>
      <c r="LWV57" s="63">
        <f t="shared" si="161"/>
        <v>0</v>
      </c>
      <c r="LWW57" s="63">
        <f t="shared" si="161"/>
        <v>0</v>
      </c>
      <c r="LWX57" s="63">
        <f t="shared" si="161"/>
        <v>0</v>
      </c>
      <c r="LWY57" s="63">
        <f t="shared" si="161"/>
        <v>0</v>
      </c>
      <c r="LWZ57" s="63">
        <f t="shared" si="161"/>
        <v>0</v>
      </c>
      <c r="LXA57" s="63">
        <f t="shared" si="161"/>
        <v>0</v>
      </c>
      <c r="LXB57" s="63">
        <f t="shared" si="161"/>
        <v>0</v>
      </c>
      <c r="LXC57" s="63">
        <f t="shared" si="161"/>
        <v>0</v>
      </c>
      <c r="LXD57" s="63">
        <f t="shared" si="161"/>
        <v>0</v>
      </c>
      <c r="LXE57" s="63">
        <f t="shared" si="161"/>
        <v>0</v>
      </c>
      <c r="LXF57" s="63">
        <f t="shared" si="161"/>
        <v>0</v>
      </c>
      <c r="LXG57" s="63">
        <f t="shared" si="161"/>
        <v>0</v>
      </c>
      <c r="LXH57" s="63">
        <f t="shared" si="161"/>
        <v>0</v>
      </c>
      <c r="LXI57" s="63">
        <f t="shared" si="161"/>
        <v>0</v>
      </c>
      <c r="LXJ57" s="63">
        <f t="shared" si="161"/>
        <v>0</v>
      </c>
      <c r="LXK57" s="63">
        <f t="shared" si="161"/>
        <v>0</v>
      </c>
      <c r="LXL57" s="63">
        <f t="shared" si="161"/>
        <v>0</v>
      </c>
      <c r="LXM57" s="63">
        <f t="shared" si="161"/>
        <v>0</v>
      </c>
      <c r="LXN57" s="63">
        <f t="shared" si="161"/>
        <v>0</v>
      </c>
      <c r="LXO57" s="63">
        <f t="shared" si="161"/>
        <v>0</v>
      </c>
      <c r="LXP57" s="63">
        <f t="shared" si="161"/>
        <v>0</v>
      </c>
      <c r="LXQ57" s="63">
        <f t="shared" si="161"/>
        <v>0</v>
      </c>
      <c r="LXR57" s="63">
        <f t="shared" si="161"/>
        <v>0</v>
      </c>
      <c r="LXS57" s="63">
        <f t="shared" si="161"/>
        <v>0</v>
      </c>
      <c r="LXT57" s="63">
        <f t="shared" si="161"/>
        <v>0</v>
      </c>
      <c r="LXU57" s="63">
        <f t="shared" si="161"/>
        <v>0</v>
      </c>
      <c r="LXV57" s="63">
        <f t="shared" si="161"/>
        <v>0</v>
      </c>
      <c r="LXW57" s="63">
        <f t="shared" si="161"/>
        <v>0</v>
      </c>
      <c r="LXX57" s="63">
        <f t="shared" si="161"/>
        <v>0</v>
      </c>
      <c r="LXY57" s="63">
        <f t="shared" si="161"/>
        <v>0</v>
      </c>
      <c r="LXZ57" s="63">
        <f t="shared" si="161"/>
        <v>0</v>
      </c>
      <c r="LYA57" s="63">
        <f t="shared" si="161"/>
        <v>0</v>
      </c>
      <c r="LYB57" s="63">
        <f t="shared" si="161"/>
        <v>0</v>
      </c>
      <c r="LYC57" s="63">
        <f t="shared" si="161"/>
        <v>0</v>
      </c>
      <c r="LYD57" s="63">
        <f t="shared" si="161"/>
        <v>0</v>
      </c>
      <c r="LYE57" s="63">
        <f t="shared" si="161"/>
        <v>0</v>
      </c>
      <c r="LYF57" s="63">
        <f t="shared" si="161"/>
        <v>0</v>
      </c>
      <c r="LYG57" s="63">
        <f t="shared" si="161"/>
        <v>0</v>
      </c>
      <c r="LYH57" s="63">
        <f t="shared" si="161"/>
        <v>0</v>
      </c>
      <c r="LYI57" s="63">
        <f t="shared" si="161"/>
        <v>0</v>
      </c>
      <c r="LYJ57" s="63">
        <f t="shared" si="161"/>
        <v>0</v>
      </c>
      <c r="LYK57" s="63">
        <f t="shared" si="161"/>
        <v>0</v>
      </c>
      <c r="LYL57" s="63">
        <f t="shared" si="161"/>
        <v>0</v>
      </c>
      <c r="LYM57" s="63">
        <f t="shared" si="161"/>
        <v>0</v>
      </c>
      <c r="LYN57" s="63">
        <f t="shared" si="161"/>
        <v>0</v>
      </c>
      <c r="LYO57" s="63">
        <f t="shared" si="161"/>
        <v>0</v>
      </c>
      <c r="LYP57" s="63">
        <f t="shared" ref="LYP57:MBA57" si="162">LYO58</f>
        <v>0</v>
      </c>
      <c r="LYQ57" s="63">
        <f t="shared" si="162"/>
        <v>0</v>
      </c>
      <c r="LYR57" s="63">
        <f t="shared" si="162"/>
        <v>0</v>
      </c>
      <c r="LYS57" s="63">
        <f t="shared" si="162"/>
        <v>0</v>
      </c>
      <c r="LYT57" s="63">
        <f t="shared" si="162"/>
        <v>0</v>
      </c>
      <c r="LYU57" s="63">
        <f t="shared" si="162"/>
        <v>0</v>
      </c>
      <c r="LYV57" s="63">
        <f t="shared" si="162"/>
        <v>0</v>
      </c>
      <c r="LYW57" s="63">
        <f t="shared" si="162"/>
        <v>0</v>
      </c>
      <c r="LYX57" s="63">
        <f t="shared" si="162"/>
        <v>0</v>
      </c>
      <c r="LYY57" s="63">
        <f t="shared" si="162"/>
        <v>0</v>
      </c>
      <c r="LYZ57" s="63">
        <f t="shared" si="162"/>
        <v>0</v>
      </c>
      <c r="LZA57" s="63">
        <f t="shared" si="162"/>
        <v>0</v>
      </c>
      <c r="LZB57" s="63">
        <f t="shared" si="162"/>
        <v>0</v>
      </c>
      <c r="LZC57" s="63">
        <f t="shared" si="162"/>
        <v>0</v>
      </c>
      <c r="LZD57" s="63">
        <f t="shared" si="162"/>
        <v>0</v>
      </c>
      <c r="LZE57" s="63">
        <f t="shared" si="162"/>
        <v>0</v>
      </c>
      <c r="LZF57" s="63">
        <f t="shared" si="162"/>
        <v>0</v>
      </c>
      <c r="LZG57" s="63">
        <f t="shared" si="162"/>
        <v>0</v>
      </c>
      <c r="LZH57" s="63">
        <f t="shared" si="162"/>
        <v>0</v>
      </c>
      <c r="LZI57" s="63">
        <f t="shared" si="162"/>
        <v>0</v>
      </c>
      <c r="LZJ57" s="63">
        <f t="shared" si="162"/>
        <v>0</v>
      </c>
      <c r="LZK57" s="63">
        <f t="shared" si="162"/>
        <v>0</v>
      </c>
      <c r="LZL57" s="63">
        <f t="shared" si="162"/>
        <v>0</v>
      </c>
      <c r="LZM57" s="63">
        <f t="shared" si="162"/>
        <v>0</v>
      </c>
      <c r="LZN57" s="63">
        <f t="shared" si="162"/>
        <v>0</v>
      </c>
      <c r="LZO57" s="63">
        <f t="shared" si="162"/>
        <v>0</v>
      </c>
      <c r="LZP57" s="63">
        <f t="shared" si="162"/>
        <v>0</v>
      </c>
      <c r="LZQ57" s="63">
        <f t="shared" si="162"/>
        <v>0</v>
      </c>
      <c r="LZR57" s="63">
        <f t="shared" si="162"/>
        <v>0</v>
      </c>
      <c r="LZS57" s="63">
        <f t="shared" si="162"/>
        <v>0</v>
      </c>
      <c r="LZT57" s="63">
        <f t="shared" si="162"/>
        <v>0</v>
      </c>
      <c r="LZU57" s="63">
        <f t="shared" si="162"/>
        <v>0</v>
      </c>
      <c r="LZV57" s="63">
        <f t="shared" si="162"/>
        <v>0</v>
      </c>
      <c r="LZW57" s="63">
        <f t="shared" si="162"/>
        <v>0</v>
      </c>
      <c r="LZX57" s="63">
        <f t="shared" si="162"/>
        <v>0</v>
      </c>
      <c r="LZY57" s="63">
        <f t="shared" si="162"/>
        <v>0</v>
      </c>
      <c r="LZZ57" s="63">
        <f t="shared" si="162"/>
        <v>0</v>
      </c>
      <c r="MAA57" s="63">
        <f t="shared" si="162"/>
        <v>0</v>
      </c>
      <c r="MAB57" s="63">
        <f t="shared" si="162"/>
        <v>0</v>
      </c>
      <c r="MAC57" s="63">
        <f t="shared" si="162"/>
        <v>0</v>
      </c>
      <c r="MAD57" s="63">
        <f t="shared" si="162"/>
        <v>0</v>
      </c>
      <c r="MAE57" s="63">
        <f t="shared" si="162"/>
        <v>0</v>
      </c>
      <c r="MAF57" s="63">
        <f t="shared" si="162"/>
        <v>0</v>
      </c>
      <c r="MAG57" s="63">
        <f t="shared" si="162"/>
        <v>0</v>
      </c>
      <c r="MAH57" s="63">
        <f t="shared" si="162"/>
        <v>0</v>
      </c>
      <c r="MAI57" s="63">
        <f t="shared" si="162"/>
        <v>0</v>
      </c>
      <c r="MAJ57" s="63">
        <f t="shared" si="162"/>
        <v>0</v>
      </c>
      <c r="MAK57" s="63">
        <f t="shared" si="162"/>
        <v>0</v>
      </c>
      <c r="MAL57" s="63">
        <f t="shared" si="162"/>
        <v>0</v>
      </c>
      <c r="MAM57" s="63">
        <f t="shared" si="162"/>
        <v>0</v>
      </c>
      <c r="MAN57" s="63">
        <f t="shared" si="162"/>
        <v>0</v>
      </c>
      <c r="MAO57" s="63">
        <f t="shared" si="162"/>
        <v>0</v>
      </c>
      <c r="MAP57" s="63">
        <f t="shared" si="162"/>
        <v>0</v>
      </c>
      <c r="MAQ57" s="63">
        <f t="shared" si="162"/>
        <v>0</v>
      </c>
      <c r="MAR57" s="63">
        <f t="shared" si="162"/>
        <v>0</v>
      </c>
      <c r="MAS57" s="63">
        <f t="shared" si="162"/>
        <v>0</v>
      </c>
      <c r="MAT57" s="63">
        <f t="shared" si="162"/>
        <v>0</v>
      </c>
      <c r="MAU57" s="63">
        <f t="shared" si="162"/>
        <v>0</v>
      </c>
      <c r="MAV57" s="63">
        <f t="shared" si="162"/>
        <v>0</v>
      </c>
      <c r="MAW57" s="63">
        <f t="shared" si="162"/>
        <v>0</v>
      </c>
      <c r="MAX57" s="63">
        <f t="shared" si="162"/>
        <v>0</v>
      </c>
      <c r="MAY57" s="63">
        <f t="shared" si="162"/>
        <v>0</v>
      </c>
      <c r="MAZ57" s="63">
        <f t="shared" si="162"/>
        <v>0</v>
      </c>
      <c r="MBA57" s="63">
        <f t="shared" si="162"/>
        <v>0</v>
      </c>
      <c r="MBB57" s="63">
        <f t="shared" ref="MBB57:MDM57" si="163">MBA58</f>
        <v>0</v>
      </c>
      <c r="MBC57" s="63">
        <f t="shared" si="163"/>
        <v>0</v>
      </c>
      <c r="MBD57" s="63">
        <f t="shared" si="163"/>
        <v>0</v>
      </c>
      <c r="MBE57" s="63">
        <f t="shared" si="163"/>
        <v>0</v>
      </c>
      <c r="MBF57" s="63">
        <f t="shared" si="163"/>
        <v>0</v>
      </c>
      <c r="MBG57" s="63">
        <f t="shared" si="163"/>
        <v>0</v>
      </c>
      <c r="MBH57" s="63">
        <f t="shared" si="163"/>
        <v>0</v>
      </c>
      <c r="MBI57" s="63">
        <f t="shared" si="163"/>
        <v>0</v>
      </c>
      <c r="MBJ57" s="63">
        <f t="shared" si="163"/>
        <v>0</v>
      </c>
      <c r="MBK57" s="63">
        <f t="shared" si="163"/>
        <v>0</v>
      </c>
      <c r="MBL57" s="63">
        <f t="shared" si="163"/>
        <v>0</v>
      </c>
      <c r="MBM57" s="63">
        <f t="shared" si="163"/>
        <v>0</v>
      </c>
      <c r="MBN57" s="63">
        <f t="shared" si="163"/>
        <v>0</v>
      </c>
      <c r="MBO57" s="63">
        <f t="shared" si="163"/>
        <v>0</v>
      </c>
      <c r="MBP57" s="63">
        <f t="shared" si="163"/>
        <v>0</v>
      </c>
      <c r="MBQ57" s="63">
        <f t="shared" si="163"/>
        <v>0</v>
      </c>
      <c r="MBR57" s="63">
        <f t="shared" si="163"/>
        <v>0</v>
      </c>
      <c r="MBS57" s="63">
        <f t="shared" si="163"/>
        <v>0</v>
      </c>
      <c r="MBT57" s="63">
        <f t="shared" si="163"/>
        <v>0</v>
      </c>
      <c r="MBU57" s="63">
        <f t="shared" si="163"/>
        <v>0</v>
      </c>
      <c r="MBV57" s="63">
        <f t="shared" si="163"/>
        <v>0</v>
      </c>
      <c r="MBW57" s="63">
        <f t="shared" si="163"/>
        <v>0</v>
      </c>
      <c r="MBX57" s="63">
        <f t="shared" si="163"/>
        <v>0</v>
      </c>
      <c r="MBY57" s="63">
        <f t="shared" si="163"/>
        <v>0</v>
      </c>
      <c r="MBZ57" s="63">
        <f t="shared" si="163"/>
        <v>0</v>
      </c>
      <c r="MCA57" s="63">
        <f t="shared" si="163"/>
        <v>0</v>
      </c>
      <c r="MCB57" s="63">
        <f t="shared" si="163"/>
        <v>0</v>
      </c>
      <c r="MCC57" s="63">
        <f t="shared" si="163"/>
        <v>0</v>
      </c>
      <c r="MCD57" s="63">
        <f t="shared" si="163"/>
        <v>0</v>
      </c>
      <c r="MCE57" s="63">
        <f t="shared" si="163"/>
        <v>0</v>
      </c>
      <c r="MCF57" s="63">
        <f t="shared" si="163"/>
        <v>0</v>
      </c>
      <c r="MCG57" s="63">
        <f t="shared" si="163"/>
        <v>0</v>
      </c>
      <c r="MCH57" s="63">
        <f t="shared" si="163"/>
        <v>0</v>
      </c>
      <c r="MCI57" s="63">
        <f t="shared" si="163"/>
        <v>0</v>
      </c>
      <c r="MCJ57" s="63">
        <f t="shared" si="163"/>
        <v>0</v>
      </c>
      <c r="MCK57" s="63">
        <f t="shared" si="163"/>
        <v>0</v>
      </c>
      <c r="MCL57" s="63">
        <f t="shared" si="163"/>
        <v>0</v>
      </c>
      <c r="MCM57" s="63">
        <f t="shared" si="163"/>
        <v>0</v>
      </c>
      <c r="MCN57" s="63">
        <f t="shared" si="163"/>
        <v>0</v>
      </c>
      <c r="MCO57" s="63">
        <f t="shared" si="163"/>
        <v>0</v>
      </c>
      <c r="MCP57" s="63">
        <f t="shared" si="163"/>
        <v>0</v>
      </c>
      <c r="MCQ57" s="63">
        <f t="shared" si="163"/>
        <v>0</v>
      </c>
      <c r="MCR57" s="63">
        <f t="shared" si="163"/>
        <v>0</v>
      </c>
      <c r="MCS57" s="63">
        <f t="shared" si="163"/>
        <v>0</v>
      </c>
      <c r="MCT57" s="63">
        <f t="shared" si="163"/>
        <v>0</v>
      </c>
      <c r="MCU57" s="63">
        <f t="shared" si="163"/>
        <v>0</v>
      </c>
      <c r="MCV57" s="63">
        <f t="shared" si="163"/>
        <v>0</v>
      </c>
      <c r="MCW57" s="63">
        <f t="shared" si="163"/>
        <v>0</v>
      </c>
      <c r="MCX57" s="63">
        <f t="shared" si="163"/>
        <v>0</v>
      </c>
      <c r="MCY57" s="63">
        <f t="shared" si="163"/>
        <v>0</v>
      </c>
      <c r="MCZ57" s="63">
        <f t="shared" si="163"/>
        <v>0</v>
      </c>
      <c r="MDA57" s="63">
        <f t="shared" si="163"/>
        <v>0</v>
      </c>
      <c r="MDB57" s="63">
        <f t="shared" si="163"/>
        <v>0</v>
      </c>
      <c r="MDC57" s="63">
        <f t="shared" si="163"/>
        <v>0</v>
      </c>
      <c r="MDD57" s="63">
        <f t="shared" si="163"/>
        <v>0</v>
      </c>
      <c r="MDE57" s="63">
        <f t="shared" si="163"/>
        <v>0</v>
      </c>
      <c r="MDF57" s="63">
        <f t="shared" si="163"/>
        <v>0</v>
      </c>
      <c r="MDG57" s="63">
        <f t="shared" si="163"/>
        <v>0</v>
      </c>
      <c r="MDH57" s="63">
        <f t="shared" si="163"/>
        <v>0</v>
      </c>
      <c r="MDI57" s="63">
        <f t="shared" si="163"/>
        <v>0</v>
      </c>
      <c r="MDJ57" s="63">
        <f t="shared" si="163"/>
        <v>0</v>
      </c>
      <c r="MDK57" s="63">
        <f t="shared" si="163"/>
        <v>0</v>
      </c>
      <c r="MDL57" s="63">
        <f t="shared" si="163"/>
        <v>0</v>
      </c>
      <c r="MDM57" s="63">
        <f t="shared" si="163"/>
        <v>0</v>
      </c>
      <c r="MDN57" s="63">
        <f t="shared" ref="MDN57:MFY57" si="164">MDM58</f>
        <v>0</v>
      </c>
      <c r="MDO57" s="63">
        <f t="shared" si="164"/>
        <v>0</v>
      </c>
      <c r="MDP57" s="63">
        <f t="shared" si="164"/>
        <v>0</v>
      </c>
      <c r="MDQ57" s="63">
        <f t="shared" si="164"/>
        <v>0</v>
      </c>
      <c r="MDR57" s="63">
        <f t="shared" si="164"/>
        <v>0</v>
      </c>
      <c r="MDS57" s="63">
        <f t="shared" si="164"/>
        <v>0</v>
      </c>
      <c r="MDT57" s="63">
        <f t="shared" si="164"/>
        <v>0</v>
      </c>
      <c r="MDU57" s="63">
        <f t="shared" si="164"/>
        <v>0</v>
      </c>
      <c r="MDV57" s="63">
        <f t="shared" si="164"/>
        <v>0</v>
      </c>
      <c r="MDW57" s="63">
        <f t="shared" si="164"/>
        <v>0</v>
      </c>
      <c r="MDX57" s="63">
        <f t="shared" si="164"/>
        <v>0</v>
      </c>
      <c r="MDY57" s="63">
        <f t="shared" si="164"/>
        <v>0</v>
      </c>
      <c r="MDZ57" s="63">
        <f t="shared" si="164"/>
        <v>0</v>
      </c>
      <c r="MEA57" s="63">
        <f t="shared" si="164"/>
        <v>0</v>
      </c>
      <c r="MEB57" s="63">
        <f t="shared" si="164"/>
        <v>0</v>
      </c>
      <c r="MEC57" s="63">
        <f t="shared" si="164"/>
        <v>0</v>
      </c>
      <c r="MED57" s="63">
        <f t="shared" si="164"/>
        <v>0</v>
      </c>
      <c r="MEE57" s="63">
        <f t="shared" si="164"/>
        <v>0</v>
      </c>
      <c r="MEF57" s="63">
        <f t="shared" si="164"/>
        <v>0</v>
      </c>
      <c r="MEG57" s="63">
        <f t="shared" si="164"/>
        <v>0</v>
      </c>
      <c r="MEH57" s="63">
        <f t="shared" si="164"/>
        <v>0</v>
      </c>
      <c r="MEI57" s="63">
        <f t="shared" si="164"/>
        <v>0</v>
      </c>
      <c r="MEJ57" s="63">
        <f t="shared" si="164"/>
        <v>0</v>
      </c>
      <c r="MEK57" s="63">
        <f t="shared" si="164"/>
        <v>0</v>
      </c>
      <c r="MEL57" s="63">
        <f t="shared" si="164"/>
        <v>0</v>
      </c>
      <c r="MEM57" s="63">
        <f t="shared" si="164"/>
        <v>0</v>
      </c>
      <c r="MEN57" s="63">
        <f t="shared" si="164"/>
        <v>0</v>
      </c>
      <c r="MEO57" s="63">
        <f t="shared" si="164"/>
        <v>0</v>
      </c>
      <c r="MEP57" s="63">
        <f t="shared" si="164"/>
        <v>0</v>
      </c>
      <c r="MEQ57" s="63">
        <f t="shared" si="164"/>
        <v>0</v>
      </c>
      <c r="MER57" s="63">
        <f t="shared" si="164"/>
        <v>0</v>
      </c>
      <c r="MES57" s="63">
        <f t="shared" si="164"/>
        <v>0</v>
      </c>
      <c r="MET57" s="63">
        <f t="shared" si="164"/>
        <v>0</v>
      </c>
      <c r="MEU57" s="63">
        <f t="shared" si="164"/>
        <v>0</v>
      </c>
      <c r="MEV57" s="63">
        <f t="shared" si="164"/>
        <v>0</v>
      </c>
      <c r="MEW57" s="63">
        <f t="shared" si="164"/>
        <v>0</v>
      </c>
      <c r="MEX57" s="63">
        <f t="shared" si="164"/>
        <v>0</v>
      </c>
      <c r="MEY57" s="63">
        <f t="shared" si="164"/>
        <v>0</v>
      </c>
      <c r="MEZ57" s="63">
        <f t="shared" si="164"/>
        <v>0</v>
      </c>
      <c r="MFA57" s="63">
        <f t="shared" si="164"/>
        <v>0</v>
      </c>
      <c r="MFB57" s="63">
        <f t="shared" si="164"/>
        <v>0</v>
      </c>
      <c r="MFC57" s="63">
        <f t="shared" si="164"/>
        <v>0</v>
      </c>
      <c r="MFD57" s="63">
        <f t="shared" si="164"/>
        <v>0</v>
      </c>
      <c r="MFE57" s="63">
        <f t="shared" si="164"/>
        <v>0</v>
      </c>
      <c r="MFF57" s="63">
        <f t="shared" si="164"/>
        <v>0</v>
      </c>
      <c r="MFG57" s="63">
        <f t="shared" si="164"/>
        <v>0</v>
      </c>
      <c r="MFH57" s="63">
        <f t="shared" si="164"/>
        <v>0</v>
      </c>
      <c r="MFI57" s="63">
        <f t="shared" si="164"/>
        <v>0</v>
      </c>
      <c r="MFJ57" s="63">
        <f t="shared" si="164"/>
        <v>0</v>
      </c>
      <c r="MFK57" s="63">
        <f t="shared" si="164"/>
        <v>0</v>
      </c>
      <c r="MFL57" s="63">
        <f t="shared" si="164"/>
        <v>0</v>
      </c>
      <c r="MFM57" s="63">
        <f t="shared" si="164"/>
        <v>0</v>
      </c>
      <c r="MFN57" s="63">
        <f t="shared" si="164"/>
        <v>0</v>
      </c>
      <c r="MFO57" s="63">
        <f t="shared" si="164"/>
        <v>0</v>
      </c>
      <c r="MFP57" s="63">
        <f t="shared" si="164"/>
        <v>0</v>
      </c>
      <c r="MFQ57" s="63">
        <f t="shared" si="164"/>
        <v>0</v>
      </c>
      <c r="MFR57" s="63">
        <f t="shared" si="164"/>
        <v>0</v>
      </c>
      <c r="MFS57" s="63">
        <f t="shared" si="164"/>
        <v>0</v>
      </c>
      <c r="MFT57" s="63">
        <f t="shared" si="164"/>
        <v>0</v>
      </c>
      <c r="MFU57" s="63">
        <f t="shared" si="164"/>
        <v>0</v>
      </c>
      <c r="MFV57" s="63">
        <f t="shared" si="164"/>
        <v>0</v>
      </c>
      <c r="MFW57" s="63">
        <f t="shared" si="164"/>
        <v>0</v>
      </c>
      <c r="MFX57" s="63">
        <f t="shared" si="164"/>
        <v>0</v>
      </c>
      <c r="MFY57" s="63">
        <f t="shared" si="164"/>
        <v>0</v>
      </c>
      <c r="MFZ57" s="63">
        <f t="shared" ref="MFZ57:MIK57" si="165">MFY58</f>
        <v>0</v>
      </c>
      <c r="MGA57" s="63">
        <f t="shared" si="165"/>
        <v>0</v>
      </c>
      <c r="MGB57" s="63">
        <f t="shared" si="165"/>
        <v>0</v>
      </c>
      <c r="MGC57" s="63">
        <f t="shared" si="165"/>
        <v>0</v>
      </c>
      <c r="MGD57" s="63">
        <f t="shared" si="165"/>
        <v>0</v>
      </c>
      <c r="MGE57" s="63">
        <f t="shared" si="165"/>
        <v>0</v>
      </c>
      <c r="MGF57" s="63">
        <f t="shared" si="165"/>
        <v>0</v>
      </c>
      <c r="MGG57" s="63">
        <f t="shared" si="165"/>
        <v>0</v>
      </c>
      <c r="MGH57" s="63">
        <f t="shared" si="165"/>
        <v>0</v>
      </c>
      <c r="MGI57" s="63">
        <f t="shared" si="165"/>
        <v>0</v>
      </c>
      <c r="MGJ57" s="63">
        <f t="shared" si="165"/>
        <v>0</v>
      </c>
      <c r="MGK57" s="63">
        <f t="shared" si="165"/>
        <v>0</v>
      </c>
      <c r="MGL57" s="63">
        <f t="shared" si="165"/>
        <v>0</v>
      </c>
      <c r="MGM57" s="63">
        <f t="shared" si="165"/>
        <v>0</v>
      </c>
      <c r="MGN57" s="63">
        <f t="shared" si="165"/>
        <v>0</v>
      </c>
      <c r="MGO57" s="63">
        <f t="shared" si="165"/>
        <v>0</v>
      </c>
      <c r="MGP57" s="63">
        <f t="shared" si="165"/>
        <v>0</v>
      </c>
      <c r="MGQ57" s="63">
        <f t="shared" si="165"/>
        <v>0</v>
      </c>
      <c r="MGR57" s="63">
        <f t="shared" si="165"/>
        <v>0</v>
      </c>
      <c r="MGS57" s="63">
        <f t="shared" si="165"/>
        <v>0</v>
      </c>
      <c r="MGT57" s="63">
        <f t="shared" si="165"/>
        <v>0</v>
      </c>
      <c r="MGU57" s="63">
        <f t="shared" si="165"/>
        <v>0</v>
      </c>
      <c r="MGV57" s="63">
        <f t="shared" si="165"/>
        <v>0</v>
      </c>
      <c r="MGW57" s="63">
        <f t="shared" si="165"/>
        <v>0</v>
      </c>
      <c r="MGX57" s="63">
        <f t="shared" si="165"/>
        <v>0</v>
      </c>
      <c r="MGY57" s="63">
        <f t="shared" si="165"/>
        <v>0</v>
      </c>
      <c r="MGZ57" s="63">
        <f t="shared" si="165"/>
        <v>0</v>
      </c>
      <c r="MHA57" s="63">
        <f t="shared" si="165"/>
        <v>0</v>
      </c>
      <c r="MHB57" s="63">
        <f t="shared" si="165"/>
        <v>0</v>
      </c>
      <c r="MHC57" s="63">
        <f t="shared" si="165"/>
        <v>0</v>
      </c>
      <c r="MHD57" s="63">
        <f t="shared" si="165"/>
        <v>0</v>
      </c>
      <c r="MHE57" s="63">
        <f t="shared" si="165"/>
        <v>0</v>
      </c>
      <c r="MHF57" s="63">
        <f t="shared" si="165"/>
        <v>0</v>
      </c>
      <c r="MHG57" s="63">
        <f t="shared" si="165"/>
        <v>0</v>
      </c>
      <c r="MHH57" s="63">
        <f t="shared" si="165"/>
        <v>0</v>
      </c>
      <c r="MHI57" s="63">
        <f t="shared" si="165"/>
        <v>0</v>
      </c>
      <c r="MHJ57" s="63">
        <f t="shared" si="165"/>
        <v>0</v>
      </c>
      <c r="MHK57" s="63">
        <f t="shared" si="165"/>
        <v>0</v>
      </c>
      <c r="MHL57" s="63">
        <f t="shared" si="165"/>
        <v>0</v>
      </c>
      <c r="MHM57" s="63">
        <f t="shared" si="165"/>
        <v>0</v>
      </c>
      <c r="MHN57" s="63">
        <f t="shared" si="165"/>
        <v>0</v>
      </c>
      <c r="MHO57" s="63">
        <f t="shared" si="165"/>
        <v>0</v>
      </c>
      <c r="MHP57" s="63">
        <f t="shared" si="165"/>
        <v>0</v>
      </c>
      <c r="MHQ57" s="63">
        <f t="shared" si="165"/>
        <v>0</v>
      </c>
      <c r="MHR57" s="63">
        <f t="shared" si="165"/>
        <v>0</v>
      </c>
      <c r="MHS57" s="63">
        <f t="shared" si="165"/>
        <v>0</v>
      </c>
      <c r="MHT57" s="63">
        <f t="shared" si="165"/>
        <v>0</v>
      </c>
      <c r="MHU57" s="63">
        <f t="shared" si="165"/>
        <v>0</v>
      </c>
      <c r="MHV57" s="63">
        <f t="shared" si="165"/>
        <v>0</v>
      </c>
      <c r="MHW57" s="63">
        <f t="shared" si="165"/>
        <v>0</v>
      </c>
      <c r="MHX57" s="63">
        <f t="shared" si="165"/>
        <v>0</v>
      </c>
      <c r="MHY57" s="63">
        <f t="shared" si="165"/>
        <v>0</v>
      </c>
      <c r="MHZ57" s="63">
        <f t="shared" si="165"/>
        <v>0</v>
      </c>
      <c r="MIA57" s="63">
        <f t="shared" si="165"/>
        <v>0</v>
      </c>
      <c r="MIB57" s="63">
        <f t="shared" si="165"/>
        <v>0</v>
      </c>
      <c r="MIC57" s="63">
        <f t="shared" si="165"/>
        <v>0</v>
      </c>
      <c r="MID57" s="63">
        <f t="shared" si="165"/>
        <v>0</v>
      </c>
      <c r="MIE57" s="63">
        <f t="shared" si="165"/>
        <v>0</v>
      </c>
      <c r="MIF57" s="63">
        <f t="shared" si="165"/>
        <v>0</v>
      </c>
      <c r="MIG57" s="63">
        <f t="shared" si="165"/>
        <v>0</v>
      </c>
      <c r="MIH57" s="63">
        <f t="shared" si="165"/>
        <v>0</v>
      </c>
      <c r="MII57" s="63">
        <f t="shared" si="165"/>
        <v>0</v>
      </c>
      <c r="MIJ57" s="63">
        <f t="shared" si="165"/>
        <v>0</v>
      </c>
      <c r="MIK57" s="63">
        <f t="shared" si="165"/>
        <v>0</v>
      </c>
      <c r="MIL57" s="63">
        <f t="shared" ref="MIL57:MKW57" si="166">MIK58</f>
        <v>0</v>
      </c>
      <c r="MIM57" s="63">
        <f t="shared" si="166"/>
        <v>0</v>
      </c>
      <c r="MIN57" s="63">
        <f t="shared" si="166"/>
        <v>0</v>
      </c>
      <c r="MIO57" s="63">
        <f t="shared" si="166"/>
        <v>0</v>
      </c>
      <c r="MIP57" s="63">
        <f t="shared" si="166"/>
        <v>0</v>
      </c>
      <c r="MIQ57" s="63">
        <f t="shared" si="166"/>
        <v>0</v>
      </c>
      <c r="MIR57" s="63">
        <f t="shared" si="166"/>
        <v>0</v>
      </c>
      <c r="MIS57" s="63">
        <f t="shared" si="166"/>
        <v>0</v>
      </c>
      <c r="MIT57" s="63">
        <f t="shared" si="166"/>
        <v>0</v>
      </c>
      <c r="MIU57" s="63">
        <f t="shared" si="166"/>
        <v>0</v>
      </c>
      <c r="MIV57" s="63">
        <f t="shared" si="166"/>
        <v>0</v>
      </c>
      <c r="MIW57" s="63">
        <f t="shared" si="166"/>
        <v>0</v>
      </c>
      <c r="MIX57" s="63">
        <f t="shared" si="166"/>
        <v>0</v>
      </c>
      <c r="MIY57" s="63">
        <f t="shared" si="166"/>
        <v>0</v>
      </c>
      <c r="MIZ57" s="63">
        <f t="shared" si="166"/>
        <v>0</v>
      </c>
      <c r="MJA57" s="63">
        <f t="shared" si="166"/>
        <v>0</v>
      </c>
      <c r="MJB57" s="63">
        <f t="shared" si="166"/>
        <v>0</v>
      </c>
      <c r="MJC57" s="63">
        <f t="shared" si="166"/>
        <v>0</v>
      </c>
      <c r="MJD57" s="63">
        <f t="shared" si="166"/>
        <v>0</v>
      </c>
      <c r="MJE57" s="63">
        <f t="shared" si="166"/>
        <v>0</v>
      </c>
      <c r="MJF57" s="63">
        <f t="shared" si="166"/>
        <v>0</v>
      </c>
      <c r="MJG57" s="63">
        <f t="shared" si="166"/>
        <v>0</v>
      </c>
      <c r="MJH57" s="63">
        <f t="shared" si="166"/>
        <v>0</v>
      </c>
      <c r="MJI57" s="63">
        <f t="shared" si="166"/>
        <v>0</v>
      </c>
      <c r="MJJ57" s="63">
        <f t="shared" si="166"/>
        <v>0</v>
      </c>
      <c r="MJK57" s="63">
        <f t="shared" si="166"/>
        <v>0</v>
      </c>
      <c r="MJL57" s="63">
        <f t="shared" si="166"/>
        <v>0</v>
      </c>
      <c r="MJM57" s="63">
        <f t="shared" si="166"/>
        <v>0</v>
      </c>
      <c r="MJN57" s="63">
        <f t="shared" si="166"/>
        <v>0</v>
      </c>
      <c r="MJO57" s="63">
        <f t="shared" si="166"/>
        <v>0</v>
      </c>
      <c r="MJP57" s="63">
        <f t="shared" si="166"/>
        <v>0</v>
      </c>
      <c r="MJQ57" s="63">
        <f t="shared" si="166"/>
        <v>0</v>
      </c>
      <c r="MJR57" s="63">
        <f t="shared" si="166"/>
        <v>0</v>
      </c>
      <c r="MJS57" s="63">
        <f t="shared" si="166"/>
        <v>0</v>
      </c>
      <c r="MJT57" s="63">
        <f t="shared" si="166"/>
        <v>0</v>
      </c>
      <c r="MJU57" s="63">
        <f t="shared" si="166"/>
        <v>0</v>
      </c>
      <c r="MJV57" s="63">
        <f t="shared" si="166"/>
        <v>0</v>
      </c>
      <c r="MJW57" s="63">
        <f t="shared" si="166"/>
        <v>0</v>
      </c>
      <c r="MJX57" s="63">
        <f t="shared" si="166"/>
        <v>0</v>
      </c>
      <c r="MJY57" s="63">
        <f t="shared" si="166"/>
        <v>0</v>
      </c>
      <c r="MJZ57" s="63">
        <f t="shared" si="166"/>
        <v>0</v>
      </c>
      <c r="MKA57" s="63">
        <f t="shared" si="166"/>
        <v>0</v>
      </c>
      <c r="MKB57" s="63">
        <f t="shared" si="166"/>
        <v>0</v>
      </c>
      <c r="MKC57" s="63">
        <f t="shared" si="166"/>
        <v>0</v>
      </c>
      <c r="MKD57" s="63">
        <f t="shared" si="166"/>
        <v>0</v>
      </c>
      <c r="MKE57" s="63">
        <f t="shared" si="166"/>
        <v>0</v>
      </c>
      <c r="MKF57" s="63">
        <f t="shared" si="166"/>
        <v>0</v>
      </c>
      <c r="MKG57" s="63">
        <f t="shared" si="166"/>
        <v>0</v>
      </c>
      <c r="MKH57" s="63">
        <f t="shared" si="166"/>
        <v>0</v>
      </c>
      <c r="MKI57" s="63">
        <f t="shared" si="166"/>
        <v>0</v>
      </c>
      <c r="MKJ57" s="63">
        <f t="shared" si="166"/>
        <v>0</v>
      </c>
      <c r="MKK57" s="63">
        <f t="shared" si="166"/>
        <v>0</v>
      </c>
      <c r="MKL57" s="63">
        <f t="shared" si="166"/>
        <v>0</v>
      </c>
      <c r="MKM57" s="63">
        <f t="shared" si="166"/>
        <v>0</v>
      </c>
      <c r="MKN57" s="63">
        <f t="shared" si="166"/>
        <v>0</v>
      </c>
      <c r="MKO57" s="63">
        <f t="shared" si="166"/>
        <v>0</v>
      </c>
      <c r="MKP57" s="63">
        <f t="shared" si="166"/>
        <v>0</v>
      </c>
      <c r="MKQ57" s="63">
        <f t="shared" si="166"/>
        <v>0</v>
      </c>
      <c r="MKR57" s="63">
        <f t="shared" si="166"/>
        <v>0</v>
      </c>
      <c r="MKS57" s="63">
        <f t="shared" si="166"/>
        <v>0</v>
      </c>
      <c r="MKT57" s="63">
        <f t="shared" si="166"/>
        <v>0</v>
      </c>
      <c r="MKU57" s="63">
        <f t="shared" si="166"/>
        <v>0</v>
      </c>
      <c r="MKV57" s="63">
        <f t="shared" si="166"/>
        <v>0</v>
      </c>
      <c r="MKW57" s="63">
        <f t="shared" si="166"/>
        <v>0</v>
      </c>
      <c r="MKX57" s="63">
        <f t="shared" ref="MKX57:MNI57" si="167">MKW58</f>
        <v>0</v>
      </c>
      <c r="MKY57" s="63">
        <f t="shared" si="167"/>
        <v>0</v>
      </c>
      <c r="MKZ57" s="63">
        <f t="shared" si="167"/>
        <v>0</v>
      </c>
      <c r="MLA57" s="63">
        <f t="shared" si="167"/>
        <v>0</v>
      </c>
      <c r="MLB57" s="63">
        <f t="shared" si="167"/>
        <v>0</v>
      </c>
      <c r="MLC57" s="63">
        <f t="shared" si="167"/>
        <v>0</v>
      </c>
      <c r="MLD57" s="63">
        <f t="shared" si="167"/>
        <v>0</v>
      </c>
      <c r="MLE57" s="63">
        <f t="shared" si="167"/>
        <v>0</v>
      </c>
      <c r="MLF57" s="63">
        <f t="shared" si="167"/>
        <v>0</v>
      </c>
      <c r="MLG57" s="63">
        <f t="shared" si="167"/>
        <v>0</v>
      </c>
      <c r="MLH57" s="63">
        <f t="shared" si="167"/>
        <v>0</v>
      </c>
      <c r="MLI57" s="63">
        <f t="shared" si="167"/>
        <v>0</v>
      </c>
      <c r="MLJ57" s="63">
        <f t="shared" si="167"/>
        <v>0</v>
      </c>
      <c r="MLK57" s="63">
        <f t="shared" si="167"/>
        <v>0</v>
      </c>
      <c r="MLL57" s="63">
        <f t="shared" si="167"/>
        <v>0</v>
      </c>
      <c r="MLM57" s="63">
        <f t="shared" si="167"/>
        <v>0</v>
      </c>
      <c r="MLN57" s="63">
        <f t="shared" si="167"/>
        <v>0</v>
      </c>
      <c r="MLO57" s="63">
        <f t="shared" si="167"/>
        <v>0</v>
      </c>
      <c r="MLP57" s="63">
        <f t="shared" si="167"/>
        <v>0</v>
      </c>
      <c r="MLQ57" s="63">
        <f t="shared" si="167"/>
        <v>0</v>
      </c>
      <c r="MLR57" s="63">
        <f t="shared" si="167"/>
        <v>0</v>
      </c>
      <c r="MLS57" s="63">
        <f t="shared" si="167"/>
        <v>0</v>
      </c>
      <c r="MLT57" s="63">
        <f t="shared" si="167"/>
        <v>0</v>
      </c>
      <c r="MLU57" s="63">
        <f t="shared" si="167"/>
        <v>0</v>
      </c>
      <c r="MLV57" s="63">
        <f t="shared" si="167"/>
        <v>0</v>
      </c>
      <c r="MLW57" s="63">
        <f t="shared" si="167"/>
        <v>0</v>
      </c>
      <c r="MLX57" s="63">
        <f t="shared" si="167"/>
        <v>0</v>
      </c>
      <c r="MLY57" s="63">
        <f t="shared" si="167"/>
        <v>0</v>
      </c>
      <c r="MLZ57" s="63">
        <f t="shared" si="167"/>
        <v>0</v>
      </c>
      <c r="MMA57" s="63">
        <f t="shared" si="167"/>
        <v>0</v>
      </c>
      <c r="MMB57" s="63">
        <f t="shared" si="167"/>
        <v>0</v>
      </c>
      <c r="MMC57" s="63">
        <f t="shared" si="167"/>
        <v>0</v>
      </c>
      <c r="MMD57" s="63">
        <f t="shared" si="167"/>
        <v>0</v>
      </c>
      <c r="MME57" s="63">
        <f t="shared" si="167"/>
        <v>0</v>
      </c>
      <c r="MMF57" s="63">
        <f t="shared" si="167"/>
        <v>0</v>
      </c>
      <c r="MMG57" s="63">
        <f t="shared" si="167"/>
        <v>0</v>
      </c>
      <c r="MMH57" s="63">
        <f t="shared" si="167"/>
        <v>0</v>
      </c>
      <c r="MMI57" s="63">
        <f t="shared" si="167"/>
        <v>0</v>
      </c>
      <c r="MMJ57" s="63">
        <f t="shared" si="167"/>
        <v>0</v>
      </c>
      <c r="MMK57" s="63">
        <f t="shared" si="167"/>
        <v>0</v>
      </c>
      <c r="MML57" s="63">
        <f t="shared" si="167"/>
        <v>0</v>
      </c>
      <c r="MMM57" s="63">
        <f t="shared" si="167"/>
        <v>0</v>
      </c>
      <c r="MMN57" s="63">
        <f t="shared" si="167"/>
        <v>0</v>
      </c>
      <c r="MMO57" s="63">
        <f t="shared" si="167"/>
        <v>0</v>
      </c>
      <c r="MMP57" s="63">
        <f t="shared" si="167"/>
        <v>0</v>
      </c>
      <c r="MMQ57" s="63">
        <f t="shared" si="167"/>
        <v>0</v>
      </c>
      <c r="MMR57" s="63">
        <f t="shared" si="167"/>
        <v>0</v>
      </c>
      <c r="MMS57" s="63">
        <f t="shared" si="167"/>
        <v>0</v>
      </c>
      <c r="MMT57" s="63">
        <f t="shared" si="167"/>
        <v>0</v>
      </c>
      <c r="MMU57" s="63">
        <f t="shared" si="167"/>
        <v>0</v>
      </c>
      <c r="MMV57" s="63">
        <f t="shared" si="167"/>
        <v>0</v>
      </c>
      <c r="MMW57" s="63">
        <f t="shared" si="167"/>
        <v>0</v>
      </c>
      <c r="MMX57" s="63">
        <f t="shared" si="167"/>
        <v>0</v>
      </c>
      <c r="MMY57" s="63">
        <f t="shared" si="167"/>
        <v>0</v>
      </c>
      <c r="MMZ57" s="63">
        <f t="shared" si="167"/>
        <v>0</v>
      </c>
      <c r="MNA57" s="63">
        <f t="shared" si="167"/>
        <v>0</v>
      </c>
      <c r="MNB57" s="63">
        <f t="shared" si="167"/>
        <v>0</v>
      </c>
      <c r="MNC57" s="63">
        <f t="shared" si="167"/>
        <v>0</v>
      </c>
      <c r="MND57" s="63">
        <f t="shared" si="167"/>
        <v>0</v>
      </c>
      <c r="MNE57" s="63">
        <f t="shared" si="167"/>
        <v>0</v>
      </c>
      <c r="MNF57" s="63">
        <f t="shared" si="167"/>
        <v>0</v>
      </c>
      <c r="MNG57" s="63">
        <f t="shared" si="167"/>
        <v>0</v>
      </c>
      <c r="MNH57" s="63">
        <f t="shared" si="167"/>
        <v>0</v>
      </c>
      <c r="MNI57" s="63">
        <f t="shared" si="167"/>
        <v>0</v>
      </c>
      <c r="MNJ57" s="63">
        <f t="shared" ref="MNJ57:MPU57" si="168">MNI58</f>
        <v>0</v>
      </c>
      <c r="MNK57" s="63">
        <f t="shared" si="168"/>
        <v>0</v>
      </c>
      <c r="MNL57" s="63">
        <f t="shared" si="168"/>
        <v>0</v>
      </c>
      <c r="MNM57" s="63">
        <f t="shared" si="168"/>
        <v>0</v>
      </c>
      <c r="MNN57" s="63">
        <f t="shared" si="168"/>
        <v>0</v>
      </c>
      <c r="MNO57" s="63">
        <f t="shared" si="168"/>
        <v>0</v>
      </c>
      <c r="MNP57" s="63">
        <f t="shared" si="168"/>
        <v>0</v>
      </c>
      <c r="MNQ57" s="63">
        <f t="shared" si="168"/>
        <v>0</v>
      </c>
      <c r="MNR57" s="63">
        <f t="shared" si="168"/>
        <v>0</v>
      </c>
      <c r="MNS57" s="63">
        <f t="shared" si="168"/>
        <v>0</v>
      </c>
      <c r="MNT57" s="63">
        <f t="shared" si="168"/>
        <v>0</v>
      </c>
      <c r="MNU57" s="63">
        <f t="shared" si="168"/>
        <v>0</v>
      </c>
      <c r="MNV57" s="63">
        <f t="shared" si="168"/>
        <v>0</v>
      </c>
      <c r="MNW57" s="63">
        <f t="shared" si="168"/>
        <v>0</v>
      </c>
      <c r="MNX57" s="63">
        <f t="shared" si="168"/>
        <v>0</v>
      </c>
      <c r="MNY57" s="63">
        <f t="shared" si="168"/>
        <v>0</v>
      </c>
      <c r="MNZ57" s="63">
        <f t="shared" si="168"/>
        <v>0</v>
      </c>
      <c r="MOA57" s="63">
        <f t="shared" si="168"/>
        <v>0</v>
      </c>
      <c r="MOB57" s="63">
        <f t="shared" si="168"/>
        <v>0</v>
      </c>
      <c r="MOC57" s="63">
        <f t="shared" si="168"/>
        <v>0</v>
      </c>
      <c r="MOD57" s="63">
        <f t="shared" si="168"/>
        <v>0</v>
      </c>
      <c r="MOE57" s="63">
        <f t="shared" si="168"/>
        <v>0</v>
      </c>
      <c r="MOF57" s="63">
        <f t="shared" si="168"/>
        <v>0</v>
      </c>
      <c r="MOG57" s="63">
        <f t="shared" si="168"/>
        <v>0</v>
      </c>
      <c r="MOH57" s="63">
        <f t="shared" si="168"/>
        <v>0</v>
      </c>
      <c r="MOI57" s="63">
        <f t="shared" si="168"/>
        <v>0</v>
      </c>
      <c r="MOJ57" s="63">
        <f t="shared" si="168"/>
        <v>0</v>
      </c>
      <c r="MOK57" s="63">
        <f t="shared" si="168"/>
        <v>0</v>
      </c>
      <c r="MOL57" s="63">
        <f t="shared" si="168"/>
        <v>0</v>
      </c>
      <c r="MOM57" s="63">
        <f t="shared" si="168"/>
        <v>0</v>
      </c>
      <c r="MON57" s="63">
        <f t="shared" si="168"/>
        <v>0</v>
      </c>
      <c r="MOO57" s="63">
        <f t="shared" si="168"/>
        <v>0</v>
      </c>
      <c r="MOP57" s="63">
        <f t="shared" si="168"/>
        <v>0</v>
      </c>
      <c r="MOQ57" s="63">
        <f t="shared" si="168"/>
        <v>0</v>
      </c>
      <c r="MOR57" s="63">
        <f t="shared" si="168"/>
        <v>0</v>
      </c>
      <c r="MOS57" s="63">
        <f t="shared" si="168"/>
        <v>0</v>
      </c>
      <c r="MOT57" s="63">
        <f t="shared" si="168"/>
        <v>0</v>
      </c>
      <c r="MOU57" s="63">
        <f t="shared" si="168"/>
        <v>0</v>
      </c>
      <c r="MOV57" s="63">
        <f t="shared" si="168"/>
        <v>0</v>
      </c>
      <c r="MOW57" s="63">
        <f t="shared" si="168"/>
        <v>0</v>
      </c>
      <c r="MOX57" s="63">
        <f t="shared" si="168"/>
        <v>0</v>
      </c>
      <c r="MOY57" s="63">
        <f t="shared" si="168"/>
        <v>0</v>
      </c>
      <c r="MOZ57" s="63">
        <f t="shared" si="168"/>
        <v>0</v>
      </c>
      <c r="MPA57" s="63">
        <f t="shared" si="168"/>
        <v>0</v>
      </c>
      <c r="MPB57" s="63">
        <f t="shared" si="168"/>
        <v>0</v>
      </c>
      <c r="MPC57" s="63">
        <f t="shared" si="168"/>
        <v>0</v>
      </c>
      <c r="MPD57" s="63">
        <f t="shared" si="168"/>
        <v>0</v>
      </c>
      <c r="MPE57" s="63">
        <f t="shared" si="168"/>
        <v>0</v>
      </c>
      <c r="MPF57" s="63">
        <f t="shared" si="168"/>
        <v>0</v>
      </c>
      <c r="MPG57" s="63">
        <f t="shared" si="168"/>
        <v>0</v>
      </c>
      <c r="MPH57" s="63">
        <f t="shared" si="168"/>
        <v>0</v>
      </c>
      <c r="MPI57" s="63">
        <f t="shared" si="168"/>
        <v>0</v>
      </c>
      <c r="MPJ57" s="63">
        <f t="shared" si="168"/>
        <v>0</v>
      </c>
      <c r="MPK57" s="63">
        <f t="shared" si="168"/>
        <v>0</v>
      </c>
      <c r="MPL57" s="63">
        <f t="shared" si="168"/>
        <v>0</v>
      </c>
      <c r="MPM57" s="63">
        <f t="shared" si="168"/>
        <v>0</v>
      </c>
      <c r="MPN57" s="63">
        <f t="shared" si="168"/>
        <v>0</v>
      </c>
      <c r="MPO57" s="63">
        <f t="shared" si="168"/>
        <v>0</v>
      </c>
      <c r="MPP57" s="63">
        <f t="shared" si="168"/>
        <v>0</v>
      </c>
      <c r="MPQ57" s="63">
        <f t="shared" si="168"/>
        <v>0</v>
      </c>
      <c r="MPR57" s="63">
        <f t="shared" si="168"/>
        <v>0</v>
      </c>
      <c r="MPS57" s="63">
        <f t="shared" si="168"/>
        <v>0</v>
      </c>
      <c r="MPT57" s="63">
        <f t="shared" si="168"/>
        <v>0</v>
      </c>
      <c r="MPU57" s="63">
        <f t="shared" si="168"/>
        <v>0</v>
      </c>
      <c r="MPV57" s="63">
        <f t="shared" ref="MPV57:MSG57" si="169">MPU58</f>
        <v>0</v>
      </c>
      <c r="MPW57" s="63">
        <f t="shared" si="169"/>
        <v>0</v>
      </c>
      <c r="MPX57" s="63">
        <f t="shared" si="169"/>
        <v>0</v>
      </c>
      <c r="MPY57" s="63">
        <f t="shared" si="169"/>
        <v>0</v>
      </c>
      <c r="MPZ57" s="63">
        <f t="shared" si="169"/>
        <v>0</v>
      </c>
      <c r="MQA57" s="63">
        <f t="shared" si="169"/>
        <v>0</v>
      </c>
      <c r="MQB57" s="63">
        <f t="shared" si="169"/>
        <v>0</v>
      </c>
      <c r="MQC57" s="63">
        <f t="shared" si="169"/>
        <v>0</v>
      </c>
      <c r="MQD57" s="63">
        <f t="shared" si="169"/>
        <v>0</v>
      </c>
      <c r="MQE57" s="63">
        <f t="shared" si="169"/>
        <v>0</v>
      </c>
      <c r="MQF57" s="63">
        <f t="shared" si="169"/>
        <v>0</v>
      </c>
      <c r="MQG57" s="63">
        <f t="shared" si="169"/>
        <v>0</v>
      </c>
      <c r="MQH57" s="63">
        <f t="shared" si="169"/>
        <v>0</v>
      </c>
      <c r="MQI57" s="63">
        <f t="shared" si="169"/>
        <v>0</v>
      </c>
      <c r="MQJ57" s="63">
        <f t="shared" si="169"/>
        <v>0</v>
      </c>
      <c r="MQK57" s="63">
        <f t="shared" si="169"/>
        <v>0</v>
      </c>
      <c r="MQL57" s="63">
        <f t="shared" si="169"/>
        <v>0</v>
      </c>
      <c r="MQM57" s="63">
        <f t="shared" si="169"/>
        <v>0</v>
      </c>
      <c r="MQN57" s="63">
        <f t="shared" si="169"/>
        <v>0</v>
      </c>
      <c r="MQO57" s="63">
        <f t="shared" si="169"/>
        <v>0</v>
      </c>
      <c r="MQP57" s="63">
        <f t="shared" si="169"/>
        <v>0</v>
      </c>
      <c r="MQQ57" s="63">
        <f t="shared" si="169"/>
        <v>0</v>
      </c>
      <c r="MQR57" s="63">
        <f t="shared" si="169"/>
        <v>0</v>
      </c>
      <c r="MQS57" s="63">
        <f t="shared" si="169"/>
        <v>0</v>
      </c>
      <c r="MQT57" s="63">
        <f t="shared" si="169"/>
        <v>0</v>
      </c>
      <c r="MQU57" s="63">
        <f t="shared" si="169"/>
        <v>0</v>
      </c>
      <c r="MQV57" s="63">
        <f t="shared" si="169"/>
        <v>0</v>
      </c>
      <c r="MQW57" s="63">
        <f t="shared" si="169"/>
        <v>0</v>
      </c>
      <c r="MQX57" s="63">
        <f t="shared" si="169"/>
        <v>0</v>
      </c>
      <c r="MQY57" s="63">
        <f t="shared" si="169"/>
        <v>0</v>
      </c>
      <c r="MQZ57" s="63">
        <f t="shared" si="169"/>
        <v>0</v>
      </c>
      <c r="MRA57" s="63">
        <f t="shared" si="169"/>
        <v>0</v>
      </c>
      <c r="MRB57" s="63">
        <f t="shared" si="169"/>
        <v>0</v>
      </c>
      <c r="MRC57" s="63">
        <f t="shared" si="169"/>
        <v>0</v>
      </c>
      <c r="MRD57" s="63">
        <f t="shared" si="169"/>
        <v>0</v>
      </c>
      <c r="MRE57" s="63">
        <f t="shared" si="169"/>
        <v>0</v>
      </c>
      <c r="MRF57" s="63">
        <f t="shared" si="169"/>
        <v>0</v>
      </c>
      <c r="MRG57" s="63">
        <f t="shared" si="169"/>
        <v>0</v>
      </c>
      <c r="MRH57" s="63">
        <f t="shared" si="169"/>
        <v>0</v>
      </c>
      <c r="MRI57" s="63">
        <f t="shared" si="169"/>
        <v>0</v>
      </c>
      <c r="MRJ57" s="63">
        <f t="shared" si="169"/>
        <v>0</v>
      </c>
      <c r="MRK57" s="63">
        <f t="shared" si="169"/>
        <v>0</v>
      </c>
      <c r="MRL57" s="63">
        <f t="shared" si="169"/>
        <v>0</v>
      </c>
      <c r="MRM57" s="63">
        <f t="shared" si="169"/>
        <v>0</v>
      </c>
      <c r="MRN57" s="63">
        <f t="shared" si="169"/>
        <v>0</v>
      </c>
      <c r="MRO57" s="63">
        <f t="shared" si="169"/>
        <v>0</v>
      </c>
      <c r="MRP57" s="63">
        <f t="shared" si="169"/>
        <v>0</v>
      </c>
      <c r="MRQ57" s="63">
        <f t="shared" si="169"/>
        <v>0</v>
      </c>
      <c r="MRR57" s="63">
        <f t="shared" si="169"/>
        <v>0</v>
      </c>
      <c r="MRS57" s="63">
        <f t="shared" si="169"/>
        <v>0</v>
      </c>
      <c r="MRT57" s="63">
        <f t="shared" si="169"/>
        <v>0</v>
      </c>
      <c r="MRU57" s="63">
        <f t="shared" si="169"/>
        <v>0</v>
      </c>
      <c r="MRV57" s="63">
        <f t="shared" si="169"/>
        <v>0</v>
      </c>
      <c r="MRW57" s="63">
        <f t="shared" si="169"/>
        <v>0</v>
      </c>
      <c r="MRX57" s="63">
        <f t="shared" si="169"/>
        <v>0</v>
      </c>
      <c r="MRY57" s="63">
        <f t="shared" si="169"/>
        <v>0</v>
      </c>
      <c r="MRZ57" s="63">
        <f t="shared" si="169"/>
        <v>0</v>
      </c>
      <c r="MSA57" s="63">
        <f t="shared" si="169"/>
        <v>0</v>
      </c>
      <c r="MSB57" s="63">
        <f t="shared" si="169"/>
        <v>0</v>
      </c>
      <c r="MSC57" s="63">
        <f t="shared" si="169"/>
        <v>0</v>
      </c>
      <c r="MSD57" s="63">
        <f t="shared" si="169"/>
        <v>0</v>
      </c>
      <c r="MSE57" s="63">
        <f t="shared" si="169"/>
        <v>0</v>
      </c>
      <c r="MSF57" s="63">
        <f t="shared" si="169"/>
        <v>0</v>
      </c>
      <c r="MSG57" s="63">
        <f t="shared" si="169"/>
        <v>0</v>
      </c>
      <c r="MSH57" s="63">
        <f t="shared" ref="MSH57:MUS57" si="170">MSG58</f>
        <v>0</v>
      </c>
      <c r="MSI57" s="63">
        <f t="shared" si="170"/>
        <v>0</v>
      </c>
      <c r="MSJ57" s="63">
        <f t="shared" si="170"/>
        <v>0</v>
      </c>
      <c r="MSK57" s="63">
        <f t="shared" si="170"/>
        <v>0</v>
      </c>
      <c r="MSL57" s="63">
        <f t="shared" si="170"/>
        <v>0</v>
      </c>
      <c r="MSM57" s="63">
        <f t="shared" si="170"/>
        <v>0</v>
      </c>
      <c r="MSN57" s="63">
        <f t="shared" si="170"/>
        <v>0</v>
      </c>
      <c r="MSO57" s="63">
        <f t="shared" si="170"/>
        <v>0</v>
      </c>
      <c r="MSP57" s="63">
        <f t="shared" si="170"/>
        <v>0</v>
      </c>
      <c r="MSQ57" s="63">
        <f t="shared" si="170"/>
        <v>0</v>
      </c>
      <c r="MSR57" s="63">
        <f t="shared" si="170"/>
        <v>0</v>
      </c>
      <c r="MSS57" s="63">
        <f t="shared" si="170"/>
        <v>0</v>
      </c>
      <c r="MST57" s="63">
        <f t="shared" si="170"/>
        <v>0</v>
      </c>
      <c r="MSU57" s="63">
        <f t="shared" si="170"/>
        <v>0</v>
      </c>
      <c r="MSV57" s="63">
        <f t="shared" si="170"/>
        <v>0</v>
      </c>
      <c r="MSW57" s="63">
        <f t="shared" si="170"/>
        <v>0</v>
      </c>
      <c r="MSX57" s="63">
        <f t="shared" si="170"/>
        <v>0</v>
      </c>
      <c r="MSY57" s="63">
        <f t="shared" si="170"/>
        <v>0</v>
      </c>
      <c r="MSZ57" s="63">
        <f t="shared" si="170"/>
        <v>0</v>
      </c>
      <c r="MTA57" s="63">
        <f t="shared" si="170"/>
        <v>0</v>
      </c>
      <c r="MTB57" s="63">
        <f t="shared" si="170"/>
        <v>0</v>
      </c>
      <c r="MTC57" s="63">
        <f t="shared" si="170"/>
        <v>0</v>
      </c>
      <c r="MTD57" s="63">
        <f t="shared" si="170"/>
        <v>0</v>
      </c>
      <c r="MTE57" s="63">
        <f t="shared" si="170"/>
        <v>0</v>
      </c>
      <c r="MTF57" s="63">
        <f t="shared" si="170"/>
        <v>0</v>
      </c>
      <c r="MTG57" s="63">
        <f t="shared" si="170"/>
        <v>0</v>
      </c>
      <c r="MTH57" s="63">
        <f t="shared" si="170"/>
        <v>0</v>
      </c>
      <c r="MTI57" s="63">
        <f t="shared" si="170"/>
        <v>0</v>
      </c>
      <c r="MTJ57" s="63">
        <f t="shared" si="170"/>
        <v>0</v>
      </c>
      <c r="MTK57" s="63">
        <f t="shared" si="170"/>
        <v>0</v>
      </c>
      <c r="MTL57" s="63">
        <f t="shared" si="170"/>
        <v>0</v>
      </c>
      <c r="MTM57" s="63">
        <f t="shared" si="170"/>
        <v>0</v>
      </c>
      <c r="MTN57" s="63">
        <f t="shared" si="170"/>
        <v>0</v>
      </c>
      <c r="MTO57" s="63">
        <f t="shared" si="170"/>
        <v>0</v>
      </c>
      <c r="MTP57" s="63">
        <f t="shared" si="170"/>
        <v>0</v>
      </c>
      <c r="MTQ57" s="63">
        <f t="shared" si="170"/>
        <v>0</v>
      </c>
      <c r="MTR57" s="63">
        <f t="shared" si="170"/>
        <v>0</v>
      </c>
      <c r="MTS57" s="63">
        <f t="shared" si="170"/>
        <v>0</v>
      </c>
      <c r="MTT57" s="63">
        <f t="shared" si="170"/>
        <v>0</v>
      </c>
      <c r="MTU57" s="63">
        <f t="shared" si="170"/>
        <v>0</v>
      </c>
      <c r="MTV57" s="63">
        <f t="shared" si="170"/>
        <v>0</v>
      </c>
      <c r="MTW57" s="63">
        <f t="shared" si="170"/>
        <v>0</v>
      </c>
      <c r="MTX57" s="63">
        <f t="shared" si="170"/>
        <v>0</v>
      </c>
      <c r="MTY57" s="63">
        <f t="shared" si="170"/>
        <v>0</v>
      </c>
      <c r="MTZ57" s="63">
        <f t="shared" si="170"/>
        <v>0</v>
      </c>
      <c r="MUA57" s="63">
        <f t="shared" si="170"/>
        <v>0</v>
      </c>
      <c r="MUB57" s="63">
        <f t="shared" si="170"/>
        <v>0</v>
      </c>
      <c r="MUC57" s="63">
        <f t="shared" si="170"/>
        <v>0</v>
      </c>
      <c r="MUD57" s="63">
        <f t="shared" si="170"/>
        <v>0</v>
      </c>
      <c r="MUE57" s="63">
        <f t="shared" si="170"/>
        <v>0</v>
      </c>
      <c r="MUF57" s="63">
        <f t="shared" si="170"/>
        <v>0</v>
      </c>
      <c r="MUG57" s="63">
        <f t="shared" si="170"/>
        <v>0</v>
      </c>
      <c r="MUH57" s="63">
        <f t="shared" si="170"/>
        <v>0</v>
      </c>
      <c r="MUI57" s="63">
        <f t="shared" si="170"/>
        <v>0</v>
      </c>
      <c r="MUJ57" s="63">
        <f t="shared" si="170"/>
        <v>0</v>
      </c>
      <c r="MUK57" s="63">
        <f t="shared" si="170"/>
        <v>0</v>
      </c>
      <c r="MUL57" s="63">
        <f t="shared" si="170"/>
        <v>0</v>
      </c>
      <c r="MUM57" s="63">
        <f t="shared" si="170"/>
        <v>0</v>
      </c>
      <c r="MUN57" s="63">
        <f t="shared" si="170"/>
        <v>0</v>
      </c>
      <c r="MUO57" s="63">
        <f t="shared" si="170"/>
        <v>0</v>
      </c>
      <c r="MUP57" s="63">
        <f t="shared" si="170"/>
        <v>0</v>
      </c>
      <c r="MUQ57" s="63">
        <f t="shared" si="170"/>
        <v>0</v>
      </c>
      <c r="MUR57" s="63">
        <f t="shared" si="170"/>
        <v>0</v>
      </c>
      <c r="MUS57" s="63">
        <f t="shared" si="170"/>
        <v>0</v>
      </c>
      <c r="MUT57" s="63">
        <f t="shared" ref="MUT57:MXE57" si="171">MUS58</f>
        <v>0</v>
      </c>
      <c r="MUU57" s="63">
        <f t="shared" si="171"/>
        <v>0</v>
      </c>
      <c r="MUV57" s="63">
        <f t="shared" si="171"/>
        <v>0</v>
      </c>
      <c r="MUW57" s="63">
        <f t="shared" si="171"/>
        <v>0</v>
      </c>
      <c r="MUX57" s="63">
        <f t="shared" si="171"/>
        <v>0</v>
      </c>
      <c r="MUY57" s="63">
        <f t="shared" si="171"/>
        <v>0</v>
      </c>
      <c r="MUZ57" s="63">
        <f t="shared" si="171"/>
        <v>0</v>
      </c>
      <c r="MVA57" s="63">
        <f t="shared" si="171"/>
        <v>0</v>
      </c>
      <c r="MVB57" s="63">
        <f t="shared" si="171"/>
        <v>0</v>
      </c>
      <c r="MVC57" s="63">
        <f t="shared" si="171"/>
        <v>0</v>
      </c>
      <c r="MVD57" s="63">
        <f t="shared" si="171"/>
        <v>0</v>
      </c>
      <c r="MVE57" s="63">
        <f t="shared" si="171"/>
        <v>0</v>
      </c>
      <c r="MVF57" s="63">
        <f t="shared" si="171"/>
        <v>0</v>
      </c>
      <c r="MVG57" s="63">
        <f t="shared" si="171"/>
        <v>0</v>
      </c>
      <c r="MVH57" s="63">
        <f t="shared" si="171"/>
        <v>0</v>
      </c>
      <c r="MVI57" s="63">
        <f t="shared" si="171"/>
        <v>0</v>
      </c>
      <c r="MVJ57" s="63">
        <f t="shared" si="171"/>
        <v>0</v>
      </c>
      <c r="MVK57" s="63">
        <f t="shared" si="171"/>
        <v>0</v>
      </c>
      <c r="MVL57" s="63">
        <f t="shared" si="171"/>
        <v>0</v>
      </c>
      <c r="MVM57" s="63">
        <f t="shared" si="171"/>
        <v>0</v>
      </c>
      <c r="MVN57" s="63">
        <f t="shared" si="171"/>
        <v>0</v>
      </c>
      <c r="MVO57" s="63">
        <f t="shared" si="171"/>
        <v>0</v>
      </c>
      <c r="MVP57" s="63">
        <f t="shared" si="171"/>
        <v>0</v>
      </c>
      <c r="MVQ57" s="63">
        <f t="shared" si="171"/>
        <v>0</v>
      </c>
      <c r="MVR57" s="63">
        <f t="shared" si="171"/>
        <v>0</v>
      </c>
      <c r="MVS57" s="63">
        <f t="shared" si="171"/>
        <v>0</v>
      </c>
      <c r="MVT57" s="63">
        <f t="shared" si="171"/>
        <v>0</v>
      </c>
      <c r="MVU57" s="63">
        <f t="shared" si="171"/>
        <v>0</v>
      </c>
      <c r="MVV57" s="63">
        <f t="shared" si="171"/>
        <v>0</v>
      </c>
      <c r="MVW57" s="63">
        <f t="shared" si="171"/>
        <v>0</v>
      </c>
      <c r="MVX57" s="63">
        <f t="shared" si="171"/>
        <v>0</v>
      </c>
      <c r="MVY57" s="63">
        <f t="shared" si="171"/>
        <v>0</v>
      </c>
      <c r="MVZ57" s="63">
        <f t="shared" si="171"/>
        <v>0</v>
      </c>
      <c r="MWA57" s="63">
        <f t="shared" si="171"/>
        <v>0</v>
      </c>
      <c r="MWB57" s="63">
        <f t="shared" si="171"/>
        <v>0</v>
      </c>
      <c r="MWC57" s="63">
        <f t="shared" si="171"/>
        <v>0</v>
      </c>
      <c r="MWD57" s="63">
        <f t="shared" si="171"/>
        <v>0</v>
      </c>
      <c r="MWE57" s="63">
        <f t="shared" si="171"/>
        <v>0</v>
      </c>
      <c r="MWF57" s="63">
        <f t="shared" si="171"/>
        <v>0</v>
      </c>
      <c r="MWG57" s="63">
        <f t="shared" si="171"/>
        <v>0</v>
      </c>
      <c r="MWH57" s="63">
        <f t="shared" si="171"/>
        <v>0</v>
      </c>
      <c r="MWI57" s="63">
        <f t="shared" si="171"/>
        <v>0</v>
      </c>
      <c r="MWJ57" s="63">
        <f t="shared" si="171"/>
        <v>0</v>
      </c>
      <c r="MWK57" s="63">
        <f t="shared" si="171"/>
        <v>0</v>
      </c>
      <c r="MWL57" s="63">
        <f t="shared" si="171"/>
        <v>0</v>
      </c>
      <c r="MWM57" s="63">
        <f t="shared" si="171"/>
        <v>0</v>
      </c>
      <c r="MWN57" s="63">
        <f t="shared" si="171"/>
        <v>0</v>
      </c>
      <c r="MWO57" s="63">
        <f t="shared" si="171"/>
        <v>0</v>
      </c>
      <c r="MWP57" s="63">
        <f t="shared" si="171"/>
        <v>0</v>
      </c>
      <c r="MWQ57" s="63">
        <f t="shared" si="171"/>
        <v>0</v>
      </c>
      <c r="MWR57" s="63">
        <f t="shared" si="171"/>
        <v>0</v>
      </c>
      <c r="MWS57" s="63">
        <f t="shared" si="171"/>
        <v>0</v>
      </c>
      <c r="MWT57" s="63">
        <f t="shared" si="171"/>
        <v>0</v>
      </c>
      <c r="MWU57" s="63">
        <f t="shared" si="171"/>
        <v>0</v>
      </c>
      <c r="MWV57" s="63">
        <f t="shared" si="171"/>
        <v>0</v>
      </c>
      <c r="MWW57" s="63">
        <f t="shared" si="171"/>
        <v>0</v>
      </c>
      <c r="MWX57" s="63">
        <f t="shared" si="171"/>
        <v>0</v>
      </c>
      <c r="MWY57" s="63">
        <f t="shared" si="171"/>
        <v>0</v>
      </c>
      <c r="MWZ57" s="63">
        <f t="shared" si="171"/>
        <v>0</v>
      </c>
      <c r="MXA57" s="63">
        <f t="shared" si="171"/>
        <v>0</v>
      </c>
      <c r="MXB57" s="63">
        <f t="shared" si="171"/>
        <v>0</v>
      </c>
      <c r="MXC57" s="63">
        <f t="shared" si="171"/>
        <v>0</v>
      </c>
      <c r="MXD57" s="63">
        <f t="shared" si="171"/>
        <v>0</v>
      </c>
      <c r="MXE57" s="63">
        <f t="shared" si="171"/>
        <v>0</v>
      </c>
      <c r="MXF57" s="63">
        <f t="shared" ref="MXF57:MZQ57" si="172">MXE58</f>
        <v>0</v>
      </c>
      <c r="MXG57" s="63">
        <f t="shared" si="172"/>
        <v>0</v>
      </c>
      <c r="MXH57" s="63">
        <f t="shared" si="172"/>
        <v>0</v>
      </c>
      <c r="MXI57" s="63">
        <f t="shared" si="172"/>
        <v>0</v>
      </c>
      <c r="MXJ57" s="63">
        <f t="shared" si="172"/>
        <v>0</v>
      </c>
      <c r="MXK57" s="63">
        <f t="shared" si="172"/>
        <v>0</v>
      </c>
      <c r="MXL57" s="63">
        <f t="shared" si="172"/>
        <v>0</v>
      </c>
      <c r="MXM57" s="63">
        <f t="shared" si="172"/>
        <v>0</v>
      </c>
      <c r="MXN57" s="63">
        <f t="shared" si="172"/>
        <v>0</v>
      </c>
      <c r="MXO57" s="63">
        <f t="shared" si="172"/>
        <v>0</v>
      </c>
      <c r="MXP57" s="63">
        <f t="shared" si="172"/>
        <v>0</v>
      </c>
      <c r="MXQ57" s="63">
        <f t="shared" si="172"/>
        <v>0</v>
      </c>
      <c r="MXR57" s="63">
        <f t="shared" si="172"/>
        <v>0</v>
      </c>
      <c r="MXS57" s="63">
        <f t="shared" si="172"/>
        <v>0</v>
      </c>
      <c r="MXT57" s="63">
        <f t="shared" si="172"/>
        <v>0</v>
      </c>
      <c r="MXU57" s="63">
        <f t="shared" si="172"/>
        <v>0</v>
      </c>
      <c r="MXV57" s="63">
        <f t="shared" si="172"/>
        <v>0</v>
      </c>
      <c r="MXW57" s="63">
        <f t="shared" si="172"/>
        <v>0</v>
      </c>
      <c r="MXX57" s="63">
        <f t="shared" si="172"/>
        <v>0</v>
      </c>
      <c r="MXY57" s="63">
        <f t="shared" si="172"/>
        <v>0</v>
      </c>
      <c r="MXZ57" s="63">
        <f t="shared" si="172"/>
        <v>0</v>
      </c>
      <c r="MYA57" s="63">
        <f t="shared" si="172"/>
        <v>0</v>
      </c>
      <c r="MYB57" s="63">
        <f t="shared" si="172"/>
        <v>0</v>
      </c>
      <c r="MYC57" s="63">
        <f t="shared" si="172"/>
        <v>0</v>
      </c>
      <c r="MYD57" s="63">
        <f t="shared" si="172"/>
        <v>0</v>
      </c>
      <c r="MYE57" s="63">
        <f t="shared" si="172"/>
        <v>0</v>
      </c>
      <c r="MYF57" s="63">
        <f t="shared" si="172"/>
        <v>0</v>
      </c>
      <c r="MYG57" s="63">
        <f t="shared" si="172"/>
        <v>0</v>
      </c>
      <c r="MYH57" s="63">
        <f t="shared" si="172"/>
        <v>0</v>
      </c>
      <c r="MYI57" s="63">
        <f t="shared" si="172"/>
        <v>0</v>
      </c>
      <c r="MYJ57" s="63">
        <f t="shared" si="172"/>
        <v>0</v>
      </c>
      <c r="MYK57" s="63">
        <f t="shared" si="172"/>
        <v>0</v>
      </c>
      <c r="MYL57" s="63">
        <f t="shared" si="172"/>
        <v>0</v>
      </c>
      <c r="MYM57" s="63">
        <f t="shared" si="172"/>
        <v>0</v>
      </c>
      <c r="MYN57" s="63">
        <f t="shared" si="172"/>
        <v>0</v>
      </c>
      <c r="MYO57" s="63">
        <f t="shared" si="172"/>
        <v>0</v>
      </c>
      <c r="MYP57" s="63">
        <f t="shared" si="172"/>
        <v>0</v>
      </c>
      <c r="MYQ57" s="63">
        <f t="shared" si="172"/>
        <v>0</v>
      </c>
      <c r="MYR57" s="63">
        <f t="shared" si="172"/>
        <v>0</v>
      </c>
      <c r="MYS57" s="63">
        <f t="shared" si="172"/>
        <v>0</v>
      </c>
      <c r="MYT57" s="63">
        <f t="shared" si="172"/>
        <v>0</v>
      </c>
      <c r="MYU57" s="63">
        <f t="shared" si="172"/>
        <v>0</v>
      </c>
      <c r="MYV57" s="63">
        <f t="shared" si="172"/>
        <v>0</v>
      </c>
      <c r="MYW57" s="63">
        <f t="shared" si="172"/>
        <v>0</v>
      </c>
      <c r="MYX57" s="63">
        <f t="shared" si="172"/>
        <v>0</v>
      </c>
      <c r="MYY57" s="63">
        <f t="shared" si="172"/>
        <v>0</v>
      </c>
      <c r="MYZ57" s="63">
        <f t="shared" si="172"/>
        <v>0</v>
      </c>
      <c r="MZA57" s="63">
        <f t="shared" si="172"/>
        <v>0</v>
      </c>
      <c r="MZB57" s="63">
        <f t="shared" si="172"/>
        <v>0</v>
      </c>
      <c r="MZC57" s="63">
        <f t="shared" si="172"/>
        <v>0</v>
      </c>
      <c r="MZD57" s="63">
        <f t="shared" si="172"/>
        <v>0</v>
      </c>
      <c r="MZE57" s="63">
        <f t="shared" si="172"/>
        <v>0</v>
      </c>
      <c r="MZF57" s="63">
        <f t="shared" si="172"/>
        <v>0</v>
      </c>
      <c r="MZG57" s="63">
        <f t="shared" si="172"/>
        <v>0</v>
      </c>
      <c r="MZH57" s="63">
        <f t="shared" si="172"/>
        <v>0</v>
      </c>
      <c r="MZI57" s="63">
        <f t="shared" si="172"/>
        <v>0</v>
      </c>
      <c r="MZJ57" s="63">
        <f t="shared" si="172"/>
        <v>0</v>
      </c>
      <c r="MZK57" s="63">
        <f t="shared" si="172"/>
        <v>0</v>
      </c>
      <c r="MZL57" s="63">
        <f t="shared" si="172"/>
        <v>0</v>
      </c>
      <c r="MZM57" s="63">
        <f t="shared" si="172"/>
        <v>0</v>
      </c>
      <c r="MZN57" s="63">
        <f t="shared" si="172"/>
        <v>0</v>
      </c>
      <c r="MZO57" s="63">
        <f t="shared" si="172"/>
        <v>0</v>
      </c>
      <c r="MZP57" s="63">
        <f t="shared" si="172"/>
        <v>0</v>
      </c>
      <c r="MZQ57" s="63">
        <f t="shared" si="172"/>
        <v>0</v>
      </c>
      <c r="MZR57" s="63">
        <f t="shared" ref="MZR57:NCC57" si="173">MZQ58</f>
        <v>0</v>
      </c>
      <c r="MZS57" s="63">
        <f t="shared" si="173"/>
        <v>0</v>
      </c>
      <c r="MZT57" s="63">
        <f t="shared" si="173"/>
        <v>0</v>
      </c>
      <c r="MZU57" s="63">
        <f t="shared" si="173"/>
        <v>0</v>
      </c>
      <c r="MZV57" s="63">
        <f t="shared" si="173"/>
        <v>0</v>
      </c>
      <c r="MZW57" s="63">
        <f t="shared" si="173"/>
        <v>0</v>
      </c>
      <c r="MZX57" s="63">
        <f t="shared" si="173"/>
        <v>0</v>
      </c>
      <c r="MZY57" s="63">
        <f t="shared" si="173"/>
        <v>0</v>
      </c>
      <c r="MZZ57" s="63">
        <f t="shared" si="173"/>
        <v>0</v>
      </c>
      <c r="NAA57" s="63">
        <f t="shared" si="173"/>
        <v>0</v>
      </c>
      <c r="NAB57" s="63">
        <f t="shared" si="173"/>
        <v>0</v>
      </c>
      <c r="NAC57" s="63">
        <f t="shared" si="173"/>
        <v>0</v>
      </c>
      <c r="NAD57" s="63">
        <f t="shared" si="173"/>
        <v>0</v>
      </c>
      <c r="NAE57" s="63">
        <f t="shared" si="173"/>
        <v>0</v>
      </c>
      <c r="NAF57" s="63">
        <f t="shared" si="173"/>
        <v>0</v>
      </c>
      <c r="NAG57" s="63">
        <f t="shared" si="173"/>
        <v>0</v>
      </c>
      <c r="NAH57" s="63">
        <f t="shared" si="173"/>
        <v>0</v>
      </c>
      <c r="NAI57" s="63">
        <f t="shared" si="173"/>
        <v>0</v>
      </c>
      <c r="NAJ57" s="63">
        <f t="shared" si="173"/>
        <v>0</v>
      </c>
      <c r="NAK57" s="63">
        <f t="shared" si="173"/>
        <v>0</v>
      </c>
      <c r="NAL57" s="63">
        <f t="shared" si="173"/>
        <v>0</v>
      </c>
      <c r="NAM57" s="63">
        <f t="shared" si="173"/>
        <v>0</v>
      </c>
      <c r="NAN57" s="63">
        <f t="shared" si="173"/>
        <v>0</v>
      </c>
      <c r="NAO57" s="63">
        <f t="shared" si="173"/>
        <v>0</v>
      </c>
      <c r="NAP57" s="63">
        <f t="shared" si="173"/>
        <v>0</v>
      </c>
      <c r="NAQ57" s="63">
        <f t="shared" si="173"/>
        <v>0</v>
      </c>
      <c r="NAR57" s="63">
        <f t="shared" si="173"/>
        <v>0</v>
      </c>
      <c r="NAS57" s="63">
        <f t="shared" si="173"/>
        <v>0</v>
      </c>
      <c r="NAT57" s="63">
        <f t="shared" si="173"/>
        <v>0</v>
      </c>
      <c r="NAU57" s="63">
        <f t="shared" si="173"/>
        <v>0</v>
      </c>
      <c r="NAV57" s="63">
        <f t="shared" si="173"/>
        <v>0</v>
      </c>
      <c r="NAW57" s="63">
        <f t="shared" si="173"/>
        <v>0</v>
      </c>
      <c r="NAX57" s="63">
        <f t="shared" si="173"/>
        <v>0</v>
      </c>
      <c r="NAY57" s="63">
        <f t="shared" si="173"/>
        <v>0</v>
      </c>
      <c r="NAZ57" s="63">
        <f t="shared" si="173"/>
        <v>0</v>
      </c>
      <c r="NBA57" s="63">
        <f t="shared" si="173"/>
        <v>0</v>
      </c>
      <c r="NBB57" s="63">
        <f t="shared" si="173"/>
        <v>0</v>
      </c>
      <c r="NBC57" s="63">
        <f t="shared" si="173"/>
        <v>0</v>
      </c>
      <c r="NBD57" s="63">
        <f t="shared" si="173"/>
        <v>0</v>
      </c>
      <c r="NBE57" s="63">
        <f t="shared" si="173"/>
        <v>0</v>
      </c>
      <c r="NBF57" s="63">
        <f t="shared" si="173"/>
        <v>0</v>
      </c>
      <c r="NBG57" s="63">
        <f t="shared" si="173"/>
        <v>0</v>
      </c>
      <c r="NBH57" s="63">
        <f t="shared" si="173"/>
        <v>0</v>
      </c>
      <c r="NBI57" s="63">
        <f t="shared" si="173"/>
        <v>0</v>
      </c>
      <c r="NBJ57" s="63">
        <f t="shared" si="173"/>
        <v>0</v>
      </c>
      <c r="NBK57" s="63">
        <f t="shared" si="173"/>
        <v>0</v>
      </c>
      <c r="NBL57" s="63">
        <f t="shared" si="173"/>
        <v>0</v>
      </c>
      <c r="NBM57" s="63">
        <f t="shared" si="173"/>
        <v>0</v>
      </c>
      <c r="NBN57" s="63">
        <f t="shared" si="173"/>
        <v>0</v>
      </c>
      <c r="NBO57" s="63">
        <f t="shared" si="173"/>
        <v>0</v>
      </c>
      <c r="NBP57" s="63">
        <f t="shared" si="173"/>
        <v>0</v>
      </c>
      <c r="NBQ57" s="63">
        <f t="shared" si="173"/>
        <v>0</v>
      </c>
      <c r="NBR57" s="63">
        <f t="shared" si="173"/>
        <v>0</v>
      </c>
      <c r="NBS57" s="63">
        <f t="shared" si="173"/>
        <v>0</v>
      </c>
      <c r="NBT57" s="63">
        <f t="shared" si="173"/>
        <v>0</v>
      </c>
      <c r="NBU57" s="63">
        <f t="shared" si="173"/>
        <v>0</v>
      </c>
      <c r="NBV57" s="63">
        <f t="shared" si="173"/>
        <v>0</v>
      </c>
      <c r="NBW57" s="63">
        <f t="shared" si="173"/>
        <v>0</v>
      </c>
      <c r="NBX57" s="63">
        <f t="shared" si="173"/>
        <v>0</v>
      </c>
      <c r="NBY57" s="63">
        <f t="shared" si="173"/>
        <v>0</v>
      </c>
      <c r="NBZ57" s="63">
        <f t="shared" si="173"/>
        <v>0</v>
      </c>
      <c r="NCA57" s="63">
        <f t="shared" si="173"/>
        <v>0</v>
      </c>
      <c r="NCB57" s="63">
        <f t="shared" si="173"/>
        <v>0</v>
      </c>
      <c r="NCC57" s="63">
        <f t="shared" si="173"/>
        <v>0</v>
      </c>
      <c r="NCD57" s="63">
        <f t="shared" ref="NCD57:NEO57" si="174">NCC58</f>
        <v>0</v>
      </c>
      <c r="NCE57" s="63">
        <f t="shared" si="174"/>
        <v>0</v>
      </c>
      <c r="NCF57" s="63">
        <f t="shared" si="174"/>
        <v>0</v>
      </c>
      <c r="NCG57" s="63">
        <f t="shared" si="174"/>
        <v>0</v>
      </c>
      <c r="NCH57" s="63">
        <f t="shared" si="174"/>
        <v>0</v>
      </c>
      <c r="NCI57" s="63">
        <f t="shared" si="174"/>
        <v>0</v>
      </c>
      <c r="NCJ57" s="63">
        <f t="shared" si="174"/>
        <v>0</v>
      </c>
      <c r="NCK57" s="63">
        <f t="shared" si="174"/>
        <v>0</v>
      </c>
      <c r="NCL57" s="63">
        <f t="shared" si="174"/>
        <v>0</v>
      </c>
      <c r="NCM57" s="63">
        <f t="shared" si="174"/>
        <v>0</v>
      </c>
      <c r="NCN57" s="63">
        <f t="shared" si="174"/>
        <v>0</v>
      </c>
      <c r="NCO57" s="63">
        <f t="shared" si="174"/>
        <v>0</v>
      </c>
      <c r="NCP57" s="63">
        <f t="shared" si="174"/>
        <v>0</v>
      </c>
      <c r="NCQ57" s="63">
        <f t="shared" si="174"/>
        <v>0</v>
      </c>
      <c r="NCR57" s="63">
        <f t="shared" si="174"/>
        <v>0</v>
      </c>
      <c r="NCS57" s="63">
        <f t="shared" si="174"/>
        <v>0</v>
      </c>
      <c r="NCT57" s="63">
        <f t="shared" si="174"/>
        <v>0</v>
      </c>
      <c r="NCU57" s="63">
        <f t="shared" si="174"/>
        <v>0</v>
      </c>
      <c r="NCV57" s="63">
        <f t="shared" si="174"/>
        <v>0</v>
      </c>
      <c r="NCW57" s="63">
        <f t="shared" si="174"/>
        <v>0</v>
      </c>
      <c r="NCX57" s="63">
        <f t="shared" si="174"/>
        <v>0</v>
      </c>
      <c r="NCY57" s="63">
        <f t="shared" si="174"/>
        <v>0</v>
      </c>
      <c r="NCZ57" s="63">
        <f t="shared" si="174"/>
        <v>0</v>
      </c>
      <c r="NDA57" s="63">
        <f t="shared" si="174"/>
        <v>0</v>
      </c>
      <c r="NDB57" s="63">
        <f t="shared" si="174"/>
        <v>0</v>
      </c>
      <c r="NDC57" s="63">
        <f t="shared" si="174"/>
        <v>0</v>
      </c>
      <c r="NDD57" s="63">
        <f t="shared" si="174"/>
        <v>0</v>
      </c>
      <c r="NDE57" s="63">
        <f t="shared" si="174"/>
        <v>0</v>
      </c>
      <c r="NDF57" s="63">
        <f t="shared" si="174"/>
        <v>0</v>
      </c>
      <c r="NDG57" s="63">
        <f t="shared" si="174"/>
        <v>0</v>
      </c>
      <c r="NDH57" s="63">
        <f t="shared" si="174"/>
        <v>0</v>
      </c>
      <c r="NDI57" s="63">
        <f t="shared" si="174"/>
        <v>0</v>
      </c>
      <c r="NDJ57" s="63">
        <f t="shared" si="174"/>
        <v>0</v>
      </c>
      <c r="NDK57" s="63">
        <f t="shared" si="174"/>
        <v>0</v>
      </c>
      <c r="NDL57" s="63">
        <f t="shared" si="174"/>
        <v>0</v>
      </c>
      <c r="NDM57" s="63">
        <f t="shared" si="174"/>
        <v>0</v>
      </c>
      <c r="NDN57" s="63">
        <f t="shared" si="174"/>
        <v>0</v>
      </c>
      <c r="NDO57" s="63">
        <f t="shared" si="174"/>
        <v>0</v>
      </c>
      <c r="NDP57" s="63">
        <f t="shared" si="174"/>
        <v>0</v>
      </c>
      <c r="NDQ57" s="63">
        <f t="shared" si="174"/>
        <v>0</v>
      </c>
      <c r="NDR57" s="63">
        <f t="shared" si="174"/>
        <v>0</v>
      </c>
      <c r="NDS57" s="63">
        <f t="shared" si="174"/>
        <v>0</v>
      </c>
      <c r="NDT57" s="63">
        <f t="shared" si="174"/>
        <v>0</v>
      </c>
      <c r="NDU57" s="63">
        <f t="shared" si="174"/>
        <v>0</v>
      </c>
      <c r="NDV57" s="63">
        <f t="shared" si="174"/>
        <v>0</v>
      </c>
      <c r="NDW57" s="63">
        <f t="shared" si="174"/>
        <v>0</v>
      </c>
      <c r="NDX57" s="63">
        <f t="shared" si="174"/>
        <v>0</v>
      </c>
      <c r="NDY57" s="63">
        <f t="shared" si="174"/>
        <v>0</v>
      </c>
      <c r="NDZ57" s="63">
        <f t="shared" si="174"/>
        <v>0</v>
      </c>
      <c r="NEA57" s="63">
        <f t="shared" si="174"/>
        <v>0</v>
      </c>
      <c r="NEB57" s="63">
        <f t="shared" si="174"/>
        <v>0</v>
      </c>
      <c r="NEC57" s="63">
        <f t="shared" si="174"/>
        <v>0</v>
      </c>
      <c r="NED57" s="63">
        <f t="shared" si="174"/>
        <v>0</v>
      </c>
      <c r="NEE57" s="63">
        <f t="shared" si="174"/>
        <v>0</v>
      </c>
      <c r="NEF57" s="63">
        <f t="shared" si="174"/>
        <v>0</v>
      </c>
      <c r="NEG57" s="63">
        <f t="shared" si="174"/>
        <v>0</v>
      </c>
      <c r="NEH57" s="63">
        <f t="shared" si="174"/>
        <v>0</v>
      </c>
      <c r="NEI57" s="63">
        <f t="shared" si="174"/>
        <v>0</v>
      </c>
      <c r="NEJ57" s="63">
        <f t="shared" si="174"/>
        <v>0</v>
      </c>
      <c r="NEK57" s="63">
        <f t="shared" si="174"/>
        <v>0</v>
      </c>
      <c r="NEL57" s="63">
        <f t="shared" si="174"/>
        <v>0</v>
      </c>
      <c r="NEM57" s="63">
        <f t="shared" si="174"/>
        <v>0</v>
      </c>
      <c r="NEN57" s="63">
        <f t="shared" si="174"/>
        <v>0</v>
      </c>
      <c r="NEO57" s="63">
        <f t="shared" si="174"/>
        <v>0</v>
      </c>
      <c r="NEP57" s="63">
        <f t="shared" ref="NEP57:NHA57" si="175">NEO58</f>
        <v>0</v>
      </c>
      <c r="NEQ57" s="63">
        <f t="shared" si="175"/>
        <v>0</v>
      </c>
      <c r="NER57" s="63">
        <f t="shared" si="175"/>
        <v>0</v>
      </c>
      <c r="NES57" s="63">
        <f t="shared" si="175"/>
        <v>0</v>
      </c>
      <c r="NET57" s="63">
        <f t="shared" si="175"/>
        <v>0</v>
      </c>
      <c r="NEU57" s="63">
        <f t="shared" si="175"/>
        <v>0</v>
      </c>
      <c r="NEV57" s="63">
        <f t="shared" si="175"/>
        <v>0</v>
      </c>
      <c r="NEW57" s="63">
        <f t="shared" si="175"/>
        <v>0</v>
      </c>
      <c r="NEX57" s="63">
        <f t="shared" si="175"/>
        <v>0</v>
      </c>
      <c r="NEY57" s="63">
        <f t="shared" si="175"/>
        <v>0</v>
      </c>
      <c r="NEZ57" s="63">
        <f t="shared" si="175"/>
        <v>0</v>
      </c>
      <c r="NFA57" s="63">
        <f t="shared" si="175"/>
        <v>0</v>
      </c>
      <c r="NFB57" s="63">
        <f t="shared" si="175"/>
        <v>0</v>
      </c>
      <c r="NFC57" s="63">
        <f t="shared" si="175"/>
        <v>0</v>
      </c>
      <c r="NFD57" s="63">
        <f t="shared" si="175"/>
        <v>0</v>
      </c>
      <c r="NFE57" s="63">
        <f t="shared" si="175"/>
        <v>0</v>
      </c>
      <c r="NFF57" s="63">
        <f t="shared" si="175"/>
        <v>0</v>
      </c>
      <c r="NFG57" s="63">
        <f t="shared" si="175"/>
        <v>0</v>
      </c>
      <c r="NFH57" s="63">
        <f t="shared" si="175"/>
        <v>0</v>
      </c>
      <c r="NFI57" s="63">
        <f t="shared" si="175"/>
        <v>0</v>
      </c>
      <c r="NFJ57" s="63">
        <f t="shared" si="175"/>
        <v>0</v>
      </c>
      <c r="NFK57" s="63">
        <f t="shared" si="175"/>
        <v>0</v>
      </c>
      <c r="NFL57" s="63">
        <f t="shared" si="175"/>
        <v>0</v>
      </c>
      <c r="NFM57" s="63">
        <f t="shared" si="175"/>
        <v>0</v>
      </c>
      <c r="NFN57" s="63">
        <f t="shared" si="175"/>
        <v>0</v>
      </c>
      <c r="NFO57" s="63">
        <f t="shared" si="175"/>
        <v>0</v>
      </c>
      <c r="NFP57" s="63">
        <f t="shared" si="175"/>
        <v>0</v>
      </c>
      <c r="NFQ57" s="63">
        <f t="shared" si="175"/>
        <v>0</v>
      </c>
      <c r="NFR57" s="63">
        <f t="shared" si="175"/>
        <v>0</v>
      </c>
      <c r="NFS57" s="63">
        <f t="shared" si="175"/>
        <v>0</v>
      </c>
      <c r="NFT57" s="63">
        <f t="shared" si="175"/>
        <v>0</v>
      </c>
      <c r="NFU57" s="63">
        <f t="shared" si="175"/>
        <v>0</v>
      </c>
      <c r="NFV57" s="63">
        <f t="shared" si="175"/>
        <v>0</v>
      </c>
      <c r="NFW57" s="63">
        <f t="shared" si="175"/>
        <v>0</v>
      </c>
      <c r="NFX57" s="63">
        <f t="shared" si="175"/>
        <v>0</v>
      </c>
      <c r="NFY57" s="63">
        <f t="shared" si="175"/>
        <v>0</v>
      </c>
      <c r="NFZ57" s="63">
        <f t="shared" si="175"/>
        <v>0</v>
      </c>
      <c r="NGA57" s="63">
        <f t="shared" si="175"/>
        <v>0</v>
      </c>
      <c r="NGB57" s="63">
        <f t="shared" si="175"/>
        <v>0</v>
      </c>
      <c r="NGC57" s="63">
        <f t="shared" si="175"/>
        <v>0</v>
      </c>
      <c r="NGD57" s="63">
        <f t="shared" si="175"/>
        <v>0</v>
      </c>
      <c r="NGE57" s="63">
        <f t="shared" si="175"/>
        <v>0</v>
      </c>
      <c r="NGF57" s="63">
        <f t="shared" si="175"/>
        <v>0</v>
      </c>
      <c r="NGG57" s="63">
        <f t="shared" si="175"/>
        <v>0</v>
      </c>
      <c r="NGH57" s="63">
        <f t="shared" si="175"/>
        <v>0</v>
      </c>
      <c r="NGI57" s="63">
        <f t="shared" si="175"/>
        <v>0</v>
      </c>
      <c r="NGJ57" s="63">
        <f t="shared" si="175"/>
        <v>0</v>
      </c>
      <c r="NGK57" s="63">
        <f t="shared" si="175"/>
        <v>0</v>
      </c>
      <c r="NGL57" s="63">
        <f t="shared" si="175"/>
        <v>0</v>
      </c>
      <c r="NGM57" s="63">
        <f t="shared" si="175"/>
        <v>0</v>
      </c>
      <c r="NGN57" s="63">
        <f t="shared" si="175"/>
        <v>0</v>
      </c>
      <c r="NGO57" s="63">
        <f t="shared" si="175"/>
        <v>0</v>
      </c>
      <c r="NGP57" s="63">
        <f t="shared" si="175"/>
        <v>0</v>
      </c>
      <c r="NGQ57" s="63">
        <f t="shared" si="175"/>
        <v>0</v>
      </c>
      <c r="NGR57" s="63">
        <f t="shared" si="175"/>
        <v>0</v>
      </c>
      <c r="NGS57" s="63">
        <f t="shared" si="175"/>
        <v>0</v>
      </c>
      <c r="NGT57" s="63">
        <f t="shared" si="175"/>
        <v>0</v>
      </c>
      <c r="NGU57" s="63">
        <f t="shared" si="175"/>
        <v>0</v>
      </c>
      <c r="NGV57" s="63">
        <f t="shared" si="175"/>
        <v>0</v>
      </c>
      <c r="NGW57" s="63">
        <f t="shared" si="175"/>
        <v>0</v>
      </c>
      <c r="NGX57" s="63">
        <f t="shared" si="175"/>
        <v>0</v>
      </c>
      <c r="NGY57" s="63">
        <f t="shared" si="175"/>
        <v>0</v>
      </c>
      <c r="NGZ57" s="63">
        <f t="shared" si="175"/>
        <v>0</v>
      </c>
      <c r="NHA57" s="63">
        <f t="shared" si="175"/>
        <v>0</v>
      </c>
      <c r="NHB57" s="63">
        <f t="shared" ref="NHB57:NJM57" si="176">NHA58</f>
        <v>0</v>
      </c>
      <c r="NHC57" s="63">
        <f t="shared" si="176"/>
        <v>0</v>
      </c>
      <c r="NHD57" s="63">
        <f t="shared" si="176"/>
        <v>0</v>
      </c>
      <c r="NHE57" s="63">
        <f t="shared" si="176"/>
        <v>0</v>
      </c>
      <c r="NHF57" s="63">
        <f t="shared" si="176"/>
        <v>0</v>
      </c>
      <c r="NHG57" s="63">
        <f t="shared" si="176"/>
        <v>0</v>
      </c>
      <c r="NHH57" s="63">
        <f t="shared" si="176"/>
        <v>0</v>
      </c>
      <c r="NHI57" s="63">
        <f t="shared" si="176"/>
        <v>0</v>
      </c>
      <c r="NHJ57" s="63">
        <f t="shared" si="176"/>
        <v>0</v>
      </c>
      <c r="NHK57" s="63">
        <f t="shared" si="176"/>
        <v>0</v>
      </c>
      <c r="NHL57" s="63">
        <f t="shared" si="176"/>
        <v>0</v>
      </c>
      <c r="NHM57" s="63">
        <f t="shared" si="176"/>
        <v>0</v>
      </c>
      <c r="NHN57" s="63">
        <f t="shared" si="176"/>
        <v>0</v>
      </c>
      <c r="NHO57" s="63">
        <f t="shared" si="176"/>
        <v>0</v>
      </c>
      <c r="NHP57" s="63">
        <f t="shared" si="176"/>
        <v>0</v>
      </c>
      <c r="NHQ57" s="63">
        <f t="shared" si="176"/>
        <v>0</v>
      </c>
      <c r="NHR57" s="63">
        <f t="shared" si="176"/>
        <v>0</v>
      </c>
      <c r="NHS57" s="63">
        <f t="shared" si="176"/>
        <v>0</v>
      </c>
      <c r="NHT57" s="63">
        <f t="shared" si="176"/>
        <v>0</v>
      </c>
      <c r="NHU57" s="63">
        <f t="shared" si="176"/>
        <v>0</v>
      </c>
      <c r="NHV57" s="63">
        <f t="shared" si="176"/>
        <v>0</v>
      </c>
      <c r="NHW57" s="63">
        <f t="shared" si="176"/>
        <v>0</v>
      </c>
      <c r="NHX57" s="63">
        <f t="shared" si="176"/>
        <v>0</v>
      </c>
      <c r="NHY57" s="63">
        <f t="shared" si="176"/>
        <v>0</v>
      </c>
      <c r="NHZ57" s="63">
        <f t="shared" si="176"/>
        <v>0</v>
      </c>
      <c r="NIA57" s="63">
        <f t="shared" si="176"/>
        <v>0</v>
      </c>
      <c r="NIB57" s="63">
        <f t="shared" si="176"/>
        <v>0</v>
      </c>
      <c r="NIC57" s="63">
        <f t="shared" si="176"/>
        <v>0</v>
      </c>
      <c r="NID57" s="63">
        <f t="shared" si="176"/>
        <v>0</v>
      </c>
      <c r="NIE57" s="63">
        <f t="shared" si="176"/>
        <v>0</v>
      </c>
      <c r="NIF57" s="63">
        <f t="shared" si="176"/>
        <v>0</v>
      </c>
      <c r="NIG57" s="63">
        <f t="shared" si="176"/>
        <v>0</v>
      </c>
      <c r="NIH57" s="63">
        <f t="shared" si="176"/>
        <v>0</v>
      </c>
      <c r="NII57" s="63">
        <f t="shared" si="176"/>
        <v>0</v>
      </c>
      <c r="NIJ57" s="63">
        <f t="shared" si="176"/>
        <v>0</v>
      </c>
      <c r="NIK57" s="63">
        <f t="shared" si="176"/>
        <v>0</v>
      </c>
      <c r="NIL57" s="63">
        <f t="shared" si="176"/>
        <v>0</v>
      </c>
      <c r="NIM57" s="63">
        <f t="shared" si="176"/>
        <v>0</v>
      </c>
      <c r="NIN57" s="63">
        <f t="shared" si="176"/>
        <v>0</v>
      </c>
      <c r="NIO57" s="63">
        <f t="shared" si="176"/>
        <v>0</v>
      </c>
      <c r="NIP57" s="63">
        <f t="shared" si="176"/>
        <v>0</v>
      </c>
      <c r="NIQ57" s="63">
        <f t="shared" si="176"/>
        <v>0</v>
      </c>
      <c r="NIR57" s="63">
        <f t="shared" si="176"/>
        <v>0</v>
      </c>
      <c r="NIS57" s="63">
        <f t="shared" si="176"/>
        <v>0</v>
      </c>
      <c r="NIT57" s="63">
        <f t="shared" si="176"/>
        <v>0</v>
      </c>
      <c r="NIU57" s="63">
        <f t="shared" si="176"/>
        <v>0</v>
      </c>
      <c r="NIV57" s="63">
        <f t="shared" si="176"/>
        <v>0</v>
      </c>
      <c r="NIW57" s="63">
        <f t="shared" si="176"/>
        <v>0</v>
      </c>
      <c r="NIX57" s="63">
        <f t="shared" si="176"/>
        <v>0</v>
      </c>
      <c r="NIY57" s="63">
        <f t="shared" si="176"/>
        <v>0</v>
      </c>
      <c r="NIZ57" s="63">
        <f t="shared" si="176"/>
        <v>0</v>
      </c>
      <c r="NJA57" s="63">
        <f t="shared" si="176"/>
        <v>0</v>
      </c>
      <c r="NJB57" s="63">
        <f t="shared" si="176"/>
        <v>0</v>
      </c>
      <c r="NJC57" s="63">
        <f t="shared" si="176"/>
        <v>0</v>
      </c>
      <c r="NJD57" s="63">
        <f t="shared" si="176"/>
        <v>0</v>
      </c>
      <c r="NJE57" s="63">
        <f t="shared" si="176"/>
        <v>0</v>
      </c>
      <c r="NJF57" s="63">
        <f t="shared" si="176"/>
        <v>0</v>
      </c>
      <c r="NJG57" s="63">
        <f t="shared" si="176"/>
        <v>0</v>
      </c>
      <c r="NJH57" s="63">
        <f t="shared" si="176"/>
        <v>0</v>
      </c>
      <c r="NJI57" s="63">
        <f t="shared" si="176"/>
        <v>0</v>
      </c>
      <c r="NJJ57" s="63">
        <f t="shared" si="176"/>
        <v>0</v>
      </c>
      <c r="NJK57" s="63">
        <f t="shared" si="176"/>
        <v>0</v>
      </c>
      <c r="NJL57" s="63">
        <f t="shared" si="176"/>
        <v>0</v>
      </c>
      <c r="NJM57" s="63">
        <f t="shared" si="176"/>
        <v>0</v>
      </c>
      <c r="NJN57" s="63">
        <f t="shared" ref="NJN57:NLY57" si="177">NJM58</f>
        <v>0</v>
      </c>
      <c r="NJO57" s="63">
        <f t="shared" si="177"/>
        <v>0</v>
      </c>
      <c r="NJP57" s="63">
        <f t="shared" si="177"/>
        <v>0</v>
      </c>
      <c r="NJQ57" s="63">
        <f t="shared" si="177"/>
        <v>0</v>
      </c>
      <c r="NJR57" s="63">
        <f t="shared" si="177"/>
        <v>0</v>
      </c>
      <c r="NJS57" s="63">
        <f t="shared" si="177"/>
        <v>0</v>
      </c>
      <c r="NJT57" s="63">
        <f t="shared" si="177"/>
        <v>0</v>
      </c>
      <c r="NJU57" s="63">
        <f t="shared" si="177"/>
        <v>0</v>
      </c>
      <c r="NJV57" s="63">
        <f t="shared" si="177"/>
        <v>0</v>
      </c>
      <c r="NJW57" s="63">
        <f t="shared" si="177"/>
        <v>0</v>
      </c>
      <c r="NJX57" s="63">
        <f t="shared" si="177"/>
        <v>0</v>
      </c>
      <c r="NJY57" s="63">
        <f t="shared" si="177"/>
        <v>0</v>
      </c>
      <c r="NJZ57" s="63">
        <f t="shared" si="177"/>
        <v>0</v>
      </c>
      <c r="NKA57" s="63">
        <f t="shared" si="177"/>
        <v>0</v>
      </c>
      <c r="NKB57" s="63">
        <f t="shared" si="177"/>
        <v>0</v>
      </c>
      <c r="NKC57" s="63">
        <f t="shared" si="177"/>
        <v>0</v>
      </c>
      <c r="NKD57" s="63">
        <f t="shared" si="177"/>
        <v>0</v>
      </c>
      <c r="NKE57" s="63">
        <f t="shared" si="177"/>
        <v>0</v>
      </c>
      <c r="NKF57" s="63">
        <f t="shared" si="177"/>
        <v>0</v>
      </c>
      <c r="NKG57" s="63">
        <f t="shared" si="177"/>
        <v>0</v>
      </c>
      <c r="NKH57" s="63">
        <f t="shared" si="177"/>
        <v>0</v>
      </c>
      <c r="NKI57" s="63">
        <f t="shared" si="177"/>
        <v>0</v>
      </c>
      <c r="NKJ57" s="63">
        <f t="shared" si="177"/>
        <v>0</v>
      </c>
      <c r="NKK57" s="63">
        <f t="shared" si="177"/>
        <v>0</v>
      </c>
      <c r="NKL57" s="63">
        <f t="shared" si="177"/>
        <v>0</v>
      </c>
      <c r="NKM57" s="63">
        <f t="shared" si="177"/>
        <v>0</v>
      </c>
      <c r="NKN57" s="63">
        <f t="shared" si="177"/>
        <v>0</v>
      </c>
      <c r="NKO57" s="63">
        <f t="shared" si="177"/>
        <v>0</v>
      </c>
      <c r="NKP57" s="63">
        <f t="shared" si="177"/>
        <v>0</v>
      </c>
      <c r="NKQ57" s="63">
        <f t="shared" si="177"/>
        <v>0</v>
      </c>
      <c r="NKR57" s="63">
        <f t="shared" si="177"/>
        <v>0</v>
      </c>
      <c r="NKS57" s="63">
        <f t="shared" si="177"/>
        <v>0</v>
      </c>
      <c r="NKT57" s="63">
        <f t="shared" si="177"/>
        <v>0</v>
      </c>
      <c r="NKU57" s="63">
        <f t="shared" si="177"/>
        <v>0</v>
      </c>
      <c r="NKV57" s="63">
        <f t="shared" si="177"/>
        <v>0</v>
      </c>
      <c r="NKW57" s="63">
        <f t="shared" si="177"/>
        <v>0</v>
      </c>
      <c r="NKX57" s="63">
        <f t="shared" si="177"/>
        <v>0</v>
      </c>
      <c r="NKY57" s="63">
        <f t="shared" si="177"/>
        <v>0</v>
      </c>
      <c r="NKZ57" s="63">
        <f t="shared" si="177"/>
        <v>0</v>
      </c>
      <c r="NLA57" s="63">
        <f t="shared" si="177"/>
        <v>0</v>
      </c>
      <c r="NLB57" s="63">
        <f t="shared" si="177"/>
        <v>0</v>
      </c>
      <c r="NLC57" s="63">
        <f t="shared" si="177"/>
        <v>0</v>
      </c>
      <c r="NLD57" s="63">
        <f t="shared" si="177"/>
        <v>0</v>
      </c>
      <c r="NLE57" s="63">
        <f t="shared" si="177"/>
        <v>0</v>
      </c>
      <c r="NLF57" s="63">
        <f t="shared" si="177"/>
        <v>0</v>
      </c>
      <c r="NLG57" s="63">
        <f t="shared" si="177"/>
        <v>0</v>
      </c>
      <c r="NLH57" s="63">
        <f t="shared" si="177"/>
        <v>0</v>
      </c>
      <c r="NLI57" s="63">
        <f t="shared" si="177"/>
        <v>0</v>
      </c>
      <c r="NLJ57" s="63">
        <f t="shared" si="177"/>
        <v>0</v>
      </c>
      <c r="NLK57" s="63">
        <f t="shared" si="177"/>
        <v>0</v>
      </c>
      <c r="NLL57" s="63">
        <f t="shared" si="177"/>
        <v>0</v>
      </c>
      <c r="NLM57" s="63">
        <f t="shared" si="177"/>
        <v>0</v>
      </c>
      <c r="NLN57" s="63">
        <f t="shared" si="177"/>
        <v>0</v>
      </c>
      <c r="NLO57" s="63">
        <f t="shared" si="177"/>
        <v>0</v>
      </c>
      <c r="NLP57" s="63">
        <f t="shared" si="177"/>
        <v>0</v>
      </c>
      <c r="NLQ57" s="63">
        <f t="shared" si="177"/>
        <v>0</v>
      </c>
      <c r="NLR57" s="63">
        <f t="shared" si="177"/>
        <v>0</v>
      </c>
      <c r="NLS57" s="63">
        <f t="shared" si="177"/>
        <v>0</v>
      </c>
      <c r="NLT57" s="63">
        <f t="shared" si="177"/>
        <v>0</v>
      </c>
      <c r="NLU57" s="63">
        <f t="shared" si="177"/>
        <v>0</v>
      </c>
      <c r="NLV57" s="63">
        <f t="shared" si="177"/>
        <v>0</v>
      </c>
      <c r="NLW57" s="63">
        <f t="shared" si="177"/>
        <v>0</v>
      </c>
      <c r="NLX57" s="63">
        <f t="shared" si="177"/>
        <v>0</v>
      </c>
      <c r="NLY57" s="63">
        <f t="shared" si="177"/>
        <v>0</v>
      </c>
      <c r="NLZ57" s="63">
        <f t="shared" ref="NLZ57:NOK57" si="178">NLY58</f>
        <v>0</v>
      </c>
      <c r="NMA57" s="63">
        <f t="shared" si="178"/>
        <v>0</v>
      </c>
      <c r="NMB57" s="63">
        <f t="shared" si="178"/>
        <v>0</v>
      </c>
      <c r="NMC57" s="63">
        <f t="shared" si="178"/>
        <v>0</v>
      </c>
      <c r="NMD57" s="63">
        <f t="shared" si="178"/>
        <v>0</v>
      </c>
      <c r="NME57" s="63">
        <f t="shared" si="178"/>
        <v>0</v>
      </c>
      <c r="NMF57" s="63">
        <f t="shared" si="178"/>
        <v>0</v>
      </c>
      <c r="NMG57" s="63">
        <f t="shared" si="178"/>
        <v>0</v>
      </c>
      <c r="NMH57" s="63">
        <f t="shared" si="178"/>
        <v>0</v>
      </c>
      <c r="NMI57" s="63">
        <f t="shared" si="178"/>
        <v>0</v>
      </c>
      <c r="NMJ57" s="63">
        <f t="shared" si="178"/>
        <v>0</v>
      </c>
      <c r="NMK57" s="63">
        <f t="shared" si="178"/>
        <v>0</v>
      </c>
      <c r="NML57" s="63">
        <f t="shared" si="178"/>
        <v>0</v>
      </c>
      <c r="NMM57" s="63">
        <f t="shared" si="178"/>
        <v>0</v>
      </c>
      <c r="NMN57" s="63">
        <f t="shared" si="178"/>
        <v>0</v>
      </c>
      <c r="NMO57" s="63">
        <f t="shared" si="178"/>
        <v>0</v>
      </c>
      <c r="NMP57" s="63">
        <f t="shared" si="178"/>
        <v>0</v>
      </c>
      <c r="NMQ57" s="63">
        <f t="shared" si="178"/>
        <v>0</v>
      </c>
      <c r="NMR57" s="63">
        <f t="shared" si="178"/>
        <v>0</v>
      </c>
      <c r="NMS57" s="63">
        <f t="shared" si="178"/>
        <v>0</v>
      </c>
      <c r="NMT57" s="63">
        <f t="shared" si="178"/>
        <v>0</v>
      </c>
      <c r="NMU57" s="63">
        <f t="shared" si="178"/>
        <v>0</v>
      </c>
      <c r="NMV57" s="63">
        <f t="shared" si="178"/>
        <v>0</v>
      </c>
      <c r="NMW57" s="63">
        <f t="shared" si="178"/>
        <v>0</v>
      </c>
      <c r="NMX57" s="63">
        <f t="shared" si="178"/>
        <v>0</v>
      </c>
      <c r="NMY57" s="63">
        <f t="shared" si="178"/>
        <v>0</v>
      </c>
      <c r="NMZ57" s="63">
        <f t="shared" si="178"/>
        <v>0</v>
      </c>
      <c r="NNA57" s="63">
        <f t="shared" si="178"/>
        <v>0</v>
      </c>
      <c r="NNB57" s="63">
        <f t="shared" si="178"/>
        <v>0</v>
      </c>
      <c r="NNC57" s="63">
        <f t="shared" si="178"/>
        <v>0</v>
      </c>
      <c r="NND57" s="63">
        <f t="shared" si="178"/>
        <v>0</v>
      </c>
      <c r="NNE57" s="63">
        <f t="shared" si="178"/>
        <v>0</v>
      </c>
      <c r="NNF57" s="63">
        <f t="shared" si="178"/>
        <v>0</v>
      </c>
      <c r="NNG57" s="63">
        <f t="shared" si="178"/>
        <v>0</v>
      </c>
      <c r="NNH57" s="63">
        <f t="shared" si="178"/>
        <v>0</v>
      </c>
      <c r="NNI57" s="63">
        <f t="shared" si="178"/>
        <v>0</v>
      </c>
      <c r="NNJ57" s="63">
        <f t="shared" si="178"/>
        <v>0</v>
      </c>
      <c r="NNK57" s="63">
        <f t="shared" si="178"/>
        <v>0</v>
      </c>
      <c r="NNL57" s="63">
        <f t="shared" si="178"/>
        <v>0</v>
      </c>
      <c r="NNM57" s="63">
        <f t="shared" si="178"/>
        <v>0</v>
      </c>
      <c r="NNN57" s="63">
        <f t="shared" si="178"/>
        <v>0</v>
      </c>
      <c r="NNO57" s="63">
        <f t="shared" si="178"/>
        <v>0</v>
      </c>
      <c r="NNP57" s="63">
        <f t="shared" si="178"/>
        <v>0</v>
      </c>
      <c r="NNQ57" s="63">
        <f t="shared" si="178"/>
        <v>0</v>
      </c>
      <c r="NNR57" s="63">
        <f t="shared" si="178"/>
        <v>0</v>
      </c>
      <c r="NNS57" s="63">
        <f t="shared" si="178"/>
        <v>0</v>
      </c>
      <c r="NNT57" s="63">
        <f t="shared" si="178"/>
        <v>0</v>
      </c>
      <c r="NNU57" s="63">
        <f t="shared" si="178"/>
        <v>0</v>
      </c>
      <c r="NNV57" s="63">
        <f t="shared" si="178"/>
        <v>0</v>
      </c>
      <c r="NNW57" s="63">
        <f t="shared" si="178"/>
        <v>0</v>
      </c>
      <c r="NNX57" s="63">
        <f t="shared" si="178"/>
        <v>0</v>
      </c>
      <c r="NNY57" s="63">
        <f t="shared" si="178"/>
        <v>0</v>
      </c>
      <c r="NNZ57" s="63">
        <f t="shared" si="178"/>
        <v>0</v>
      </c>
      <c r="NOA57" s="63">
        <f t="shared" si="178"/>
        <v>0</v>
      </c>
      <c r="NOB57" s="63">
        <f t="shared" si="178"/>
        <v>0</v>
      </c>
      <c r="NOC57" s="63">
        <f t="shared" si="178"/>
        <v>0</v>
      </c>
      <c r="NOD57" s="63">
        <f t="shared" si="178"/>
        <v>0</v>
      </c>
      <c r="NOE57" s="63">
        <f t="shared" si="178"/>
        <v>0</v>
      </c>
      <c r="NOF57" s="63">
        <f t="shared" si="178"/>
        <v>0</v>
      </c>
      <c r="NOG57" s="63">
        <f t="shared" si="178"/>
        <v>0</v>
      </c>
      <c r="NOH57" s="63">
        <f t="shared" si="178"/>
        <v>0</v>
      </c>
      <c r="NOI57" s="63">
        <f t="shared" si="178"/>
        <v>0</v>
      </c>
      <c r="NOJ57" s="63">
        <f t="shared" si="178"/>
        <v>0</v>
      </c>
      <c r="NOK57" s="63">
        <f t="shared" si="178"/>
        <v>0</v>
      </c>
      <c r="NOL57" s="63">
        <f t="shared" ref="NOL57:NQW57" si="179">NOK58</f>
        <v>0</v>
      </c>
      <c r="NOM57" s="63">
        <f t="shared" si="179"/>
        <v>0</v>
      </c>
      <c r="NON57" s="63">
        <f t="shared" si="179"/>
        <v>0</v>
      </c>
      <c r="NOO57" s="63">
        <f t="shared" si="179"/>
        <v>0</v>
      </c>
      <c r="NOP57" s="63">
        <f t="shared" si="179"/>
        <v>0</v>
      </c>
      <c r="NOQ57" s="63">
        <f t="shared" si="179"/>
        <v>0</v>
      </c>
      <c r="NOR57" s="63">
        <f t="shared" si="179"/>
        <v>0</v>
      </c>
      <c r="NOS57" s="63">
        <f t="shared" si="179"/>
        <v>0</v>
      </c>
      <c r="NOT57" s="63">
        <f t="shared" si="179"/>
        <v>0</v>
      </c>
      <c r="NOU57" s="63">
        <f t="shared" si="179"/>
        <v>0</v>
      </c>
      <c r="NOV57" s="63">
        <f t="shared" si="179"/>
        <v>0</v>
      </c>
      <c r="NOW57" s="63">
        <f t="shared" si="179"/>
        <v>0</v>
      </c>
      <c r="NOX57" s="63">
        <f t="shared" si="179"/>
        <v>0</v>
      </c>
      <c r="NOY57" s="63">
        <f t="shared" si="179"/>
        <v>0</v>
      </c>
      <c r="NOZ57" s="63">
        <f t="shared" si="179"/>
        <v>0</v>
      </c>
      <c r="NPA57" s="63">
        <f t="shared" si="179"/>
        <v>0</v>
      </c>
      <c r="NPB57" s="63">
        <f t="shared" si="179"/>
        <v>0</v>
      </c>
      <c r="NPC57" s="63">
        <f t="shared" si="179"/>
        <v>0</v>
      </c>
      <c r="NPD57" s="63">
        <f t="shared" si="179"/>
        <v>0</v>
      </c>
      <c r="NPE57" s="63">
        <f t="shared" si="179"/>
        <v>0</v>
      </c>
      <c r="NPF57" s="63">
        <f t="shared" si="179"/>
        <v>0</v>
      </c>
      <c r="NPG57" s="63">
        <f t="shared" si="179"/>
        <v>0</v>
      </c>
      <c r="NPH57" s="63">
        <f t="shared" si="179"/>
        <v>0</v>
      </c>
      <c r="NPI57" s="63">
        <f t="shared" si="179"/>
        <v>0</v>
      </c>
      <c r="NPJ57" s="63">
        <f t="shared" si="179"/>
        <v>0</v>
      </c>
      <c r="NPK57" s="63">
        <f t="shared" si="179"/>
        <v>0</v>
      </c>
      <c r="NPL57" s="63">
        <f t="shared" si="179"/>
        <v>0</v>
      </c>
      <c r="NPM57" s="63">
        <f t="shared" si="179"/>
        <v>0</v>
      </c>
      <c r="NPN57" s="63">
        <f t="shared" si="179"/>
        <v>0</v>
      </c>
      <c r="NPO57" s="63">
        <f t="shared" si="179"/>
        <v>0</v>
      </c>
      <c r="NPP57" s="63">
        <f t="shared" si="179"/>
        <v>0</v>
      </c>
      <c r="NPQ57" s="63">
        <f t="shared" si="179"/>
        <v>0</v>
      </c>
      <c r="NPR57" s="63">
        <f t="shared" si="179"/>
        <v>0</v>
      </c>
      <c r="NPS57" s="63">
        <f t="shared" si="179"/>
        <v>0</v>
      </c>
      <c r="NPT57" s="63">
        <f t="shared" si="179"/>
        <v>0</v>
      </c>
      <c r="NPU57" s="63">
        <f t="shared" si="179"/>
        <v>0</v>
      </c>
      <c r="NPV57" s="63">
        <f t="shared" si="179"/>
        <v>0</v>
      </c>
      <c r="NPW57" s="63">
        <f t="shared" si="179"/>
        <v>0</v>
      </c>
      <c r="NPX57" s="63">
        <f t="shared" si="179"/>
        <v>0</v>
      </c>
      <c r="NPY57" s="63">
        <f t="shared" si="179"/>
        <v>0</v>
      </c>
      <c r="NPZ57" s="63">
        <f t="shared" si="179"/>
        <v>0</v>
      </c>
      <c r="NQA57" s="63">
        <f t="shared" si="179"/>
        <v>0</v>
      </c>
      <c r="NQB57" s="63">
        <f t="shared" si="179"/>
        <v>0</v>
      </c>
      <c r="NQC57" s="63">
        <f t="shared" si="179"/>
        <v>0</v>
      </c>
      <c r="NQD57" s="63">
        <f t="shared" si="179"/>
        <v>0</v>
      </c>
      <c r="NQE57" s="63">
        <f t="shared" si="179"/>
        <v>0</v>
      </c>
      <c r="NQF57" s="63">
        <f t="shared" si="179"/>
        <v>0</v>
      </c>
      <c r="NQG57" s="63">
        <f t="shared" si="179"/>
        <v>0</v>
      </c>
      <c r="NQH57" s="63">
        <f t="shared" si="179"/>
        <v>0</v>
      </c>
      <c r="NQI57" s="63">
        <f t="shared" si="179"/>
        <v>0</v>
      </c>
      <c r="NQJ57" s="63">
        <f t="shared" si="179"/>
        <v>0</v>
      </c>
      <c r="NQK57" s="63">
        <f t="shared" si="179"/>
        <v>0</v>
      </c>
      <c r="NQL57" s="63">
        <f t="shared" si="179"/>
        <v>0</v>
      </c>
      <c r="NQM57" s="63">
        <f t="shared" si="179"/>
        <v>0</v>
      </c>
      <c r="NQN57" s="63">
        <f t="shared" si="179"/>
        <v>0</v>
      </c>
      <c r="NQO57" s="63">
        <f t="shared" si="179"/>
        <v>0</v>
      </c>
      <c r="NQP57" s="63">
        <f t="shared" si="179"/>
        <v>0</v>
      </c>
      <c r="NQQ57" s="63">
        <f t="shared" si="179"/>
        <v>0</v>
      </c>
      <c r="NQR57" s="63">
        <f t="shared" si="179"/>
        <v>0</v>
      </c>
      <c r="NQS57" s="63">
        <f t="shared" si="179"/>
        <v>0</v>
      </c>
      <c r="NQT57" s="63">
        <f t="shared" si="179"/>
        <v>0</v>
      </c>
      <c r="NQU57" s="63">
        <f t="shared" si="179"/>
        <v>0</v>
      </c>
      <c r="NQV57" s="63">
        <f t="shared" si="179"/>
        <v>0</v>
      </c>
      <c r="NQW57" s="63">
        <f t="shared" si="179"/>
        <v>0</v>
      </c>
      <c r="NQX57" s="63">
        <f t="shared" ref="NQX57:NTI57" si="180">NQW58</f>
        <v>0</v>
      </c>
      <c r="NQY57" s="63">
        <f t="shared" si="180"/>
        <v>0</v>
      </c>
      <c r="NQZ57" s="63">
        <f t="shared" si="180"/>
        <v>0</v>
      </c>
      <c r="NRA57" s="63">
        <f t="shared" si="180"/>
        <v>0</v>
      </c>
      <c r="NRB57" s="63">
        <f t="shared" si="180"/>
        <v>0</v>
      </c>
      <c r="NRC57" s="63">
        <f t="shared" si="180"/>
        <v>0</v>
      </c>
      <c r="NRD57" s="63">
        <f t="shared" si="180"/>
        <v>0</v>
      </c>
      <c r="NRE57" s="63">
        <f t="shared" si="180"/>
        <v>0</v>
      </c>
      <c r="NRF57" s="63">
        <f t="shared" si="180"/>
        <v>0</v>
      </c>
      <c r="NRG57" s="63">
        <f t="shared" si="180"/>
        <v>0</v>
      </c>
      <c r="NRH57" s="63">
        <f t="shared" si="180"/>
        <v>0</v>
      </c>
      <c r="NRI57" s="63">
        <f t="shared" si="180"/>
        <v>0</v>
      </c>
      <c r="NRJ57" s="63">
        <f t="shared" si="180"/>
        <v>0</v>
      </c>
      <c r="NRK57" s="63">
        <f t="shared" si="180"/>
        <v>0</v>
      </c>
      <c r="NRL57" s="63">
        <f t="shared" si="180"/>
        <v>0</v>
      </c>
      <c r="NRM57" s="63">
        <f t="shared" si="180"/>
        <v>0</v>
      </c>
      <c r="NRN57" s="63">
        <f t="shared" si="180"/>
        <v>0</v>
      </c>
      <c r="NRO57" s="63">
        <f t="shared" si="180"/>
        <v>0</v>
      </c>
      <c r="NRP57" s="63">
        <f t="shared" si="180"/>
        <v>0</v>
      </c>
      <c r="NRQ57" s="63">
        <f t="shared" si="180"/>
        <v>0</v>
      </c>
      <c r="NRR57" s="63">
        <f t="shared" si="180"/>
        <v>0</v>
      </c>
      <c r="NRS57" s="63">
        <f t="shared" si="180"/>
        <v>0</v>
      </c>
      <c r="NRT57" s="63">
        <f t="shared" si="180"/>
        <v>0</v>
      </c>
      <c r="NRU57" s="63">
        <f t="shared" si="180"/>
        <v>0</v>
      </c>
      <c r="NRV57" s="63">
        <f t="shared" si="180"/>
        <v>0</v>
      </c>
      <c r="NRW57" s="63">
        <f t="shared" si="180"/>
        <v>0</v>
      </c>
      <c r="NRX57" s="63">
        <f t="shared" si="180"/>
        <v>0</v>
      </c>
      <c r="NRY57" s="63">
        <f t="shared" si="180"/>
        <v>0</v>
      </c>
      <c r="NRZ57" s="63">
        <f t="shared" si="180"/>
        <v>0</v>
      </c>
      <c r="NSA57" s="63">
        <f t="shared" si="180"/>
        <v>0</v>
      </c>
      <c r="NSB57" s="63">
        <f t="shared" si="180"/>
        <v>0</v>
      </c>
      <c r="NSC57" s="63">
        <f t="shared" si="180"/>
        <v>0</v>
      </c>
      <c r="NSD57" s="63">
        <f t="shared" si="180"/>
        <v>0</v>
      </c>
      <c r="NSE57" s="63">
        <f t="shared" si="180"/>
        <v>0</v>
      </c>
      <c r="NSF57" s="63">
        <f t="shared" si="180"/>
        <v>0</v>
      </c>
      <c r="NSG57" s="63">
        <f t="shared" si="180"/>
        <v>0</v>
      </c>
      <c r="NSH57" s="63">
        <f t="shared" si="180"/>
        <v>0</v>
      </c>
      <c r="NSI57" s="63">
        <f t="shared" si="180"/>
        <v>0</v>
      </c>
      <c r="NSJ57" s="63">
        <f t="shared" si="180"/>
        <v>0</v>
      </c>
      <c r="NSK57" s="63">
        <f t="shared" si="180"/>
        <v>0</v>
      </c>
      <c r="NSL57" s="63">
        <f t="shared" si="180"/>
        <v>0</v>
      </c>
      <c r="NSM57" s="63">
        <f t="shared" si="180"/>
        <v>0</v>
      </c>
      <c r="NSN57" s="63">
        <f t="shared" si="180"/>
        <v>0</v>
      </c>
      <c r="NSO57" s="63">
        <f t="shared" si="180"/>
        <v>0</v>
      </c>
      <c r="NSP57" s="63">
        <f t="shared" si="180"/>
        <v>0</v>
      </c>
      <c r="NSQ57" s="63">
        <f t="shared" si="180"/>
        <v>0</v>
      </c>
      <c r="NSR57" s="63">
        <f t="shared" si="180"/>
        <v>0</v>
      </c>
      <c r="NSS57" s="63">
        <f t="shared" si="180"/>
        <v>0</v>
      </c>
      <c r="NST57" s="63">
        <f t="shared" si="180"/>
        <v>0</v>
      </c>
      <c r="NSU57" s="63">
        <f t="shared" si="180"/>
        <v>0</v>
      </c>
      <c r="NSV57" s="63">
        <f t="shared" si="180"/>
        <v>0</v>
      </c>
      <c r="NSW57" s="63">
        <f t="shared" si="180"/>
        <v>0</v>
      </c>
      <c r="NSX57" s="63">
        <f t="shared" si="180"/>
        <v>0</v>
      </c>
      <c r="NSY57" s="63">
        <f t="shared" si="180"/>
        <v>0</v>
      </c>
      <c r="NSZ57" s="63">
        <f t="shared" si="180"/>
        <v>0</v>
      </c>
      <c r="NTA57" s="63">
        <f t="shared" si="180"/>
        <v>0</v>
      </c>
      <c r="NTB57" s="63">
        <f t="shared" si="180"/>
        <v>0</v>
      </c>
      <c r="NTC57" s="63">
        <f t="shared" si="180"/>
        <v>0</v>
      </c>
      <c r="NTD57" s="63">
        <f t="shared" si="180"/>
        <v>0</v>
      </c>
      <c r="NTE57" s="63">
        <f t="shared" si="180"/>
        <v>0</v>
      </c>
      <c r="NTF57" s="63">
        <f t="shared" si="180"/>
        <v>0</v>
      </c>
      <c r="NTG57" s="63">
        <f t="shared" si="180"/>
        <v>0</v>
      </c>
      <c r="NTH57" s="63">
        <f t="shared" si="180"/>
        <v>0</v>
      </c>
      <c r="NTI57" s="63">
        <f t="shared" si="180"/>
        <v>0</v>
      </c>
      <c r="NTJ57" s="63">
        <f t="shared" ref="NTJ57:NVU57" si="181">NTI58</f>
        <v>0</v>
      </c>
      <c r="NTK57" s="63">
        <f t="shared" si="181"/>
        <v>0</v>
      </c>
      <c r="NTL57" s="63">
        <f t="shared" si="181"/>
        <v>0</v>
      </c>
      <c r="NTM57" s="63">
        <f t="shared" si="181"/>
        <v>0</v>
      </c>
      <c r="NTN57" s="63">
        <f t="shared" si="181"/>
        <v>0</v>
      </c>
      <c r="NTO57" s="63">
        <f t="shared" si="181"/>
        <v>0</v>
      </c>
      <c r="NTP57" s="63">
        <f t="shared" si="181"/>
        <v>0</v>
      </c>
      <c r="NTQ57" s="63">
        <f t="shared" si="181"/>
        <v>0</v>
      </c>
      <c r="NTR57" s="63">
        <f t="shared" si="181"/>
        <v>0</v>
      </c>
      <c r="NTS57" s="63">
        <f t="shared" si="181"/>
        <v>0</v>
      </c>
      <c r="NTT57" s="63">
        <f t="shared" si="181"/>
        <v>0</v>
      </c>
      <c r="NTU57" s="63">
        <f t="shared" si="181"/>
        <v>0</v>
      </c>
      <c r="NTV57" s="63">
        <f t="shared" si="181"/>
        <v>0</v>
      </c>
      <c r="NTW57" s="63">
        <f t="shared" si="181"/>
        <v>0</v>
      </c>
      <c r="NTX57" s="63">
        <f t="shared" si="181"/>
        <v>0</v>
      </c>
      <c r="NTY57" s="63">
        <f t="shared" si="181"/>
        <v>0</v>
      </c>
      <c r="NTZ57" s="63">
        <f t="shared" si="181"/>
        <v>0</v>
      </c>
      <c r="NUA57" s="63">
        <f t="shared" si="181"/>
        <v>0</v>
      </c>
      <c r="NUB57" s="63">
        <f t="shared" si="181"/>
        <v>0</v>
      </c>
      <c r="NUC57" s="63">
        <f t="shared" si="181"/>
        <v>0</v>
      </c>
      <c r="NUD57" s="63">
        <f t="shared" si="181"/>
        <v>0</v>
      </c>
      <c r="NUE57" s="63">
        <f t="shared" si="181"/>
        <v>0</v>
      </c>
      <c r="NUF57" s="63">
        <f t="shared" si="181"/>
        <v>0</v>
      </c>
      <c r="NUG57" s="63">
        <f t="shared" si="181"/>
        <v>0</v>
      </c>
      <c r="NUH57" s="63">
        <f t="shared" si="181"/>
        <v>0</v>
      </c>
      <c r="NUI57" s="63">
        <f t="shared" si="181"/>
        <v>0</v>
      </c>
      <c r="NUJ57" s="63">
        <f t="shared" si="181"/>
        <v>0</v>
      </c>
      <c r="NUK57" s="63">
        <f t="shared" si="181"/>
        <v>0</v>
      </c>
      <c r="NUL57" s="63">
        <f t="shared" si="181"/>
        <v>0</v>
      </c>
      <c r="NUM57" s="63">
        <f t="shared" si="181"/>
        <v>0</v>
      </c>
      <c r="NUN57" s="63">
        <f t="shared" si="181"/>
        <v>0</v>
      </c>
      <c r="NUO57" s="63">
        <f t="shared" si="181"/>
        <v>0</v>
      </c>
      <c r="NUP57" s="63">
        <f t="shared" si="181"/>
        <v>0</v>
      </c>
      <c r="NUQ57" s="63">
        <f t="shared" si="181"/>
        <v>0</v>
      </c>
      <c r="NUR57" s="63">
        <f t="shared" si="181"/>
        <v>0</v>
      </c>
      <c r="NUS57" s="63">
        <f t="shared" si="181"/>
        <v>0</v>
      </c>
      <c r="NUT57" s="63">
        <f t="shared" si="181"/>
        <v>0</v>
      </c>
      <c r="NUU57" s="63">
        <f t="shared" si="181"/>
        <v>0</v>
      </c>
      <c r="NUV57" s="63">
        <f t="shared" si="181"/>
        <v>0</v>
      </c>
      <c r="NUW57" s="63">
        <f t="shared" si="181"/>
        <v>0</v>
      </c>
      <c r="NUX57" s="63">
        <f t="shared" si="181"/>
        <v>0</v>
      </c>
      <c r="NUY57" s="63">
        <f t="shared" si="181"/>
        <v>0</v>
      </c>
      <c r="NUZ57" s="63">
        <f t="shared" si="181"/>
        <v>0</v>
      </c>
      <c r="NVA57" s="63">
        <f t="shared" si="181"/>
        <v>0</v>
      </c>
      <c r="NVB57" s="63">
        <f t="shared" si="181"/>
        <v>0</v>
      </c>
      <c r="NVC57" s="63">
        <f t="shared" si="181"/>
        <v>0</v>
      </c>
      <c r="NVD57" s="63">
        <f t="shared" si="181"/>
        <v>0</v>
      </c>
      <c r="NVE57" s="63">
        <f t="shared" si="181"/>
        <v>0</v>
      </c>
      <c r="NVF57" s="63">
        <f t="shared" si="181"/>
        <v>0</v>
      </c>
      <c r="NVG57" s="63">
        <f t="shared" si="181"/>
        <v>0</v>
      </c>
      <c r="NVH57" s="63">
        <f t="shared" si="181"/>
        <v>0</v>
      </c>
      <c r="NVI57" s="63">
        <f t="shared" si="181"/>
        <v>0</v>
      </c>
      <c r="NVJ57" s="63">
        <f t="shared" si="181"/>
        <v>0</v>
      </c>
      <c r="NVK57" s="63">
        <f t="shared" si="181"/>
        <v>0</v>
      </c>
      <c r="NVL57" s="63">
        <f t="shared" si="181"/>
        <v>0</v>
      </c>
      <c r="NVM57" s="63">
        <f t="shared" si="181"/>
        <v>0</v>
      </c>
      <c r="NVN57" s="63">
        <f t="shared" si="181"/>
        <v>0</v>
      </c>
      <c r="NVO57" s="63">
        <f t="shared" si="181"/>
        <v>0</v>
      </c>
      <c r="NVP57" s="63">
        <f t="shared" si="181"/>
        <v>0</v>
      </c>
      <c r="NVQ57" s="63">
        <f t="shared" si="181"/>
        <v>0</v>
      </c>
      <c r="NVR57" s="63">
        <f t="shared" si="181"/>
        <v>0</v>
      </c>
      <c r="NVS57" s="63">
        <f t="shared" si="181"/>
        <v>0</v>
      </c>
      <c r="NVT57" s="63">
        <f t="shared" si="181"/>
        <v>0</v>
      </c>
      <c r="NVU57" s="63">
        <f t="shared" si="181"/>
        <v>0</v>
      </c>
      <c r="NVV57" s="63">
        <f t="shared" ref="NVV57:NYG57" si="182">NVU58</f>
        <v>0</v>
      </c>
      <c r="NVW57" s="63">
        <f t="shared" si="182"/>
        <v>0</v>
      </c>
      <c r="NVX57" s="63">
        <f t="shared" si="182"/>
        <v>0</v>
      </c>
      <c r="NVY57" s="63">
        <f t="shared" si="182"/>
        <v>0</v>
      </c>
      <c r="NVZ57" s="63">
        <f t="shared" si="182"/>
        <v>0</v>
      </c>
      <c r="NWA57" s="63">
        <f t="shared" si="182"/>
        <v>0</v>
      </c>
      <c r="NWB57" s="63">
        <f t="shared" si="182"/>
        <v>0</v>
      </c>
      <c r="NWC57" s="63">
        <f t="shared" si="182"/>
        <v>0</v>
      </c>
      <c r="NWD57" s="63">
        <f t="shared" si="182"/>
        <v>0</v>
      </c>
      <c r="NWE57" s="63">
        <f t="shared" si="182"/>
        <v>0</v>
      </c>
      <c r="NWF57" s="63">
        <f t="shared" si="182"/>
        <v>0</v>
      </c>
      <c r="NWG57" s="63">
        <f t="shared" si="182"/>
        <v>0</v>
      </c>
      <c r="NWH57" s="63">
        <f t="shared" si="182"/>
        <v>0</v>
      </c>
      <c r="NWI57" s="63">
        <f t="shared" si="182"/>
        <v>0</v>
      </c>
      <c r="NWJ57" s="63">
        <f t="shared" si="182"/>
        <v>0</v>
      </c>
      <c r="NWK57" s="63">
        <f t="shared" si="182"/>
        <v>0</v>
      </c>
      <c r="NWL57" s="63">
        <f t="shared" si="182"/>
        <v>0</v>
      </c>
      <c r="NWM57" s="63">
        <f t="shared" si="182"/>
        <v>0</v>
      </c>
      <c r="NWN57" s="63">
        <f t="shared" si="182"/>
        <v>0</v>
      </c>
      <c r="NWO57" s="63">
        <f t="shared" si="182"/>
        <v>0</v>
      </c>
      <c r="NWP57" s="63">
        <f t="shared" si="182"/>
        <v>0</v>
      </c>
      <c r="NWQ57" s="63">
        <f t="shared" si="182"/>
        <v>0</v>
      </c>
      <c r="NWR57" s="63">
        <f t="shared" si="182"/>
        <v>0</v>
      </c>
      <c r="NWS57" s="63">
        <f t="shared" si="182"/>
        <v>0</v>
      </c>
      <c r="NWT57" s="63">
        <f t="shared" si="182"/>
        <v>0</v>
      </c>
      <c r="NWU57" s="63">
        <f t="shared" si="182"/>
        <v>0</v>
      </c>
      <c r="NWV57" s="63">
        <f t="shared" si="182"/>
        <v>0</v>
      </c>
      <c r="NWW57" s="63">
        <f t="shared" si="182"/>
        <v>0</v>
      </c>
      <c r="NWX57" s="63">
        <f t="shared" si="182"/>
        <v>0</v>
      </c>
      <c r="NWY57" s="63">
        <f t="shared" si="182"/>
        <v>0</v>
      </c>
      <c r="NWZ57" s="63">
        <f t="shared" si="182"/>
        <v>0</v>
      </c>
      <c r="NXA57" s="63">
        <f t="shared" si="182"/>
        <v>0</v>
      </c>
      <c r="NXB57" s="63">
        <f t="shared" si="182"/>
        <v>0</v>
      </c>
      <c r="NXC57" s="63">
        <f t="shared" si="182"/>
        <v>0</v>
      </c>
      <c r="NXD57" s="63">
        <f t="shared" si="182"/>
        <v>0</v>
      </c>
      <c r="NXE57" s="63">
        <f t="shared" si="182"/>
        <v>0</v>
      </c>
      <c r="NXF57" s="63">
        <f t="shared" si="182"/>
        <v>0</v>
      </c>
      <c r="NXG57" s="63">
        <f t="shared" si="182"/>
        <v>0</v>
      </c>
      <c r="NXH57" s="63">
        <f t="shared" si="182"/>
        <v>0</v>
      </c>
      <c r="NXI57" s="63">
        <f t="shared" si="182"/>
        <v>0</v>
      </c>
      <c r="NXJ57" s="63">
        <f t="shared" si="182"/>
        <v>0</v>
      </c>
      <c r="NXK57" s="63">
        <f t="shared" si="182"/>
        <v>0</v>
      </c>
      <c r="NXL57" s="63">
        <f t="shared" si="182"/>
        <v>0</v>
      </c>
      <c r="NXM57" s="63">
        <f t="shared" si="182"/>
        <v>0</v>
      </c>
      <c r="NXN57" s="63">
        <f t="shared" si="182"/>
        <v>0</v>
      </c>
      <c r="NXO57" s="63">
        <f t="shared" si="182"/>
        <v>0</v>
      </c>
      <c r="NXP57" s="63">
        <f t="shared" si="182"/>
        <v>0</v>
      </c>
      <c r="NXQ57" s="63">
        <f t="shared" si="182"/>
        <v>0</v>
      </c>
      <c r="NXR57" s="63">
        <f t="shared" si="182"/>
        <v>0</v>
      </c>
      <c r="NXS57" s="63">
        <f t="shared" si="182"/>
        <v>0</v>
      </c>
      <c r="NXT57" s="63">
        <f t="shared" si="182"/>
        <v>0</v>
      </c>
      <c r="NXU57" s="63">
        <f t="shared" si="182"/>
        <v>0</v>
      </c>
      <c r="NXV57" s="63">
        <f t="shared" si="182"/>
        <v>0</v>
      </c>
      <c r="NXW57" s="63">
        <f t="shared" si="182"/>
        <v>0</v>
      </c>
      <c r="NXX57" s="63">
        <f t="shared" si="182"/>
        <v>0</v>
      </c>
      <c r="NXY57" s="63">
        <f t="shared" si="182"/>
        <v>0</v>
      </c>
      <c r="NXZ57" s="63">
        <f t="shared" si="182"/>
        <v>0</v>
      </c>
      <c r="NYA57" s="63">
        <f t="shared" si="182"/>
        <v>0</v>
      </c>
      <c r="NYB57" s="63">
        <f t="shared" si="182"/>
        <v>0</v>
      </c>
      <c r="NYC57" s="63">
        <f t="shared" si="182"/>
        <v>0</v>
      </c>
      <c r="NYD57" s="63">
        <f t="shared" si="182"/>
        <v>0</v>
      </c>
      <c r="NYE57" s="63">
        <f t="shared" si="182"/>
        <v>0</v>
      </c>
      <c r="NYF57" s="63">
        <f t="shared" si="182"/>
        <v>0</v>
      </c>
      <c r="NYG57" s="63">
        <f t="shared" si="182"/>
        <v>0</v>
      </c>
      <c r="NYH57" s="63">
        <f t="shared" ref="NYH57:OAS57" si="183">NYG58</f>
        <v>0</v>
      </c>
      <c r="NYI57" s="63">
        <f t="shared" si="183"/>
        <v>0</v>
      </c>
      <c r="NYJ57" s="63">
        <f t="shared" si="183"/>
        <v>0</v>
      </c>
      <c r="NYK57" s="63">
        <f t="shared" si="183"/>
        <v>0</v>
      </c>
      <c r="NYL57" s="63">
        <f t="shared" si="183"/>
        <v>0</v>
      </c>
      <c r="NYM57" s="63">
        <f t="shared" si="183"/>
        <v>0</v>
      </c>
      <c r="NYN57" s="63">
        <f t="shared" si="183"/>
        <v>0</v>
      </c>
      <c r="NYO57" s="63">
        <f t="shared" si="183"/>
        <v>0</v>
      </c>
      <c r="NYP57" s="63">
        <f t="shared" si="183"/>
        <v>0</v>
      </c>
      <c r="NYQ57" s="63">
        <f t="shared" si="183"/>
        <v>0</v>
      </c>
      <c r="NYR57" s="63">
        <f t="shared" si="183"/>
        <v>0</v>
      </c>
      <c r="NYS57" s="63">
        <f t="shared" si="183"/>
        <v>0</v>
      </c>
      <c r="NYT57" s="63">
        <f t="shared" si="183"/>
        <v>0</v>
      </c>
      <c r="NYU57" s="63">
        <f t="shared" si="183"/>
        <v>0</v>
      </c>
      <c r="NYV57" s="63">
        <f t="shared" si="183"/>
        <v>0</v>
      </c>
      <c r="NYW57" s="63">
        <f t="shared" si="183"/>
        <v>0</v>
      </c>
      <c r="NYX57" s="63">
        <f t="shared" si="183"/>
        <v>0</v>
      </c>
      <c r="NYY57" s="63">
        <f t="shared" si="183"/>
        <v>0</v>
      </c>
      <c r="NYZ57" s="63">
        <f t="shared" si="183"/>
        <v>0</v>
      </c>
      <c r="NZA57" s="63">
        <f t="shared" si="183"/>
        <v>0</v>
      </c>
      <c r="NZB57" s="63">
        <f t="shared" si="183"/>
        <v>0</v>
      </c>
      <c r="NZC57" s="63">
        <f t="shared" si="183"/>
        <v>0</v>
      </c>
      <c r="NZD57" s="63">
        <f t="shared" si="183"/>
        <v>0</v>
      </c>
      <c r="NZE57" s="63">
        <f t="shared" si="183"/>
        <v>0</v>
      </c>
      <c r="NZF57" s="63">
        <f t="shared" si="183"/>
        <v>0</v>
      </c>
      <c r="NZG57" s="63">
        <f t="shared" si="183"/>
        <v>0</v>
      </c>
      <c r="NZH57" s="63">
        <f t="shared" si="183"/>
        <v>0</v>
      </c>
      <c r="NZI57" s="63">
        <f t="shared" si="183"/>
        <v>0</v>
      </c>
      <c r="NZJ57" s="63">
        <f t="shared" si="183"/>
        <v>0</v>
      </c>
      <c r="NZK57" s="63">
        <f t="shared" si="183"/>
        <v>0</v>
      </c>
      <c r="NZL57" s="63">
        <f t="shared" si="183"/>
        <v>0</v>
      </c>
      <c r="NZM57" s="63">
        <f t="shared" si="183"/>
        <v>0</v>
      </c>
      <c r="NZN57" s="63">
        <f t="shared" si="183"/>
        <v>0</v>
      </c>
      <c r="NZO57" s="63">
        <f t="shared" si="183"/>
        <v>0</v>
      </c>
      <c r="NZP57" s="63">
        <f t="shared" si="183"/>
        <v>0</v>
      </c>
      <c r="NZQ57" s="63">
        <f t="shared" si="183"/>
        <v>0</v>
      </c>
      <c r="NZR57" s="63">
        <f t="shared" si="183"/>
        <v>0</v>
      </c>
      <c r="NZS57" s="63">
        <f t="shared" si="183"/>
        <v>0</v>
      </c>
      <c r="NZT57" s="63">
        <f t="shared" si="183"/>
        <v>0</v>
      </c>
      <c r="NZU57" s="63">
        <f t="shared" si="183"/>
        <v>0</v>
      </c>
      <c r="NZV57" s="63">
        <f t="shared" si="183"/>
        <v>0</v>
      </c>
      <c r="NZW57" s="63">
        <f t="shared" si="183"/>
        <v>0</v>
      </c>
      <c r="NZX57" s="63">
        <f t="shared" si="183"/>
        <v>0</v>
      </c>
      <c r="NZY57" s="63">
        <f t="shared" si="183"/>
        <v>0</v>
      </c>
      <c r="NZZ57" s="63">
        <f t="shared" si="183"/>
        <v>0</v>
      </c>
      <c r="OAA57" s="63">
        <f t="shared" si="183"/>
        <v>0</v>
      </c>
      <c r="OAB57" s="63">
        <f t="shared" si="183"/>
        <v>0</v>
      </c>
      <c r="OAC57" s="63">
        <f t="shared" si="183"/>
        <v>0</v>
      </c>
      <c r="OAD57" s="63">
        <f t="shared" si="183"/>
        <v>0</v>
      </c>
      <c r="OAE57" s="63">
        <f t="shared" si="183"/>
        <v>0</v>
      </c>
      <c r="OAF57" s="63">
        <f t="shared" si="183"/>
        <v>0</v>
      </c>
      <c r="OAG57" s="63">
        <f t="shared" si="183"/>
        <v>0</v>
      </c>
      <c r="OAH57" s="63">
        <f t="shared" si="183"/>
        <v>0</v>
      </c>
      <c r="OAI57" s="63">
        <f t="shared" si="183"/>
        <v>0</v>
      </c>
      <c r="OAJ57" s="63">
        <f t="shared" si="183"/>
        <v>0</v>
      </c>
      <c r="OAK57" s="63">
        <f t="shared" si="183"/>
        <v>0</v>
      </c>
      <c r="OAL57" s="63">
        <f t="shared" si="183"/>
        <v>0</v>
      </c>
      <c r="OAM57" s="63">
        <f t="shared" si="183"/>
        <v>0</v>
      </c>
      <c r="OAN57" s="63">
        <f t="shared" si="183"/>
        <v>0</v>
      </c>
      <c r="OAO57" s="63">
        <f t="shared" si="183"/>
        <v>0</v>
      </c>
      <c r="OAP57" s="63">
        <f t="shared" si="183"/>
        <v>0</v>
      </c>
      <c r="OAQ57" s="63">
        <f t="shared" si="183"/>
        <v>0</v>
      </c>
      <c r="OAR57" s="63">
        <f t="shared" si="183"/>
        <v>0</v>
      </c>
      <c r="OAS57" s="63">
        <f t="shared" si="183"/>
        <v>0</v>
      </c>
      <c r="OAT57" s="63">
        <f t="shared" ref="OAT57:ODE57" si="184">OAS58</f>
        <v>0</v>
      </c>
      <c r="OAU57" s="63">
        <f t="shared" si="184"/>
        <v>0</v>
      </c>
      <c r="OAV57" s="63">
        <f t="shared" si="184"/>
        <v>0</v>
      </c>
      <c r="OAW57" s="63">
        <f t="shared" si="184"/>
        <v>0</v>
      </c>
      <c r="OAX57" s="63">
        <f t="shared" si="184"/>
        <v>0</v>
      </c>
      <c r="OAY57" s="63">
        <f t="shared" si="184"/>
        <v>0</v>
      </c>
      <c r="OAZ57" s="63">
        <f t="shared" si="184"/>
        <v>0</v>
      </c>
      <c r="OBA57" s="63">
        <f t="shared" si="184"/>
        <v>0</v>
      </c>
      <c r="OBB57" s="63">
        <f t="shared" si="184"/>
        <v>0</v>
      </c>
      <c r="OBC57" s="63">
        <f t="shared" si="184"/>
        <v>0</v>
      </c>
      <c r="OBD57" s="63">
        <f t="shared" si="184"/>
        <v>0</v>
      </c>
      <c r="OBE57" s="63">
        <f t="shared" si="184"/>
        <v>0</v>
      </c>
      <c r="OBF57" s="63">
        <f t="shared" si="184"/>
        <v>0</v>
      </c>
      <c r="OBG57" s="63">
        <f t="shared" si="184"/>
        <v>0</v>
      </c>
      <c r="OBH57" s="63">
        <f t="shared" si="184"/>
        <v>0</v>
      </c>
      <c r="OBI57" s="63">
        <f t="shared" si="184"/>
        <v>0</v>
      </c>
      <c r="OBJ57" s="63">
        <f t="shared" si="184"/>
        <v>0</v>
      </c>
      <c r="OBK57" s="63">
        <f t="shared" si="184"/>
        <v>0</v>
      </c>
      <c r="OBL57" s="63">
        <f t="shared" si="184"/>
        <v>0</v>
      </c>
      <c r="OBM57" s="63">
        <f t="shared" si="184"/>
        <v>0</v>
      </c>
      <c r="OBN57" s="63">
        <f t="shared" si="184"/>
        <v>0</v>
      </c>
      <c r="OBO57" s="63">
        <f t="shared" si="184"/>
        <v>0</v>
      </c>
      <c r="OBP57" s="63">
        <f t="shared" si="184"/>
        <v>0</v>
      </c>
      <c r="OBQ57" s="63">
        <f t="shared" si="184"/>
        <v>0</v>
      </c>
      <c r="OBR57" s="63">
        <f t="shared" si="184"/>
        <v>0</v>
      </c>
      <c r="OBS57" s="63">
        <f t="shared" si="184"/>
        <v>0</v>
      </c>
      <c r="OBT57" s="63">
        <f t="shared" si="184"/>
        <v>0</v>
      </c>
      <c r="OBU57" s="63">
        <f t="shared" si="184"/>
        <v>0</v>
      </c>
      <c r="OBV57" s="63">
        <f t="shared" si="184"/>
        <v>0</v>
      </c>
      <c r="OBW57" s="63">
        <f t="shared" si="184"/>
        <v>0</v>
      </c>
      <c r="OBX57" s="63">
        <f t="shared" si="184"/>
        <v>0</v>
      </c>
      <c r="OBY57" s="63">
        <f t="shared" si="184"/>
        <v>0</v>
      </c>
      <c r="OBZ57" s="63">
        <f t="shared" si="184"/>
        <v>0</v>
      </c>
      <c r="OCA57" s="63">
        <f t="shared" si="184"/>
        <v>0</v>
      </c>
      <c r="OCB57" s="63">
        <f t="shared" si="184"/>
        <v>0</v>
      </c>
      <c r="OCC57" s="63">
        <f t="shared" si="184"/>
        <v>0</v>
      </c>
      <c r="OCD57" s="63">
        <f t="shared" si="184"/>
        <v>0</v>
      </c>
      <c r="OCE57" s="63">
        <f t="shared" si="184"/>
        <v>0</v>
      </c>
      <c r="OCF57" s="63">
        <f t="shared" si="184"/>
        <v>0</v>
      </c>
      <c r="OCG57" s="63">
        <f t="shared" si="184"/>
        <v>0</v>
      </c>
      <c r="OCH57" s="63">
        <f t="shared" si="184"/>
        <v>0</v>
      </c>
      <c r="OCI57" s="63">
        <f t="shared" si="184"/>
        <v>0</v>
      </c>
      <c r="OCJ57" s="63">
        <f t="shared" si="184"/>
        <v>0</v>
      </c>
      <c r="OCK57" s="63">
        <f t="shared" si="184"/>
        <v>0</v>
      </c>
      <c r="OCL57" s="63">
        <f t="shared" si="184"/>
        <v>0</v>
      </c>
      <c r="OCM57" s="63">
        <f t="shared" si="184"/>
        <v>0</v>
      </c>
      <c r="OCN57" s="63">
        <f t="shared" si="184"/>
        <v>0</v>
      </c>
      <c r="OCO57" s="63">
        <f t="shared" si="184"/>
        <v>0</v>
      </c>
      <c r="OCP57" s="63">
        <f t="shared" si="184"/>
        <v>0</v>
      </c>
      <c r="OCQ57" s="63">
        <f t="shared" si="184"/>
        <v>0</v>
      </c>
      <c r="OCR57" s="63">
        <f t="shared" si="184"/>
        <v>0</v>
      </c>
      <c r="OCS57" s="63">
        <f t="shared" si="184"/>
        <v>0</v>
      </c>
      <c r="OCT57" s="63">
        <f t="shared" si="184"/>
        <v>0</v>
      </c>
      <c r="OCU57" s="63">
        <f t="shared" si="184"/>
        <v>0</v>
      </c>
      <c r="OCV57" s="63">
        <f t="shared" si="184"/>
        <v>0</v>
      </c>
      <c r="OCW57" s="63">
        <f t="shared" si="184"/>
        <v>0</v>
      </c>
      <c r="OCX57" s="63">
        <f t="shared" si="184"/>
        <v>0</v>
      </c>
      <c r="OCY57" s="63">
        <f t="shared" si="184"/>
        <v>0</v>
      </c>
      <c r="OCZ57" s="63">
        <f t="shared" si="184"/>
        <v>0</v>
      </c>
      <c r="ODA57" s="63">
        <f t="shared" si="184"/>
        <v>0</v>
      </c>
      <c r="ODB57" s="63">
        <f t="shared" si="184"/>
        <v>0</v>
      </c>
      <c r="ODC57" s="63">
        <f t="shared" si="184"/>
        <v>0</v>
      </c>
      <c r="ODD57" s="63">
        <f t="shared" si="184"/>
        <v>0</v>
      </c>
      <c r="ODE57" s="63">
        <f t="shared" si="184"/>
        <v>0</v>
      </c>
      <c r="ODF57" s="63">
        <f t="shared" ref="ODF57:OFQ57" si="185">ODE58</f>
        <v>0</v>
      </c>
      <c r="ODG57" s="63">
        <f t="shared" si="185"/>
        <v>0</v>
      </c>
      <c r="ODH57" s="63">
        <f t="shared" si="185"/>
        <v>0</v>
      </c>
      <c r="ODI57" s="63">
        <f t="shared" si="185"/>
        <v>0</v>
      </c>
      <c r="ODJ57" s="63">
        <f t="shared" si="185"/>
        <v>0</v>
      </c>
      <c r="ODK57" s="63">
        <f t="shared" si="185"/>
        <v>0</v>
      </c>
      <c r="ODL57" s="63">
        <f t="shared" si="185"/>
        <v>0</v>
      </c>
      <c r="ODM57" s="63">
        <f t="shared" si="185"/>
        <v>0</v>
      </c>
      <c r="ODN57" s="63">
        <f t="shared" si="185"/>
        <v>0</v>
      </c>
      <c r="ODO57" s="63">
        <f t="shared" si="185"/>
        <v>0</v>
      </c>
      <c r="ODP57" s="63">
        <f t="shared" si="185"/>
        <v>0</v>
      </c>
      <c r="ODQ57" s="63">
        <f t="shared" si="185"/>
        <v>0</v>
      </c>
      <c r="ODR57" s="63">
        <f t="shared" si="185"/>
        <v>0</v>
      </c>
      <c r="ODS57" s="63">
        <f t="shared" si="185"/>
        <v>0</v>
      </c>
      <c r="ODT57" s="63">
        <f t="shared" si="185"/>
        <v>0</v>
      </c>
      <c r="ODU57" s="63">
        <f t="shared" si="185"/>
        <v>0</v>
      </c>
      <c r="ODV57" s="63">
        <f t="shared" si="185"/>
        <v>0</v>
      </c>
      <c r="ODW57" s="63">
        <f t="shared" si="185"/>
        <v>0</v>
      </c>
      <c r="ODX57" s="63">
        <f t="shared" si="185"/>
        <v>0</v>
      </c>
      <c r="ODY57" s="63">
        <f t="shared" si="185"/>
        <v>0</v>
      </c>
      <c r="ODZ57" s="63">
        <f t="shared" si="185"/>
        <v>0</v>
      </c>
      <c r="OEA57" s="63">
        <f t="shared" si="185"/>
        <v>0</v>
      </c>
      <c r="OEB57" s="63">
        <f t="shared" si="185"/>
        <v>0</v>
      </c>
      <c r="OEC57" s="63">
        <f t="shared" si="185"/>
        <v>0</v>
      </c>
      <c r="OED57" s="63">
        <f t="shared" si="185"/>
        <v>0</v>
      </c>
      <c r="OEE57" s="63">
        <f t="shared" si="185"/>
        <v>0</v>
      </c>
      <c r="OEF57" s="63">
        <f t="shared" si="185"/>
        <v>0</v>
      </c>
      <c r="OEG57" s="63">
        <f t="shared" si="185"/>
        <v>0</v>
      </c>
      <c r="OEH57" s="63">
        <f t="shared" si="185"/>
        <v>0</v>
      </c>
      <c r="OEI57" s="63">
        <f t="shared" si="185"/>
        <v>0</v>
      </c>
      <c r="OEJ57" s="63">
        <f t="shared" si="185"/>
        <v>0</v>
      </c>
      <c r="OEK57" s="63">
        <f t="shared" si="185"/>
        <v>0</v>
      </c>
      <c r="OEL57" s="63">
        <f t="shared" si="185"/>
        <v>0</v>
      </c>
      <c r="OEM57" s="63">
        <f t="shared" si="185"/>
        <v>0</v>
      </c>
      <c r="OEN57" s="63">
        <f t="shared" si="185"/>
        <v>0</v>
      </c>
      <c r="OEO57" s="63">
        <f t="shared" si="185"/>
        <v>0</v>
      </c>
      <c r="OEP57" s="63">
        <f t="shared" si="185"/>
        <v>0</v>
      </c>
      <c r="OEQ57" s="63">
        <f t="shared" si="185"/>
        <v>0</v>
      </c>
      <c r="OER57" s="63">
        <f t="shared" si="185"/>
        <v>0</v>
      </c>
      <c r="OES57" s="63">
        <f t="shared" si="185"/>
        <v>0</v>
      </c>
      <c r="OET57" s="63">
        <f t="shared" si="185"/>
        <v>0</v>
      </c>
      <c r="OEU57" s="63">
        <f t="shared" si="185"/>
        <v>0</v>
      </c>
      <c r="OEV57" s="63">
        <f t="shared" si="185"/>
        <v>0</v>
      </c>
      <c r="OEW57" s="63">
        <f t="shared" si="185"/>
        <v>0</v>
      </c>
      <c r="OEX57" s="63">
        <f t="shared" si="185"/>
        <v>0</v>
      </c>
      <c r="OEY57" s="63">
        <f t="shared" si="185"/>
        <v>0</v>
      </c>
      <c r="OEZ57" s="63">
        <f t="shared" si="185"/>
        <v>0</v>
      </c>
      <c r="OFA57" s="63">
        <f t="shared" si="185"/>
        <v>0</v>
      </c>
      <c r="OFB57" s="63">
        <f t="shared" si="185"/>
        <v>0</v>
      </c>
      <c r="OFC57" s="63">
        <f t="shared" si="185"/>
        <v>0</v>
      </c>
      <c r="OFD57" s="63">
        <f t="shared" si="185"/>
        <v>0</v>
      </c>
      <c r="OFE57" s="63">
        <f t="shared" si="185"/>
        <v>0</v>
      </c>
      <c r="OFF57" s="63">
        <f t="shared" si="185"/>
        <v>0</v>
      </c>
      <c r="OFG57" s="63">
        <f t="shared" si="185"/>
        <v>0</v>
      </c>
      <c r="OFH57" s="63">
        <f t="shared" si="185"/>
        <v>0</v>
      </c>
      <c r="OFI57" s="63">
        <f t="shared" si="185"/>
        <v>0</v>
      </c>
      <c r="OFJ57" s="63">
        <f t="shared" si="185"/>
        <v>0</v>
      </c>
      <c r="OFK57" s="63">
        <f t="shared" si="185"/>
        <v>0</v>
      </c>
      <c r="OFL57" s="63">
        <f t="shared" si="185"/>
        <v>0</v>
      </c>
      <c r="OFM57" s="63">
        <f t="shared" si="185"/>
        <v>0</v>
      </c>
      <c r="OFN57" s="63">
        <f t="shared" si="185"/>
        <v>0</v>
      </c>
      <c r="OFO57" s="63">
        <f t="shared" si="185"/>
        <v>0</v>
      </c>
      <c r="OFP57" s="63">
        <f t="shared" si="185"/>
        <v>0</v>
      </c>
      <c r="OFQ57" s="63">
        <f t="shared" si="185"/>
        <v>0</v>
      </c>
      <c r="OFR57" s="63">
        <f t="shared" ref="OFR57:OIC57" si="186">OFQ58</f>
        <v>0</v>
      </c>
      <c r="OFS57" s="63">
        <f t="shared" si="186"/>
        <v>0</v>
      </c>
      <c r="OFT57" s="63">
        <f t="shared" si="186"/>
        <v>0</v>
      </c>
      <c r="OFU57" s="63">
        <f t="shared" si="186"/>
        <v>0</v>
      </c>
      <c r="OFV57" s="63">
        <f t="shared" si="186"/>
        <v>0</v>
      </c>
      <c r="OFW57" s="63">
        <f t="shared" si="186"/>
        <v>0</v>
      </c>
      <c r="OFX57" s="63">
        <f t="shared" si="186"/>
        <v>0</v>
      </c>
      <c r="OFY57" s="63">
        <f t="shared" si="186"/>
        <v>0</v>
      </c>
      <c r="OFZ57" s="63">
        <f t="shared" si="186"/>
        <v>0</v>
      </c>
      <c r="OGA57" s="63">
        <f t="shared" si="186"/>
        <v>0</v>
      </c>
      <c r="OGB57" s="63">
        <f t="shared" si="186"/>
        <v>0</v>
      </c>
      <c r="OGC57" s="63">
        <f t="shared" si="186"/>
        <v>0</v>
      </c>
      <c r="OGD57" s="63">
        <f t="shared" si="186"/>
        <v>0</v>
      </c>
      <c r="OGE57" s="63">
        <f t="shared" si="186"/>
        <v>0</v>
      </c>
      <c r="OGF57" s="63">
        <f t="shared" si="186"/>
        <v>0</v>
      </c>
      <c r="OGG57" s="63">
        <f t="shared" si="186"/>
        <v>0</v>
      </c>
      <c r="OGH57" s="63">
        <f t="shared" si="186"/>
        <v>0</v>
      </c>
      <c r="OGI57" s="63">
        <f t="shared" si="186"/>
        <v>0</v>
      </c>
      <c r="OGJ57" s="63">
        <f t="shared" si="186"/>
        <v>0</v>
      </c>
      <c r="OGK57" s="63">
        <f t="shared" si="186"/>
        <v>0</v>
      </c>
      <c r="OGL57" s="63">
        <f t="shared" si="186"/>
        <v>0</v>
      </c>
      <c r="OGM57" s="63">
        <f t="shared" si="186"/>
        <v>0</v>
      </c>
      <c r="OGN57" s="63">
        <f t="shared" si="186"/>
        <v>0</v>
      </c>
      <c r="OGO57" s="63">
        <f t="shared" si="186"/>
        <v>0</v>
      </c>
      <c r="OGP57" s="63">
        <f t="shared" si="186"/>
        <v>0</v>
      </c>
      <c r="OGQ57" s="63">
        <f t="shared" si="186"/>
        <v>0</v>
      </c>
      <c r="OGR57" s="63">
        <f t="shared" si="186"/>
        <v>0</v>
      </c>
      <c r="OGS57" s="63">
        <f t="shared" si="186"/>
        <v>0</v>
      </c>
      <c r="OGT57" s="63">
        <f t="shared" si="186"/>
        <v>0</v>
      </c>
      <c r="OGU57" s="63">
        <f t="shared" si="186"/>
        <v>0</v>
      </c>
      <c r="OGV57" s="63">
        <f t="shared" si="186"/>
        <v>0</v>
      </c>
      <c r="OGW57" s="63">
        <f t="shared" si="186"/>
        <v>0</v>
      </c>
      <c r="OGX57" s="63">
        <f t="shared" si="186"/>
        <v>0</v>
      </c>
      <c r="OGY57" s="63">
        <f t="shared" si="186"/>
        <v>0</v>
      </c>
      <c r="OGZ57" s="63">
        <f t="shared" si="186"/>
        <v>0</v>
      </c>
      <c r="OHA57" s="63">
        <f t="shared" si="186"/>
        <v>0</v>
      </c>
      <c r="OHB57" s="63">
        <f t="shared" si="186"/>
        <v>0</v>
      </c>
      <c r="OHC57" s="63">
        <f t="shared" si="186"/>
        <v>0</v>
      </c>
      <c r="OHD57" s="63">
        <f t="shared" si="186"/>
        <v>0</v>
      </c>
      <c r="OHE57" s="63">
        <f t="shared" si="186"/>
        <v>0</v>
      </c>
      <c r="OHF57" s="63">
        <f t="shared" si="186"/>
        <v>0</v>
      </c>
      <c r="OHG57" s="63">
        <f t="shared" si="186"/>
        <v>0</v>
      </c>
      <c r="OHH57" s="63">
        <f t="shared" si="186"/>
        <v>0</v>
      </c>
      <c r="OHI57" s="63">
        <f t="shared" si="186"/>
        <v>0</v>
      </c>
      <c r="OHJ57" s="63">
        <f t="shared" si="186"/>
        <v>0</v>
      </c>
      <c r="OHK57" s="63">
        <f t="shared" si="186"/>
        <v>0</v>
      </c>
      <c r="OHL57" s="63">
        <f t="shared" si="186"/>
        <v>0</v>
      </c>
      <c r="OHM57" s="63">
        <f t="shared" si="186"/>
        <v>0</v>
      </c>
      <c r="OHN57" s="63">
        <f t="shared" si="186"/>
        <v>0</v>
      </c>
      <c r="OHO57" s="63">
        <f t="shared" si="186"/>
        <v>0</v>
      </c>
      <c r="OHP57" s="63">
        <f t="shared" si="186"/>
        <v>0</v>
      </c>
      <c r="OHQ57" s="63">
        <f t="shared" si="186"/>
        <v>0</v>
      </c>
      <c r="OHR57" s="63">
        <f t="shared" si="186"/>
        <v>0</v>
      </c>
      <c r="OHS57" s="63">
        <f t="shared" si="186"/>
        <v>0</v>
      </c>
      <c r="OHT57" s="63">
        <f t="shared" si="186"/>
        <v>0</v>
      </c>
      <c r="OHU57" s="63">
        <f t="shared" si="186"/>
        <v>0</v>
      </c>
      <c r="OHV57" s="63">
        <f t="shared" si="186"/>
        <v>0</v>
      </c>
      <c r="OHW57" s="63">
        <f t="shared" si="186"/>
        <v>0</v>
      </c>
      <c r="OHX57" s="63">
        <f t="shared" si="186"/>
        <v>0</v>
      </c>
      <c r="OHY57" s="63">
        <f t="shared" si="186"/>
        <v>0</v>
      </c>
      <c r="OHZ57" s="63">
        <f t="shared" si="186"/>
        <v>0</v>
      </c>
      <c r="OIA57" s="63">
        <f t="shared" si="186"/>
        <v>0</v>
      </c>
      <c r="OIB57" s="63">
        <f t="shared" si="186"/>
        <v>0</v>
      </c>
      <c r="OIC57" s="63">
        <f t="shared" si="186"/>
        <v>0</v>
      </c>
      <c r="OID57" s="63">
        <f t="shared" ref="OID57:OKO57" si="187">OIC58</f>
        <v>0</v>
      </c>
      <c r="OIE57" s="63">
        <f t="shared" si="187"/>
        <v>0</v>
      </c>
      <c r="OIF57" s="63">
        <f t="shared" si="187"/>
        <v>0</v>
      </c>
      <c r="OIG57" s="63">
        <f t="shared" si="187"/>
        <v>0</v>
      </c>
      <c r="OIH57" s="63">
        <f t="shared" si="187"/>
        <v>0</v>
      </c>
      <c r="OII57" s="63">
        <f t="shared" si="187"/>
        <v>0</v>
      </c>
      <c r="OIJ57" s="63">
        <f t="shared" si="187"/>
        <v>0</v>
      </c>
      <c r="OIK57" s="63">
        <f t="shared" si="187"/>
        <v>0</v>
      </c>
      <c r="OIL57" s="63">
        <f t="shared" si="187"/>
        <v>0</v>
      </c>
      <c r="OIM57" s="63">
        <f t="shared" si="187"/>
        <v>0</v>
      </c>
      <c r="OIN57" s="63">
        <f t="shared" si="187"/>
        <v>0</v>
      </c>
      <c r="OIO57" s="63">
        <f t="shared" si="187"/>
        <v>0</v>
      </c>
      <c r="OIP57" s="63">
        <f t="shared" si="187"/>
        <v>0</v>
      </c>
      <c r="OIQ57" s="63">
        <f t="shared" si="187"/>
        <v>0</v>
      </c>
      <c r="OIR57" s="63">
        <f t="shared" si="187"/>
        <v>0</v>
      </c>
      <c r="OIS57" s="63">
        <f t="shared" si="187"/>
        <v>0</v>
      </c>
      <c r="OIT57" s="63">
        <f t="shared" si="187"/>
        <v>0</v>
      </c>
      <c r="OIU57" s="63">
        <f t="shared" si="187"/>
        <v>0</v>
      </c>
      <c r="OIV57" s="63">
        <f t="shared" si="187"/>
        <v>0</v>
      </c>
      <c r="OIW57" s="63">
        <f t="shared" si="187"/>
        <v>0</v>
      </c>
      <c r="OIX57" s="63">
        <f t="shared" si="187"/>
        <v>0</v>
      </c>
      <c r="OIY57" s="63">
        <f t="shared" si="187"/>
        <v>0</v>
      </c>
      <c r="OIZ57" s="63">
        <f t="shared" si="187"/>
        <v>0</v>
      </c>
      <c r="OJA57" s="63">
        <f t="shared" si="187"/>
        <v>0</v>
      </c>
      <c r="OJB57" s="63">
        <f t="shared" si="187"/>
        <v>0</v>
      </c>
      <c r="OJC57" s="63">
        <f t="shared" si="187"/>
        <v>0</v>
      </c>
      <c r="OJD57" s="63">
        <f t="shared" si="187"/>
        <v>0</v>
      </c>
      <c r="OJE57" s="63">
        <f t="shared" si="187"/>
        <v>0</v>
      </c>
      <c r="OJF57" s="63">
        <f t="shared" si="187"/>
        <v>0</v>
      </c>
      <c r="OJG57" s="63">
        <f t="shared" si="187"/>
        <v>0</v>
      </c>
      <c r="OJH57" s="63">
        <f t="shared" si="187"/>
        <v>0</v>
      </c>
      <c r="OJI57" s="63">
        <f t="shared" si="187"/>
        <v>0</v>
      </c>
      <c r="OJJ57" s="63">
        <f t="shared" si="187"/>
        <v>0</v>
      </c>
      <c r="OJK57" s="63">
        <f t="shared" si="187"/>
        <v>0</v>
      </c>
      <c r="OJL57" s="63">
        <f t="shared" si="187"/>
        <v>0</v>
      </c>
      <c r="OJM57" s="63">
        <f t="shared" si="187"/>
        <v>0</v>
      </c>
      <c r="OJN57" s="63">
        <f t="shared" si="187"/>
        <v>0</v>
      </c>
      <c r="OJO57" s="63">
        <f t="shared" si="187"/>
        <v>0</v>
      </c>
      <c r="OJP57" s="63">
        <f t="shared" si="187"/>
        <v>0</v>
      </c>
      <c r="OJQ57" s="63">
        <f t="shared" si="187"/>
        <v>0</v>
      </c>
      <c r="OJR57" s="63">
        <f t="shared" si="187"/>
        <v>0</v>
      </c>
      <c r="OJS57" s="63">
        <f t="shared" si="187"/>
        <v>0</v>
      </c>
      <c r="OJT57" s="63">
        <f t="shared" si="187"/>
        <v>0</v>
      </c>
      <c r="OJU57" s="63">
        <f t="shared" si="187"/>
        <v>0</v>
      </c>
      <c r="OJV57" s="63">
        <f t="shared" si="187"/>
        <v>0</v>
      </c>
      <c r="OJW57" s="63">
        <f t="shared" si="187"/>
        <v>0</v>
      </c>
      <c r="OJX57" s="63">
        <f t="shared" si="187"/>
        <v>0</v>
      </c>
      <c r="OJY57" s="63">
        <f t="shared" si="187"/>
        <v>0</v>
      </c>
      <c r="OJZ57" s="63">
        <f t="shared" si="187"/>
        <v>0</v>
      </c>
      <c r="OKA57" s="63">
        <f t="shared" si="187"/>
        <v>0</v>
      </c>
      <c r="OKB57" s="63">
        <f t="shared" si="187"/>
        <v>0</v>
      </c>
      <c r="OKC57" s="63">
        <f t="shared" si="187"/>
        <v>0</v>
      </c>
      <c r="OKD57" s="63">
        <f t="shared" si="187"/>
        <v>0</v>
      </c>
      <c r="OKE57" s="63">
        <f t="shared" si="187"/>
        <v>0</v>
      </c>
      <c r="OKF57" s="63">
        <f t="shared" si="187"/>
        <v>0</v>
      </c>
      <c r="OKG57" s="63">
        <f t="shared" si="187"/>
        <v>0</v>
      </c>
      <c r="OKH57" s="63">
        <f t="shared" si="187"/>
        <v>0</v>
      </c>
      <c r="OKI57" s="63">
        <f t="shared" si="187"/>
        <v>0</v>
      </c>
      <c r="OKJ57" s="63">
        <f t="shared" si="187"/>
        <v>0</v>
      </c>
      <c r="OKK57" s="63">
        <f t="shared" si="187"/>
        <v>0</v>
      </c>
      <c r="OKL57" s="63">
        <f t="shared" si="187"/>
        <v>0</v>
      </c>
      <c r="OKM57" s="63">
        <f t="shared" si="187"/>
        <v>0</v>
      </c>
      <c r="OKN57" s="63">
        <f t="shared" si="187"/>
        <v>0</v>
      </c>
      <c r="OKO57" s="63">
        <f t="shared" si="187"/>
        <v>0</v>
      </c>
      <c r="OKP57" s="63">
        <f t="shared" ref="OKP57:ONA57" si="188">OKO58</f>
        <v>0</v>
      </c>
      <c r="OKQ57" s="63">
        <f t="shared" si="188"/>
        <v>0</v>
      </c>
      <c r="OKR57" s="63">
        <f t="shared" si="188"/>
        <v>0</v>
      </c>
      <c r="OKS57" s="63">
        <f t="shared" si="188"/>
        <v>0</v>
      </c>
      <c r="OKT57" s="63">
        <f t="shared" si="188"/>
        <v>0</v>
      </c>
      <c r="OKU57" s="63">
        <f t="shared" si="188"/>
        <v>0</v>
      </c>
      <c r="OKV57" s="63">
        <f t="shared" si="188"/>
        <v>0</v>
      </c>
      <c r="OKW57" s="63">
        <f t="shared" si="188"/>
        <v>0</v>
      </c>
      <c r="OKX57" s="63">
        <f t="shared" si="188"/>
        <v>0</v>
      </c>
      <c r="OKY57" s="63">
        <f t="shared" si="188"/>
        <v>0</v>
      </c>
      <c r="OKZ57" s="63">
        <f t="shared" si="188"/>
        <v>0</v>
      </c>
      <c r="OLA57" s="63">
        <f t="shared" si="188"/>
        <v>0</v>
      </c>
      <c r="OLB57" s="63">
        <f t="shared" si="188"/>
        <v>0</v>
      </c>
      <c r="OLC57" s="63">
        <f t="shared" si="188"/>
        <v>0</v>
      </c>
      <c r="OLD57" s="63">
        <f t="shared" si="188"/>
        <v>0</v>
      </c>
      <c r="OLE57" s="63">
        <f t="shared" si="188"/>
        <v>0</v>
      </c>
      <c r="OLF57" s="63">
        <f t="shared" si="188"/>
        <v>0</v>
      </c>
      <c r="OLG57" s="63">
        <f t="shared" si="188"/>
        <v>0</v>
      </c>
      <c r="OLH57" s="63">
        <f t="shared" si="188"/>
        <v>0</v>
      </c>
      <c r="OLI57" s="63">
        <f t="shared" si="188"/>
        <v>0</v>
      </c>
      <c r="OLJ57" s="63">
        <f t="shared" si="188"/>
        <v>0</v>
      </c>
      <c r="OLK57" s="63">
        <f t="shared" si="188"/>
        <v>0</v>
      </c>
      <c r="OLL57" s="63">
        <f t="shared" si="188"/>
        <v>0</v>
      </c>
      <c r="OLM57" s="63">
        <f t="shared" si="188"/>
        <v>0</v>
      </c>
      <c r="OLN57" s="63">
        <f t="shared" si="188"/>
        <v>0</v>
      </c>
      <c r="OLO57" s="63">
        <f t="shared" si="188"/>
        <v>0</v>
      </c>
      <c r="OLP57" s="63">
        <f t="shared" si="188"/>
        <v>0</v>
      </c>
      <c r="OLQ57" s="63">
        <f t="shared" si="188"/>
        <v>0</v>
      </c>
      <c r="OLR57" s="63">
        <f t="shared" si="188"/>
        <v>0</v>
      </c>
      <c r="OLS57" s="63">
        <f t="shared" si="188"/>
        <v>0</v>
      </c>
      <c r="OLT57" s="63">
        <f t="shared" si="188"/>
        <v>0</v>
      </c>
      <c r="OLU57" s="63">
        <f t="shared" si="188"/>
        <v>0</v>
      </c>
      <c r="OLV57" s="63">
        <f t="shared" si="188"/>
        <v>0</v>
      </c>
      <c r="OLW57" s="63">
        <f t="shared" si="188"/>
        <v>0</v>
      </c>
      <c r="OLX57" s="63">
        <f t="shared" si="188"/>
        <v>0</v>
      </c>
      <c r="OLY57" s="63">
        <f t="shared" si="188"/>
        <v>0</v>
      </c>
      <c r="OLZ57" s="63">
        <f t="shared" si="188"/>
        <v>0</v>
      </c>
      <c r="OMA57" s="63">
        <f t="shared" si="188"/>
        <v>0</v>
      </c>
      <c r="OMB57" s="63">
        <f t="shared" si="188"/>
        <v>0</v>
      </c>
      <c r="OMC57" s="63">
        <f t="shared" si="188"/>
        <v>0</v>
      </c>
      <c r="OMD57" s="63">
        <f t="shared" si="188"/>
        <v>0</v>
      </c>
      <c r="OME57" s="63">
        <f t="shared" si="188"/>
        <v>0</v>
      </c>
      <c r="OMF57" s="63">
        <f t="shared" si="188"/>
        <v>0</v>
      </c>
      <c r="OMG57" s="63">
        <f t="shared" si="188"/>
        <v>0</v>
      </c>
      <c r="OMH57" s="63">
        <f t="shared" si="188"/>
        <v>0</v>
      </c>
      <c r="OMI57" s="63">
        <f t="shared" si="188"/>
        <v>0</v>
      </c>
      <c r="OMJ57" s="63">
        <f t="shared" si="188"/>
        <v>0</v>
      </c>
      <c r="OMK57" s="63">
        <f t="shared" si="188"/>
        <v>0</v>
      </c>
      <c r="OML57" s="63">
        <f t="shared" si="188"/>
        <v>0</v>
      </c>
      <c r="OMM57" s="63">
        <f t="shared" si="188"/>
        <v>0</v>
      </c>
      <c r="OMN57" s="63">
        <f t="shared" si="188"/>
        <v>0</v>
      </c>
      <c r="OMO57" s="63">
        <f t="shared" si="188"/>
        <v>0</v>
      </c>
      <c r="OMP57" s="63">
        <f t="shared" si="188"/>
        <v>0</v>
      </c>
      <c r="OMQ57" s="63">
        <f t="shared" si="188"/>
        <v>0</v>
      </c>
      <c r="OMR57" s="63">
        <f t="shared" si="188"/>
        <v>0</v>
      </c>
      <c r="OMS57" s="63">
        <f t="shared" si="188"/>
        <v>0</v>
      </c>
      <c r="OMT57" s="63">
        <f t="shared" si="188"/>
        <v>0</v>
      </c>
      <c r="OMU57" s="63">
        <f t="shared" si="188"/>
        <v>0</v>
      </c>
      <c r="OMV57" s="63">
        <f t="shared" si="188"/>
        <v>0</v>
      </c>
      <c r="OMW57" s="63">
        <f t="shared" si="188"/>
        <v>0</v>
      </c>
      <c r="OMX57" s="63">
        <f t="shared" si="188"/>
        <v>0</v>
      </c>
      <c r="OMY57" s="63">
        <f t="shared" si="188"/>
        <v>0</v>
      </c>
      <c r="OMZ57" s="63">
        <f t="shared" si="188"/>
        <v>0</v>
      </c>
      <c r="ONA57" s="63">
        <f t="shared" si="188"/>
        <v>0</v>
      </c>
      <c r="ONB57" s="63">
        <f t="shared" ref="ONB57:OPM57" si="189">ONA58</f>
        <v>0</v>
      </c>
      <c r="ONC57" s="63">
        <f t="shared" si="189"/>
        <v>0</v>
      </c>
      <c r="OND57" s="63">
        <f t="shared" si="189"/>
        <v>0</v>
      </c>
      <c r="ONE57" s="63">
        <f t="shared" si="189"/>
        <v>0</v>
      </c>
      <c r="ONF57" s="63">
        <f t="shared" si="189"/>
        <v>0</v>
      </c>
      <c r="ONG57" s="63">
        <f t="shared" si="189"/>
        <v>0</v>
      </c>
      <c r="ONH57" s="63">
        <f t="shared" si="189"/>
        <v>0</v>
      </c>
      <c r="ONI57" s="63">
        <f t="shared" si="189"/>
        <v>0</v>
      </c>
      <c r="ONJ57" s="63">
        <f t="shared" si="189"/>
        <v>0</v>
      </c>
      <c r="ONK57" s="63">
        <f t="shared" si="189"/>
        <v>0</v>
      </c>
      <c r="ONL57" s="63">
        <f t="shared" si="189"/>
        <v>0</v>
      </c>
      <c r="ONM57" s="63">
        <f t="shared" si="189"/>
        <v>0</v>
      </c>
      <c r="ONN57" s="63">
        <f t="shared" si="189"/>
        <v>0</v>
      </c>
      <c r="ONO57" s="63">
        <f t="shared" si="189"/>
        <v>0</v>
      </c>
      <c r="ONP57" s="63">
        <f t="shared" si="189"/>
        <v>0</v>
      </c>
      <c r="ONQ57" s="63">
        <f t="shared" si="189"/>
        <v>0</v>
      </c>
      <c r="ONR57" s="63">
        <f t="shared" si="189"/>
        <v>0</v>
      </c>
      <c r="ONS57" s="63">
        <f t="shared" si="189"/>
        <v>0</v>
      </c>
      <c r="ONT57" s="63">
        <f t="shared" si="189"/>
        <v>0</v>
      </c>
      <c r="ONU57" s="63">
        <f t="shared" si="189"/>
        <v>0</v>
      </c>
      <c r="ONV57" s="63">
        <f t="shared" si="189"/>
        <v>0</v>
      </c>
      <c r="ONW57" s="63">
        <f t="shared" si="189"/>
        <v>0</v>
      </c>
      <c r="ONX57" s="63">
        <f t="shared" si="189"/>
        <v>0</v>
      </c>
      <c r="ONY57" s="63">
        <f t="shared" si="189"/>
        <v>0</v>
      </c>
      <c r="ONZ57" s="63">
        <f t="shared" si="189"/>
        <v>0</v>
      </c>
      <c r="OOA57" s="63">
        <f t="shared" si="189"/>
        <v>0</v>
      </c>
      <c r="OOB57" s="63">
        <f t="shared" si="189"/>
        <v>0</v>
      </c>
      <c r="OOC57" s="63">
        <f t="shared" si="189"/>
        <v>0</v>
      </c>
      <c r="OOD57" s="63">
        <f t="shared" si="189"/>
        <v>0</v>
      </c>
      <c r="OOE57" s="63">
        <f t="shared" si="189"/>
        <v>0</v>
      </c>
      <c r="OOF57" s="63">
        <f t="shared" si="189"/>
        <v>0</v>
      </c>
      <c r="OOG57" s="63">
        <f t="shared" si="189"/>
        <v>0</v>
      </c>
      <c r="OOH57" s="63">
        <f t="shared" si="189"/>
        <v>0</v>
      </c>
      <c r="OOI57" s="63">
        <f t="shared" si="189"/>
        <v>0</v>
      </c>
      <c r="OOJ57" s="63">
        <f t="shared" si="189"/>
        <v>0</v>
      </c>
      <c r="OOK57" s="63">
        <f t="shared" si="189"/>
        <v>0</v>
      </c>
      <c r="OOL57" s="63">
        <f t="shared" si="189"/>
        <v>0</v>
      </c>
      <c r="OOM57" s="63">
        <f t="shared" si="189"/>
        <v>0</v>
      </c>
      <c r="OON57" s="63">
        <f t="shared" si="189"/>
        <v>0</v>
      </c>
      <c r="OOO57" s="63">
        <f t="shared" si="189"/>
        <v>0</v>
      </c>
      <c r="OOP57" s="63">
        <f t="shared" si="189"/>
        <v>0</v>
      </c>
      <c r="OOQ57" s="63">
        <f t="shared" si="189"/>
        <v>0</v>
      </c>
      <c r="OOR57" s="63">
        <f t="shared" si="189"/>
        <v>0</v>
      </c>
      <c r="OOS57" s="63">
        <f t="shared" si="189"/>
        <v>0</v>
      </c>
      <c r="OOT57" s="63">
        <f t="shared" si="189"/>
        <v>0</v>
      </c>
      <c r="OOU57" s="63">
        <f t="shared" si="189"/>
        <v>0</v>
      </c>
      <c r="OOV57" s="63">
        <f t="shared" si="189"/>
        <v>0</v>
      </c>
      <c r="OOW57" s="63">
        <f t="shared" si="189"/>
        <v>0</v>
      </c>
      <c r="OOX57" s="63">
        <f t="shared" si="189"/>
        <v>0</v>
      </c>
      <c r="OOY57" s="63">
        <f t="shared" si="189"/>
        <v>0</v>
      </c>
      <c r="OOZ57" s="63">
        <f t="shared" si="189"/>
        <v>0</v>
      </c>
      <c r="OPA57" s="63">
        <f t="shared" si="189"/>
        <v>0</v>
      </c>
      <c r="OPB57" s="63">
        <f t="shared" si="189"/>
        <v>0</v>
      </c>
      <c r="OPC57" s="63">
        <f t="shared" si="189"/>
        <v>0</v>
      </c>
      <c r="OPD57" s="63">
        <f t="shared" si="189"/>
        <v>0</v>
      </c>
      <c r="OPE57" s="63">
        <f t="shared" si="189"/>
        <v>0</v>
      </c>
      <c r="OPF57" s="63">
        <f t="shared" si="189"/>
        <v>0</v>
      </c>
      <c r="OPG57" s="63">
        <f t="shared" si="189"/>
        <v>0</v>
      </c>
      <c r="OPH57" s="63">
        <f t="shared" si="189"/>
        <v>0</v>
      </c>
      <c r="OPI57" s="63">
        <f t="shared" si="189"/>
        <v>0</v>
      </c>
      <c r="OPJ57" s="63">
        <f t="shared" si="189"/>
        <v>0</v>
      </c>
      <c r="OPK57" s="63">
        <f t="shared" si="189"/>
        <v>0</v>
      </c>
      <c r="OPL57" s="63">
        <f t="shared" si="189"/>
        <v>0</v>
      </c>
      <c r="OPM57" s="63">
        <f t="shared" si="189"/>
        <v>0</v>
      </c>
      <c r="OPN57" s="63">
        <f t="shared" ref="OPN57:ORY57" si="190">OPM58</f>
        <v>0</v>
      </c>
      <c r="OPO57" s="63">
        <f t="shared" si="190"/>
        <v>0</v>
      </c>
      <c r="OPP57" s="63">
        <f t="shared" si="190"/>
        <v>0</v>
      </c>
      <c r="OPQ57" s="63">
        <f t="shared" si="190"/>
        <v>0</v>
      </c>
      <c r="OPR57" s="63">
        <f t="shared" si="190"/>
        <v>0</v>
      </c>
      <c r="OPS57" s="63">
        <f t="shared" si="190"/>
        <v>0</v>
      </c>
      <c r="OPT57" s="63">
        <f t="shared" si="190"/>
        <v>0</v>
      </c>
      <c r="OPU57" s="63">
        <f t="shared" si="190"/>
        <v>0</v>
      </c>
      <c r="OPV57" s="63">
        <f t="shared" si="190"/>
        <v>0</v>
      </c>
      <c r="OPW57" s="63">
        <f t="shared" si="190"/>
        <v>0</v>
      </c>
      <c r="OPX57" s="63">
        <f t="shared" si="190"/>
        <v>0</v>
      </c>
      <c r="OPY57" s="63">
        <f t="shared" si="190"/>
        <v>0</v>
      </c>
      <c r="OPZ57" s="63">
        <f t="shared" si="190"/>
        <v>0</v>
      </c>
      <c r="OQA57" s="63">
        <f t="shared" si="190"/>
        <v>0</v>
      </c>
      <c r="OQB57" s="63">
        <f t="shared" si="190"/>
        <v>0</v>
      </c>
      <c r="OQC57" s="63">
        <f t="shared" si="190"/>
        <v>0</v>
      </c>
      <c r="OQD57" s="63">
        <f t="shared" si="190"/>
        <v>0</v>
      </c>
      <c r="OQE57" s="63">
        <f t="shared" si="190"/>
        <v>0</v>
      </c>
      <c r="OQF57" s="63">
        <f t="shared" si="190"/>
        <v>0</v>
      </c>
      <c r="OQG57" s="63">
        <f t="shared" si="190"/>
        <v>0</v>
      </c>
      <c r="OQH57" s="63">
        <f t="shared" si="190"/>
        <v>0</v>
      </c>
      <c r="OQI57" s="63">
        <f t="shared" si="190"/>
        <v>0</v>
      </c>
      <c r="OQJ57" s="63">
        <f t="shared" si="190"/>
        <v>0</v>
      </c>
      <c r="OQK57" s="63">
        <f t="shared" si="190"/>
        <v>0</v>
      </c>
      <c r="OQL57" s="63">
        <f t="shared" si="190"/>
        <v>0</v>
      </c>
      <c r="OQM57" s="63">
        <f t="shared" si="190"/>
        <v>0</v>
      </c>
      <c r="OQN57" s="63">
        <f t="shared" si="190"/>
        <v>0</v>
      </c>
      <c r="OQO57" s="63">
        <f t="shared" si="190"/>
        <v>0</v>
      </c>
      <c r="OQP57" s="63">
        <f t="shared" si="190"/>
        <v>0</v>
      </c>
      <c r="OQQ57" s="63">
        <f t="shared" si="190"/>
        <v>0</v>
      </c>
      <c r="OQR57" s="63">
        <f t="shared" si="190"/>
        <v>0</v>
      </c>
      <c r="OQS57" s="63">
        <f t="shared" si="190"/>
        <v>0</v>
      </c>
      <c r="OQT57" s="63">
        <f t="shared" si="190"/>
        <v>0</v>
      </c>
      <c r="OQU57" s="63">
        <f t="shared" si="190"/>
        <v>0</v>
      </c>
      <c r="OQV57" s="63">
        <f t="shared" si="190"/>
        <v>0</v>
      </c>
      <c r="OQW57" s="63">
        <f t="shared" si="190"/>
        <v>0</v>
      </c>
      <c r="OQX57" s="63">
        <f t="shared" si="190"/>
        <v>0</v>
      </c>
      <c r="OQY57" s="63">
        <f t="shared" si="190"/>
        <v>0</v>
      </c>
      <c r="OQZ57" s="63">
        <f t="shared" si="190"/>
        <v>0</v>
      </c>
      <c r="ORA57" s="63">
        <f t="shared" si="190"/>
        <v>0</v>
      </c>
      <c r="ORB57" s="63">
        <f t="shared" si="190"/>
        <v>0</v>
      </c>
      <c r="ORC57" s="63">
        <f t="shared" si="190"/>
        <v>0</v>
      </c>
      <c r="ORD57" s="63">
        <f t="shared" si="190"/>
        <v>0</v>
      </c>
      <c r="ORE57" s="63">
        <f t="shared" si="190"/>
        <v>0</v>
      </c>
      <c r="ORF57" s="63">
        <f t="shared" si="190"/>
        <v>0</v>
      </c>
      <c r="ORG57" s="63">
        <f t="shared" si="190"/>
        <v>0</v>
      </c>
      <c r="ORH57" s="63">
        <f t="shared" si="190"/>
        <v>0</v>
      </c>
      <c r="ORI57" s="63">
        <f t="shared" si="190"/>
        <v>0</v>
      </c>
      <c r="ORJ57" s="63">
        <f t="shared" si="190"/>
        <v>0</v>
      </c>
      <c r="ORK57" s="63">
        <f t="shared" si="190"/>
        <v>0</v>
      </c>
      <c r="ORL57" s="63">
        <f t="shared" si="190"/>
        <v>0</v>
      </c>
      <c r="ORM57" s="63">
        <f t="shared" si="190"/>
        <v>0</v>
      </c>
      <c r="ORN57" s="63">
        <f t="shared" si="190"/>
        <v>0</v>
      </c>
      <c r="ORO57" s="63">
        <f t="shared" si="190"/>
        <v>0</v>
      </c>
      <c r="ORP57" s="63">
        <f t="shared" si="190"/>
        <v>0</v>
      </c>
      <c r="ORQ57" s="63">
        <f t="shared" si="190"/>
        <v>0</v>
      </c>
      <c r="ORR57" s="63">
        <f t="shared" si="190"/>
        <v>0</v>
      </c>
      <c r="ORS57" s="63">
        <f t="shared" si="190"/>
        <v>0</v>
      </c>
      <c r="ORT57" s="63">
        <f t="shared" si="190"/>
        <v>0</v>
      </c>
      <c r="ORU57" s="63">
        <f t="shared" si="190"/>
        <v>0</v>
      </c>
      <c r="ORV57" s="63">
        <f t="shared" si="190"/>
        <v>0</v>
      </c>
      <c r="ORW57" s="63">
        <f t="shared" si="190"/>
        <v>0</v>
      </c>
      <c r="ORX57" s="63">
        <f t="shared" si="190"/>
        <v>0</v>
      </c>
      <c r="ORY57" s="63">
        <f t="shared" si="190"/>
        <v>0</v>
      </c>
      <c r="ORZ57" s="63">
        <f t="shared" ref="ORZ57:OUK57" si="191">ORY58</f>
        <v>0</v>
      </c>
      <c r="OSA57" s="63">
        <f t="shared" si="191"/>
        <v>0</v>
      </c>
      <c r="OSB57" s="63">
        <f t="shared" si="191"/>
        <v>0</v>
      </c>
      <c r="OSC57" s="63">
        <f t="shared" si="191"/>
        <v>0</v>
      </c>
      <c r="OSD57" s="63">
        <f t="shared" si="191"/>
        <v>0</v>
      </c>
      <c r="OSE57" s="63">
        <f t="shared" si="191"/>
        <v>0</v>
      </c>
      <c r="OSF57" s="63">
        <f t="shared" si="191"/>
        <v>0</v>
      </c>
      <c r="OSG57" s="63">
        <f t="shared" si="191"/>
        <v>0</v>
      </c>
      <c r="OSH57" s="63">
        <f t="shared" si="191"/>
        <v>0</v>
      </c>
      <c r="OSI57" s="63">
        <f t="shared" si="191"/>
        <v>0</v>
      </c>
      <c r="OSJ57" s="63">
        <f t="shared" si="191"/>
        <v>0</v>
      </c>
      <c r="OSK57" s="63">
        <f t="shared" si="191"/>
        <v>0</v>
      </c>
      <c r="OSL57" s="63">
        <f t="shared" si="191"/>
        <v>0</v>
      </c>
      <c r="OSM57" s="63">
        <f t="shared" si="191"/>
        <v>0</v>
      </c>
      <c r="OSN57" s="63">
        <f t="shared" si="191"/>
        <v>0</v>
      </c>
      <c r="OSO57" s="63">
        <f t="shared" si="191"/>
        <v>0</v>
      </c>
      <c r="OSP57" s="63">
        <f t="shared" si="191"/>
        <v>0</v>
      </c>
      <c r="OSQ57" s="63">
        <f t="shared" si="191"/>
        <v>0</v>
      </c>
      <c r="OSR57" s="63">
        <f t="shared" si="191"/>
        <v>0</v>
      </c>
      <c r="OSS57" s="63">
        <f t="shared" si="191"/>
        <v>0</v>
      </c>
      <c r="OST57" s="63">
        <f t="shared" si="191"/>
        <v>0</v>
      </c>
      <c r="OSU57" s="63">
        <f t="shared" si="191"/>
        <v>0</v>
      </c>
      <c r="OSV57" s="63">
        <f t="shared" si="191"/>
        <v>0</v>
      </c>
      <c r="OSW57" s="63">
        <f t="shared" si="191"/>
        <v>0</v>
      </c>
      <c r="OSX57" s="63">
        <f t="shared" si="191"/>
        <v>0</v>
      </c>
      <c r="OSY57" s="63">
        <f t="shared" si="191"/>
        <v>0</v>
      </c>
      <c r="OSZ57" s="63">
        <f t="shared" si="191"/>
        <v>0</v>
      </c>
      <c r="OTA57" s="63">
        <f t="shared" si="191"/>
        <v>0</v>
      </c>
      <c r="OTB57" s="63">
        <f t="shared" si="191"/>
        <v>0</v>
      </c>
      <c r="OTC57" s="63">
        <f t="shared" si="191"/>
        <v>0</v>
      </c>
      <c r="OTD57" s="63">
        <f t="shared" si="191"/>
        <v>0</v>
      </c>
      <c r="OTE57" s="63">
        <f t="shared" si="191"/>
        <v>0</v>
      </c>
      <c r="OTF57" s="63">
        <f t="shared" si="191"/>
        <v>0</v>
      </c>
      <c r="OTG57" s="63">
        <f t="shared" si="191"/>
        <v>0</v>
      </c>
      <c r="OTH57" s="63">
        <f t="shared" si="191"/>
        <v>0</v>
      </c>
      <c r="OTI57" s="63">
        <f t="shared" si="191"/>
        <v>0</v>
      </c>
      <c r="OTJ57" s="63">
        <f t="shared" si="191"/>
        <v>0</v>
      </c>
      <c r="OTK57" s="63">
        <f t="shared" si="191"/>
        <v>0</v>
      </c>
      <c r="OTL57" s="63">
        <f t="shared" si="191"/>
        <v>0</v>
      </c>
      <c r="OTM57" s="63">
        <f t="shared" si="191"/>
        <v>0</v>
      </c>
      <c r="OTN57" s="63">
        <f t="shared" si="191"/>
        <v>0</v>
      </c>
      <c r="OTO57" s="63">
        <f t="shared" si="191"/>
        <v>0</v>
      </c>
      <c r="OTP57" s="63">
        <f t="shared" si="191"/>
        <v>0</v>
      </c>
      <c r="OTQ57" s="63">
        <f t="shared" si="191"/>
        <v>0</v>
      </c>
      <c r="OTR57" s="63">
        <f t="shared" si="191"/>
        <v>0</v>
      </c>
      <c r="OTS57" s="63">
        <f t="shared" si="191"/>
        <v>0</v>
      </c>
      <c r="OTT57" s="63">
        <f t="shared" si="191"/>
        <v>0</v>
      </c>
      <c r="OTU57" s="63">
        <f t="shared" si="191"/>
        <v>0</v>
      </c>
      <c r="OTV57" s="63">
        <f t="shared" si="191"/>
        <v>0</v>
      </c>
      <c r="OTW57" s="63">
        <f t="shared" si="191"/>
        <v>0</v>
      </c>
      <c r="OTX57" s="63">
        <f t="shared" si="191"/>
        <v>0</v>
      </c>
      <c r="OTY57" s="63">
        <f t="shared" si="191"/>
        <v>0</v>
      </c>
      <c r="OTZ57" s="63">
        <f t="shared" si="191"/>
        <v>0</v>
      </c>
      <c r="OUA57" s="63">
        <f t="shared" si="191"/>
        <v>0</v>
      </c>
      <c r="OUB57" s="63">
        <f t="shared" si="191"/>
        <v>0</v>
      </c>
      <c r="OUC57" s="63">
        <f t="shared" si="191"/>
        <v>0</v>
      </c>
      <c r="OUD57" s="63">
        <f t="shared" si="191"/>
        <v>0</v>
      </c>
      <c r="OUE57" s="63">
        <f t="shared" si="191"/>
        <v>0</v>
      </c>
      <c r="OUF57" s="63">
        <f t="shared" si="191"/>
        <v>0</v>
      </c>
      <c r="OUG57" s="63">
        <f t="shared" si="191"/>
        <v>0</v>
      </c>
      <c r="OUH57" s="63">
        <f t="shared" si="191"/>
        <v>0</v>
      </c>
      <c r="OUI57" s="63">
        <f t="shared" si="191"/>
        <v>0</v>
      </c>
      <c r="OUJ57" s="63">
        <f t="shared" si="191"/>
        <v>0</v>
      </c>
      <c r="OUK57" s="63">
        <f t="shared" si="191"/>
        <v>0</v>
      </c>
      <c r="OUL57" s="63">
        <f t="shared" ref="OUL57:OWW57" si="192">OUK58</f>
        <v>0</v>
      </c>
      <c r="OUM57" s="63">
        <f t="shared" si="192"/>
        <v>0</v>
      </c>
      <c r="OUN57" s="63">
        <f t="shared" si="192"/>
        <v>0</v>
      </c>
      <c r="OUO57" s="63">
        <f t="shared" si="192"/>
        <v>0</v>
      </c>
      <c r="OUP57" s="63">
        <f t="shared" si="192"/>
        <v>0</v>
      </c>
      <c r="OUQ57" s="63">
        <f t="shared" si="192"/>
        <v>0</v>
      </c>
      <c r="OUR57" s="63">
        <f t="shared" si="192"/>
        <v>0</v>
      </c>
      <c r="OUS57" s="63">
        <f t="shared" si="192"/>
        <v>0</v>
      </c>
      <c r="OUT57" s="63">
        <f t="shared" si="192"/>
        <v>0</v>
      </c>
      <c r="OUU57" s="63">
        <f t="shared" si="192"/>
        <v>0</v>
      </c>
      <c r="OUV57" s="63">
        <f t="shared" si="192"/>
        <v>0</v>
      </c>
      <c r="OUW57" s="63">
        <f t="shared" si="192"/>
        <v>0</v>
      </c>
      <c r="OUX57" s="63">
        <f t="shared" si="192"/>
        <v>0</v>
      </c>
      <c r="OUY57" s="63">
        <f t="shared" si="192"/>
        <v>0</v>
      </c>
      <c r="OUZ57" s="63">
        <f t="shared" si="192"/>
        <v>0</v>
      </c>
      <c r="OVA57" s="63">
        <f t="shared" si="192"/>
        <v>0</v>
      </c>
      <c r="OVB57" s="63">
        <f t="shared" si="192"/>
        <v>0</v>
      </c>
      <c r="OVC57" s="63">
        <f t="shared" si="192"/>
        <v>0</v>
      </c>
      <c r="OVD57" s="63">
        <f t="shared" si="192"/>
        <v>0</v>
      </c>
      <c r="OVE57" s="63">
        <f t="shared" si="192"/>
        <v>0</v>
      </c>
      <c r="OVF57" s="63">
        <f t="shared" si="192"/>
        <v>0</v>
      </c>
      <c r="OVG57" s="63">
        <f t="shared" si="192"/>
        <v>0</v>
      </c>
      <c r="OVH57" s="63">
        <f t="shared" si="192"/>
        <v>0</v>
      </c>
      <c r="OVI57" s="63">
        <f t="shared" si="192"/>
        <v>0</v>
      </c>
      <c r="OVJ57" s="63">
        <f t="shared" si="192"/>
        <v>0</v>
      </c>
      <c r="OVK57" s="63">
        <f t="shared" si="192"/>
        <v>0</v>
      </c>
      <c r="OVL57" s="63">
        <f t="shared" si="192"/>
        <v>0</v>
      </c>
      <c r="OVM57" s="63">
        <f t="shared" si="192"/>
        <v>0</v>
      </c>
      <c r="OVN57" s="63">
        <f t="shared" si="192"/>
        <v>0</v>
      </c>
      <c r="OVO57" s="63">
        <f t="shared" si="192"/>
        <v>0</v>
      </c>
      <c r="OVP57" s="63">
        <f t="shared" si="192"/>
        <v>0</v>
      </c>
      <c r="OVQ57" s="63">
        <f t="shared" si="192"/>
        <v>0</v>
      </c>
      <c r="OVR57" s="63">
        <f t="shared" si="192"/>
        <v>0</v>
      </c>
      <c r="OVS57" s="63">
        <f t="shared" si="192"/>
        <v>0</v>
      </c>
      <c r="OVT57" s="63">
        <f t="shared" si="192"/>
        <v>0</v>
      </c>
      <c r="OVU57" s="63">
        <f t="shared" si="192"/>
        <v>0</v>
      </c>
      <c r="OVV57" s="63">
        <f t="shared" si="192"/>
        <v>0</v>
      </c>
      <c r="OVW57" s="63">
        <f t="shared" si="192"/>
        <v>0</v>
      </c>
      <c r="OVX57" s="63">
        <f t="shared" si="192"/>
        <v>0</v>
      </c>
      <c r="OVY57" s="63">
        <f t="shared" si="192"/>
        <v>0</v>
      </c>
      <c r="OVZ57" s="63">
        <f t="shared" si="192"/>
        <v>0</v>
      </c>
      <c r="OWA57" s="63">
        <f t="shared" si="192"/>
        <v>0</v>
      </c>
      <c r="OWB57" s="63">
        <f t="shared" si="192"/>
        <v>0</v>
      </c>
      <c r="OWC57" s="63">
        <f t="shared" si="192"/>
        <v>0</v>
      </c>
      <c r="OWD57" s="63">
        <f t="shared" si="192"/>
        <v>0</v>
      </c>
      <c r="OWE57" s="63">
        <f t="shared" si="192"/>
        <v>0</v>
      </c>
      <c r="OWF57" s="63">
        <f t="shared" si="192"/>
        <v>0</v>
      </c>
      <c r="OWG57" s="63">
        <f t="shared" si="192"/>
        <v>0</v>
      </c>
      <c r="OWH57" s="63">
        <f t="shared" si="192"/>
        <v>0</v>
      </c>
      <c r="OWI57" s="63">
        <f t="shared" si="192"/>
        <v>0</v>
      </c>
      <c r="OWJ57" s="63">
        <f t="shared" si="192"/>
        <v>0</v>
      </c>
      <c r="OWK57" s="63">
        <f t="shared" si="192"/>
        <v>0</v>
      </c>
      <c r="OWL57" s="63">
        <f t="shared" si="192"/>
        <v>0</v>
      </c>
      <c r="OWM57" s="63">
        <f t="shared" si="192"/>
        <v>0</v>
      </c>
      <c r="OWN57" s="63">
        <f t="shared" si="192"/>
        <v>0</v>
      </c>
      <c r="OWO57" s="63">
        <f t="shared" si="192"/>
        <v>0</v>
      </c>
      <c r="OWP57" s="63">
        <f t="shared" si="192"/>
        <v>0</v>
      </c>
      <c r="OWQ57" s="63">
        <f t="shared" si="192"/>
        <v>0</v>
      </c>
      <c r="OWR57" s="63">
        <f t="shared" si="192"/>
        <v>0</v>
      </c>
      <c r="OWS57" s="63">
        <f t="shared" si="192"/>
        <v>0</v>
      </c>
      <c r="OWT57" s="63">
        <f t="shared" si="192"/>
        <v>0</v>
      </c>
      <c r="OWU57" s="63">
        <f t="shared" si="192"/>
        <v>0</v>
      </c>
      <c r="OWV57" s="63">
        <f t="shared" si="192"/>
        <v>0</v>
      </c>
      <c r="OWW57" s="63">
        <f t="shared" si="192"/>
        <v>0</v>
      </c>
      <c r="OWX57" s="63">
        <f t="shared" ref="OWX57:OZI57" si="193">OWW58</f>
        <v>0</v>
      </c>
      <c r="OWY57" s="63">
        <f t="shared" si="193"/>
        <v>0</v>
      </c>
      <c r="OWZ57" s="63">
        <f t="shared" si="193"/>
        <v>0</v>
      </c>
      <c r="OXA57" s="63">
        <f t="shared" si="193"/>
        <v>0</v>
      </c>
      <c r="OXB57" s="63">
        <f t="shared" si="193"/>
        <v>0</v>
      </c>
      <c r="OXC57" s="63">
        <f t="shared" si="193"/>
        <v>0</v>
      </c>
      <c r="OXD57" s="63">
        <f t="shared" si="193"/>
        <v>0</v>
      </c>
      <c r="OXE57" s="63">
        <f t="shared" si="193"/>
        <v>0</v>
      </c>
      <c r="OXF57" s="63">
        <f t="shared" si="193"/>
        <v>0</v>
      </c>
      <c r="OXG57" s="63">
        <f t="shared" si="193"/>
        <v>0</v>
      </c>
      <c r="OXH57" s="63">
        <f t="shared" si="193"/>
        <v>0</v>
      </c>
      <c r="OXI57" s="63">
        <f t="shared" si="193"/>
        <v>0</v>
      </c>
      <c r="OXJ57" s="63">
        <f t="shared" si="193"/>
        <v>0</v>
      </c>
      <c r="OXK57" s="63">
        <f t="shared" si="193"/>
        <v>0</v>
      </c>
      <c r="OXL57" s="63">
        <f t="shared" si="193"/>
        <v>0</v>
      </c>
      <c r="OXM57" s="63">
        <f t="shared" si="193"/>
        <v>0</v>
      </c>
      <c r="OXN57" s="63">
        <f t="shared" si="193"/>
        <v>0</v>
      </c>
      <c r="OXO57" s="63">
        <f t="shared" si="193"/>
        <v>0</v>
      </c>
      <c r="OXP57" s="63">
        <f t="shared" si="193"/>
        <v>0</v>
      </c>
      <c r="OXQ57" s="63">
        <f t="shared" si="193"/>
        <v>0</v>
      </c>
      <c r="OXR57" s="63">
        <f t="shared" si="193"/>
        <v>0</v>
      </c>
      <c r="OXS57" s="63">
        <f t="shared" si="193"/>
        <v>0</v>
      </c>
      <c r="OXT57" s="63">
        <f t="shared" si="193"/>
        <v>0</v>
      </c>
      <c r="OXU57" s="63">
        <f t="shared" si="193"/>
        <v>0</v>
      </c>
      <c r="OXV57" s="63">
        <f t="shared" si="193"/>
        <v>0</v>
      </c>
      <c r="OXW57" s="63">
        <f t="shared" si="193"/>
        <v>0</v>
      </c>
      <c r="OXX57" s="63">
        <f t="shared" si="193"/>
        <v>0</v>
      </c>
      <c r="OXY57" s="63">
        <f t="shared" si="193"/>
        <v>0</v>
      </c>
      <c r="OXZ57" s="63">
        <f t="shared" si="193"/>
        <v>0</v>
      </c>
      <c r="OYA57" s="63">
        <f t="shared" si="193"/>
        <v>0</v>
      </c>
      <c r="OYB57" s="63">
        <f t="shared" si="193"/>
        <v>0</v>
      </c>
      <c r="OYC57" s="63">
        <f t="shared" si="193"/>
        <v>0</v>
      </c>
      <c r="OYD57" s="63">
        <f t="shared" si="193"/>
        <v>0</v>
      </c>
      <c r="OYE57" s="63">
        <f t="shared" si="193"/>
        <v>0</v>
      </c>
      <c r="OYF57" s="63">
        <f t="shared" si="193"/>
        <v>0</v>
      </c>
      <c r="OYG57" s="63">
        <f t="shared" si="193"/>
        <v>0</v>
      </c>
      <c r="OYH57" s="63">
        <f t="shared" si="193"/>
        <v>0</v>
      </c>
      <c r="OYI57" s="63">
        <f t="shared" si="193"/>
        <v>0</v>
      </c>
      <c r="OYJ57" s="63">
        <f t="shared" si="193"/>
        <v>0</v>
      </c>
      <c r="OYK57" s="63">
        <f t="shared" si="193"/>
        <v>0</v>
      </c>
      <c r="OYL57" s="63">
        <f t="shared" si="193"/>
        <v>0</v>
      </c>
      <c r="OYM57" s="63">
        <f t="shared" si="193"/>
        <v>0</v>
      </c>
      <c r="OYN57" s="63">
        <f t="shared" si="193"/>
        <v>0</v>
      </c>
      <c r="OYO57" s="63">
        <f t="shared" si="193"/>
        <v>0</v>
      </c>
      <c r="OYP57" s="63">
        <f t="shared" si="193"/>
        <v>0</v>
      </c>
      <c r="OYQ57" s="63">
        <f t="shared" si="193"/>
        <v>0</v>
      </c>
      <c r="OYR57" s="63">
        <f t="shared" si="193"/>
        <v>0</v>
      </c>
      <c r="OYS57" s="63">
        <f t="shared" si="193"/>
        <v>0</v>
      </c>
      <c r="OYT57" s="63">
        <f t="shared" si="193"/>
        <v>0</v>
      </c>
      <c r="OYU57" s="63">
        <f t="shared" si="193"/>
        <v>0</v>
      </c>
      <c r="OYV57" s="63">
        <f t="shared" si="193"/>
        <v>0</v>
      </c>
      <c r="OYW57" s="63">
        <f t="shared" si="193"/>
        <v>0</v>
      </c>
      <c r="OYX57" s="63">
        <f t="shared" si="193"/>
        <v>0</v>
      </c>
      <c r="OYY57" s="63">
        <f t="shared" si="193"/>
        <v>0</v>
      </c>
      <c r="OYZ57" s="63">
        <f t="shared" si="193"/>
        <v>0</v>
      </c>
      <c r="OZA57" s="63">
        <f t="shared" si="193"/>
        <v>0</v>
      </c>
      <c r="OZB57" s="63">
        <f t="shared" si="193"/>
        <v>0</v>
      </c>
      <c r="OZC57" s="63">
        <f t="shared" si="193"/>
        <v>0</v>
      </c>
      <c r="OZD57" s="63">
        <f t="shared" si="193"/>
        <v>0</v>
      </c>
      <c r="OZE57" s="63">
        <f t="shared" si="193"/>
        <v>0</v>
      </c>
      <c r="OZF57" s="63">
        <f t="shared" si="193"/>
        <v>0</v>
      </c>
      <c r="OZG57" s="63">
        <f t="shared" si="193"/>
        <v>0</v>
      </c>
      <c r="OZH57" s="63">
        <f t="shared" si="193"/>
        <v>0</v>
      </c>
      <c r="OZI57" s="63">
        <f t="shared" si="193"/>
        <v>0</v>
      </c>
      <c r="OZJ57" s="63">
        <f t="shared" ref="OZJ57:PBU57" si="194">OZI58</f>
        <v>0</v>
      </c>
      <c r="OZK57" s="63">
        <f t="shared" si="194"/>
        <v>0</v>
      </c>
      <c r="OZL57" s="63">
        <f t="shared" si="194"/>
        <v>0</v>
      </c>
      <c r="OZM57" s="63">
        <f t="shared" si="194"/>
        <v>0</v>
      </c>
      <c r="OZN57" s="63">
        <f t="shared" si="194"/>
        <v>0</v>
      </c>
      <c r="OZO57" s="63">
        <f t="shared" si="194"/>
        <v>0</v>
      </c>
      <c r="OZP57" s="63">
        <f t="shared" si="194"/>
        <v>0</v>
      </c>
      <c r="OZQ57" s="63">
        <f t="shared" si="194"/>
        <v>0</v>
      </c>
      <c r="OZR57" s="63">
        <f t="shared" si="194"/>
        <v>0</v>
      </c>
      <c r="OZS57" s="63">
        <f t="shared" si="194"/>
        <v>0</v>
      </c>
      <c r="OZT57" s="63">
        <f t="shared" si="194"/>
        <v>0</v>
      </c>
      <c r="OZU57" s="63">
        <f t="shared" si="194"/>
        <v>0</v>
      </c>
      <c r="OZV57" s="63">
        <f t="shared" si="194"/>
        <v>0</v>
      </c>
      <c r="OZW57" s="63">
        <f t="shared" si="194"/>
        <v>0</v>
      </c>
      <c r="OZX57" s="63">
        <f t="shared" si="194"/>
        <v>0</v>
      </c>
      <c r="OZY57" s="63">
        <f t="shared" si="194"/>
        <v>0</v>
      </c>
      <c r="OZZ57" s="63">
        <f t="shared" si="194"/>
        <v>0</v>
      </c>
      <c r="PAA57" s="63">
        <f t="shared" si="194"/>
        <v>0</v>
      </c>
      <c r="PAB57" s="63">
        <f t="shared" si="194"/>
        <v>0</v>
      </c>
      <c r="PAC57" s="63">
        <f t="shared" si="194"/>
        <v>0</v>
      </c>
      <c r="PAD57" s="63">
        <f t="shared" si="194"/>
        <v>0</v>
      </c>
      <c r="PAE57" s="63">
        <f t="shared" si="194"/>
        <v>0</v>
      </c>
      <c r="PAF57" s="63">
        <f t="shared" si="194"/>
        <v>0</v>
      </c>
      <c r="PAG57" s="63">
        <f t="shared" si="194"/>
        <v>0</v>
      </c>
      <c r="PAH57" s="63">
        <f t="shared" si="194"/>
        <v>0</v>
      </c>
      <c r="PAI57" s="63">
        <f t="shared" si="194"/>
        <v>0</v>
      </c>
      <c r="PAJ57" s="63">
        <f t="shared" si="194"/>
        <v>0</v>
      </c>
      <c r="PAK57" s="63">
        <f t="shared" si="194"/>
        <v>0</v>
      </c>
      <c r="PAL57" s="63">
        <f t="shared" si="194"/>
        <v>0</v>
      </c>
      <c r="PAM57" s="63">
        <f t="shared" si="194"/>
        <v>0</v>
      </c>
      <c r="PAN57" s="63">
        <f t="shared" si="194"/>
        <v>0</v>
      </c>
      <c r="PAO57" s="63">
        <f t="shared" si="194"/>
        <v>0</v>
      </c>
      <c r="PAP57" s="63">
        <f t="shared" si="194"/>
        <v>0</v>
      </c>
      <c r="PAQ57" s="63">
        <f t="shared" si="194"/>
        <v>0</v>
      </c>
      <c r="PAR57" s="63">
        <f t="shared" si="194"/>
        <v>0</v>
      </c>
      <c r="PAS57" s="63">
        <f t="shared" si="194"/>
        <v>0</v>
      </c>
      <c r="PAT57" s="63">
        <f t="shared" si="194"/>
        <v>0</v>
      </c>
      <c r="PAU57" s="63">
        <f t="shared" si="194"/>
        <v>0</v>
      </c>
      <c r="PAV57" s="63">
        <f t="shared" si="194"/>
        <v>0</v>
      </c>
      <c r="PAW57" s="63">
        <f t="shared" si="194"/>
        <v>0</v>
      </c>
      <c r="PAX57" s="63">
        <f t="shared" si="194"/>
        <v>0</v>
      </c>
      <c r="PAY57" s="63">
        <f t="shared" si="194"/>
        <v>0</v>
      </c>
      <c r="PAZ57" s="63">
        <f t="shared" si="194"/>
        <v>0</v>
      </c>
      <c r="PBA57" s="63">
        <f t="shared" si="194"/>
        <v>0</v>
      </c>
      <c r="PBB57" s="63">
        <f t="shared" si="194"/>
        <v>0</v>
      </c>
      <c r="PBC57" s="63">
        <f t="shared" si="194"/>
        <v>0</v>
      </c>
      <c r="PBD57" s="63">
        <f t="shared" si="194"/>
        <v>0</v>
      </c>
      <c r="PBE57" s="63">
        <f t="shared" si="194"/>
        <v>0</v>
      </c>
      <c r="PBF57" s="63">
        <f t="shared" si="194"/>
        <v>0</v>
      </c>
      <c r="PBG57" s="63">
        <f t="shared" si="194"/>
        <v>0</v>
      </c>
      <c r="PBH57" s="63">
        <f t="shared" si="194"/>
        <v>0</v>
      </c>
      <c r="PBI57" s="63">
        <f t="shared" si="194"/>
        <v>0</v>
      </c>
      <c r="PBJ57" s="63">
        <f t="shared" si="194"/>
        <v>0</v>
      </c>
      <c r="PBK57" s="63">
        <f t="shared" si="194"/>
        <v>0</v>
      </c>
      <c r="PBL57" s="63">
        <f t="shared" si="194"/>
        <v>0</v>
      </c>
      <c r="PBM57" s="63">
        <f t="shared" si="194"/>
        <v>0</v>
      </c>
      <c r="PBN57" s="63">
        <f t="shared" si="194"/>
        <v>0</v>
      </c>
      <c r="PBO57" s="63">
        <f t="shared" si="194"/>
        <v>0</v>
      </c>
      <c r="PBP57" s="63">
        <f t="shared" si="194"/>
        <v>0</v>
      </c>
      <c r="PBQ57" s="63">
        <f t="shared" si="194"/>
        <v>0</v>
      </c>
      <c r="PBR57" s="63">
        <f t="shared" si="194"/>
        <v>0</v>
      </c>
      <c r="PBS57" s="63">
        <f t="shared" si="194"/>
        <v>0</v>
      </c>
      <c r="PBT57" s="63">
        <f t="shared" si="194"/>
        <v>0</v>
      </c>
      <c r="PBU57" s="63">
        <f t="shared" si="194"/>
        <v>0</v>
      </c>
      <c r="PBV57" s="63">
        <f t="shared" ref="PBV57:PEG57" si="195">PBU58</f>
        <v>0</v>
      </c>
      <c r="PBW57" s="63">
        <f t="shared" si="195"/>
        <v>0</v>
      </c>
      <c r="PBX57" s="63">
        <f t="shared" si="195"/>
        <v>0</v>
      </c>
      <c r="PBY57" s="63">
        <f t="shared" si="195"/>
        <v>0</v>
      </c>
      <c r="PBZ57" s="63">
        <f t="shared" si="195"/>
        <v>0</v>
      </c>
      <c r="PCA57" s="63">
        <f t="shared" si="195"/>
        <v>0</v>
      </c>
      <c r="PCB57" s="63">
        <f t="shared" si="195"/>
        <v>0</v>
      </c>
      <c r="PCC57" s="63">
        <f t="shared" si="195"/>
        <v>0</v>
      </c>
      <c r="PCD57" s="63">
        <f t="shared" si="195"/>
        <v>0</v>
      </c>
      <c r="PCE57" s="63">
        <f t="shared" si="195"/>
        <v>0</v>
      </c>
      <c r="PCF57" s="63">
        <f t="shared" si="195"/>
        <v>0</v>
      </c>
      <c r="PCG57" s="63">
        <f t="shared" si="195"/>
        <v>0</v>
      </c>
      <c r="PCH57" s="63">
        <f t="shared" si="195"/>
        <v>0</v>
      </c>
      <c r="PCI57" s="63">
        <f t="shared" si="195"/>
        <v>0</v>
      </c>
      <c r="PCJ57" s="63">
        <f t="shared" si="195"/>
        <v>0</v>
      </c>
      <c r="PCK57" s="63">
        <f t="shared" si="195"/>
        <v>0</v>
      </c>
      <c r="PCL57" s="63">
        <f t="shared" si="195"/>
        <v>0</v>
      </c>
      <c r="PCM57" s="63">
        <f t="shared" si="195"/>
        <v>0</v>
      </c>
      <c r="PCN57" s="63">
        <f t="shared" si="195"/>
        <v>0</v>
      </c>
      <c r="PCO57" s="63">
        <f t="shared" si="195"/>
        <v>0</v>
      </c>
      <c r="PCP57" s="63">
        <f t="shared" si="195"/>
        <v>0</v>
      </c>
      <c r="PCQ57" s="63">
        <f t="shared" si="195"/>
        <v>0</v>
      </c>
      <c r="PCR57" s="63">
        <f t="shared" si="195"/>
        <v>0</v>
      </c>
      <c r="PCS57" s="63">
        <f t="shared" si="195"/>
        <v>0</v>
      </c>
      <c r="PCT57" s="63">
        <f t="shared" si="195"/>
        <v>0</v>
      </c>
      <c r="PCU57" s="63">
        <f t="shared" si="195"/>
        <v>0</v>
      </c>
      <c r="PCV57" s="63">
        <f t="shared" si="195"/>
        <v>0</v>
      </c>
      <c r="PCW57" s="63">
        <f t="shared" si="195"/>
        <v>0</v>
      </c>
      <c r="PCX57" s="63">
        <f t="shared" si="195"/>
        <v>0</v>
      </c>
      <c r="PCY57" s="63">
        <f t="shared" si="195"/>
        <v>0</v>
      </c>
      <c r="PCZ57" s="63">
        <f t="shared" si="195"/>
        <v>0</v>
      </c>
      <c r="PDA57" s="63">
        <f t="shared" si="195"/>
        <v>0</v>
      </c>
      <c r="PDB57" s="63">
        <f t="shared" si="195"/>
        <v>0</v>
      </c>
      <c r="PDC57" s="63">
        <f t="shared" si="195"/>
        <v>0</v>
      </c>
      <c r="PDD57" s="63">
        <f t="shared" si="195"/>
        <v>0</v>
      </c>
      <c r="PDE57" s="63">
        <f t="shared" si="195"/>
        <v>0</v>
      </c>
      <c r="PDF57" s="63">
        <f t="shared" si="195"/>
        <v>0</v>
      </c>
      <c r="PDG57" s="63">
        <f t="shared" si="195"/>
        <v>0</v>
      </c>
      <c r="PDH57" s="63">
        <f t="shared" si="195"/>
        <v>0</v>
      </c>
      <c r="PDI57" s="63">
        <f t="shared" si="195"/>
        <v>0</v>
      </c>
      <c r="PDJ57" s="63">
        <f t="shared" si="195"/>
        <v>0</v>
      </c>
      <c r="PDK57" s="63">
        <f t="shared" si="195"/>
        <v>0</v>
      </c>
      <c r="PDL57" s="63">
        <f t="shared" si="195"/>
        <v>0</v>
      </c>
      <c r="PDM57" s="63">
        <f t="shared" si="195"/>
        <v>0</v>
      </c>
      <c r="PDN57" s="63">
        <f t="shared" si="195"/>
        <v>0</v>
      </c>
      <c r="PDO57" s="63">
        <f t="shared" si="195"/>
        <v>0</v>
      </c>
      <c r="PDP57" s="63">
        <f t="shared" si="195"/>
        <v>0</v>
      </c>
      <c r="PDQ57" s="63">
        <f t="shared" si="195"/>
        <v>0</v>
      </c>
      <c r="PDR57" s="63">
        <f t="shared" si="195"/>
        <v>0</v>
      </c>
      <c r="PDS57" s="63">
        <f t="shared" si="195"/>
        <v>0</v>
      </c>
      <c r="PDT57" s="63">
        <f t="shared" si="195"/>
        <v>0</v>
      </c>
      <c r="PDU57" s="63">
        <f t="shared" si="195"/>
        <v>0</v>
      </c>
      <c r="PDV57" s="63">
        <f t="shared" si="195"/>
        <v>0</v>
      </c>
      <c r="PDW57" s="63">
        <f t="shared" si="195"/>
        <v>0</v>
      </c>
      <c r="PDX57" s="63">
        <f t="shared" si="195"/>
        <v>0</v>
      </c>
      <c r="PDY57" s="63">
        <f t="shared" si="195"/>
        <v>0</v>
      </c>
      <c r="PDZ57" s="63">
        <f t="shared" si="195"/>
        <v>0</v>
      </c>
      <c r="PEA57" s="63">
        <f t="shared" si="195"/>
        <v>0</v>
      </c>
      <c r="PEB57" s="63">
        <f t="shared" si="195"/>
        <v>0</v>
      </c>
      <c r="PEC57" s="63">
        <f t="shared" si="195"/>
        <v>0</v>
      </c>
      <c r="PED57" s="63">
        <f t="shared" si="195"/>
        <v>0</v>
      </c>
      <c r="PEE57" s="63">
        <f t="shared" si="195"/>
        <v>0</v>
      </c>
      <c r="PEF57" s="63">
        <f t="shared" si="195"/>
        <v>0</v>
      </c>
      <c r="PEG57" s="63">
        <f t="shared" si="195"/>
        <v>0</v>
      </c>
      <c r="PEH57" s="63">
        <f t="shared" ref="PEH57:PGS57" si="196">PEG58</f>
        <v>0</v>
      </c>
      <c r="PEI57" s="63">
        <f t="shared" si="196"/>
        <v>0</v>
      </c>
      <c r="PEJ57" s="63">
        <f t="shared" si="196"/>
        <v>0</v>
      </c>
      <c r="PEK57" s="63">
        <f t="shared" si="196"/>
        <v>0</v>
      </c>
      <c r="PEL57" s="63">
        <f t="shared" si="196"/>
        <v>0</v>
      </c>
      <c r="PEM57" s="63">
        <f t="shared" si="196"/>
        <v>0</v>
      </c>
      <c r="PEN57" s="63">
        <f t="shared" si="196"/>
        <v>0</v>
      </c>
      <c r="PEO57" s="63">
        <f t="shared" si="196"/>
        <v>0</v>
      </c>
      <c r="PEP57" s="63">
        <f t="shared" si="196"/>
        <v>0</v>
      </c>
      <c r="PEQ57" s="63">
        <f t="shared" si="196"/>
        <v>0</v>
      </c>
      <c r="PER57" s="63">
        <f t="shared" si="196"/>
        <v>0</v>
      </c>
      <c r="PES57" s="63">
        <f t="shared" si="196"/>
        <v>0</v>
      </c>
      <c r="PET57" s="63">
        <f t="shared" si="196"/>
        <v>0</v>
      </c>
      <c r="PEU57" s="63">
        <f t="shared" si="196"/>
        <v>0</v>
      </c>
      <c r="PEV57" s="63">
        <f t="shared" si="196"/>
        <v>0</v>
      </c>
      <c r="PEW57" s="63">
        <f t="shared" si="196"/>
        <v>0</v>
      </c>
      <c r="PEX57" s="63">
        <f t="shared" si="196"/>
        <v>0</v>
      </c>
      <c r="PEY57" s="63">
        <f t="shared" si="196"/>
        <v>0</v>
      </c>
      <c r="PEZ57" s="63">
        <f t="shared" si="196"/>
        <v>0</v>
      </c>
      <c r="PFA57" s="63">
        <f t="shared" si="196"/>
        <v>0</v>
      </c>
      <c r="PFB57" s="63">
        <f t="shared" si="196"/>
        <v>0</v>
      </c>
      <c r="PFC57" s="63">
        <f t="shared" si="196"/>
        <v>0</v>
      </c>
      <c r="PFD57" s="63">
        <f t="shared" si="196"/>
        <v>0</v>
      </c>
      <c r="PFE57" s="63">
        <f t="shared" si="196"/>
        <v>0</v>
      </c>
      <c r="PFF57" s="63">
        <f t="shared" si="196"/>
        <v>0</v>
      </c>
      <c r="PFG57" s="63">
        <f t="shared" si="196"/>
        <v>0</v>
      </c>
      <c r="PFH57" s="63">
        <f t="shared" si="196"/>
        <v>0</v>
      </c>
      <c r="PFI57" s="63">
        <f t="shared" si="196"/>
        <v>0</v>
      </c>
      <c r="PFJ57" s="63">
        <f t="shared" si="196"/>
        <v>0</v>
      </c>
      <c r="PFK57" s="63">
        <f t="shared" si="196"/>
        <v>0</v>
      </c>
      <c r="PFL57" s="63">
        <f t="shared" si="196"/>
        <v>0</v>
      </c>
      <c r="PFM57" s="63">
        <f t="shared" si="196"/>
        <v>0</v>
      </c>
      <c r="PFN57" s="63">
        <f t="shared" si="196"/>
        <v>0</v>
      </c>
      <c r="PFO57" s="63">
        <f t="shared" si="196"/>
        <v>0</v>
      </c>
      <c r="PFP57" s="63">
        <f t="shared" si="196"/>
        <v>0</v>
      </c>
      <c r="PFQ57" s="63">
        <f t="shared" si="196"/>
        <v>0</v>
      </c>
      <c r="PFR57" s="63">
        <f t="shared" si="196"/>
        <v>0</v>
      </c>
      <c r="PFS57" s="63">
        <f t="shared" si="196"/>
        <v>0</v>
      </c>
      <c r="PFT57" s="63">
        <f t="shared" si="196"/>
        <v>0</v>
      </c>
      <c r="PFU57" s="63">
        <f t="shared" si="196"/>
        <v>0</v>
      </c>
      <c r="PFV57" s="63">
        <f t="shared" si="196"/>
        <v>0</v>
      </c>
      <c r="PFW57" s="63">
        <f t="shared" si="196"/>
        <v>0</v>
      </c>
      <c r="PFX57" s="63">
        <f t="shared" si="196"/>
        <v>0</v>
      </c>
      <c r="PFY57" s="63">
        <f t="shared" si="196"/>
        <v>0</v>
      </c>
      <c r="PFZ57" s="63">
        <f t="shared" si="196"/>
        <v>0</v>
      </c>
      <c r="PGA57" s="63">
        <f t="shared" si="196"/>
        <v>0</v>
      </c>
      <c r="PGB57" s="63">
        <f t="shared" si="196"/>
        <v>0</v>
      </c>
      <c r="PGC57" s="63">
        <f t="shared" si="196"/>
        <v>0</v>
      </c>
      <c r="PGD57" s="63">
        <f t="shared" si="196"/>
        <v>0</v>
      </c>
      <c r="PGE57" s="63">
        <f t="shared" si="196"/>
        <v>0</v>
      </c>
      <c r="PGF57" s="63">
        <f t="shared" si="196"/>
        <v>0</v>
      </c>
      <c r="PGG57" s="63">
        <f t="shared" si="196"/>
        <v>0</v>
      </c>
      <c r="PGH57" s="63">
        <f t="shared" si="196"/>
        <v>0</v>
      </c>
      <c r="PGI57" s="63">
        <f t="shared" si="196"/>
        <v>0</v>
      </c>
      <c r="PGJ57" s="63">
        <f t="shared" si="196"/>
        <v>0</v>
      </c>
      <c r="PGK57" s="63">
        <f t="shared" si="196"/>
        <v>0</v>
      </c>
      <c r="PGL57" s="63">
        <f t="shared" si="196"/>
        <v>0</v>
      </c>
      <c r="PGM57" s="63">
        <f t="shared" si="196"/>
        <v>0</v>
      </c>
      <c r="PGN57" s="63">
        <f t="shared" si="196"/>
        <v>0</v>
      </c>
      <c r="PGO57" s="63">
        <f t="shared" si="196"/>
        <v>0</v>
      </c>
      <c r="PGP57" s="63">
        <f t="shared" si="196"/>
        <v>0</v>
      </c>
      <c r="PGQ57" s="63">
        <f t="shared" si="196"/>
        <v>0</v>
      </c>
      <c r="PGR57" s="63">
        <f t="shared" si="196"/>
        <v>0</v>
      </c>
      <c r="PGS57" s="63">
        <f t="shared" si="196"/>
        <v>0</v>
      </c>
      <c r="PGT57" s="63">
        <f t="shared" ref="PGT57:PJE57" si="197">PGS58</f>
        <v>0</v>
      </c>
      <c r="PGU57" s="63">
        <f t="shared" si="197"/>
        <v>0</v>
      </c>
      <c r="PGV57" s="63">
        <f t="shared" si="197"/>
        <v>0</v>
      </c>
      <c r="PGW57" s="63">
        <f t="shared" si="197"/>
        <v>0</v>
      </c>
      <c r="PGX57" s="63">
        <f t="shared" si="197"/>
        <v>0</v>
      </c>
      <c r="PGY57" s="63">
        <f t="shared" si="197"/>
        <v>0</v>
      </c>
      <c r="PGZ57" s="63">
        <f t="shared" si="197"/>
        <v>0</v>
      </c>
      <c r="PHA57" s="63">
        <f t="shared" si="197"/>
        <v>0</v>
      </c>
      <c r="PHB57" s="63">
        <f t="shared" si="197"/>
        <v>0</v>
      </c>
      <c r="PHC57" s="63">
        <f t="shared" si="197"/>
        <v>0</v>
      </c>
      <c r="PHD57" s="63">
        <f t="shared" si="197"/>
        <v>0</v>
      </c>
      <c r="PHE57" s="63">
        <f t="shared" si="197"/>
        <v>0</v>
      </c>
      <c r="PHF57" s="63">
        <f t="shared" si="197"/>
        <v>0</v>
      </c>
      <c r="PHG57" s="63">
        <f t="shared" si="197"/>
        <v>0</v>
      </c>
      <c r="PHH57" s="63">
        <f t="shared" si="197"/>
        <v>0</v>
      </c>
      <c r="PHI57" s="63">
        <f t="shared" si="197"/>
        <v>0</v>
      </c>
      <c r="PHJ57" s="63">
        <f t="shared" si="197"/>
        <v>0</v>
      </c>
      <c r="PHK57" s="63">
        <f t="shared" si="197"/>
        <v>0</v>
      </c>
      <c r="PHL57" s="63">
        <f t="shared" si="197"/>
        <v>0</v>
      </c>
      <c r="PHM57" s="63">
        <f t="shared" si="197"/>
        <v>0</v>
      </c>
      <c r="PHN57" s="63">
        <f t="shared" si="197"/>
        <v>0</v>
      </c>
      <c r="PHO57" s="63">
        <f t="shared" si="197"/>
        <v>0</v>
      </c>
      <c r="PHP57" s="63">
        <f t="shared" si="197"/>
        <v>0</v>
      </c>
      <c r="PHQ57" s="63">
        <f t="shared" si="197"/>
        <v>0</v>
      </c>
      <c r="PHR57" s="63">
        <f t="shared" si="197"/>
        <v>0</v>
      </c>
      <c r="PHS57" s="63">
        <f t="shared" si="197"/>
        <v>0</v>
      </c>
      <c r="PHT57" s="63">
        <f t="shared" si="197"/>
        <v>0</v>
      </c>
      <c r="PHU57" s="63">
        <f t="shared" si="197"/>
        <v>0</v>
      </c>
      <c r="PHV57" s="63">
        <f t="shared" si="197"/>
        <v>0</v>
      </c>
      <c r="PHW57" s="63">
        <f t="shared" si="197"/>
        <v>0</v>
      </c>
      <c r="PHX57" s="63">
        <f t="shared" si="197"/>
        <v>0</v>
      </c>
      <c r="PHY57" s="63">
        <f t="shared" si="197"/>
        <v>0</v>
      </c>
      <c r="PHZ57" s="63">
        <f t="shared" si="197"/>
        <v>0</v>
      </c>
      <c r="PIA57" s="63">
        <f t="shared" si="197"/>
        <v>0</v>
      </c>
      <c r="PIB57" s="63">
        <f t="shared" si="197"/>
        <v>0</v>
      </c>
      <c r="PIC57" s="63">
        <f t="shared" si="197"/>
        <v>0</v>
      </c>
      <c r="PID57" s="63">
        <f t="shared" si="197"/>
        <v>0</v>
      </c>
      <c r="PIE57" s="63">
        <f t="shared" si="197"/>
        <v>0</v>
      </c>
      <c r="PIF57" s="63">
        <f t="shared" si="197"/>
        <v>0</v>
      </c>
      <c r="PIG57" s="63">
        <f t="shared" si="197"/>
        <v>0</v>
      </c>
      <c r="PIH57" s="63">
        <f t="shared" si="197"/>
        <v>0</v>
      </c>
      <c r="PII57" s="63">
        <f t="shared" si="197"/>
        <v>0</v>
      </c>
      <c r="PIJ57" s="63">
        <f t="shared" si="197"/>
        <v>0</v>
      </c>
      <c r="PIK57" s="63">
        <f t="shared" si="197"/>
        <v>0</v>
      </c>
      <c r="PIL57" s="63">
        <f t="shared" si="197"/>
        <v>0</v>
      </c>
      <c r="PIM57" s="63">
        <f t="shared" si="197"/>
        <v>0</v>
      </c>
      <c r="PIN57" s="63">
        <f t="shared" si="197"/>
        <v>0</v>
      </c>
      <c r="PIO57" s="63">
        <f t="shared" si="197"/>
        <v>0</v>
      </c>
      <c r="PIP57" s="63">
        <f t="shared" si="197"/>
        <v>0</v>
      </c>
      <c r="PIQ57" s="63">
        <f t="shared" si="197"/>
        <v>0</v>
      </c>
      <c r="PIR57" s="63">
        <f t="shared" si="197"/>
        <v>0</v>
      </c>
      <c r="PIS57" s="63">
        <f t="shared" si="197"/>
        <v>0</v>
      </c>
      <c r="PIT57" s="63">
        <f t="shared" si="197"/>
        <v>0</v>
      </c>
      <c r="PIU57" s="63">
        <f t="shared" si="197"/>
        <v>0</v>
      </c>
      <c r="PIV57" s="63">
        <f t="shared" si="197"/>
        <v>0</v>
      </c>
      <c r="PIW57" s="63">
        <f t="shared" si="197"/>
        <v>0</v>
      </c>
      <c r="PIX57" s="63">
        <f t="shared" si="197"/>
        <v>0</v>
      </c>
      <c r="PIY57" s="63">
        <f t="shared" si="197"/>
        <v>0</v>
      </c>
      <c r="PIZ57" s="63">
        <f t="shared" si="197"/>
        <v>0</v>
      </c>
      <c r="PJA57" s="63">
        <f t="shared" si="197"/>
        <v>0</v>
      </c>
      <c r="PJB57" s="63">
        <f t="shared" si="197"/>
        <v>0</v>
      </c>
      <c r="PJC57" s="63">
        <f t="shared" si="197"/>
        <v>0</v>
      </c>
      <c r="PJD57" s="63">
        <f t="shared" si="197"/>
        <v>0</v>
      </c>
      <c r="PJE57" s="63">
        <f t="shared" si="197"/>
        <v>0</v>
      </c>
      <c r="PJF57" s="63">
        <f t="shared" ref="PJF57:PLQ57" si="198">PJE58</f>
        <v>0</v>
      </c>
      <c r="PJG57" s="63">
        <f t="shared" si="198"/>
        <v>0</v>
      </c>
      <c r="PJH57" s="63">
        <f t="shared" si="198"/>
        <v>0</v>
      </c>
      <c r="PJI57" s="63">
        <f t="shared" si="198"/>
        <v>0</v>
      </c>
      <c r="PJJ57" s="63">
        <f t="shared" si="198"/>
        <v>0</v>
      </c>
      <c r="PJK57" s="63">
        <f t="shared" si="198"/>
        <v>0</v>
      </c>
      <c r="PJL57" s="63">
        <f t="shared" si="198"/>
        <v>0</v>
      </c>
      <c r="PJM57" s="63">
        <f t="shared" si="198"/>
        <v>0</v>
      </c>
      <c r="PJN57" s="63">
        <f t="shared" si="198"/>
        <v>0</v>
      </c>
      <c r="PJO57" s="63">
        <f t="shared" si="198"/>
        <v>0</v>
      </c>
      <c r="PJP57" s="63">
        <f t="shared" si="198"/>
        <v>0</v>
      </c>
      <c r="PJQ57" s="63">
        <f t="shared" si="198"/>
        <v>0</v>
      </c>
      <c r="PJR57" s="63">
        <f t="shared" si="198"/>
        <v>0</v>
      </c>
      <c r="PJS57" s="63">
        <f t="shared" si="198"/>
        <v>0</v>
      </c>
      <c r="PJT57" s="63">
        <f t="shared" si="198"/>
        <v>0</v>
      </c>
      <c r="PJU57" s="63">
        <f t="shared" si="198"/>
        <v>0</v>
      </c>
      <c r="PJV57" s="63">
        <f t="shared" si="198"/>
        <v>0</v>
      </c>
      <c r="PJW57" s="63">
        <f t="shared" si="198"/>
        <v>0</v>
      </c>
      <c r="PJX57" s="63">
        <f t="shared" si="198"/>
        <v>0</v>
      </c>
      <c r="PJY57" s="63">
        <f t="shared" si="198"/>
        <v>0</v>
      </c>
      <c r="PJZ57" s="63">
        <f t="shared" si="198"/>
        <v>0</v>
      </c>
      <c r="PKA57" s="63">
        <f t="shared" si="198"/>
        <v>0</v>
      </c>
      <c r="PKB57" s="63">
        <f t="shared" si="198"/>
        <v>0</v>
      </c>
      <c r="PKC57" s="63">
        <f t="shared" si="198"/>
        <v>0</v>
      </c>
      <c r="PKD57" s="63">
        <f t="shared" si="198"/>
        <v>0</v>
      </c>
      <c r="PKE57" s="63">
        <f t="shared" si="198"/>
        <v>0</v>
      </c>
      <c r="PKF57" s="63">
        <f t="shared" si="198"/>
        <v>0</v>
      </c>
      <c r="PKG57" s="63">
        <f t="shared" si="198"/>
        <v>0</v>
      </c>
      <c r="PKH57" s="63">
        <f t="shared" si="198"/>
        <v>0</v>
      </c>
      <c r="PKI57" s="63">
        <f t="shared" si="198"/>
        <v>0</v>
      </c>
      <c r="PKJ57" s="63">
        <f t="shared" si="198"/>
        <v>0</v>
      </c>
      <c r="PKK57" s="63">
        <f t="shared" si="198"/>
        <v>0</v>
      </c>
      <c r="PKL57" s="63">
        <f t="shared" si="198"/>
        <v>0</v>
      </c>
      <c r="PKM57" s="63">
        <f t="shared" si="198"/>
        <v>0</v>
      </c>
      <c r="PKN57" s="63">
        <f t="shared" si="198"/>
        <v>0</v>
      </c>
      <c r="PKO57" s="63">
        <f t="shared" si="198"/>
        <v>0</v>
      </c>
      <c r="PKP57" s="63">
        <f t="shared" si="198"/>
        <v>0</v>
      </c>
      <c r="PKQ57" s="63">
        <f t="shared" si="198"/>
        <v>0</v>
      </c>
      <c r="PKR57" s="63">
        <f t="shared" si="198"/>
        <v>0</v>
      </c>
      <c r="PKS57" s="63">
        <f t="shared" si="198"/>
        <v>0</v>
      </c>
      <c r="PKT57" s="63">
        <f t="shared" si="198"/>
        <v>0</v>
      </c>
      <c r="PKU57" s="63">
        <f t="shared" si="198"/>
        <v>0</v>
      </c>
      <c r="PKV57" s="63">
        <f t="shared" si="198"/>
        <v>0</v>
      </c>
      <c r="PKW57" s="63">
        <f t="shared" si="198"/>
        <v>0</v>
      </c>
      <c r="PKX57" s="63">
        <f t="shared" si="198"/>
        <v>0</v>
      </c>
      <c r="PKY57" s="63">
        <f t="shared" si="198"/>
        <v>0</v>
      </c>
      <c r="PKZ57" s="63">
        <f t="shared" si="198"/>
        <v>0</v>
      </c>
      <c r="PLA57" s="63">
        <f t="shared" si="198"/>
        <v>0</v>
      </c>
      <c r="PLB57" s="63">
        <f t="shared" si="198"/>
        <v>0</v>
      </c>
      <c r="PLC57" s="63">
        <f t="shared" si="198"/>
        <v>0</v>
      </c>
      <c r="PLD57" s="63">
        <f t="shared" si="198"/>
        <v>0</v>
      </c>
      <c r="PLE57" s="63">
        <f t="shared" si="198"/>
        <v>0</v>
      </c>
      <c r="PLF57" s="63">
        <f t="shared" si="198"/>
        <v>0</v>
      </c>
      <c r="PLG57" s="63">
        <f t="shared" si="198"/>
        <v>0</v>
      </c>
      <c r="PLH57" s="63">
        <f t="shared" si="198"/>
        <v>0</v>
      </c>
      <c r="PLI57" s="63">
        <f t="shared" si="198"/>
        <v>0</v>
      </c>
      <c r="PLJ57" s="63">
        <f t="shared" si="198"/>
        <v>0</v>
      </c>
      <c r="PLK57" s="63">
        <f t="shared" si="198"/>
        <v>0</v>
      </c>
      <c r="PLL57" s="63">
        <f t="shared" si="198"/>
        <v>0</v>
      </c>
      <c r="PLM57" s="63">
        <f t="shared" si="198"/>
        <v>0</v>
      </c>
      <c r="PLN57" s="63">
        <f t="shared" si="198"/>
        <v>0</v>
      </c>
      <c r="PLO57" s="63">
        <f t="shared" si="198"/>
        <v>0</v>
      </c>
      <c r="PLP57" s="63">
        <f t="shared" si="198"/>
        <v>0</v>
      </c>
      <c r="PLQ57" s="63">
        <f t="shared" si="198"/>
        <v>0</v>
      </c>
      <c r="PLR57" s="63">
        <f t="shared" ref="PLR57:POC57" si="199">PLQ58</f>
        <v>0</v>
      </c>
      <c r="PLS57" s="63">
        <f t="shared" si="199"/>
        <v>0</v>
      </c>
      <c r="PLT57" s="63">
        <f t="shared" si="199"/>
        <v>0</v>
      </c>
      <c r="PLU57" s="63">
        <f t="shared" si="199"/>
        <v>0</v>
      </c>
      <c r="PLV57" s="63">
        <f t="shared" si="199"/>
        <v>0</v>
      </c>
      <c r="PLW57" s="63">
        <f t="shared" si="199"/>
        <v>0</v>
      </c>
      <c r="PLX57" s="63">
        <f t="shared" si="199"/>
        <v>0</v>
      </c>
      <c r="PLY57" s="63">
        <f t="shared" si="199"/>
        <v>0</v>
      </c>
      <c r="PLZ57" s="63">
        <f t="shared" si="199"/>
        <v>0</v>
      </c>
      <c r="PMA57" s="63">
        <f t="shared" si="199"/>
        <v>0</v>
      </c>
      <c r="PMB57" s="63">
        <f t="shared" si="199"/>
        <v>0</v>
      </c>
      <c r="PMC57" s="63">
        <f t="shared" si="199"/>
        <v>0</v>
      </c>
      <c r="PMD57" s="63">
        <f t="shared" si="199"/>
        <v>0</v>
      </c>
      <c r="PME57" s="63">
        <f t="shared" si="199"/>
        <v>0</v>
      </c>
      <c r="PMF57" s="63">
        <f t="shared" si="199"/>
        <v>0</v>
      </c>
      <c r="PMG57" s="63">
        <f t="shared" si="199"/>
        <v>0</v>
      </c>
      <c r="PMH57" s="63">
        <f t="shared" si="199"/>
        <v>0</v>
      </c>
      <c r="PMI57" s="63">
        <f t="shared" si="199"/>
        <v>0</v>
      </c>
      <c r="PMJ57" s="63">
        <f t="shared" si="199"/>
        <v>0</v>
      </c>
      <c r="PMK57" s="63">
        <f t="shared" si="199"/>
        <v>0</v>
      </c>
      <c r="PML57" s="63">
        <f t="shared" si="199"/>
        <v>0</v>
      </c>
      <c r="PMM57" s="63">
        <f t="shared" si="199"/>
        <v>0</v>
      </c>
      <c r="PMN57" s="63">
        <f t="shared" si="199"/>
        <v>0</v>
      </c>
      <c r="PMO57" s="63">
        <f t="shared" si="199"/>
        <v>0</v>
      </c>
      <c r="PMP57" s="63">
        <f t="shared" si="199"/>
        <v>0</v>
      </c>
      <c r="PMQ57" s="63">
        <f t="shared" si="199"/>
        <v>0</v>
      </c>
      <c r="PMR57" s="63">
        <f t="shared" si="199"/>
        <v>0</v>
      </c>
      <c r="PMS57" s="63">
        <f t="shared" si="199"/>
        <v>0</v>
      </c>
      <c r="PMT57" s="63">
        <f t="shared" si="199"/>
        <v>0</v>
      </c>
      <c r="PMU57" s="63">
        <f t="shared" si="199"/>
        <v>0</v>
      </c>
      <c r="PMV57" s="63">
        <f t="shared" si="199"/>
        <v>0</v>
      </c>
      <c r="PMW57" s="63">
        <f t="shared" si="199"/>
        <v>0</v>
      </c>
      <c r="PMX57" s="63">
        <f t="shared" si="199"/>
        <v>0</v>
      </c>
      <c r="PMY57" s="63">
        <f t="shared" si="199"/>
        <v>0</v>
      </c>
      <c r="PMZ57" s="63">
        <f t="shared" si="199"/>
        <v>0</v>
      </c>
      <c r="PNA57" s="63">
        <f t="shared" si="199"/>
        <v>0</v>
      </c>
      <c r="PNB57" s="63">
        <f t="shared" si="199"/>
        <v>0</v>
      </c>
      <c r="PNC57" s="63">
        <f t="shared" si="199"/>
        <v>0</v>
      </c>
      <c r="PND57" s="63">
        <f t="shared" si="199"/>
        <v>0</v>
      </c>
      <c r="PNE57" s="63">
        <f t="shared" si="199"/>
        <v>0</v>
      </c>
      <c r="PNF57" s="63">
        <f t="shared" si="199"/>
        <v>0</v>
      </c>
      <c r="PNG57" s="63">
        <f t="shared" si="199"/>
        <v>0</v>
      </c>
      <c r="PNH57" s="63">
        <f t="shared" si="199"/>
        <v>0</v>
      </c>
      <c r="PNI57" s="63">
        <f t="shared" si="199"/>
        <v>0</v>
      </c>
      <c r="PNJ57" s="63">
        <f t="shared" si="199"/>
        <v>0</v>
      </c>
      <c r="PNK57" s="63">
        <f t="shared" si="199"/>
        <v>0</v>
      </c>
      <c r="PNL57" s="63">
        <f t="shared" si="199"/>
        <v>0</v>
      </c>
      <c r="PNM57" s="63">
        <f t="shared" si="199"/>
        <v>0</v>
      </c>
      <c r="PNN57" s="63">
        <f t="shared" si="199"/>
        <v>0</v>
      </c>
      <c r="PNO57" s="63">
        <f t="shared" si="199"/>
        <v>0</v>
      </c>
      <c r="PNP57" s="63">
        <f t="shared" si="199"/>
        <v>0</v>
      </c>
      <c r="PNQ57" s="63">
        <f t="shared" si="199"/>
        <v>0</v>
      </c>
      <c r="PNR57" s="63">
        <f t="shared" si="199"/>
        <v>0</v>
      </c>
      <c r="PNS57" s="63">
        <f t="shared" si="199"/>
        <v>0</v>
      </c>
      <c r="PNT57" s="63">
        <f t="shared" si="199"/>
        <v>0</v>
      </c>
      <c r="PNU57" s="63">
        <f t="shared" si="199"/>
        <v>0</v>
      </c>
      <c r="PNV57" s="63">
        <f t="shared" si="199"/>
        <v>0</v>
      </c>
      <c r="PNW57" s="63">
        <f t="shared" si="199"/>
        <v>0</v>
      </c>
      <c r="PNX57" s="63">
        <f t="shared" si="199"/>
        <v>0</v>
      </c>
      <c r="PNY57" s="63">
        <f t="shared" si="199"/>
        <v>0</v>
      </c>
      <c r="PNZ57" s="63">
        <f t="shared" si="199"/>
        <v>0</v>
      </c>
      <c r="POA57" s="63">
        <f t="shared" si="199"/>
        <v>0</v>
      </c>
      <c r="POB57" s="63">
        <f t="shared" si="199"/>
        <v>0</v>
      </c>
      <c r="POC57" s="63">
        <f t="shared" si="199"/>
        <v>0</v>
      </c>
      <c r="POD57" s="63">
        <f t="shared" ref="POD57:PQO57" si="200">POC58</f>
        <v>0</v>
      </c>
      <c r="POE57" s="63">
        <f t="shared" si="200"/>
        <v>0</v>
      </c>
      <c r="POF57" s="63">
        <f t="shared" si="200"/>
        <v>0</v>
      </c>
      <c r="POG57" s="63">
        <f t="shared" si="200"/>
        <v>0</v>
      </c>
      <c r="POH57" s="63">
        <f t="shared" si="200"/>
        <v>0</v>
      </c>
      <c r="POI57" s="63">
        <f t="shared" si="200"/>
        <v>0</v>
      </c>
      <c r="POJ57" s="63">
        <f t="shared" si="200"/>
        <v>0</v>
      </c>
      <c r="POK57" s="63">
        <f t="shared" si="200"/>
        <v>0</v>
      </c>
      <c r="POL57" s="63">
        <f t="shared" si="200"/>
        <v>0</v>
      </c>
      <c r="POM57" s="63">
        <f t="shared" si="200"/>
        <v>0</v>
      </c>
      <c r="PON57" s="63">
        <f t="shared" si="200"/>
        <v>0</v>
      </c>
      <c r="POO57" s="63">
        <f t="shared" si="200"/>
        <v>0</v>
      </c>
      <c r="POP57" s="63">
        <f t="shared" si="200"/>
        <v>0</v>
      </c>
      <c r="POQ57" s="63">
        <f t="shared" si="200"/>
        <v>0</v>
      </c>
      <c r="POR57" s="63">
        <f t="shared" si="200"/>
        <v>0</v>
      </c>
      <c r="POS57" s="63">
        <f t="shared" si="200"/>
        <v>0</v>
      </c>
      <c r="POT57" s="63">
        <f t="shared" si="200"/>
        <v>0</v>
      </c>
      <c r="POU57" s="63">
        <f t="shared" si="200"/>
        <v>0</v>
      </c>
      <c r="POV57" s="63">
        <f t="shared" si="200"/>
        <v>0</v>
      </c>
      <c r="POW57" s="63">
        <f t="shared" si="200"/>
        <v>0</v>
      </c>
      <c r="POX57" s="63">
        <f t="shared" si="200"/>
        <v>0</v>
      </c>
      <c r="POY57" s="63">
        <f t="shared" si="200"/>
        <v>0</v>
      </c>
      <c r="POZ57" s="63">
        <f t="shared" si="200"/>
        <v>0</v>
      </c>
      <c r="PPA57" s="63">
        <f t="shared" si="200"/>
        <v>0</v>
      </c>
      <c r="PPB57" s="63">
        <f t="shared" si="200"/>
        <v>0</v>
      </c>
      <c r="PPC57" s="63">
        <f t="shared" si="200"/>
        <v>0</v>
      </c>
      <c r="PPD57" s="63">
        <f t="shared" si="200"/>
        <v>0</v>
      </c>
      <c r="PPE57" s="63">
        <f t="shared" si="200"/>
        <v>0</v>
      </c>
      <c r="PPF57" s="63">
        <f t="shared" si="200"/>
        <v>0</v>
      </c>
      <c r="PPG57" s="63">
        <f t="shared" si="200"/>
        <v>0</v>
      </c>
      <c r="PPH57" s="63">
        <f t="shared" si="200"/>
        <v>0</v>
      </c>
      <c r="PPI57" s="63">
        <f t="shared" si="200"/>
        <v>0</v>
      </c>
      <c r="PPJ57" s="63">
        <f t="shared" si="200"/>
        <v>0</v>
      </c>
      <c r="PPK57" s="63">
        <f t="shared" si="200"/>
        <v>0</v>
      </c>
      <c r="PPL57" s="63">
        <f t="shared" si="200"/>
        <v>0</v>
      </c>
      <c r="PPM57" s="63">
        <f t="shared" si="200"/>
        <v>0</v>
      </c>
      <c r="PPN57" s="63">
        <f t="shared" si="200"/>
        <v>0</v>
      </c>
      <c r="PPO57" s="63">
        <f t="shared" si="200"/>
        <v>0</v>
      </c>
      <c r="PPP57" s="63">
        <f t="shared" si="200"/>
        <v>0</v>
      </c>
      <c r="PPQ57" s="63">
        <f t="shared" si="200"/>
        <v>0</v>
      </c>
      <c r="PPR57" s="63">
        <f t="shared" si="200"/>
        <v>0</v>
      </c>
      <c r="PPS57" s="63">
        <f t="shared" si="200"/>
        <v>0</v>
      </c>
      <c r="PPT57" s="63">
        <f t="shared" si="200"/>
        <v>0</v>
      </c>
      <c r="PPU57" s="63">
        <f t="shared" si="200"/>
        <v>0</v>
      </c>
      <c r="PPV57" s="63">
        <f t="shared" si="200"/>
        <v>0</v>
      </c>
      <c r="PPW57" s="63">
        <f t="shared" si="200"/>
        <v>0</v>
      </c>
      <c r="PPX57" s="63">
        <f t="shared" si="200"/>
        <v>0</v>
      </c>
      <c r="PPY57" s="63">
        <f t="shared" si="200"/>
        <v>0</v>
      </c>
      <c r="PPZ57" s="63">
        <f t="shared" si="200"/>
        <v>0</v>
      </c>
      <c r="PQA57" s="63">
        <f t="shared" si="200"/>
        <v>0</v>
      </c>
      <c r="PQB57" s="63">
        <f t="shared" si="200"/>
        <v>0</v>
      </c>
      <c r="PQC57" s="63">
        <f t="shared" si="200"/>
        <v>0</v>
      </c>
      <c r="PQD57" s="63">
        <f t="shared" si="200"/>
        <v>0</v>
      </c>
      <c r="PQE57" s="63">
        <f t="shared" si="200"/>
        <v>0</v>
      </c>
      <c r="PQF57" s="63">
        <f t="shared" si="200"/>
        <v>0</v>
      </c>
      <c r="PQG57" s="63">
        <f t="shared" si="200"/>
        <v>0</v>
      </c>
      <c r="PQH57" s="63">
        <f t="shared" si="200"/>
        <v>0</v>
      </c>
      <c r="PQI57" s="63">
        <f t="shared" si="200"/>
        <v>0</v>
      </c>
      <c r="PQJ57" s="63">
        <f t="shared" si="200"/>
        <v>0</v>
      </c>
      <c r="PQK57" s="63">
        <f t="shared" si="200"/>
        <v>0</v>
      </c>
      <c r="PQL57" s="63">
        <f t="shared" si="200"/>
        <v>0</v>
      </c>
      <c r="PQM57" s="63">
        <f t="shared" si="200"/>
        <v>0</v>
      </c>
      <c r="PQN57" s="63">
        <f t="shared" si="200"/>
        <v>0</v>
      </c>
      <c r="PQO57" s="63">
        <f t="shared" si="200"/>
        <v>0</v>
      </c>
      <c r="PQP57" s="63">
        <f t="shared" ref="PQP57:PTA57" si="201">PQO58</f>
        <v>0</v>
      </c>
      <c r="PQQ57" s="63">
        <f t="shared" si="201"/>
        <v>0</v>
      </c>
      <c r="PQR57" s="63">
        <f t="shared" si="201"/>
        <v>0</v>
      </c>
      <c r="PQS57" s="63">
        <f t="shared" si="201"/>
        <v>0</v>
      </c>
      <c r="PQT57" s="63">
        <f t="shared" si="201"/>
        <v>0</v>
      </c>
      <c r="PQU57" s="63">
        <f t="shared" si="201"/>
        <v>0</v>
      </c>
      <c r="PQV57" s="63">
        <f t="shared" si="201"/>
        <v>0</v>
      </c>
      <c r="PQW57" s="63">
        <f t="shared" si="201"/>
        <v>0</v>
      </c>
      <c r="PQX57" s="63">
        <f t="shared" si="201"/>
        <v>0</v>
      </c>
      <c r="PQY57" s="63">
        <f t="shared" si="201"/>
        <v>0</v>
      </c>
      <c r="PQZ57" s="63">
        <f t="shared" si="201"/>
        <v>0</v>
      </c>
      <c r="PRA57" s="63">
        <f t="shared" si="201"/>
        <v>0</v>
      </c>
      <c r="PRB57" s="63">
        <f t="shared" si="201"/>
        <v>0</v>
      </c>
      <c r="PRC57" s="63">
        <f t="shared" si="201"/>
        <v>0</v>
      </c>
      <c r="PRD57" s="63">
        <f t="shared" si="201"/>
        <v>0</v>
      </c>
      <c r="PRE57" s="63">
        <f t="shared" si="201"/>
        <v>0</v>
      </c>
      <c r="PRF57" s="63">
        <f t="shared" si="201"/>
        <v>0</v>
      </c>
      <c r="PRG57" s="63">
        <f t="shared" si="201"/>
        <v>0</v>
      </c>
      <c r="PRH57" s="63">
        <f t="shared" si="201"/>
        <v>0</v>
      </c>
      <c r="PRI57" s="63">
        <f t="shared" si="201"/>
        <v>0</v>
      </c>
      <c r="PRJ57" s="63">
        <f t="shared" si="201"/>
        <v>0</v>
      </c>
      <c r="PRK57" s="63">
        <f t="shared" si="201"/>
        <v>0</v>
      </c>
      <c r="PRL57" s="63">
        <f t="shared" si="201"/>
        <v>0</v>
      </c>
      <c r="PRM57" s="63">
        <f t="shared" si="201"/>
        <v>0</v>
      </c>
      <c r="PRN57" s="63">
        <f t="shared" si="201"/>
        <v>0</v>
      </c>
      <c r="PRO57" s="63">
        <f t="shared" si="201"/>
        <v>0</v>
      </c>
      <c r="PRP57" s="63">
        <f t="shared" si="201"/>
        <v>0</v>
      </c>
      <c r="PRQ57" s="63">
        <f t="shared" si="201"/>
        <v>0</v>
      </c>
      <c r="PRR57" s="63">
        <f t="shared" si="201"/>
        <v>0</v>
      </c>
      <c r="PRS57" s="63">
        <f t="shared" si="201"/>
        <v>0</v>
      </c>
      <c r="PRT57" s="63">
        <f t="shared" si="201"/>
        <v>0</v>
      </c>
      <c r="PRU57" s="63">
        <f t="shared" si="201"/>
        <v>0</v>
      </c>
      <c r="PRV57" s="63">
        <f t="shared" si="201"/>
        <v>0</v>
      </c>
      <c r="PRW57" s="63">
        <f t="shared" si="201"/>
        <v>0</v>
      </c>
      <c r="PRX57" s="63">
        <f t="shared" si="201"/>
        <v>0</v>
      </c>
      <c r="PRY57" s="63">
        <f t="shared" si="201"/>
        <v>0</v>
      </c>
      <c r="PRZ57" s="63">
        <f t="shared" si="201"/>
        <v>0</v>
      </c>
      <c r="PSA57" s="63">
        <f t="shared" si="201"/>
        <v>0</v>
      </c>
      <c r="PSB57" s="63">
        <f t="shared" si="201"/>
        <v>0</v>
      </c>
      <c r="PSC57" s="63">
        <f t="shared" si="201"/>
        <v>0</v>
      </c>
      <c r="PSD57" s="63">
        <f t="shared" si="201"/>
        <v>0</v>
      </c>
      <c r="PSE57" s="63">
        <f t="shared" si="201"/>
        <v>0</v>
      </c>
      <c r="PSF57" s="63">
        <f t="shared" si="201"/>
        <v>0</v>
      </c>
      <c r="PSG57" s="63">
        <f t="shared" si="201"/>
        <v>0</v>
      </c>
      <c r="PSH57" s="63">
        <f t="shared" si="201"/>
        <v>0</v>
      </c>
      <c r="PSI57" s="63">
        <f t="shared" si="201"/>
        <v>0</v>
      </c>
      <c r="PSJ57" s="63">
        <f t="shared" si="201"/>
        <v>0</v>
      </c>
      <c r="PSK57" s="63">
        <f t="shared" si="201"/>
        <v>0</v>
      </c>
      <c r="PSL57" s="63">
        <f t="shared" si="201"/>
        <v>0</v>
      </c>
      <c r="PSM57" s="63">
        <f t="shared" si="201"/>
        <v>0</v>
      </c>
      <c r="PSN57" s="63">
        <f t="shared" si="201"/>
        <v>0</v>
      </c>
      <c r="PSO57" s="63">
        <f t="shared" si="201"/>
        <v>0</v>
      </c>
      <c r="PSP57" s="63">
        <f t="shared" si="201"/>
        <v>0</v>
      </c>
      <c r="PSQ57" s="63">
        <f t="shared" si="201"/>
        <v>0</v>
      </c>
      <c r="PSR57" s="63">
        <f t="shared" si="201"/>
        <v>0</v>
      </c>
      <c r="PSS57" s="63">
        <f t="shared" si="201"/>
        <v>0</v>
      </c>
      <c r="PST57" s="63">
        <f t="shared" si="201"/>
        <v>0</v>
      </c>
      <c r="PSU57" s="63">
        <f t="shared" si="201"/>
        <v>0</v>
      </c>
      <c r="PSV57" s="63">
        <f t="shared" si="201"/>
        <v>0</v>
      </c>
      <c r="PSW57" s="63">
        <f t="shared" si="201"/>
        <v>0</v>
      </c>
      <c r="PSX57" s="63">
        <f t="shared" si="201"/>
        <v>0</v>
      </c>
      <c r="PSY57" s="63">
        <f t="shared" si="201"/>
        <v>0</v>
      </c>
      <c r="PSZ57" s="63">
        <f t="shared" si="201"/>
        <v>0</v>
      </c>
      <c r="PTA57" s="63">
        <f t="shared" si="201"/>
        <v>0</v>
      </c>
      <c r="PTB57" s="63">
        <f t="shared" ref="PTB57:PVM57" si="202">PTA58</f>
        <v>0</v>
      </c>
      <c r="PTC57" s="63">
        <f t="shared" si="202"/>
        <v>0</v>
      </c>
      <c r="PTD57" s="63">
        <f t="shared" si="202"/>
        <v>0</v>
      </c>
      <c r="PTE57" s="63">
        <f t="shared" si="202"/>
        <v>0</v>
      </c>
      <c r="PTF57" s="63">
        <f t="shared" si="202"/>
        <v>0</v>
      </c>
      <c r="PTG57" s="63">
        <f t="shared" si="202"/>
        <v>0</v>
      </c>
      <c r="PTH57" s="63">
        <f t="shared" si="202"/>
        <v>0</v>
      </c>
      <c r="PTI57" s="63">
        <f t="shared" si="202"/>
        <v>0</v>
      </c>
      <c r="PTJ57" s="63">
        <f t="shared" si="202"/>
        <v>0</v>
      </c>
      <c r="PTK57" s="63">
        <f t="shared" si="202"/>
        <v>0</v>
      </c>
      <c r="PTL57" s="63">
        <f t="shared" si="202"/>
        <v>0</v>
      </c>
      <c r="PTM57" s="63">
        <f t="shared" si="202"/>
        <v>0</v>
      </c>
      <c r="PTN57" s="63">
        <f t="shared" si="202"/>
        <v>0</v>
      </c>
      <c r="PTO57" s="63">
        <f t="shared" si="202"/>
        <v>0</v>
      </c>
      <c r="PTP57" s="63">
        <f t="shared" si="202"/>
        <v>0</v>
      </c>
      <c r="PTQ57" s="63">
        <f t="shared" si="202"/>
        <v>0</v>
      </c>
      <c r="PTR57" s="63">
        <f t="shared" si="202"/>
        <v>0</v>
      </c>
      <c r="PTS57" s="63">
        <f t="shared" si="202"/>
        <v>0</v>
      </c>
      <c r="PTT57" s="63">
        <f t="shared" si="202"/>
        <v>0</v>
      </c>
      <c r="PTU57" s="63">
        <f t="shared" si="202"/>
        <v>0</v>
      </c>
      <c r="PTV57" s="63">
        <f t="shared" si="202"/>
        <v>0</v>
      </c>
      <c r="PTW57" s="63">
        <f t="shared" si="202"/>
        <v>0</v>
      </c>
      <c r="PTX57" s="63">
        <f t="shared" si="202"/>
        <v>0</v>
      </c>
      <c r="PTY57" s="63">
        <f t="shared" si="202"/>
        <v>0</v>
      </c>
      <c r="PTZ57" s="63">
        <f t="shared" si="202"/>
        <v>0</v>
      </c>
      <c r="PUA57" s="63">
        <f t="shared" si="202"/>
        <v>0</v>
      </c>
      <c r="PUB57" s="63">
        <f t="shared" si="202"/>
        <v>0</v>
      </c>
      <c r="PUC57" s="63">
        <f t="shared" si="202"/>
        <v>0</v>
      </c>
      <c r="PUD57" s="63">
        <f t="shared" si="202"/>
        <v>0</v>
      </c>
      <c r="PUE57" s="63">
        <f t="shared" si="202"/>
        <v>0</v>
      </c>
      <c r="PUF57" s="63">
        <f t="shared" si="202"/>
        <v>0</v>
      </c>
      <c r="PUG57" s="63">
        <f t="shared" si="202"/>
        <v>0</v>
      </c>
      <c r="PUH57" s="63">
        <f t="shared" si="202"/>
        <v>0</v>
      </c>
      <c r="PUI57" s="63">
        <f t="shared" si="202"/>
        <v>0</v>
      </c>
      <c r="PUJ57" s="63">
        <f t="shared" si="202"/>
        <v>0</v>
      </c>
      <c r="PUK57" s="63">
        <f t="shared" si="202"/>
        <v>0</v>
      </c>
      <c r="PUL57" s="63">
        <f t="shared" si="202"/>
        <v>0</v>
      </c>
      <c r="PUM57" s="63">
        <f t="shared" si="202"/>
        <v>0</v>
      </c>
      <c r="PUN57" s="63">
        <f t="shared" si="202"/>
        <v>0</v>
      </c>
      <c r="PUO57" s="63">
        <f t="shared" si="202"/>
        <v>0</v>
      </c>
      <c r="PUP57" s="63">
        <f t="shared" si="202"/>
        <v>0</v>
      </c>
      <c r="PUQ57" s="63">
        <f t="shared" si="202"/>
        <v>0</v>
      </c>
      <c r="PUR57" s="63">
        <f t="shared" si="202"/>
        <v>0</v>
      </c>
      <c r="PUS57" s="63">
        <f t="shared" si="202"/>
        <v>0</v>
      </c>
      <c r="PUT57" s="63">
        <f t="shared" si="202"/>
        <v>0</v>
      </c>
      <c r="PUU57" s="63">
        <f t="shared" si="202"/>
        <v>0</v>
      </c>
      <c r="PUV57" s="63">
        <f t="shared" si="202"/>
        <v>0</v>
      </c>
      <c r="PUW57" s="63">
        <f t="shared" si="202"/>
        <v>0</v>
      </c>
      <c r="PUX57" s="63">
        <f t="shared" si="202"/>
        <v>0</v>
      </c>
      <c r="PUY57" s="63">
        <f t="shared" si="202"/>
        <v>0</v>
      </c>
      <c r="PUZ57" s="63">
        <f t="shared" si="202"/>
        <v>0</v>
      </c>
      <c r="PVA57" s="63">
        <f t="shared" si="202"/>
        <v>0</v>
      </c>
      <c r="PVB57" s="63">
        <f t="shared" si="202"/>
        <v>0</v>
      </c>
      <c r="PVC57" s="63">
        <f t="shared" si="202"/>
        <v>0</v>
      </c>
      <c r="PVD57" s="63">
        <f t="shared" si="202"/>
        <v>0</v>
      </c>
      <c r="PVE57" s="63">
        <f t="shared" si="202"/>
        <v>0</v>
      </c>
      <c r="PVF57" s="63">
        <f t="shared" si="202"/>
        <v>0</v>
      </c>
      <c r="PVG57" s="63">
        <f t="shared" si="202"/>
        <v>0</v>
      </c>
      <c r="PVH57" s="63">
        <f t="shared" si="202"/>
        <v>0</v>
      </c>
      <c r="PVI57" s="63">
        <f t="shared" si="202"/>
        <v>0</v>
      </c>
      <c r="PVJ57" s="63">
        <f t="shared" si="202"/>
        <v>0</v>
      </c>
      <c r="PVK57" s="63">
        <f t="shared" si="202"/>
        <v>0</v>
      </c>
      <c r="PVL57" s="63">
        <f t="shared" si="202"/>
        <v>0</v>
      </c>
      <c r="PVM57" s="63">
        <f t="shared" si="202"/>
        <v>0</v>
      </c>
      <c r="PVN57" s="63">
        <f t="shared" ref="PVN57:PXY57" si="203">PVM58</f>
        <v>0</v>
      </c>
      <c r="PVO57" s="63">
        <f t="shared" si="203"/>
        <v>0</v>
      </c>
      <c r="PVP57" s="63">
        <f t="shared" si="203"/>
        <v>0</v>
      </c>
      <c r="PVQ57" s="63">
        <f t="shared" si="203"/>
        <v>0</v>
      </c>
      <c r="PVR57" s="63">
        <f t="shared" si="203"/>
        <v>0</v>
      </c>
      <c r="PVS57" s="63">
        <f t="shared" si="203"/>
        <v>0</v>
      </c>
      <c r="PVT57" s="63">
        <f t="shared" si="203"/>
        <v>0</v>
      </c>
      <c r="PVU57" s="63">
        <f t="shared" si="203"/>
        <v>0</v>
      </c>
      <c r="PVV57" s="63">
        <f t="shared" si="203"/>
        <v>0</v>
      </c>
      <c r="PVW57" s="63">
        <f t="shared" si="203"/>
        <v>0</v>
      </c>
      <c r="PVX57" s="63">
        <f t="shared" si="203"/>
        <v>0</v>
      </c>
      <c r="PVY57" s="63">
        <f t="shared" si="203"/>
        <v>0</v>
      </c>
      <c r="PVZ57" s="63">
        <f t="shared" si="203"/>
        <v>0</v>
      </c>
      <c r="PWA57" s="63">
        <f t="shared" si="203"/>
        <v>0</v>
      </c>
      <c r="PWB57" s="63">
        <f t="shared" si="203"/>
        <v>0</v>
      </c>
      <c r="PWC57" s="63">
        <f t="shared" si="203"/>
        <v>0</v>
      </c>
      <c r="PWD57" s="63">
        <f t="shared" si="203"/>
        <v>0</v>
      </c>
      <c r="PWE57" s="63">
        <f t="shared" si="203"/>
        <v>0</v>
      </c>
      <c r="PWF57" s="63">
        <f t="shared" si="203"/>
        <v>0</v>
      </c>
      <c r="PWG57" s="63">
        <f t="shared" si="203"/>
        <v>0</v>
      </c>
      <c r="PWH57" s="63">
        <f t="shared" si="203"/>
        <v>0</v>
      </c>
      <c r="PWI57" s="63">
        <f t="shared" si="203"/>
        <v>0</v>
      </c>
      <c r="PWJ57" s="63">
        <f t="shared" si="203"/>
        <v>0</v>
      </c>
      <c r="PWK57" s="63">
        <f t="shared" si="203"/>
        <v>0</v>
      </c>
      <c r="PWL57" s="63">
        <f t="shared" si="203"/>
        <v>0</v>
      </c>
      <c r="PWM57" s="63">
        <f t="shared" si="203"/>
        <v>0</v>
      </c>
      <c r="PWN57" s="63">
        <f t="shared" si="203"/>
        <v>0</v>
      </c>
      <c r="PWO57" s="63">
        <f t="shared" si="203"/>
        <v>0</v>
      </c>
      <c r="PWP57" s="63">
        <f t="shared" si="203"/>
        <v>0</v>
      </c>
      <c r="PWQ57" s="63">
        <f t="shared" si="203"/>
        <v>0</v>
      </c>
      <c r="PWR57" s="63">
        <f t="shared" si="203"/>
        <v>0</v>
      </c>
      <c r="PWS57" s="63">
        <f t="shared" si="203"/>
        <v>0</v>
      </c>
      <c r="PWT57" s="63">
        <f t="shared" si="203"/>
        <v>0</v>
      </c>
      <c r="PWU57" s="63">
        <f t="shared" si="203"/>
        <v>0</v>
      </c>
      <c r="PWV57" s="63">
        <f t="shared" si="203"/>
        <v>0</v>
      </c>
      <c r="PWW57" s="63">
        <f t="shared" si="203"/>
        <v>0</v>
      </c>
      <c r="PWX57" s="63">
        <f t="shared" si="203"/>
        <v>0</v>
      </c>
      <c r="PWY57" s="63">
        <f t="shared" si="203"/>
        <v>0</v>
      </c>
      <c r="PWZ57" s="63">
        <f t="shared" si="203"/>
        <v>0</v>
      </c>
      <c r="PXA57" s="63">
        <f t="shared" si="203"/>
        <v>0</v>
      </c>
      <c r="PXB57" s="63">
        <f t="shared" si="203"/>
        <v>0</v>
      </c>
      <c r="PXC57" s="63">
        <f t="shared" si="203"/>
        <v>0</v>
      </c>
      <c r="PXD57" s="63">
        <f t="shared" si="203"/>
        <v>0</v>
      </c>
      <c r="PXE57" s="63">
        <f t="shared" si="203"/>
        <v>0</v>
      </c>
      <c r="PXF57" s="63">
        <f t="shared" si="203"/>
        <v>0</v>
      </c>
      <c r="PXG57" s="63">
        <f t="shared" si="203"/>
        <v>0</v>
      </c>
      <c r="PXH57" s="63">
        <f t="shared" si="203"/>
        <v>0</v>
      </c>
      <c r="PXI57" s="63">
        <f t="shared" si="203"/>
        <v>0</v>
      </c>
      <c r="PXJ57" s="63">
        <f t="shared" si="203"/>
        <v>0</v>
      </c>
      <c r="PXK57" s="63">
        <f t="shared" si="203"/>
        <v>0</v>
      </c>
      <c r="PXL57" s="63">
        <f t="shared" si="203"/>
        <v>0</v>
      </c>
      <c r="PXM57" s="63">
        <f t="shared" si="203"/>
        <v>0</v>
      </c>
      <c r="PXN57" s="63">
        <f t="shared" si="203"/>
        <v>0</v>
      </c>
      <c r="PXO57" s="63">
        <f t="shared" si="203"/>
        <v>0</v>
      </c>
      <c r="PXP57" s="63">
        <f t="shared" si="203"/>
        <v>0</v>
      </c>
      <c r="PXQ57" s="63">
        <f t="shared" si="203"/>
        <v>0</v>
      </c>
      <c r="PXR57" s="63">
        <f t="shared" si="203"/>
        <v>0</v>
      </c>
      <c r="PXS57" s="63">
        <f t="shared" si="203"/>
        <v>0</v>
      </c>
      <c r="PXT57" s="63">
        <f t="shared" si="203"/>
        <v>0</v>
      </c>
      <c r="PXU57" s="63">
        <f t="shared" si="203"/>
        <v>0</v>
      </c>
      <c r="PXV57" s="63">
        <f t="shared" si="203"/>
        <v>0</v>
      </c>
      <c r="PXW57" s="63">
        <f t="shared" si="203"/>
        <v>0</v>
      </c>
      <c r="PXX57" s="63">
        <f t="shared" si="203"/>
        <v>0</v>
      </c>
      <c r="PXY57" s="63">
        <f t="shared" si="203"/>
        <v>0</v>
      </c>
      <c r="PXZ57" s="63">
        <f t="shared" ref="PXZ57:QAK57" si="204">PXY58</f>
        <v>0</v>
      </c>
      <c r="PYA57" s="63">
        <f t="shared" si="204"/>
        <v>0</v>
      </c>
      <c r="PYB57" s="63">
        <f t="shared" si="204"/>
        <v>0</v>
      </c>
      <c r="PYC57" s="63">
        <f t="shared" si="204"/>
        <v>0</v>
      </c>
      <c r="PYD57" s="63">
        <f t="shared" si="204"/>
        <v>0</v>
      </c>
      <c r="PYE57" s="63">
        <f t="shared" si="204"/>
        <v>0</v>
      </c>
      <c r="PYF57" s="63">
        <f t="shared" si="204"/>
        <v>0</v>
      </c>
      <c r="PYG57" s="63">
        <f t="shared" si="204"/>
        <v>0</v>
      </c>
      <c r="PYH57" s="63">
        <f t="shared" si="204"/>
        <v>0</v>
      </c>
      <c r="PYI57" s="63">
        <f t="shared" si="204"/>
        <v>0</v>
      </c>
      <c r="PYJ57" s="63">
        <f t="shared" si="204"/>
        <v>0</v>
      </c>
      <c r="PYK57" s="63">
        <f t="shared" si="204"/>
        <v>0</v>
      </c>
      <c r="PYL57" s="63">
        <f t="shared" si="204"/>
        <v>0</v>
      </c>
      <c r="PYM57" s="63">
        <f t="shared" si="204"/>
        <v>0</v>
      </c>
      <c r="PYN57" s="63">
        <f t="shared" si="204"/>
        <v>0</v>
      </c>
      <c r="PYO57" s="63">
        <f t="shared" si="204"/>
        <v>0</v>
      </c>
      <c r="PYP57" s="63">
        <f t="shared" si="204"/>
        <v>0</v>
      </c>
      <c r="PYQ57" s="63">
        <f t="shared" si="204"/>
        <v>0</v>
      </c>
      <c r="PYR57" s="63">
        <f t="shared" si="204"/>
        <v>0</v>
      </c>
      <c r="PYS57" s="63">
        <f t="shared" si="204"/>
        <v>0</v>
      </c>
      <c r="PYT57" s="63">
        <f t="shared" si="204"/>
        <v>0</v>
      </c>
      <c r="PYU57" s="63">
        <f t="shared" si="204"/>
        <v>0</v>
      </c>
      <c r="PYV57" s="63">
        <f t="shared" si="204"/>
        <v>0</v>
      </c>
      <c r="PYW57" s="63">
        <f t="shared" si="204"/>
        <v>0</v>
      </c>
      <c r="PYX57" s="63">
        <f t="shared" si="204"/>
        <v>0</v>
      </c>
      <c r="PYY57" s="63">
        <f t="shared" si="204"/>
        <v>0</v>
      </c>
      <c r="PYZ57" s="63">
        <f t="shared" si="204"/>
        <v>0</v>
      </c>
      <c r="PZA57" s="63">
        <f t="shared" si="204"/>
        <v>0</v>
      </c>
      <c r="PZB57" s="63">
        <f t="shared" si="204"/>
        <v>0</v>
      </c>
      <c r="PZC57" s="63">
        <f t="shared" si="204"/>
        <v>0</v>
      </c>
      <c r="PZD57" s="63">
        <f t="shared" si="204"/>
        <v>0</v>
      </c>
      <c r="PZE57" s="63">
        <f t="shared" si="204"/>
        <v>0</v>
      </c>
      <c r="PZF57" s="63">
        <f t="shared" si="204"/>
        <v>0</v>
      </c>
      <c r="PZG57" s="63">
        <f t="shared" si="204"/>
        <v>0</v>
      </c>
      <c r="PZH57" s="63">
        <f t="shared" si="204"/>
        <v>0</v>
      </c>
      <c r="PZI57" s="63">
        <f t="shared" si="204"/>
        <v>0</v>
      </c>
      <c r="PZJ57" s="63">
        <f t="shared" si="204"/>
        <v>0</v>
      </c>
      <c r="PZK57" s="63">
        <f t="shared" si="204"/>
        <v>0</v>
      </c>
      <c r="PZL57" s="63">
        <f t="shared" si="204"/>
        <v>0</v>
      </c>
      <c r="PZM57" s="63">
        <f t="shared" si="204"/>
        <v>0</v>
      </c>
      <c r="PZN57" s="63">
        <f t="shared" si="204"/>
        <v>0</v>
      </c>
      <c r="PZO57" s="63">
        <f t="shared" si="204"/>
        <v>0</v>
      </c>
      <c r="PZP57" s="63">
        <f t="shared" si="204"/>
        <v>0</v>
      </c>
      <c r="PZQ57" s="63">
        <f t="shared" si="204"/>
        <v>0</v>
      </c>
      <c r="PZR57" s="63">
        <f t="shared" si="204"/>
        <v>0</v>
      </c>
      <c r="PZS57" s="63">
        <f t="shared" si="204"/>
        <v>0</v>
      </c>
      <c r="PZT57" s="63">
        <f t="shared" si="204"/>
        <v>0</v>
      </c>
      <c r="PZU57" s="63">
        <f t="shared" si="204"/>
        <v>0</v>
      </c>
      <c r="PZV57" s="63">
        <f t="shared" si="204"/>
        <v>0</v>
      </c>
      <c r="PZW57" s="63">
        <f t="shared" si="204"/>
        <v>0</v>
      </c>
      <c r="PZX57" s="63">
        <f t="shared" si="204"/>
        <v>0</v>
      </c>
      <c r="PZY57" s="63">
        <f t="shared" si="204"/>
        <v>0</v>
      </c>
      <c r="PZZ57" s="63">
        <f t="shared" si="204"/>
        <v>0</v>
      </c>
      <c r="QAA57" s="63">
        <f t="shared" si="204"/>
        <v>0</v>
      </c>
      <c r="QAB57" s="63">
        <f t="shared" si="204"/>
        <v>0</v>
      </c>
      <c r="QAC57" s="63">
        <f t="shared" si="204"/>
        <v>0</v>
      </c>
      <c r="QAD57" s="63">
        <f t="shared" si="204"/>
        <v>0</v>
      </c>
      <c r="QAE57" s="63">
        <f t="shared" si="204"/>
        <v>0</v>
      </c>
      <c r="QAF57" s="63">
        <f t="shared" si="204"/>
        <v>0</v>
      </c>
      <c r="QAG57" s="63">
        <f t="shared" si="204"/>
        <v>0</v>
      </c>
      <c r="QAH57" s="63">
        <f t="shared" si="204"/>
        <v>0</v>
      </c>
      <c r="QAI57" s="63">
        <f t="shared" si="204"/>
        <v>0</v>
      </c>
      <c r="QAJ57" s="63">
        <f t="shared" si="204"/>
        <v>0</v>
      </c>
      <c r="QAK57" s="63">
        <f t="shared" si="204"/>
        <v>0</v>
      </c>
      <c r="QAL57" s="63">
        <f t="shared" ref="QAL57:QCW57" si="205">QAK58</f>
        <v>0</v>
      </c>
      <c r="QAM57" s="63">
        <f t="shared" si="205"/>
        <v>0</v>
      </c>
      <c r="QAN57" s="63">
        <f t="shared" si="205"/>
        <v>0</v>
      </c>
      <c r="QAO57" s="63">
        <f t="shared" si="205"/>
        <v>0</v>
      </c>
      <c r="QAP57" s="63">
        <f t="shared" si="205"/>
        <v>0</v>
      </c>
      <c r="QAQ57" s="63">
        <f t="shared" si="205"/>
        <v>0</v>
      </c>
      <c r="QAR57" s="63">
        <f t="shared" si="205"/>
        <v>0</v>
      </c>
      <c r="QAS57" s="63">
        <f t="shared" si="205"/>
        <v>0</v>
      </c>
      <c r="QAT57" s="63">
        <f t="shared" si="205"/>
        <v>0</v>
      </c>
      <c r="QAU57" s="63">
        <f t="shared" si="205"/>
        <v>0</v>
      </c>
      <c r="QAV57" s="63">
        <f t="shared" si="205"/>
        <v>0</v>
      </c>
      <c r="QAW57" s="63">
        <f t="shared" si="205"/>
        <v>0</v>
      </c>
      <c r="QAX57" s="63">
        <f t="shared" si="205"/>
        <v>0</v>
      </c>
      <c r="QAY57" s="63">
        <f t="shared" si="205"/>
        <v>0</v>
      </c>
      <c r="QAZ57" s="63">
        <f t="shared" si="205"/>
        <v>0</v>
      </c>
      <c r="QBA57" s="63">
        <f t="shared" si="205"/>
        <v>0</v>
      </c>
      <c r="QBB57" s="63">
        <f t="shared" si="205"/>
        <v>0</v>
      </c>
      <c r="QBC57" s="63">
        <f t="shared" si="205"/>
        <v>0</v>
      </c>
      <c r="QBD57" s="63">
        <f t="shared" si="205"/>
        <v>0</v>
      </c>
      <c r="QBE57" s="63">
        <f t="shared" si="205"/>
        <v>0</v>
      </c>
      <c r="QBF57" s="63">
        <f t="shared" si="205"/>
        <v>0</v>
      </c>
      <c r="QBG57" s="63">
        <f t="shared" si="205"/>
        <v>0</v>
      </c>
      <c r="QBH57" s="63">
        <f t="shared" si="205"/>
        <v>0</v>
      </c>
      <c r="QBI57" s="63">
        <f t="shared" si="205"/>
        <v>0</v>
      </c>
      <c r="QBJ57" s="63">
        <f t="shared" si="205"/>
        <v>0</v>
      </c>
      <c r="QBK57" s="63">
        <f t="shared" si="205"/>
        <v>0</v>
      </c>
      <c r="QBL57" s="63">
        <f t="shared" si="205"/>
        <v>0</v>
      </c>
      <c r="QBM57" s="63">
        <f t="shared" si="205"/>
        <v>0</v>
      </c>
      <c r="QBN57" s="63">
        <f t="shared" si="205"/>
        <v>0</v>
      </c>
      <c r="QBO57" s="63">
        <f t="shared" si="205"/>
        <v>0</v>
      </c>
      <c r="QBP57" s="63">
        <f t="shared" si="205"/>
        <v>0</v>
      </c>
      <c r="QBQ57" s="63">
        <f t="shared" si="205"/>
        <v>0</v>
      </c>
      <c r="QBR57" s="63">
        <f t="shared" si="205"/>
        <v>0</v>
      </c>
      <c r="QBS57" s="63">
        <f t="shared" si="205"/>
        <v>0</v>
      </c>
      <c r="QBT57" s="63">
        <f t="shared" si="205"/>
        <v>0</v>
      </c>
      <c r="QBU57" s="63">
        <f t="shared" si="205"/>
        <v>0</v>
      </c>
      <c r="QBV57" s="63">
        <f t="shared" si="205"/>
        <v>0</v>
      </c>
      <c r="QBW57" s="63">
        <f t="shared" si="205"/>
        <v>0</v>
      </c>
      <c r="QBX57" s="63">
        <f t="shared" si="205"/>
        <v>0</v>
      </c>
      <c r="QBY57" s="63">
        <f t="shared" si="205"/>
        <v>0</v>
      </c>
      <c r="QBZ57" s="63">
        <f t="shared" si="205"/>
        <v>0</v>
      </c>
      <c r="QCA57" s="63">
        <f t="shared" si="205"/>
        <v>0</v>
      </c>
      <c r="QCB57" s="63">
        <f t="shared" si="205"/>
        <v>0</v>
      </c>
      <c r="QCC57" s="63">
        <f t="shared" si="205"/>
        <v>0</v>
      </c>
      <c r="QCD57" s="63">
        <f t="shared" si="205"/>
        <v>0</v>
      </c>
      <c r="QCE57" s="63">
        <f t="shared" si="205"/>
        <v>0</v>
      </c>
      <c r="QCF57" s="63">
        <f t="shared" si="205"/>
        <v>0</v>
      </c>
      <c r="QCG57" s="63">
        <f t="shared" si="205"/>
        <v>0</v>
      </c>
      <c r="QCH57" s="63">
        <f t="shared" si="205"/>
        <v>0</v>
      </c>
      <c r="QCI57" s="63">
        <f t="shared" si="205"/>
        <v>0</v>
      </c>
      <c r="QCJ57" s="63">
        <f t="shared" si="205"/>
        <v>0</v>
      </c>
      <c r="QCK57" s="63">
        <f t="shared" si="205"/>
        <v>0</v>
      </c>
      <c r="QCL57" s="63">
        <f t="shared" si="205"/>
        <v>0</v>
      </c>
      <c r="QCM57" s="63">
        <f t="shared" si="205"/>
        <v>0</v>
      </c>
      <c r="QCN57" s="63">
        <f t="shared" si="205"/>
        <v>0</v>
      </c>
      <c r="QCO57" s="63">
        <f t="shared" si="205"/>
        <v>0</v>
      </c>
      <c r="QCP57" s="63">
        <f t="shared" si="205"/>
        <v>0</v>
      </c>
      <c r="QCQ57" s="63">
        <f t="shared" si="205"/>
        <v>0</v>
      </c>
      <c r="QCR57" s="63">
        <f t="shared" si="205"/>
        <v>0</v>
      </c>
      <c r="QCS57" s="63">
        <f t="shared" si="205"/>
        <v>0</v>
      </c>
      <c r="QCT57" s="63">
        <f t="shared" si="205"/>
        <v>0</v>
      </c>
      <c r="QCU57" s="63">
        <f t="shared" si="205"/>
        <v>0</v>
      </c>
      <c r="QCV57" s="63">
        <f t="shared" si="205"/>
        <v>0</v>
      </c>
      <c r="QCW57" s="63">
        <f t="shared" si="205"/>
        <v>0</v>
      </c>
      <c r="QCX57" s="63">
        <f t="shared" ref="QCX57:QFI57" si="206">QCW58</f>
        <v>0</v>
      </c>
      <c r="QCY57" s="63">
        <f t="shared" si="206"/>
        <v>0</v>
      </c>
      <c r="QCZ57" s="63">
        <f t="shared" si="206"/>
        <v>0</v>
      </c>
      <c r="QDA57" s="63">
        <f t="shared" si="206"/>
        <v>0</v>
      </c>
      <c r="QDB57" s="63">
        <f t="shared" si="206"/>
        <v>0</v>
      </c>
      <c r="QDC57" s="63">
        <f t="shared" si="206"/>
        <v>0</v>
      </c>
      <c r="QDD57" s="63">
        <f t="shared" si="206"/>
        <v>0</v>
      </c>
      <c r="QDE57" s="63">
        <f t="shared" si="206"/>
        <v>0</v>
      </c>
      <c r="QDF57" s="63">
        <f t="shared" si="206"/>
        <v>0</v>
      </c>
      <c r="QDG57" s="63">
        <f t="shared" si="206"/>
        <v>0</v>
      </c>
      <c r="QDH57" s="63">
        <f t="shared" si="206"/>
        <v>0</v>
      </c>
      <c r="QDI57" s="63">
        <f t="shared" si="206"/>
        <v>0</v>
      </c>
      <c r="QDJ57" s="63">
        <f t="shared" si="206"/>
        <v>0</v>
      </c>
      <c r="QDK57" s="63">
        <f t="shared" si="206"/>
        <v>0</v>
      </c>
      <c r="QDL57" s="63">
        <f t="shared" si="206"/>
        <v>0</v>
      </c>
      <c r="QDM57" s="63">
        <f t="shared" si="206"/>
        <v>0</v>
      </c>
      <c r="QDN57" s="63">
        <f t="shared" si="206"/>
        <v>0</v>
      </c>
      <c r="QDO57" s="63">
        <f t="shared" si="206"/>
        <v>0</v>
      </c>
      <c r="QDP57" s="63">
        <f t="shared" si="206"/>
        <v>0</v>
      </c>
      <c r="QDQ57" s="63">
        <f t="shared" si="206"/>
        <v>0</v>
      </c>
      <c r="QDR57" s="63">
        <f t="shared" si="206"/>
        <v>0</v>
      </c>
      <c r="QDS57" s="63">
        <f t="shared" si="206"/>
        <v>0</v>
      </c>
      <c r="QDT57" s="63">
        <f t="shared" si="206"/>
        <v>0</v>
      </c>
      <c r="QDU57" s="63">
        <f t="shared" si="206"/>
        <v>0</v>
      </c>
      <c r="QDV57" s="63">
        <f t="shared" si="206"/>
        <v>0</v>
      </c>
      <c r="QDW57" s="63">
        <f t="shared" si="206"/>
        <v>0</v>
      </c>
      <c r="QDX57" s="63">
        <f t="shared" si="206"/>
        <v>0</v>
      </c>
      <c r="QDY57" s="63">
        <f t="shared" si="206"/>
        <v>0</v>
      </c>
      <c r="QDZ57" s="63">
        <f t="shared" si="206"/>
        <v>0</v>
      </c>
      <c r="QEA57" s="63">
        <f t="shared" si="206"/>
        <v>0</v>
      </c>
      <c r="QEB57" s="63">
        <f t="shared" si="206"/>
        <v>0</v>
      </c>
      <c r="QEC57" s="63">
        <f t="shared" si="206"/>
        <v>0</v>
      </c>
      <c r="QED57" s="63">
        <f t="shared" si="206"/>
        <v>0</v>
      </c>
      <c r="QEE57" s="63">
        <f t="shared" si="206"/>
        <v>0</v>
      </c>
      <c r="QEF57" s="63">
        <f t="shared" si="206"/>
        <v>0</v>
      </c>
      <c r="QEG57" s="63">
        <f t="shared" si="206"/>
        <v>0</v>
      </c>
      <c r="QEH57" s="63">
        <f t="shared" si="206"/>
        <v>0</v>
      </c>
      <c r="QEI57" s="63">
        <f t="shared" si="206"/>
        <v>0</v>
      </c>
      <c r="QEJ57" s="63">
        <f t="shared" si="206"/>
        <v>0</v>
      </c>
      <c r="QEK57" s="63">
        <f t="shared" si="206"/>
        <v>0</v>
      </c>
      <c r="QEL57" s="63">
        <f t="shared" si="206"/>
        <v>0</v>
      </c>
      <c r="QEM57" s="63">
        <f t="shared" si="206"/>
        <v>0</v>
      </c>
      <c r="QEN57" s="63">
        <f t="shared" si="206"/>
        <v>0</v>
      </c>
      <c r="QEO57" s="63">
        <f t="shared" si="206"/>
        <v>0</v>
      </c>
      <c r="QEP57" s="63">
        <f t="shared" si="206"/>
        <v>0</v>
      </c>
      <c r="QEQ57" s="63">
        <f t="shared" si="206"/>
        <v>0</v>
      </c>
      <c r="QER57" s="63">
        <f t="shared" si="206"/>
        <v>0</v>
      </c>
      <c r="QES57" s="63">
        <f t="shared" si="206"/>
        <v>0</v>
      </c>
      <c r="QET57" s="63">
        <f t="shared" si="206"/>
        <v>0</v>
      </c>
      <c r="QEU57" s="63">
        <f t="shared" si="206"/>
        <v>0</v>
      </c>
      <c r="QEV57" s="63">
        <f t="shared" si="206"/>
        <v>0</v>
      </c>
      <c r="QEW57" s="63">
        <f t="shared" si="206"/>
        <v>0</v>
      </c>
      <c r="QEX57" s="63">
        <f t="shared" si="206"/>
        <v>0</v>
      </c>
      <c r="QEY57" s="63">
        <f t="shared" si="206"/>
        <v>0</v>
      </c>
      <c r="QEZ57" s="63">
        <f t="shared" si="206"/>
        <v>0</v>
      </c>
      <c r="QFA57" s="63">
        <f t="shared" si="206"/>
        <v>0</v>
      </c>
      <c r="QFB57" s="63">
        <f t="shared" si="206"/>
        <v>0</v>
      </c>
      <c r="QFC57" s="63">
        <f t="shared" si="206"/>
        <v>0</v>
      </c>
      <c r="QFD57" s="63">
        <f t="shared" si="206"/>
        <v>0</v>
      </c>
      <c r="QFE57" s="63">
        <f t="shared" si="206"/>
        <v>0</v>
      </c>
      <c r="QFF57" s="63">
        <f t="shared" si="206"/>
        <v>0</v>
      </c>
      <c r="QFG57" s="63">
        <f t="shared" si="206"/>
        <v>0</v>
      </c>
      <c r="QFH57" s="63">
        <f t="shared" si="206"/>
        <v>0</v>
      </c>
      <c r="QFI57" s="63">
        <f t="shared" si="206"/>
        <v>0</v>
      </c>
      <c r="QFJ57" s="63">
        <f t="shared" ref="QFJ57:QHU57" si="207">QFI58</f>
        <v>0</v>
      </c>
      <c r="QFK57" s="63">
        <f t="shared" si="207"/>
        <v>0</v>
      </c>
      <c r="QFL57" s="63">
        <f t="shared" si="207"/>
        <v>0</v>
      </c>
      <c r="QFM57" s="63">
        <f t="shared" si="207"/>
        <v>0</v>
      </c>
      <c r="QFN57" s="63">
        <f t="shared" si="207"/>
        <v>0</v>
      </c>
      <c r="QFO57" s="63">
        <f t="shared" si="207"/>
        <v>0</v>
      </c>
      <c r="QFP57" s="63">
        <f t="shared" si="207"/>
        <v>0</v>
      </c>
      <c r="QFQ57" s="63">
        <f t="shared" si="207"/>
        <v>0</v>
      </c>
      <c r="QFR57" s="63">
        <f t="shared" si="207"/>
        <v>0</v>
      </c>
      <c r="QFS57" s="63">
        <f t="shared" si="207"/>
        <v>0</v>
      </c>
      <c r="QFT57" s="63">
        <f t="shared" si="207"/>
        <v>0</v>
      </c>
      <c r="QFU57" s="63">
        <f t="shared" si="207"/>
        <v>0</v>
      </c>
      <c r="QFV57" s="63">
        <f t="shared" si="207"/>
        <v>0</v>
      </c>
      <c r="QFW57" s="63">
        <f t="shared" si="207"/>
        <v>0</v>
      </c>
      <c r="QFX57" s="63">
        <f t="shared" si="207"/>
        <v>0</v>
      </c>
      <c r="QFY57" s="63">
        <f t="shared" si="207"/>
        <v>0</v>
      </c>
      <c r="QFZ57" s="63">
        <f t="shared" si="207"/>
        <v>0</v>
      </c>
      <c r="QGA57" s="63">
        <f t="shared" si="207"/>
        <v>0</v>
      </c>
      <c r="QGB57" s="63">
        <f t="shared" si="207"/>
        <v>0</v>
      </c>
      <c r="QGC57" s="63">
        <f t="shared" si="207"/>
        <v>0</v>
      </c>
      <c r="QGD57" s="63">
        <f t="shared" si="207"/>
        <v>0</v>
      </c>
      <c r="QGE57" s="63">
        <f t="shared" si="207"/>
        <v>0</v>
      </c>
      <c r="QGF57" s="63">
        <f t="shared" si="207"/>
        <v>0</v>
      </c>
      <c r="QGG57" s="63">
        <f t="shared" si="207"/>
        <v>0</v>
      </c>
      <c r="QGH57" s="63">
        <f t="shared" si="207"/>
        <v>0</v>
      </c>
      <c r="QGI57" s="63">
        <f t="shared" si="207"/>
        <v>0</v>
      </c>
      <c r="QGJ57" s="63">
        <f t="shared" si="207"/>
        <v>0</v>
      </c>
      <c r="QGK57" s="63">
        <f t="shared" si="207"/>
        <v>0</v>
      </c>
      <c r="QGL57" s="63">
        <f t="shared" si="207"/>
        <v>0</v>
      </c>
      <c r="QGM57" s="63">
        <f t="shared" si="207"/>
        <v>0</v>
      </c>
      <c r="QGN57" s="63">
        <f t="shared" si="207"/>
        <v>0</v>
      </c>
      <c r="QGO57" s="63">
        <f t="shared" si="207"/>
        <v>0</v>
      </c>
      <c r="QGP57" s="63">
        <f t="shared" si="207"/>
        <v>0</v>
      </c>
      <c r="QGQ57" s="63">
        <f t="shared" si="207"/>
        <v>0</v>
      </c>
      <c r="QGR57" s="63">
        <f t="shared" si="207"/>
        <v>0</v>
      </c>
      <c r="QGS57" s="63">
        <f t="shared" si="207"/>
        <v>0</v>
      </c>
      <c r="QGT57" s="63">
        <f t="shared" si="207"/>
        <v>0</v>
      </c>
      <c r="QGU57" s="63">
        <f t="shared" si="207"/>
        <v>0</v>
      </c>
      <c r="QGV57" s="63">
        <f t="shared" si="207"/>
        <v>0</v>
      </c>
      <c r="QGW57" s="63">
        <f t="shared" si="207"/>
        <v>0</v>
      </c>
      <c r="QGX57" s="63">
        <f t="shared" si="207"/>
        <v>0</v>
      </c>
      <c r="QGY57" s="63">
        <f t="shared" si="207"/>
        <v>0</v>
      </c>
      <c r="QGZ57" s="63">
        <f t="shared" si="207"/>
        <v>0</v>
      </c>
      <c r="QHA57" s="63">
        <f t="shared" si="207"/>
        <v>0</v>
      </c>
      <c r="QHB57" s="63">
        <f t="shared" si="207"/>
        <v>0</v>
      </c>
      <c r="QHC57" s="63">
        <f t="shared" si="207"/>
        <v>0</v>
      </c>
      <c r="QHD57" s="63">
        <f t="shared" si="207"/>
        <v>0</v>
      </c>
      <c r="QHE57" s="63">
        <f t="shared" si="207"/>
        <v>0</v>
      </c>
      <c r="QHF57" s="63">
        <f t="shared" si="207"/>
        <v>0</v>
      </c>
      <c r="QHG57" s="63">
        <f t="shared" si="207"/>
        <v>0</v>
      </c>
      <c r="QHH57" s="63">
        <f t="shared" si="207"/>
        <v>0</v>
      </c>
      <c r="QHI57" s="63">
        <f t="shared" si="207"/>
        <v>0</v>
      </c>
      <c r="QHJ57" s="63">
        <f t="shared" si="207"/>
        <v>0</v>
      </c>
      <c r="QHK57" s="63">
        <f t="shared" si="207"/>
        <v>0</v>
      </c>
      <c r="QHL57" s="63">
        <f t="shared" si="207"/>
        <v>0</v>
      </c>
      <c r="QHM57" s="63">
        <f t="shared" si="207"/>
        <v>0</v>
      </c>
      <c r="QHN57" s="63">
        <f t="shared" si="207"/>
        <v>0</v>
      </c>
      <c r="QHO57" s="63">
        <f t="shared" si="207"/>
        <v>0</v>
      </c>
      <c r="QHP57" s="63">
        <f t="shared" si="207"/>
        <v>0</v>
      </c>
      <c r="QHQ57" s="63">
        <f t="shared" si="207"/>
        <v>0</v>
      </c>
      <c r="QHR57" s="63">
        <f t="shared" si="207"/>
        <v>0</v>
      </c>
      <c r="QHS57" s="63">
        <f t="shared" si="207"/>
        <v>0</v>
      </c>
      <c r="QHT57" s="63">
        <f t="shared" si="207"/>
        <v>0</v>
      </c>
      <c r="QHU57" s="63">
        <f t="shared" si="207"/>
        <v>0</v>
      </c>
      <c r="QHV57" s="63">
        <f t="shared" ref="QHV57:QKG57" si="208">QHU58</f>
        <v>0</v>
      </c>
      <c r="QHW57" s="63">
        <f t="shared" si="208"/>
        <v>0</v>
      </c>
      <c r="QHX57" s="63">
        <f t="shared" si="208"/>
        <v>0</v>
      </c>
      <c r="QHY57" s="63">
        <f t="shared" si="208"/>
        <v>0</v>
      </c>
      <c r="QHZ57" s="63">
        <f t="shared" si="208"/>
        <v>0</v>
      </c>
      <c r="QIA57" s="63">
        <f t="shared" si="208"/>
        <v>0</v>
      </c>
      <c r="QIB57" s="63">
        <f t="shared" si="208"/>
        <v>0</v>
      </c>
      <c r="QIC57" s="63">
        <f t="shared" si="208"/>
        <v>0</v>
      </c>
      <c r="QID57" s="63">
        <f t="shared" si="208"/>
        <v>0</v>
      </c>
      <c r="QIE57" s="63">
        <f t="shared" si="208"/>
        <v>0</v>
      </c>
      <c r="QIF57" s="63">
        <f t="shared" si="208"/>
        <v>0</v>
      </c>
      <c r="QIG57" s="63">
        <f t="shared" si="208"/>
        <v>0</v>
      </c>
      <c r="QIH57" s="63">
        <f t="shared" si="208"/>
        <v>0</v>
      </c>
      <c r="QII57" s="63">
        <f t="shared" si="208"/>
        <v>0</v>
      </c>
      <c r="QIJ57" s="63">
        <f t="shared" si="208"/>
        <v>0</v>
      </c>
      <c r="QIK57" s="63">
        <f t="shared" si="208"/>
        <v>0</v>
      </c>
      <c r="QIL57" s="63">
        <f t="shared" si="208"/>
        <v>0</v>
      </c>
      <c r="QIM57" s="63">
        <f t="shared" si="208"/>
        <v>0</v>
      </c>
      <c r="QIN57" s="63">
        <f t="shared" si="208"/>
        <v>0</v>
      </c>
      <c r="QIO57" s="63">
        <f t="shared" si="208"/>
        <v>0</v>
      </c>
      <c r="QIP57" s="63">
        <f t="shared" si="208"/>
        <v>0</v>
      </c>
      <c r="QIQ57" s="63">
        <f t="shared" si="208"/>
        <v>0</v>
      </c>
      <c r="QIR57" s="63">
        <f t="shared" si="208"/>
        <v>0</v>
      </c>
      <c r="QIS57" s="63">
        <f t="shared" si="208"/>
        <v>0</v>
      </c>
      <c r="QIT57" s="63">
        <f t="shared" si="208"/>
        <v>0</v>
      </c>
      <c r="QIU57" s="63">
        <f t="shared" si="208"/>
        <v>0</v>
      </c>
      <c r="QIV57" s="63">
        <f t="shared" si="208"/>
        <v>0</v>
      </c>
      <c r="QIW57" s="63">
        <f t="shared" si="208"/>
        <v>0</v>
      </c>
      <c r="QIX57" s="63">
        <f t="shared" si="208"/>
        <v>0</v>
      </c>
      <c r="QIY57" s="63">
        <f t="shared" si="208"/>
        <v>0</v>
      </c>
      <c r="QIZ57" s="63">
        <f t="shared" si="208"/>
        <v>0</v>
      </c>
      <c r="QJA57" s="63">
        <f t="shared" si="208"/>
        <v>0</v>
      </c>
      <c r="QJB57" s="63">
        <f t="shared" si="208"/>
        <v>0</v>
      </c>
      <c r="QJC57" s="63">
        <f t="shared" si="208"/>
        <v>0</v>
      </c>
      <c r="QJD57" s="63">
        <f t="shared" si="208"/>
        <v>0</v>
      </c>
      <c r="QJE57" s="63">
        <f t="shared" si="208"/>
        <v>0</v>
      </c>
      <c r="QJF57" s="63">
        <f t="shared" si="208"/>
        <v>0</v>
      </c>
      <c r="QJG57" s="63">
        <f t="shared" si="208"/>
        <v>0</v>
      </c>
      <c r="QJH57" s="63">
        <f t="shared" si="208"/>
        <v>0</v>
      </c>
      <c r="QJI57" s="63">
        <f t="shared" si="208"/>
        <v>0</v>
      </c>
      <c r="QJJ57" s="63">
        <f t="shared" si="208"/>
        <v>0</v>
      </c>
      <c r="QJK57" s="63">
        <f t="shared" si="208"/>
        <v>0</v>
      </c>
      <c r="QJL57" s="63">
        <f t="shared" si="208"/>
        <v>0</v>
      </c>
      <c r="QJM57" s="63">
        <f t="shared" si="208"/>
        <v>0</v>
      </c>
      <c r="QJN57" s="63">
        <f t="shared" si="208"/>
        <v>0</v>
      </c>
      <c r="QJO57" s="63">
        <f t="shared" si="208"/>
        <v>0</v>
      </c>
      <c r="QJP57" s="63">
        <f t="shared" si="208"/>
        <v>0</v>
      </c>
      <c r="QJQ57" s="63">
        <f t="shared" si="208"/>
        <v>0</v>
      </c>
      <c r="QJR57" s="63">
        <f t="shared" si="208"/>
        <v>0</v>
      </c>
      <c r="QJS57" s="63">
        <f t="shared" si="208"/>
        <v>0</v>
      </c>
      <c r="QJT57" s="63">
        <f t="shared" si="208"/>
        <v>0</v>
      </c>
      <c r="QJU57" s="63">
        <f t="shared" si="208"/>
        <v>0</v>
      </c>
      <c r="QJV57" s="63">
        <f t="shared" si="208"/>
        <v>0</v>
      </c>
      <c r="QJW57" s="63">
        <f t="shared" si="208"/>
        <v>0</v>
      </c>
      <c r="QJX57" s="63">
        <f t="shared" si="208"/>
        <v>0</v>
      </c>
      <c r="QJY57" s="63">
        <f t="shared" si="208"/>
        <v>0</v>
      </c>
      <c r="QJZ57" s="63">
        <f t="shared" si="208"/>
        <v>0</v>
      </c>
      <c r="QKA57" s="63">
        <f t="shared" si="208"/>
        <v>0</v>
      </c>
      <c r="QKB57" s="63">
        <f t="shared" si="208"/>
        <v>0</v>
      </c>
      <c r="QKC57" s="63">
        <f t="shared" si="208"/>
        <v>0</v>
      </c>
      <c r="QKD57" s="63">
        <f t="shared" si="208"/>
        <v>0</v>
      </c>
      <c r="QKE57" s="63">
        <f t="shared" si="208"/>
        <v>0</v>
      </c>
      <c r="QKF57" s="63">
        <f t="shared" si="208"/>
        <v>0</v>
      </c>
      <c r="QKG57" s="63">
        <f t="shared" si="208"/>
        <v>0</v>
      </c>
      <c r="QKH57" s="63">
        <f t="shared" ref="QKH57:QMS57" si="209">QKG58</f>
        <v>0</v>
      </c>
      <c r="QKI57" s="63">
        <f t="shared" si="209"/>
        <v>0</v>
      </c>
      <c r="QKJ57" s="63">
        <f t="shared" si="209"/>
        <v>0</v>
      </c>
      <c r="QKK57" s="63">
        <f t="shared" si="209"/>
        <v>0</v>
      </c>
      <c r="QKL57" s="63">
        <f t="shared" si="209"/>
        <v>0</v>
      </c>
      <c r="QKM57" s="63">
        <f t="shared" si="209"/>
        <v>0</v>
      </c>
      <c r="QKN57" s="63">
        <f t="shared" si="209"/>
        <v>0</v>
      </c>
      <c r="QKO57" s="63">
        <f t="shared" si="209"/>
        <v>0</v>
      </c>
      <c r="QKP57" s="63">
        <f t="shared" si="209"/>
        <v>0</v>
      </c>
      <c r="QKQ57" s="63">
        <f t="shared" si="209"/>
        <v>0</v>
      </c>
      <c r="QKR57" s="63">
        <f t="shared" si="209"/>
        <v>0</v>
      </c>
      <c r="QKS57" s="63">
        <f t="shared" si="209"/>
        <v>0</v>
      </c>
      <c r="QKT57" s="63">
        <f t="shared" si="209"/>
        <v>0</v>
      </c>
      <c r="QKU57" s="63">
        <f t="shared" si="209"/>
        <v>0</v>
      </c>
      <c r="QKV57" s="63">
        <f t="shared" si="209"/>
        <v>0</v>
      </c>
      <c r="QKW57" s="63">
        <f t="shared" si="209"/>
        <v>0</v>
      </c>
      <c r="QKX57" s="63">
        <f t="shared" si="209"/>
        <v>0</v>
      </c>
      <c r="QKY57" s="63">
        <f t="shared" si="209"/>
        <v>0</v>
      </c>
      <c r="QKZ57" s="63">
        <f t="shared" si="209"/>
        <v>0</v>
      </c>
      <c r="QLA57" s="63">
        <f t="shared" si="209"/>
        <v>0</v>
      </c>
      <c r="QLB57" s="63">
        <f t="shared" si="209"/>
        <v>0</v>
      </c>
      <c r="QLC57" s="63">
        <f t="shared" si="209"/>
        <v>0</v>
      </c>
      <c r="QLD57" s="63">
        <f t="shared" si="209"/>
        <v>0</v>
      </c>
      <c r="QLE57" s="63">
        <f t="shared" si="209"/>
        <v>0</v>
      </c>
      <c r="QLF57" s="63">
        <f t="shared" si="209"/>
        <v>0</v>
      </c>
      <c r="QLG57" s="63">
        <f t="shared" si="209"/>
        <v>0</v>
      </c>
      <c r="QLH57" s="63">
        <f t="shared" si="209"/>
        <v>0</v>
      </c>
      <c r="QLI57" s="63">
        <f t="shared" si="209"/>
        <v>0</v>
      </c>
      <c r="QLJ57" s="63">
        <f t="shared" si="209"/>
        <v>0</v>
      </c>
      <c r="QLK57" s="63">
        <f t="shared" si="209"/>
        <v>0</v>
      </c>
      <c r="QLL57" s="63">
        <f t="shared" si="209"/>
        <v>0</v>
      </c>
      <c r="QLM57" s="63">
        <f t="shared" si="209"/>
        <v>0</v>
      </c>
      <c r="QLN57" s="63">
        <f t="shared" si="209"/>
        <v>0</v>
      </c>
      <c r="QLO57" s="63">
        <f t="shared" si="209"/>
        <v>0</v>
      </c>
      <c r="QLP57" s="63">
        <f t="shared" si="209"/>
        <v>0</v>
      </c>
      <c r="QLQ57" s="63">
        <f t="shared" si="209"/>
        <v>0</v>
      </c>
      <c r="QLR57" s="63">
        <f t="shared" si="209"/>
        <v>0</v>
      </c>
      <c r="QLS57" s="63">
        <f t="shared" si="209"/>
        <v>0</v>
      </c>
      <c r="QLT57" s="63">
        <f t="shared" si="209"/>
        <v>0</v>
      </c>
      <c r="QLU57" s="63">
        <f t="shared" si="209"/>
        <v>0</v>
      </c>
      <c r="QLV57" s="63">
        <f t="shared" si="209"/>
        <v>0</v>
      </c>
      <c r="QLW57" s="63">
        <f t="shared" si="209"/>
        <v>0</v>
      </c>
      <c r="QLX57" s="63">
        <f t="shared" si="209"/>
        <v>0</v>
      </c>
      <c r="QLY57" s="63">
        <f t="shared" si="209"/>
        <v>0</v>
      </c>
      <c r="QLZ57" s="63">
        <f t="shared" si="209"/>
        <v>0</v>
      </c>
      <c r="QMA57" s="63">
        <f t="shared" si="209"/>
        <v>0</v>
      </c>
      <c r="QMB57" s="63">
        <f t="shared" si="209"/>
        <v>0</v>
      </c>
      <c r="QMC57" s="63">
        <f t="shared" si="209"/>
        <v>0</v>
      </c>
      <c r="QMD57" s="63">
        <f t="shared" si="209"/>
        <v>0</v>
      </c>
      <c r="QME57" s="63">
        <f t="shared" si="209"/>
        <v>0</v>
      </c>
      <c r="QMF57" s="63">
        <f t="shared" si="209"/>
        <v>0</v>
      </c>
      <c r="QMG57" s="63">
        <f t="shared" si="209"/>
        <v>0</v>
      </c>
      <c r="QMH57" s="63">
        <f t="shared" si="209"/>
        <v>0</v>
      </c>
      <c r="QMI57" s="63">
        <f t="shared" si="209"/>
        <v>0</v>
      </c>
      <c r="QMJ57" s="63">
        <f t="shared" si="209"/>
        <v>0</v>
      </c>
      <c r="QMK57" s="63">
        <f t="shared" si="209"/>
        <v>0</v>
      </c>
      <c r="QML57" s="63">
        <f t="shared" si="209"/>
        <v>0</v>
      </c>
      <c r="QMM57" s="63">
        <f t="shared" si="209"/>
        <v>0</v>
      </c>
      <c r="QMN57" s="63">
        <f t="shared" si="209"/>
        <v>0</v>
      </c>
      <c r="QMO57" s="63">
        <f t="shared" si="209"/>
        <v>0</v>
      </c>
      <c r="QMP57" s="63">
        <f t="shared" si="209"/>
        <v>0</v>
      </c>
      <c r="QMQ57" s="63">
        <f t="shared" si="209"/>
        <v>0</v>
      </c>
      <c r="QMR57" s="63">
        <f t="shared" si="209"/>
        <v>0</v>
      </c>
      <c r="QMS57" s="63">
        <f t="shared" si="209"/>
        <v>0</v>
      </c>
      <c r="QMT57" s="63">
        <f t="shared" ref="QMT57:QPE57" si="210">QMS58</f>
        <v>0</v>
      </c>
      <c r="QMU57" s="63">
        <f t="shared" si="210"/>
        <v>0</v>
      </c>
      <c r="QMV57" s="63">
        <f t="shared" si="210"/>
        <v>0</v>
      </c>
      <c r="QMW57" s="63">
        <f t="shared" si="210"/>
        <v>0</v>
      </c>
      <c r="QMX57" s="63">
        <f t="shared" si="210"/>
        <v>0</v>
      </c>
      <c r="QMY57" s="63">
        <f t="shared" si="210"/>
        <v>0</v>
      </c>
      <c r="QMZ57" s="63">
        <f t="shared" si="210"/>
        <v>0</v>
      </c>
      <c r="QNA57" s="63">
        <f t="shared" si="210"/>
        <v>0</v>
      </c>
      <c r="QNB57" s="63">
        <f t="shared" si="210"/>
        <v>0</v>
      </c>
      <c r="QNC57" s="63">
        <f t="shared" si="210"/>
        <v>0</v>
      </c>
      <c r="QND57" s="63">
        <f t="shared" si="210"/>
        <v>0</v>
      </c>
      <c r="QNE57" s="63">
        <f t="shared" si="210"/>
        <v>0</v>
      </c>
      <c r="QNF57" s="63">
        <f t="shared" si="210"/>
        <v>0</v>
      </c>
      <c r="QNG57" s="63">
        <f t="shared" si="210"/>
        <v>0</v>
      </c>
      <c r="QNH57" s="63">
        <f t="shared" si="210"/>
        <v>0</v>
      </c>
      <c r="QNI57" s="63">
        <f t="shared" si="210"/>
        <v>0</v>
      </c>
      <c r="QNJ57" s="63">
        <f t="shared" si="210"/>
        <v>0</v>
      </c>
      <c r="QNK57" s="63">
        <f t="shared" si="210"/>
        <v>0</v>
      </c>
      <c r="QNL57" s="63">
        <f t="shared" si="210"/>
        <v>0</v>
      </c>
      <c r="QNM57" s="63">
        <f t="shared" si="210"/>
        <v>0</v>
      </c>
      <c r="QNN57" s="63">
        <f t="shared" si="210"/>
        <v>0</v>
      </c>
      <c r="QNO57" s="63">
        <f t="shared" si="210"/>
        <v>0</v>
      </c>
      <c r="QNP57" s="63">
        <f t="shared" si="210"/>
        <v>0</v>
      </c>
      <c r="QNQ57" s="63">
        <f t="shared" si="210"/>
        <v>0</v>
      </c>
      <c r="QNR57" s="63">
        <f t="shared" si="210"/>
        <v>0</v>
      </c>
      <c r="QNS57" s="63">
        <f t="shared" si="210"/>
        <v>0</v>
      </c>
      <c r="QNT57" s="63">
        <f t="shared" si="210"/>
        <v>0</v>
      </c>
      <c r="QNU57" s="63">
        <f t="shared" si="210"/>
        <v>0</v>
      </c>
      <c r="QNV57" s="63">
        <f t="shared" si="210"/>
        <v>0</v>
      </c>
      <c r="QNW57" s="63">
        <f t="shared" si="210"/>
        <v>0</v>
      </c>
      <c r="QNX57" s="63">
        <f t="shared" si="210"/>
        <v>0</v>
      </c>
      <c r="QNY57" s="63">
        <f t="shared" si="210"/>
        <v>0</v>
      </c>
      <c r="QNZ57" s="63">
        <f t="shared" si="210"/>
        <v>0</v>
      </c>
      <c r="QOA57" s="63">
        <f t="shared" si="210"/>
        <v>0</v>
      </c>
      <c r="QOB57" s="63">
        <f t="shared" si="210"/>
        <v>0</v>
      </c>
      <c r="QOC57" s="63">
        <f t="shared" si="210"/>
        <v>0</v>
      </c>
      <c r="QOD57" s="63">
        <f t="shared" si="210"/>
        <v>0</v>
      </c>
      <c r="QOE57" s="63">
        <f t="shared" si="210"/>
        <v>0</v>
      </c>
      <c r="QOF57" s="63">
        <f t="shared" si="210"/>
        <v>0</v>
      </c>
      <c r="QOG57" s="63">
        <f t="shared" si="210"/>
        <v>0</v>
      </c>
      <c r="QOH57" s="63">
        <f t="shared" si="210"/>
        <v>0</v>
      </c>
      <c r="QOI57" s="63">
        <f t="shared" si="210"/>
        <v>0</v>
      </c>
      <c r="QOJ57" s="63">
        <f t="shared" si="210"/>
        <v>0</v>
      </c>
      <c r="QOK57" s="63">
        <f t="shared" si="210"/>
        <v>0</v>
      </c>
      <c r="QOL57" s="63">
        <f t="shared" si="210"/>
        <v>0</v>
      </c>
      <c r="QOM57" s="63">
        <f t="shared" si="210"/>
        <v>0</v>
      </c>
      <c r="QON57" s="63">
        <f t="shared" si="210"/>
        <v>0</v>
      </c>
      <c r="QOO57" s="63">
        <f t="shared" si="210"/>
        <v>0</v>
      </c>
      <c r="QOP57" s="63">
        <f t="shared" si="210"/>
        <v>0</v>
      </c>
      <c r="QOQ57" s="63">
        <f t="shared" si="210"/>
        <v>0</v>
      </c>
      <c r="QOR57" s="63">
        <f t="shared" si="210"/>
        <v>0</v>
      </c>
      <c r="QOS57" s="63">
        <f t="shared" si="210"/>
        <v>0</v>
      </c>
      <c r="QOT57" s="63">
        <f t="shared" si="210"/>
        <v>0</v>
      </c>
      <c r="QOU57" s="63">
        <f t="shared" si="210"/>
        <v>0</v>
      </c>
      <c r="QOV57" s="63">
        <f t="shared" si="210"/>
        <v>0</v>
      </c>
      <c r="QOW57" s="63">
        <f t="shared" si="210"/>
        <v>0</v>
      </c>
      <c r="QOX57" s="63">
        <f t="shared" si="210"/>
        <v>0</v>
      </c>
      <c r="QOY57" s="63">
        <f t="shared" si="210"/>
        <v>0</v>
      </c>
      <c r="QOZ57" s="63">
        <f t="shared" si="210"/>
        <v>0</v>
      </c>
      <c r="QPA57" s="63">
        <f t="shared" si="210"/>
        <v>0</v>
      </c>
      <c r="QPB57" s="63">
        <f t="shared" si="210"/>
        <v>0</v>
      </c>
      <c r="QPC57" s="63">
        <f t="shared" si="210"/>
        <v>0</v>
      </c>
      <c r="QPD57" s="63">
        <f t="shared" si="210"/>
        <v>0</v>
      </c>
      <c r="QPE57" s="63">
        <f t="shared" si="210"/>
        <v>0</v>
      </c>
      <c r="QPF57" s="63">
        <f t="shared" ref="QPF57:QRQ57" si="211">QPE58</f>
        <v>0</v>
      </c>
      <c r="QPG57" s="63">
        <f t="shared" si="211"/>
        <v>0</v>
      </c>
      <c r="QPH57" s="63">
        <f t="shared" si="211"/>
        <v>0</v>
      </c>
      <c r="QPI57" s="63">
        <f t="shared" si="211"/>
        <v>0</v>
      </c>
      <c r="QPJ57" s="63">
        <f t="shared" si="211"/>
        <v>0</v>
      </c>
      <c r="QPK57" s="63">
        <f t="shared" si="211"/>
        <v>0</v>
      </c>
      <c r="QPL57" s="63">
        <f t="shared" si="211"/>
        <v>0</v>
      </c>
      <c r="QPM57" s="63">
        <f t="shared" si="211"/>
        <v>0</v>
      </c>
      <c r="QPN57" s="63">
        <f t="shared" si="211"/>
        <v>0</v>
      </c>
      <c r="QPO57" s="63">
        <f t="shared" si="211"/>
        <v>0</v>
      </c>
      <c r="QPP57" s="63">
        <f t="shared" si="211"/>
        <v>0</v>
      </c>
      <c r="QPQ57" s="63">
        <f t="shared" si="211"/>
        <v>0</v>
      </c>
      <c r="QPR57" s="63">
        <f t="shared" si="211"/>
        <v>0</v>
      </c>
      <c r="QPS57" s="63">
        <f t="shared" si="211"/>
        <v>0</v>
      </c>
      <c r="QPT57" s="63">
        <f t="shared" si="211"/>
        <v>0</v>
      </c>
      <c r="QPU57" s="63">
        <f t="shared" si="211"/>
        <v>0</v>
      </c>
      <c r="QPV57" s="63">
        <f t="shared" si="211"/>
        <v>0</v>
      </c>
      <c r="QPW57" s="63">
        <f t="shared" si="211"/>
        <v>0</v>
      </c>
      <c r="QPX57" s="63">
        <f t="shared" si="211"/>
        <v>0</v>
      </c>
      <c r="QPY57" s="63">
        <f t="shared" si="211"/>
        <v>0</v>
      </c>
      <c r="QPZ57" s="63">
        <f t="shared" si="211"/>
        <v>0</v>
      </c>
      <c r="QQA57" s="63">
        <f t="shared" si="211"/>
        <v>0</v>
      </c>
      <c r="QQB57" s="63">
        <f t="shared" si="211"/>
        <v>0</v>
      </c>
      <c r="QQC57" s="63">
        <f t="shared" si="211"/>
        <v>0</v>
      </c>
      <c r="QQD57" s="63">
        <f t="shared" si="211"/>
        <v>0</v>
      </c>
      <c r="QQE57" s="63">
        <f t="shared" si="211"/>
        <v>0</v>
      </c>
      <c r="QQF57" s="63">
        <f t="shared" si="211"/>
        <v>0</v>
      </c>
      <c r="QQG57" s="63">
        <f t="shared" si="211"/>
        <v>0</v>
      </c>
      <c r="QQH57" s="63">
        <f t="shared" si="211"/>
        <v>0</v>
      </c>
      <c r="QQI57" s="63">
        <f t="shared" si="211"/>
        <v>0</v>
      </c>
      <c r="QQJ57" s="63">
        <f t="shared" si="211"/>
        <v>0</v>
      </c>
      <c r="QQK57" s="63">
        <f t="shared" si="211"/>
        <v>0</v>
      </c>
      <c r="QQL57" s="63">
        <f t="shared" si="211"/>
        <v>0</v>
      </c>
      <c r="QQM57" s="63">
        <f t="shared" si="211"/>
        <v>0</v>
      </c>
      <c r="QQN57" s="63">
        <f t="shared" si="211"/>
        <v>0</v>
      </c>
      <c r="QQO57" s="63">
        <f t="shared" si="211"/>
        <v>0</v>
      </c>
      <c r="QQP57" s="63">
        <f t="shared" si="211"/>
        <v>0</v>
      </c>
      <c r="QQQ57" s="63">
        <f t="shared" si="211"/>
        <v>0</v>
      </c>
      <c r="QQR57" s="63">
        <f t="shared" si="211"/>
        <v>0</v>
      </c>
      <c r="QQS57" s="63">
        <f t="shared" si="211"/>
        <v>0</v>
      </c>
      <c r="QQT57" s="63">
        <f t="shared" si="211"/>
        <v>0</v>
      </c>
      <c r="QQU57" s="63">
        <f t="shared" si="211"/>
        <v>0</v>
      </c>
      <c r="QQV57" s="63">
        <f t="shared" si="211"/>
        <v>0</v>
      </c>
      <c r="QQW57" s="63">
        <f t="shared" si="211"/>
        <v>0</v>
      </c>
      <c r="QQX57" s="63">
        <f t="shared" si="211"/>
        <v>0</v>
      </c>
      <c r="QQY57" s="63">
        <f t="shared" si="211"/>
        <v>0</v>
      </c>
      <c r="QQZ57" s="63">
        <f t="shared" si="211"/>
        <v>0</v>
      </c>
      <c r="QRA57" s="63">
        <f t="shared" si="211"/>
        <v>0</v>
      </c>
      <c r="QRB57" s="63">
        <f t="shared" si="211"/>
        <v>0</v>
      </c>
      <c r="QRC57" s="63">
        <f t="shared" si="211"/>
        <v>0</v>
      </c>
      <c r="QRD57" s="63">
        <f t="shared" si="211"/>
        <v>0</v>
      </c>
      <c r="QRE57" s="63">
        <f t="shared" si="211"/>
        <v>0</v>
      </c>
      <c r="QRF57" s="63">
        <f t="shared" si="211"/>
        <v>0</v>
      </c>
      <c r="QRG57" s="63">
        <f t="shared" si="211"/>
        <v>0</v>
      </c>
      <c r="QRH57" s="63">
        <f t="shared" si="211"/>
        <v>0</v>
      </c>
      <c r="QRI57" s="63">
        <f t="shared" si="211"/>
        <v>0</v>
      </c>
      <c r="QRJ57" s="63">
        <f t="shared" si="211"/>
        <v>0</v>
      </c>
      <c r="QRK57" s="63">
        <f t="shared" si="211"/>
        <v>0</v>
      </c>
      <c r="QRL57" s="63">
        <f t="shared" si="211"/>
        <v>0</v>
      </c>
      <c r="QRM57" s="63">
        <f t="shared" si="211"/>
        <v>0</v>
      </c>
      <c r="QRN57" s="63">
        <f t="shared" si="211"/>
        <v>0</v>
      </c>
      <c r="QRO57" s="63">
        <f t="shared" si="211"/>
        <v>0</v>
      </c>
      <c r="QRP57" s="63">
        <f t="shared" si="211"/>
        <v>0</v>
      </c>
      <c r="QRQ57" s="63">
        <f t="shared" si="211"/>
        <v>0</v>
      </c>
      <c r="QRR57" s="63">
        <f t="shared" ref="QRR57:QUC57" si="212">QRQ58</f>
        <v>0</v>
      </c>
      <c r="QRS57" s="63">
        <f t="shared" si="212"/>
        <v>0</v>
      </c>
      <c r="QRT57" s="63">
        <f t="shared" si="212"/>
        <v>0</v>
      </c>
      <c r="QRU57" s="63">
        <f t="shared" si="212"/>
        <v>0</v>
      </c>
      <c r="QRV57" s="63">
        <f t="shared" si="212"/>
        <v>0</v>
      </c>
      <c r="QRW57" s="63">
        <f t="shared" si="212"/>
        <v>0</v>
      </c>
      <c r="QRX57" s="63">
        <f t="shared" si="212"/>
        <v>0</v>
      </c>
      <c r="QRY57" s="63">
        <f t="shared" si="212"/>
        <v>0</v>
      </c>
      <c r="QRZ57" s="63">
        <f t="shared" si="212"/>
        <v>0</v>
      </c>
      <c r="QSA57" s="63">
        <f t="shared" si="212"/>
        <v>0</v>
      </c>
      <c r="QSB57" s="63">
        <f t="shared" si="212"/>
        <v>0</v>
      </c>
      <c r="QSC57" s="63">
        <f t="shared" si="212"/>
        <v>0</v>
      </c>
      <c r="QSD57" s="63">
        <f t="shared" si="212"/>
        <v>0</v>
      </c>
      <c r="QSE57" s="63">
        <f t="shared" si="212"/>
        <v>0</v>
      </c>
      <c r="QSF57" s="63">
        <f t="shared" si="212"/>
        <v>0</v>
      </c>
      <c r="QSG57" s="63">
        <f t="shared" si="212"/>
        <v>0</v>
      </c>
      <c r="QSH57" s="63">
        <f t="shared" si="212"/>
        <v>0</v>
      </c>
      <c r="QSI57" s="63">
        <f t="shared" si="212"/>
        <v>0</v>
      </c>
      <c r="QSJ57" s="63">
        <f t="shared" si="212"/>
        <v>0</v>
      </c>
      <c r="QSK57" s="63">
        <f t="shared" si="212"/>
        <v>0</v>
      </c>
      <c r="QSL57" s="63">
        <f t="shared" si="212"/>
        <v>0</v>
      </c>
      <c r="QSM57" s="63">
        <f t="shared" si="212"/>
        <v>0</v>
      </c>
      <c r="QSN57" s="63">
        <f t="shared" si="212"/>
        <v>0</v>
      </c>
      <c r="QSO57" s="63">
        <f t="shared" si="212"/>
        <v>0</v>
      </c>
      <c r="QSP57" s="63">
        <f t="shared" si="212"/>
        <v>0</v>
      </c>
      <c r="QSQ57" s="63">
        <f t="shared" si="212"/>
        <v>0</v>
      </c>
      <c r="QSR57" s="63">
        <f t="shared" si="212"/>
        <v>0</v>
      </c>
      <c r="QSS57" s="63">
        <f t="shared" si="212"/>
        <v>0</v>
      </c>
      <c r="QST57" s="63">
        <f t="shared" si="212"/>
        <v>0</v>
      </c>
      <c r="QSU57" s="63">
        <f t="shared" si="212"/>
        <v>0</v>
      </c>
      <c r="QSV57" s="63">
        <f t="shared" si="212"/>
        <v>0</v>
      </c>
      <c r="QSW57" s="63">
        <f t="shared" si="212"/>
        <v>0</v>
      </c>
      <c r="QSX57" s="63">
        <f t="shared" si="212"/>
        <v>0</v>
      </c>
      <c r="QSY57" s="63">
        <f t="shared" si="212"/>
        <v>0</v>
      </c>
      <c r="QSZ57" s="63">
        <f t="shared" si="212"/>
        <v>0</v>
      </c>
      <c r="QTA57" s="63">
        <f t="shared" si="212"/>
        <v>0</v>
      </c>
      <c r="QTB57" s="63">
        <f t="shared" si="212"/>
        <v>0</v>
      </c>
      <c r="QTC57" s="63">
        <f t="shared" si="212"/>
        <v>0</v>
      </c>
      <c r="QTD57" s="63">
        <f t="shared" si="212"/>
        <v>0</v>
      </c>
      <c r="QTE57" s="63">
        <f t="shared" si="212"/>
        <v>0</v>
      </c>
      <c r="QTF57" s="63">
        <f t="shared" si="212"/>
        <v>0</v>
      </c>
      <c r="QTG57" s="63">
        <f t="shared" si="212"/>
        <v>0</v>
      </c>
      <c r="QTH57" s="63">
        <f t="shared" si="212"/>
        <v>0</v>
      </c>
      <c r="QTI57" s="63">
        <f t="shared" si="212"/>
        <v>0</v>
      </c>
      <c r="QTJ57" s="63">
        <f t="shared" si="212"/>
        <v>0</v>
      </c>
      <c r="QTK57" s="63">
        <f t="shared" si="212"/>
        <v>0</v>
      </c>
      <c r="QTL57" s="63">
        <f t="shared" si="212"/>
        <v>0</v>
      </c>
      <c r="QTM57" s="63">
        <f t="shared" si="212"/>
        <v>0</v>
      </c>
      <c r="QTN57" s="63">
        <f t="shared" si="212"/>
        <v>0</v>
      </c>
      <c r="QTO57" s="63">
        <f t="shared" si="212"/>
        <v>0</v>
      </c>
      <c r="QTP57" s="63">
        <f t="shared" si="212"/>
        <v>0</v>
      </c>
      <c r="QTQ57" s="63">
        <f t="shared" si="212"/>
        <v>0</v>
      </c>
      <c r="QTR57" s="63">
        <f t="shared" si="212"/>
        <v>0</v>
      </c>
      <c r="QTS57" s="63">
        <f t="shared" si="212"/>
        <v>0</v>
      </c>
      <c r="QTT57" s="63">
        <f t="shared" si="212"/>
        <v>0</v>
      </c>
      <c r="QTU57" s="63">
        <f t="shared" si="212"/>
        <v>0</v>
      </c>
      <c r="QTV57" s="63">
        <f t="shared" si="212"/>
        <v>0</v>
      </c>
      <c r="QTW57" s="63">
        <f t="shared" si="212"/>
        <v>0</v>
      </c>
      <c r="QTX57" s="63">
        <f t="shared" si="212"/>
        <v>0</v>
      </c>
      <c r="QTY57" s="63">
        <f t="shared" si="212"/>
        <v>0</v>
      </c>
      <c r="QTZ57" s="63">
        <f t="shared" si="212"/>
        <v>0</v>
      </c>
      <c r="QUA57" s="63">
        <f t="shared" si="212"/>
        <v>0</v>
      </c>
      <c r="QUB57" s="63">
        <f t="shared" si="212"/>
        <v>0</v>
      </c>
      <c r="QUC57" s="63">
        <f t="shared" si="212"/>
        <v>0</v>
      </c>
      <c r="QUD57" s="63">
        <f t="shared" ref="QUD57:QWO57" si="213">QUC58</f>
        <v>0</v>
      </c>
      <c r="QUE57" s="63">
        <f t="shared" si="213"/>
        <v>0</v>
      </c>
      <c r="QUF57" s="63">
        <f t="shared" si="213"/>
        <v>0</v>
      </c>
      <c r="QUG57" s="63">
        <f t="shared" si="213"/>
        <v>0</v>
      </c>
      <c r="QUH57" s="63">
        <f t="shared" si="213"/>
        <v>0</v>
      </c>
      <c r="QUI57" s="63">
        <f t="shared" si="213"/>
        <v>0</v>
      </c>
      <c r="QUJ57" s="63">
        <f t="shared" si="213"/>
        <v>0</v>
      </c>
      <c r="QUK57" s="63">
        <f t="shared" si="213"/>
        <v>0</v>
      </c>
      <c r="QUL57" s="63">
        <f t="shared" si="213"/>
        <v>0</v>
      </c>
      <c r="QUM57" s="63">
        <f t="shared" si="213"/>
        <v>0</v>
      </c>
      <c r="QUN57" s="63">
        <f t="shared" si="213"/>
        <v>0</v>
      </c>
      <c r="QUO57" s="63">
        <f t="shared" si="213"/>
        <v>0</v>
      </c>
      <c r="QUP57" s="63">
        <f t="shared" si="213"/>
        <v>0</v>
      </c>
      <c r="QUQ57" s="63">
        <f t="shared" si="213"/>
        <v>0</v>
      </c>
      <c r="QUR57" s="63">
        <f t="shared" si="213"/>
        <v>0</v>
      </c>
      <c r="QUS57" s="63">
        <f t="shared" si="213"/>
        <v>0</v>
      </c>
      <c r="QUT57" s="63">
        <f t="shared" si="213"/>
        <v>0</v>
      </c>
      <c r="QUU57" s="63">
        <f t="shared" si="213"/>
        <v>0</v>
      </c>
      <c r="QUV57" s="63">
        <f t="shared" si="213"/>
        <v>0</v>
      </c>
      <c r="QUW57" s="63">
        <f t="shared" si="213"/>
        <v>0</v>
      </c>
      <c r="QUX57" s="63">
        <f t="shared" si="213"/>
        <v>0</v>
      </c>
      <c r="QUY57" s="63">
        <f t="shared" si="213"/>
        <v>0</v>
      </c>
      <c r="QUZ57" s="63">
        <f t="shared" si="213"/>
        <v>0</v>
      </c>
      <c r="QVA57" s="63">
        <f t="shared" si="213"/>
        <v>0</v>
      </c>
      <c r="QVB57" s="63">
        <f t="shared" si="213"/>
        <v>0</v>
      </c>
      <c r="QVC57" s="63">
        <f t="shared" si="213"/>
        <v>0</v>
      </c>
      <c r="QVD57" s="63">
        <f t="shared" si="213"/>
        <v>0</v>
      </c>
      <c r="QVE57" s="63">
        <f t="shared" si="213"/>
        <v>0</v>
      </c>
      <c r="QVF57" s="63">
        <f t="shared" si="213"/>
        <v>0</v>
      </c>
      <c r="QVG57" s="63">
        <f t="shared" si="213"/>
        <v>0</v>
      </c>
      <c r="QVH57" s="63">
        <f t="shared" si="213"/>
        <v>0</v>
      </c>
      <c r="QVI57" s="63">
        <f t="shared" si="213"/>
        <v>0</v>
      </c>
      <c r="QVJ57" s="63">
        <f t="shared" si="213"/>
        <v>0</v>
      </c>
      <c r="QVK57" s="63">
        <f t="shared" si="213"/>
        <v>0</v>
      </c>
      <c r="QVL57" s="63">
        <f t="shared" si="213"/>
        <v>0</v>
      </c>
      <c r="QVM57" s="63">
        <f t="shared" si="213"/>
        <v>0</v>
      </c>
      <c r="QVN57" s="63">
        <f t="shared" si="213"/>
        <v>0</v>
      </c>
      <c r="QVO57" s="63">
        <f t="shared" si="213"/>
        <v>0</v>
      </c>
      <c r="QVP57" s="63">
        <f t="shared" si="213"/>
        <v>0</v>
      </c>
      <c r="QVQ57" s="63">
        <f t="shared" si="213"/>
        <v>0</v>
      </c>
      <c r="QVR57" s="63">
        <f t="shared" si="213"/>
        <v>0</v>
      </c>
      <c r="QVS57" s="63">
        <f t="shared" si="213"/>
        <v>0</v>
      </c>
      <c r="QVT57" s="63">
        <f t="shared" si="213"/>
        <v>0</v>
      </c>
      <c r="QVU57" s="63">
        <f t="shared" si="213"/>
        <v>0</v>
      </c>
      <c r="QVV57" s="63">
        <f t="shared" si="213"/>
        <v>0</v>
      </c>
      <c r="QVW57" s="63">
        <f t="shared" si="213"/>
        <v>0</v>
      </c>
      <c r="QVX57" s="63">
        <f t="shared" si="213"/>
        <v>0</v>
      </c>
      <c r="QVY57" s="63">
        <f t="shared" si="213"/>
        <v>0</v>
      </c>
      <c r="QVZ57" s="63">
        <f t="shared" si="213"/>
        <v>0</v>
      </c>
      <c r="QWA57" s="63">
        <f t="shared" si="213"/>
        <v>0</v>
      </c>
      <c r="QWB57" s="63">
        <f t="shared" si="213"/>
        <v>0</v>
      </c>
      <c r="QWC57" s="63">
        <f t="shared" si="213"/>
        <v>0</v>
      </c>
      <c r="QWD57" s="63">
        <f t="shared" si="213"/>
        <v>0</v>
      </c>
      <c r="QWE57" s="63">
        <f t="shared" si="213"/>
        <v>0</v>
      </c>
      <c r="QWF57" s="63">
        <f t="shared" si="213"/>
        <v>0</v>
      </c>
      <c r="QWG57" s="63">
        <f t="shared" si="213"/>
        <v>0</v>
      </c>
      <c r="QWH57" s="63">
        <f t="shared" si="213"/>
        <v>0</v>
      </c>
      <c r="QWI57" s="63">
        <f t="shared" si="213"/>
        <v>0</v>
      </c>
      <c r="QWJ57" s="63">
        <f t="shared" si="213"/>
        <v>0</v>
      </c>
      <c r="QWK57" s="63">
        <f t="shared" si="213"/>
        <v>0</v>
      </c>
      <c r="QWL57" s="63">
        <f t="shared" si="213"/>
        <v>0</v>
      </c>
      <c r="QWM57" s="63">
        <f t="shared" si="213"/>
        <v>0</v>
      </c>
      <c r="QWN57" s="63">
        <f t="shared" si="213"/>
        <v>0</v>
      </c>
      <c r="QWO57" s="63">
        <f t="shared" si="213"/>
        <v>0</v>
      </c>
      <c r="QWP57" s="63">
        <f t="shared" ref="QWP57:QZA57" si="214">QWO58</f>
        <v>0</v>
      </c>
      <c r="QWQ57" s="63">
        <f t="shared" si="214"/>
        <v>0</v>
      </c>
      <c r="QWR57" s="63">
        <f t="shared" si="214"/>
        <v>0</v>
      </c>
      <c r="QWS57" s="63">
        <f t="shared" si="214"/>
        <v>0</v>
      </c>
      <c r="QWT57" s="63">
        <f t="shared" si="214"/>
        <v>0</v>
      </c>
      <c r="QWU57" s="63">
        <f t="shared" si="214"/>
        <v>0</v>
      </c>
      <c r="QWV57" s="63">
        <f t="shared" si="214"/>
        <v>0</v>
      </c>
      <c r="QWW57" s="63">
        <f t="shared" si="214"/>
        <v>0</v>
      </c>
      <c r="QWX57" s="63">
        <f t="shared" si="214"/>
        <v>0</v>
      </c>
      <c r="QWY57" s="63">
        <f t="shared" si="214"/>
        <v>0</v>
      </c>
      <c r="QWZ57" s="63">
        <f t="shared" si="214"/>
        <v>0</v>
      </c>
      <c r="QXA57" s="63">
        <f t="shared" si="214"/>
        <v>0</v>
      </c>
      <c r="QXB57" s="63">
        <f t="shared" si="214"/>
        <v>0</v>
      </c>
      <c r="QXC57" s="63">
        <f t="shared" si="214"/>
        <v>0</v>
      </c>
      <c r="QXD57" s="63">
        <f t="shared" si="214"/>
        <v>0</v>
      </c>
      <c r="QXE57" s="63">
        <f t="shared" si="214"/>
        <v>0</v>
      </c>
      <c r="QXF57" s="63">
        <f t="shared" si="214"/>
        <v>0</v>
      </c>
      <c r="QXG57" s="63">
        <f t="shared" si="214"/>
        <v>0</v>
      </c>
      <c r="QXH57" s="63">
        <f t="shared" si="214"/>
        <v>0</v>
      </c>
      <c r="QXI57" s="63">
        <f t="shared" si="214"/>
        <v>0</v>
      </c>
      <c r="QXJ57" s="63">
        <f t="shared" si="214"/>
        <v>0</v>
      </c>
      <c r="QXK57" s="63">
        <f t="shared" si="214"/>
        <v>0</v>
      </c>
      <c r="QXL57" s="63">
        <f t="shared" si="214"/>
        <v>0</v>
      </c>
      <c r="QXM57" s="63">
        <f t="shared" si="214"/>
        <v>0</v>
      </c>
      <c r="QXN57" s="63">
        <f t="shared" si="214"/>
        <v>0</v>
      </c>
      <c r="QXO57" s="63">
        <f t="shared" si="214"/>
        <v>0</v>
      </c>
      <c r="QXP57" s="63">
        <f t="shared" si="214"/>
        <v>0</v>
      </c>
      <c r="QXQ57" s="63">
        <f t="shared" si="214"/>
        <v>0</v>
      </c>
      <c r="QXR57" s="63">
        <f t="shared" si="214"/>
        <v>0</v>
      </c>
      <c r="QXS57" s="63">
        <f t="shared" si="214"/>
        <v>0</v>
      </c>
      <c r="QXT57" s="63">
        <f t="shared" si="214"/>
        <v>0</v>
      </c>
      <c r="QXU57" s="63">
        <f t="shared" si="214"/>
        <v>0</v>
      </c>
      <c r="QXV57" s="63">
        <f t="shared" si="214"/>
        <v>0</v>
      </c>
      <c r="QXW57" s="63">
        <f t="shared" si="214"/>
        <v>0</v>
      </c>
      <c r="QXX57" s="63">
        <f t="shared" si="214"/>
        <v>0</v>
      </c>
      <c r="QXY57" s="63">
        <f t="shared" si="214"/>
        <v>0</v>
      </c>
      <c r="QXZ57" s="63">
        <f t="shared" si="214"/>
        <v>0</v>
      </c>
      <c r="QYA57" s="63">
        <f t="shared" si="214"/>
        <v>0</v>
      </c>
      <c r="QYB57" s="63">
        <f t="shared" si="214"/>
        <v>0</v>
      </c>
      <c r="QYC57" s="63">
        <f t="shared" si="214"/>
        <v>0</v>
      </c>
      <c r="QYD57" s="63">
        <f t="shared" si="214"/>
        <v>0</v>
      </c>
      <c r="QYE57" s="63">
        <f t="shared" si="214"/>
        <v>0</v>
      </c>
      <c r="QYF57" s="63">
        <f t="shared" si="214"/>
        <v>0</v>
      </c>
      <c r="QYG57" s="63">
        <f t="shared" si="214"/>
        <v>0</v>
      </c>
      <c r="QYH57" s="63">
        <f t="shared" si="214"/>
        <v>0</v>
      </c>
      <c r="QYI57" s="63">
        <f t="shared" si="214"/>
        <v>0</v>
      </c>
      <c r="QYJ57" s="63">
        <f t="shared" si="214"/>
        <v>0</v>
      </c>
      <c r="QYK57" s="63">
        <f t="shared" si="214"/>
        <v>0</v>
      </c>
      <c r="QYL57" s="63">
        <f t="shared" si="214"/>
        <v>0</v>
      </c>
      <c r="QYM57" s="63">
        <f t="shared" si="214"/>
        <v>0</v>
      </c>
      <c r="QYN57" s="63">
        <f t="shared" si="214"/>
        <v>0</v>
      </c>
      <c r="QYO57" s="63">
        <f t="shared" si="214"/>
        <v>0</v>
      </c>
      <c r="QYP57" s="63">
        <f t="shared" si="214"/>
        <v>0</v>
      </c>
      <c r="QYQ57" s="63">
        <f t="shared" si="214"/>
        <v>0</v>
      </c>
      <c r="QYR57" s="63">
        <f t="shared" si="214"/>
        <v>0</v>
      </c>
      <c r="QYS57" s="63">
        <f t="shared" si="214"/>
        <v>0</v>
      </c>
      <c r="QYT57" s="63">
        <f t="shared" si="214"/>
        <v>0</v>
      </c>
      <c r="QYU57" s="63">
        <f t="shared" si="214"/>
        <v>0</v>
      </c>
      <c r="QYV57" s="63">
        <f t="shared" si="214"/>
        <v>0</v>
      </c>
      <c r="QYW57" s="63">
        <f t="shared" si="214"/>
        <v>0</v>
      </c>
      <c r="QYX57" s="63">
        <f t="shared" si="214"/>
        <v>0</v>
      </c>
      <c r="QYY57" s="63">
        <f t="shared" si="214"/>
        <v>0</v>
      </c>
      <c r="QYZ57" s="63">
        <f t="shared" si="214"/>
        <v>0</v>
      </c>
      <c r="QZA57" s="63">
        <f t="shared" si="214"/>
        <v>0</v>
      </c>
      <c r="QZB57" s="63">
        <f t="shared" ref="QZB57:RBM57" si="215">QZA58</f>
        <v>0</v>
      </c>
      <c r="QZC57" s="63">
        <f t="shared" si="215"/>
        <v>0</v>
      </c>
      <c r="QZD57" s="63">
        <f t="shared" si="215"/>
        <v>0</v>
      </c>
      <c r="QZE57" s="63">
        <f t="shared" si="215"/>
        <v>0</v>
      </c>
      <c r="QZF57" s="63">
        <f t="shared" si="215"/>
        <v>0</v>
      </c>
      <c r="QZG57" s="63">
        <f t="shared" si="215"/>
        <v>0</v>
      </c>
      <c r="QZH57" s="63">
        <f t="shared" si="215"/>
        <v>0</v>
      </c>
      <c r="QZI57" s="63">
        <f t="shared" si="215"/>
        <v>0</v>
      </c>
      <c r="QZJ57" s="63">
        <f t="shared" si="215"/>
        <v>0</v>
      </c>
      <c r="QZK57" s="63">
        <f t="shared" si="215"/>
        <v>0</v>
      </c>
      <c r="QZL57" s="63">
        <f t="shared" si="215"/>
        <v>0</v>
      </c>
      <c r="QZM57" s="63">
        <f t="shared" si="215"/>
        <v>0</v>
      </c>
      <c r="QZN57" s="63">
        <f t="shared" si="215"/>
        <v>0</v>
      </c>
      <c r="QZO57" s="63">
        <f t="shared" si="215"/>
        <v>0</v>
      </c>
      <c r="QZP57" s="63">
        <f t="shared" si="215"/>
        <v>0</v>
      </c>
      <c r="QZQ57" s="63">
        <f t="shared" si="215"/>
        <v>0</v>
      </c>
      <c r="QZR57" s="63">
        <f t="shared" si="215"/>
        <v>0</v>
      </c>
      <c r="QZS57" s="63">
        <f t="shared" si="215"/>
        <v>0</v>
      </c>
      <c r="QZT57" s="63">
        <f t="shared" si="215"/>
        <v>0</v>
      </c>
      <c r="QZU57" s="63">
        <f t="shared" si="215"/>
        <v>0</v>
      </c>
      <c r="QZV57" s="63">
        <f t="shared" si="215"/>
        <v>0</v>
      </c>
      <c r="QZW57" s="63">
        <f t="shared" si="215"/>
        <v>0</v>
      </c>
      <c r="QZX57" s="63">
        <f t="shared" si="215"/>
        <v>0</v>
      </c>
      <c r="QZY57" s="63">
        <f t="shared" si="215"/>
        <v>0</v>
      </c>
      <c r="QZZ57" s="63">
        <f t="shared" si="215"/>
        <v>0</v>
      </c>
      <c r="RAA57" s="63">
        <f t="shared" si="215"/>
        <v>0</v>
      </c>
      <c r="RAB57" s="63">
        <f t="shared" si="215"/>
        <v>0</v>
      </c>
      <c r="RAC57" s="63">
        <f t="shared" si="215"/>
        <v>0</v>
      </c>
      <c r="RAD57" s="63">
        <f t="shared" si="215"/>
        <v>0</v>
      </c>
      <c r="RAE57" s="63">
        <f t="shared" si="215"/>
        <v>0</v>
      </c>
      <c r="RAF57" s="63">
        <f t="shared" si="215"/>
        <v>0</v>
      </c>
      <c r="RAG57" s="63">
        <f t="shared" si="215"/>
        <v>0</v>
      </c>
      <c r="RAH57" s="63">
        <f t="shared" si="215"/>
        <v>0</v>
      </c>
      <c r="RAI57" s="63">
        <f t="shared" si="215"/>
        <v>0</v>
      </c>
      <c r="RAJ57" s="63">
        <f t="shared" si="215"/>
        <v>0</v>
      </c>
      <c r="RAK57" s="63">
        <f t="shared" si="215"/>
        <v>0</v>
      </c>
      <c r="RAL57" s="63">
        <f t="shared" si="215"/>
        <v>0</v>
      </c>
      <c r="RAM57" s="63">
        <f t="shared" si="215"/>
        <v>0</v>
      </c>
      <c r="RAN57" s="63">
        <f t="shared" si="215"/>
        <v>0</v>
      </c>
      <c r="RAO57" s="63">
        <f t="shared" si="215"/>
        <v>0</v>
      </c>
      <c r="RAP57" s="63">
        <f t="shared" si="215"/>
        <v>0</v>
      </c>
      <c r="RAQ57" s="63">
        <f t="shared" si="215"/>
        <v>0</v>
      </c>
      <c r="RAR57" s="63">
        <f t="shared" si="215"/>
        <v>0</v>
      </c>
      <c r="RAS57" s="63">
        <f t="shared" si="215"/>
        <v>0</v>
      </c>
      <c r="RAT57" s="63">
        <f t="shared" si="215"/>
        <v>0</v>
      </c>
      <c r="RAU57" s="63">
        <f t="shared" si="215"/>
        <v>0</v>
      </c>
      <c r="RAV57" s="63">
        <f t="shared" si="215"/>
        <v>0</v>
      </c>
      <c r="RAW57" s="63">
        <f t="shared" si="215"/>
        <v>0</v>
      </c>
      <c r="RAX57" s="63">
        <f t="shared" si="215"/>
        <v>0</v>
      </c>
      <c r="RAY57" s="63">
        <f t="shared" si="215"/>
        <v>0</v>
      </c>
      <c r="RAZ57" s="63">
        <f t="shared" si="215"/>
        <v>0</v>
      </c>
      <c r="RBA57" s="63">
        <f t="shared" si="215"/>
        <v>0</v>
      </c>
      <c r="RBB57" s="63">
        <f t="shared" si="215"/>
        <v>0</v>
      </c>
      <c r="RBC57" s="63">
        <f t="shared" si="215"/>
        <v>0</v>
      </c>
      <c r="RBD57" s="63">
        <f t="shared" si="215"/>
        <v>0</v>
      </c>
      <c r="RBE57" s="63">
        <f t="shared" si="215"/>
        <v>0</v>
      </c>
      <c r="RBF57" s="63">
        <f t="shared" si="215"/>
        <v>0</v>
      </c>
      <c r="RBG57" s="63">
        <f t="shared" si="215"/>
        <v>0</v>
      </c>
      <c r="RBH57" s="63">
        <f t="shared" si="215"/>
        <v>0</v>
      </c>
      <c r="RBI57" s="63">
        <f t="shared" si="215"/>
        <v>0</v>
      </c>
      <c r="RBJ57" s="63">
        <f t="shared" si="215"/>
        <v>0</v>
      </c>
      <c r="RBK57" s="63">
        <f t="shared" si="215"/>
        <v>0</v>
      </c>
      <c r="RBL57" s="63">
        <f t="shared" si="215"/>
        <v>0</v>
      </c>
      <c r="RBM57" s="63">
        <f t="shared" si="215"/>
        <v>0</v>
      </c>
      <c r="RBN57" s="63">
        <f t="shared" ref="RBN57:RDY57" si="216">RBM58</f>
        <v>0</v>
      </c>
      <c r="RBO57" s="63">
        <f t="shared" si="216"/>
        <v>0</v>
      </c>
      <c r="RBP57" s="63">
        <f t="shared" si="216"/>
        <v>0</v>
      </c>
      <c r="RBQ57" s="63">
        <f t="shared" si="216"/>
        <v>0</v>
      </c>
      <c r="RBR57" s="63">
        <f t="shared" si="216"/>
        <v>0</v>
      </c>
      <c r="RBS57" s="63">
        <f t="shared" si="216"/>
        <v>0</v>
      </c>
      <c r="RBT57" s="63">
        <f t="shared" si="216"/>
        <v>0</v>
      </c>
      <c r="RBU57" s="63">
        <f t="shared" si="216"/>
        <v>0</v>
      </c>
      <c r="RBV57" s="63">
        <f t="shared" si="216"/>
        <v>0</v>
      </c>
      <c r="RBW57" s="63">
        <f t="shared" si="216"/>
        <v>0</v>
      </c>
      <c r="RBX57" s="63">
        <f t="shared" si="216"/>
        <v>0</v>
      </c>
      <c r="RBY57" s="63">
        <f t="shared" si="216"/>
        <v>0</v>
      </c>
      <c r="RBZ57" s="63">
        <f t="shared" si="216"/>
        <v>0</v>
      </c>
      <c r="RCA57" s="63">
        <f t="shared" si="216"/>
        <v>0</v>
      </c>
      <c r="RCB57" s="63">
        <f t="shared" si="216"/>
        <v>0</v>
      </c>
      <c r="RCC57" s="63">
        <f t="shared" si="216"/>
        <v>0</v>
      </c>
      <c r="RCD57" s="63">
        <f t="shared" si="216"/>
        <v>0</v>
      </c>
      <c r="RCE57" s="63">
        <f t="shared" si="216"/>
        <v>0</v>
      </c>
      <c r="RCF57" s="63">
        <f t="shared" si="216"/>
        <v>0</v>
      </c>
      <c r="RCG57" s="63">
        <f t="shared" si="216"/>
        <v>0</v>
      </c>
      <c r="RCH57" s="63">
        <f t="shared" si="216"/>
        <v>0</v>
      </c>
      <c r="RCI57" s="63">
        <f t="shared" si="216"/>
        <v>0</v>
      </c>
      <c r="RCJ57" s="63">
        <f t="shared" si="216"/>
        <v>0</v>
      </c>
      <c r="RCK57" s="63">
        <f t="shared" si="216"/>
        <v>0</v>
      </c>
      <c r="RCL57" s="63">
        <f t="shared" si="216"/>
        <v>0</v>
      </c>
      <c r="RCM57" s="63">
        <f t="shared" si="216"/>
        <v>0</v>
      </c>
      <c r="RCN57" s="63">
        <f t="shared" si="216"/>
        <v>0</v>
      </c>
      <c r="RCO57" s="63">
        <f t="shared" si="216"/>
        <v>0</v>
      </c>
      <c r="RCP57" s="63">
        <f t="shared" si="216"/>
        <v>0</v>
      </c>
      <c r="RCQ57" s="63">
        <f t="shared" si="216"/>
        <v>0</v>
      </c>
      <c r="RCR57" s="63">
        <f t="shared" si="216"/>
        <v>0</v>
      </c>
      <c r="RCS57" s="63">
        <f t="shared" si="216"/>
        <v>0</v>
      </c>
      <c r="RCT57" s="63">
        <f t="shared" si="216"/>
        <v>0</v>
      </c>
      <c r="RCU57" s="63">
        <f t="shared" si="216"/>
        <v>0</v>
      </c>
      <c r="RCV57" s="63">
        <f t="shared" si="216"/>
        <v>0</v>
      </c>
      <c r="RCW57" s="63">
        <f t="shared" si="216"/>
        <v>0</v>
      </c>
      <c r="RCX57" s="63">
        <f t="shared" si="216"/>
        <v>0</v>
      </c>
      <c r="RCY57" s="63">
        <f t="shared" si="216"/>
        <v>0</v>
      </c>
      <c r="RCZ57" s="63">
        <f t="shared" si="216"/>
        <v>0</v>
      </c>
      <c r="RDA57" s="63">
        <f t="shared" si="216"/>
        <v>0</v>
      </c>
      <c r="RDB57" s="63">
        <f t="shared" si="216"/>
        <v>0</v>
      </c>
      <c r="RDC57" s="63">
        <f t="shared" si="216"/>
        <v>0</v>
      </c>
      <c r="RDD57" s="63">
        <f t="shared" si="216"/>
        <v>0</v>
      </c>
      <c r="RDE57" s="63">
        <f t="shared" si="216"/>
        <v>0</v>
      </c>
      <c r="RDF57" s="63">
        <f t="shared" si="216"/>
        <v>0</v>
      </c>
      <c r="RDG57" s="63">
        <f t="shared" si="216"/>
        <v>0</v>
      </c>
      <c r="RDH57" s="63">
        <f t="shared" si="216"/>
        <v>0</v>
      </c>
      <c r="RDI57" s="63">
        <f t="shared" si="216"/>
        <v>0</v>
      </c>
      <c r="RDJ57" s="63">
        <f t="shared" si="216"/>
        <v>0</v>
      </c>
      <c r="RDK57" s="63">
        <f t="shared" si="216"/>
        <v>0</v>
      </c>
      <c r="RDL57" s="63">
        <f t="shared" si="216"/>
        <v>0</v>
      </c>
      <c r="RDM57" s="63">
        <f t="shared" si="216"/>
        <v>0</v>
      </c>
      <c r="RDN57" s="63">
        <f t="shared" si="216"/>
        <v>0</v>
      </c>
      <c r="RDO57" s="63">
        <f t="shared" si="216"/>
        <v>0</v>
      </c>
      <c r="RDP57" s="63">
        <f t="shared" si="216"/>
        <v>0</v>
      </c>
      <c r="RDQ57" s="63">
        <f t="shared" si="216"/>
        <v>0</v>
      </c>
      <c r="RDR57" s="63">
        <f t="shared" si="216"/>
        <v>0</v>
      </c>
      <c r="RDS57" s="63">
        <f t="shared" si="216"/>
        <v>0</v>
      </c>
      <c r="RDT57" s="63">
        <f t="shared" si="216"/>
        <v>0</v>
      </c>
      <c r="RDU57" s="63">
        <f t="shared" si="216"/>
        <v>0</v>
      </c>
      <c r="RDV57" s="63">
        <f t="shared" si="216"/>
        <v>0</v>
      </c>
      <c r="RDW57" s="63">
        <f t="shared" si="216"/>
        <v>0</v>
      </c>
      <c r="RDX57" s="63">
        <f t="shared" si="216"/>
        <v>0</v>
      </c>
      <c r="RDY57" s="63">
        <f t="shared" si="216"/>
        <v>0</v>
      </c>
      <c r="RDZ57" s="63">
        <f t="shared" ref="RDZ57:RGK57" si="217">RDY58</f>
        <v>0</v>
      </c>
      <c r="REA57" s="63">
        <f t="shared" si="217"/>
        <v>0</v>
      </c>
      <c r="REB57" s="63">
        <f t="shared" si="217"/>
        <v>0</v>
      </c>
      <c r="REC57" s="63">
        <f t="shared" si="217"/>
        <v>0</v>
      </c>
      <c r="RED57" s="63">
        <f t="shared" si="217"/>
        <v>0</v>
      </c>
      <c r="REE57" s="63">
        <f t="shared" si="217"/>
        <v>0</v>
      </c>
      <c r="REF57" s="63">
        <f t="shared" si="217"/>
        <v>0</v>
      </c>
      <c r="REG57" s="63">
        <f t="shared" si="217"/>
        <v>0</v>
      </c>
      <c r="REH57" s="63">
        <f t="shared" si="217"/>
        <v>0</v>
      </c>
      <c r="REI57" s="63">
        <f t="shared" si="217"/>
        <v>0</v>
      </c>
      <c r="REJ57" s="63">
        <f t="shared" si="217"/>
        <v>0</v>
      </c>
      <c r="REK57" s="63">
        <f t="shared" si="217"/>
        <v>0</v>
      </c>
      <c r="REL57" s="63">
        <f t="shared" si="217"/>
        <v>0</v>
      </c>
      <c r="REM57" s="63">
        <f t="shared" si="217"/>
        <v>0</v>
      </c>
      <c r="REN57" s="63">
        <f t="shared" si="217"/>
        <v>0</v>
      </c>
      <c r="REO57" s="63">
        <f t="shared" si="217"/>
        <v>0</v>
      </c>
      <c r="REP57" s="63">
        <f t="shared" si="217"/>
        <v>0</v>
      </c>
      <c r="REQ57" s="63">
        <f t="shared" si="217"/>
        <v>0</v>
      </c>
      <c r="RER57" s="63">
        <f t="shared" si="217"/>
        <v>0</v>
      </c>
      <c r="RES57" s="63">
        <f t="shared" si="217"/>
        <v>0</v>
      </c>
      <c r="RET57" s="63">
        <f t="shared" si="217"/>
        <v>0</v>
      </c>
      <c r="REU57" s="63">
        <f t="shared" si="217"/>
        <v>0</v>
      </c>
      <c r="REV57" s="63">
        <f t="shared" si="217"/>
        <v>0</v>
      </c>
      <c r="REW57" s="63">
        <f t="shared" si="217"/>
        <v>0</v>
      </c>
      <c r="REX57" s="63">
        <f t="shared" si="217"/>
        <v>0</v>
      </c>
      <c r="REY57" s="63">
        <f t="shared" si="217"/>
        <v>0</v>
      </c>
      <c r="REZ57" s="63">
        <f t="shared" si="217"/>
        <v>0</v>
      </c>
      <c r="RFA57" s="63">
        <f t="shared" si="217"/>
        <v>0</v>
      </c>
      <c r="RFB57" s="63">
        <f t="shared" si="217"/>
        <v>0</v>
      </c>
      <c r="RFC57" s="63">
        <f t="shared" si="217"/>
        <v>0</v>
      </c>
      <c r="RFD57" s="63">
        <f t="shared" si="217"/>
        <v>0</v>
      </c>
      <c r="RFE57" s="63">
        <f t="shared" si="217"/>
        <v>0</v>
      </c>
      <c r="RFF57" s="63">
        <f t="shared" si="217"/>
        <v>0</v>
      </c>
      <c r="RFG57" s="63">
        <f t="shared" si="217"/>
        <v>0</v>
      </c>
      <c r="RFH57" s="63">
        <f t="shared" si="217"/>
        <v>0</v>
      </c>
      <c r="RFI57" s="63">
        <f t="shared" si="217"/>
        <v>0</v>
      </c>
      <c r="RFJ57" s="63">
        <f t="shared" si="217"/>
        <v>0</v>
      </c>
      <c r="RFK57" s="63">
        <f t="shared" si="217"/>
        <v>0</v>
      </c>
      <c r="RFL57" s="63">
        <f t="shared" si="217"/>
        <v>0</v>
      </c>
      <c r="RFM57" s="63">
        <f t="shared" si="217"/>
        <v>0</v>
      </c>
      <c r="RFN57" s="63">
        <f t="shared" si="217"/>
        <v>0</v>
      </c>
      <c r="RFO57" s="63">
        <f t="shared" si="217"/>
        <v>0</v>
      </c>
      <c r="RFP57" s="63">
        <f t="shared" si="217"/>
        <v>0</v>
      </c>
      <c r="RFQ57" s="63">
        <f t="shared" si="217"/>
        <v>0</v>
      </c>
      <c r="RFR57" s="63">
        <f t="shared" si="217"/>
        <v>0</v>
      </c>
      <c r="RFS57" s="63">
        <f t="shared" si="217"/>
        <v>0</v>
      </c>
      <c r="RFT57" s="63">
        <f t="shared" si="217"/>
        <v>0</v>
      </c>
      <c r="RFU57" s="63">
        <f t="shared" si="217"/>
        <v>0</v>
      </c>
      <c r="RFV57" s="63">
        <f t="shared" si="217"/>
        <v>0</v>
      </c>
      <c r="RFW57" s="63">
        <f t="shared" si="217"/>
        <v>0</v>
      </c>
      <c r="RFX57" s="63">
        <f t="shared" si="217"/>
        <v>0</v>
      </c>
      <c r="RFY57" s="63">
        <f t="shared" si="217"/>
        <v>0</v>
      </c>
      <c r="RFZ57" s="63">
        <f t="shared" si="217"/>
        <v>0</v>
      </c>
      <c r="RGA57" s="63">
        <f t="shared" si="217"/>
        <v>0</v>
      </c>
      <c r="RGB57" s="63">
        <f t="shared" si="217"/>
        <v>0</v>
      </c>
      <c r="RGC57" s="63">
        <f t="shared" si="217"/>
        <v>0</v>
      </c>
      <c r="RGD57" s="63">
        <f t="shared" si="217"/>
        <v>0</v>
      </c>
      <c r="RGE57" s="63">
        <f t="shared" si="217"/>
        <v>0</v>
      </c>
      <c r="RGF57" s="63">
        <f t="shared" si="217"/>
        <v>0</v>
      </c>
      <c r="RGG57" s="63">
        <f t="shared" si="217"/>
        <v>0</v>
      </c>
      <c r="RGH57" s="63">
        <f t="shared" si="217"/>
        <v>0</v>
      </c>
      <c r="RGI57" s="63">
        <f t="shared" si="217"/>
        <v>0</v>
      </c>
      <c r="RGJ57" s="63">
        <f t="shared" si="217"/>
        <v>0</v>
      </c>
      <c r="RGK57" s="63">
        <f t="shared" si="217"/>
        <v>0</v>
      </c>
      <c r="RGL57" s="63">
        <f t="shared" ref="RGL57:RIW57" si="218">RGK58</f>
        <v>0</v>
      </c>
      <c r="RGM57" s="63">
        <f t="shared" si="218"/>
        <v>0</v>
      </c>
      <c r="RGN57" s="63">
        <f t="shared" si="218"/>
        <v>0</v>
      </c>
      <c r="RGO57" s="63">
        <f t="shared" si="218"/>
        <v>0</v>
      </c>
      <c r="RGP57" s="63">
        <f t="shared" si="218"/>
        <v>0</v>
      </c>
      <c r="RGQ57" s="63">
        <f t="shared" si="218"/>
        <v>0</v>
      </c>
      <c r="RGR57" s="63">
        <f t="shared" si="218"/>
        <v>0</v>
      </c>
      <c r="RGS57" s="63">
        <f t="shared" si="218"/>
        <v>0</v>
      </c>
      <c r="RGT57" s="63">
        <f t="shared" si="218"/>
        <v>0</v>
      </c>
      <c r="RGU57" s="63">
        <f t="shared" si="218"/>
        <v>0</v>
      </c>
      <c r="RGV57" s="63">
        <f t="shared" si="218"/>
        <v>0</v>
      </c>
      <c r="RGW57" s="63">
        <f t="shared" si="218"/>
        <v>0</v>
      </c>
      <c r="RGX57" s="63">
        <f t="shared" si="218"/>
        <v>0</v>
      </c>
      <c r="RGY57" s="63">
        <f t="shared" si="218"/>
        <v>0</v>
      </c>
      <c r="RGZ57" s="63">
        <f t="shared" si="218"/>
        <v>0</v>
      </c>
      <c r="RHA57" s="63">
        <f t="shared" si="218"/>
        <v>0</v>
      </c>
      <c r="RHB57" s="63">
        <f t="shared" si="218"/>
        <v>0</v>
      </c>
      <c r="RHC57" s="63">
        <f t="shared" si="218"/>
        <v>0</v>
      </c>
      <c r="RHD57" s="63">
        <f t="shared" si="218"/>
        <v>0</v>
      </c>
      <c r="RHE57" s="63">
        <f t="shared" si="218"/>
        <v>0</v>
      </c>
      <c r="RHF57" s="63">
        <f t="shared" si="218"/>
        <v>0</v>
      </c>
      <c r="RHG57" s="63">
        <f t="shared" si="218"/>
        <v>0</v>
      </c>
      <c r="RHH57" s="63">
        <f t="shared" si="218"/>
        <v>0</v>
      </c>
      <c r="RHI57" s="63">
        <f t="shared" si="218"/>
        <v>0</v>
      </c>
      <c r="RHJ57" s="63">
        <f t="shared" si="218"/>
        <v>0</v>
      </c>
      <c r="RHK57" s="63">
        <f t="shared" si="218"/>
        <v>0</v>
      </c>
      <c r="RHL57" s="63">
        <f t="shared" si="218"/>
        <v>0</v>
      </c>
      <c r="RHM57" s="63">
        <f t="shared" si="218"/>
        <v>0</v>
      </c>
      <c r="RHN57" s="63">
        <f t="shared" si="218"/>
        <v>0</v>
      </c>
      <c r="RHO57" s="63">
        <f t="shared" si="218"/>
        <v>0</v>
      </c>
      <c r="RHP57" s="63">
        <f t="shared" si="218"/>
        <v>0</v>
      </c>
      <c r="RHQ57" s="63">
        <f t="shared" si="218"/>
        <v>0</v>
      </c>
      <c r="RHR57" s="63">
        <f t="shared" si="218"/>
        <v>0</v>
      </c>
      <c r="RHS57" s="63">
        <f t="shared" si="218"/>
        <v>0</v>
      </c>
      <c r="RHT57" s="63">
        <f t="shared" si="218"/>
        <v>0</v>
      </c>
      <c r="RHU57" s="63">
        <f t="shared" si="218"/>
        <v>0</v>
      </c>
      <c r="RHV57" s="63">
        <f t="shared" si="218"/>
        <v>0</v>
      </c>
      <c r="RHW57" s="63">
        <f t="shared" si="218"/>
        <v>0</v>
      </c>
      <c r="RHX57" s="63">
        <f t="shared" si="218"/>
        <v>0</v>
      </c>
      <c r="RHY57" s="63">
        <f t="shared" si="218"/>
        <v>0</v>
      </c>
      <c r="RHZ57" s="63">
        <f t="shared" si="218"/>
        <v>0</v>
      </c>
      <c r="RIA57" s="63">
        <f t="shared" si="218"/>
        <v>0</v>
      </c>
      <c r="RIB57" s="63">
        <f t="shared" si="218"/>
        <v>0</v>
      </c>
      <c r="RIC57" s="63">
        <f t="shared" si="218"/>
        <v>0</v>
      </c>
      <c r="RID57" s="63">
        <f t="shared" si="218"/>
        <v>0</v>
      </c>
      <c r="RIE57" s="63">
        <f t="shared" si="218"/>
        <v>0</v>
      </c>
      <c r="RIF57" s="63">
        <f t="shared" si="218"/>
        <v>0</v>
      </c>
      <c r="RIG57" s="63">
        <f t="shared" si="218"/>
        <v>0</v>
      </c>
      <c r="RIH57" s="63">
        <f t="shared" si="218"/>
        <v>0</v>
      </c>
      <c r="RII57" s="63">
        <f t="shared" si="218"/>
        <v>0</v>
      </c>
      <c r="RIJ57" s="63">
        <f t="shared" si="218"/>
        <v>0</v>
      </c>
      <c r="RIK57" s="63">
        <f t="shared" si="218"/>
        <v>0</v>
      </c>
      <c r="RIL57" s="63">
        <f t="shared" si="218"/>
        <v>0</v>
      </c>
      <c r="RIM57" s="63">
        <f t="shared" si="218"/>
        <v>0</v>
      </c>
      <c r="RIN57" s="63">
        <f t="shared" si="218"/>
        <v>0</v>
      </c>
      <c r="RIO57" s="63">
        <f t="shared" si="218"/>
        <v>0</v>
      </c>
      <c r="RIP57" s="63">
        <f t="shared" si="218"/>
        <v>0</v>
      </c>
      <c r="RIQ57" s="63">
        <f t="shared" si="218"/>
        <v>0</v>
      </c>
      <c r="RIR57" s="63">
        <f t="shared" si="218"/>
        <v>0</v>
      </c>
      <c r="RIS57" s="63">
        <f t="shared" si="218"/>
        <v>0</v>
      </c>
      <c r="RIT57" s="63">
        <f t="shared" si="218"/>
        <v>0</v>
      </c>
      <c r="RIU57" s="63">
        <f t="shared" si="218"/>
        <v>0</v>
      </c>
      <c r="RIV57" s="63">
        <f t="shared" si="218"/>
        <v>0</v>
      </c>
      <c r="RIW57" s="63">
        <f t="shared" si="218"/>
        <v>0</v>
      </c>
      <c r="RIX57" s="63">
        <f t="shared" ref="RIX57:RLI57" si="219">RIW58</f>
        <v>0</v>
      </c>
      <c r="RIY57" s="63">
        <f t="shared" si="219"/>
        <v>0</v>
      </c>
      <c r="RIZ57" s="63">
        <f t="shared" si="219"/>
        <v>0</v>
      </c>
      <c r="RJA57" s="63">
        <f t="shared" si="219"/>
        <v>0</v>
      </c>
      <c r="RJB57" s="63">
        <f t="shared" si="219"/>
        <v>0</v>
      </c>
      <c r="RJC57" s="63">
        <f t="shared" si="219"/>
        <v>0</v>
      </c>
      <c r="RJD57" s="63">
        <f t="shared" si="219"/>
        <v>0</v>
      </c>
      <c r="RJE57" s="63">
        <f t="shared" si="219"/>
        <v>0</v>
      </c>
      <c r="RJF57" s="63">
        <f t="shared" si="219"/>
        <v>0</v>
      </c>
      <c r="RJG57" s="63">
        <f t="shared" si="219"/>
        <v>0</v>
      </c>
      <c r="RJH57" s="63">
        <f t="shared" si="219"/>
        <v>0</v>
      </c>
      <c r="RJI57" s="63">
        <f t="shared" si="219"/>
        <v>0</v>
      </c>
      <c r="RJJ57" s="63">
        <f t="shared" si="219"/>
        <v>0</v>
      </c>
      <c r="RJK57" s="63">
        <f t="shared" si="219"/>
        <v>0</v>
      </c>
      <c r="RJL57" s="63">
        <f t="shared" si="219"/>
        <v>0</v>
      </c>
      <c r="RJM57" s="63">
        <f t="shared" si="219"/>
        <v>0</v>
      </c>
      <c r="RJN57" s="63">
        <f t="shared" si="219"/>
        <v>0</v>
      </c>
      <c r="RJO57" s="63">
        <f t="shared" si="219"/>
        <v>0</v>
      </c>
      <c r="RJP57" s="63">
        <f t="shared" si="219"/>
        <v>0</v>
      </c>
      <c r="RJQ57" s="63">
        <f t="shared" si="219"/>
        <v>0</v>
      </c>
      <c r="RJR57" s="63">
        <f t="shared" si="219"/>
        <v>0</v>
      </c>
      <c r="RJS57" s="63">
        <f t="shared" si="219"/>
        <v>0</v>
      </c>
      <c r="RJT57" s="63">
        <f t="shared" si="219"/>
        <v>0</v>
      </c>
      <c r="RJU57" s="63">
        <f t="shared" si="219"/>
        <v>0</v>
      </c>
      <c r="RJV57" s="63">
        <f t="shared" si="219"/>
        <v>0</v>
      </c>
      <c r="RJW57" s="63">
        <f t="shared" si="219"/>
        <v>0</v>
      </c>
      <c r="RJX57" s="63">
        <f t="shared" si="219"/>
        <v>0</v>
      </c>
      <c r="RJY57" s="63">
        <f t="shared" si="219"/>
        <v>0</v>
      </c>
      <c r="RJZ57" s="63">
        <f t="shared" si="219"/>
        <v>0</v>
      </c>
      <c r="RKA57" s="63">
        <f t="shared" si="219"/>
        <v>0</v>
      </c>
      <c r="RKB57" s="63">
        <f t="shared" si="219"/>
        <v>0</v>
      </c>
      <c r="RKC57" s="63">
        <f t="shared" si="219"/>
        <v>0</v>
      </c>
      <c r="RKD57" s="63">
        <f t="shared" si="219"/>
        <v>0</v>
      </c>
      <c r="RKE57" s="63">
        <f t="shared" si="219"/>
        <v>0</v>
      </c>
      <c r="RKF57" s="63">
        <f t="shared" si="219"/>
        <v>0</v>
      </c>
      <c r="RKG57" s="63">
        <f t="shared" si="219"/>
        <v>0</v>
      </c>
      <c r="RKH57" s="63">
        <f t="shared" si="219"/>
        <v>0</v>
      </c>
      <c r="RKI57" s="63">
        <f t="shared" si="219"/>
        <v>0</v>
      </c>
      <c r="RKJ57" s="63">
        <f t="shared" si="219"/>
        <v>0</v>
      </c>
      <c r="RKK57" s="63">
        <f t="shared" si="219"/>
        <v>0</v>
      </c>
      <c r="RKL57" s="63">
        <f t="shared" si="219"/>
        <v>0</v>
      </c>
      <c r="RKM57" s="63">
        <f t="shared" si="219"/>
        <v>0</v>
      </c>
      <c r="RKN57" s="63">
        <f t="shared" si="219"/>
        <v>0</v>
      </c>
      <c r="RKO57" s="63">
        <f t="shared" si="219"/>
        <v>0</v>
      </c>
      <c r="RKP57" s="63">
        <f t="shared" si="219"/>
        <v>0</v>
      </c>
      <c r="RKQ57" s="63">
        <f t="shared" si="219"/>
        <v>0</v>
      </c>
      <c r="RKR57" s="63">
        <f t="shared" si="219"/>
        <v>0</v>
      </c>
      <c r="RKS57" s="63">
        <f t="shared" si="219"/>
        <v>0</v>
      </c>
      <c r="RKT57" s="63">
        <f t="shared" si="219"/>
        <v>0</v>
      </c>
      <c r="RKU57" s="63">
        <f t="shared" si="219"/>
        <v>0</v>
      </c>
      <c r="RKV57" s="63">
        <f t="shared" si="219"/>
        <v>0</v>
      </c>
      <c r="RKW57" s="63">
        <f t="shared" si="219"/>
        <v>0</v>
      </c>
      <c r="RKX57" s="63">
        <f t="shared" si="219"/>
        <v>0</v>
      </c>
      <c r="RKY57" s="63">
        <f t="shared" si="219"/>
        <v>0</v>
      </c>
      <c r="RKZ57" s="63">
        <f t="shared" si="219"/>
        <v>0</v>
      </c>
      <c r="RLA57" s="63">
        <f t="shared" si="219"/>
        <v>0</v>
      </c>
      <c r="RLB57" s="63">
        <f t="shared" si="219"/>
        <v>0</v>
      </c>
      <c r="RLC57" s="63">
        <f t="shared" si="219"/>
        <v>0</v>
      </c>
      <c r="RLD57" s="63">
        <f t="shared" si="219"/>
        <v>0</v>
      </c>
      <c r="RLE57" s="63">
        <f t="shared" si="219"/>
        <v>0</v>
      </c>
      <c r="RLF57" s="63">
        <f t="shared" si="219"/>
        <v>0</v>
      </c>
      <c r="RLG57" s="63">
        <f t="shared" si="219"/>
        <v>0</v>
      </c>
      <c r="RLH57" s="63">
        <f t="shared" si="219"/>
        <v>0</v>
      </c>
      <c r="RLI57" s="63">
        <f t="shared" si="219"/>
        <v>0</v>
      </c>
      <c r="RLJ57" s="63">
        <f t="shared" ref="RLJ57:RNU57" si="220">RLI58</f>
        <v>0</v>
      </c>
      <c r="RLK57" s="63">
        <f t="shared" si="220"/>
        <v>0</v>
      </c>
      <c r="RLL57" s="63">
        <f t="shared" si="220"/>
        <v>0</v>
      </c>
      <c r="RLM57" s="63">
        <f t="shared" si="220"/>
        <v>0</v>
      </c>
      <c r="RLN57" s="63">
        <f t="shared" si="220"/>
        <v>0</v>
      </c>
      <c r="RLO57" s="63">
        <f t="shared" si="220"/>
        <v>0</v>
      </c>
      <c r="RLP57" s="63">
        <f t="shared" si="220"/>
        <v>0</v>
      </c>
      <c r="RLQ57" s="63">
        <f t="shared" si="220"/>
        <v>0</v>
      </c>
      <c r="RLR57" s="63">
        <f t="shared" si="220"/>
        <v>0</v>
      </c>
      <c r="RLS57" s="63">
        <f t="shared" si="220"/>
        <v>0</v>
      </c>
      <c r="RLT57" s="63">
        <f t="shared" si="220"/>
        <v>0</v>
      </c>
      <c r="RLU57" s="63">
        <f t="shared" si="220"/>
        <v>0</v>
      </c>
      <c r="RLV57" s="63">
        <f t="shared" si="220"/>
        <v>0</v>
      </c>
      <c r="RLW57" s="63">
        <f t="shared" si="220"/>
        <v>0</v>
      </c>
      <c r="RLX57" s="63">
        <f t="shared" si="220"/>
        <v>0</v>
      </c>
      <c r="RLY57" s="63">
        <f t="shared" si="220"/>
        <v>0</v>
      </c>
      <c r="RLZ57" s="63">
        <f t="shared" si="220"/>
        <v>0</v>
      </c>
      <c r="RMA57" s="63">
        <f t="shared" si="220"/>
        <v>0</v>
      </c>
      <c r="RMB57" s="63">
        <f t="shared" si="220"/>
        <v>0</v>
      </c>
      <c r="RMC57" s="63">
        <f t="shared" si="220"/>
        <v>0</v>
      </c>
      <c r="RMD57" s="63">
        <f t="shared" si="220"/>
        <v>0</v>
      </c>
      <c r="RME57" s="63">
        <f t="shared" si="220"/>
        <v>0</v>
      </c>
      <c r="RMF57" s="63">
        <f t="shared" si="220"/>
        <v>0</v>
      </c>
      <c r="RMG57" s="63">
        <f t="shared" si="220"/>
        <v>0</v>
      </c>
      <c r="RMH57" s="63">
        <f t="shared" si="220"/>
        <v>0</v>
      </c>
      <c r="RMI57" s="63">
        <f t="shared" si="220"/>
        <v>0</v>
      </c>
      <c r="RMJ57" s="63">
        <f t="shared" si="220"/>
        <v>0</v>
      </c>
      <c r="RMK57" s="63">
        <f t="shared" si="220"/>
        <v>0</v>
      </c>
      <c r="RML57" s="63">
        <f t="shared" si="220"/>
        <v>0</v>
      </c>
      <c r="RMM57" s="63">
        <f t="shared" si="220"/>
        <v>0</v>
      </c>
      <c r="RMN57" s="63">
        <f t="shared" si="220"/>
        <v>0</v>
      </c>
      <c r="RMO57" s="63">
        <f t="shared" si="220"/>
        <v>0</v>
      </c>
      <c r="RMP57" s="63">
        <f t="shared" si="220"/>
        <v>0</v>
      </c>
      <c r="RMQ57" s="63">
        <f t="shared" si="220"/>
        <v>0</v>
      </c>
      <c r="RMR57" s="63">
        <f t="shared" si="220"/>
        <v>0</v>
      </c>
      <c r="RMS57" s="63">
        <f t="shared" si="220"/>
        <v>0</v>
      </c>
      <c r="RMT57" s="63">
        <f t="shared" si="220"/>
        <v>0</v>
      </c>
      <c r="RMU57" s="63">
        <f t="shared" si="220"/>
        <v>0</v>
      </c>
      <c r="RMV57" s="63">
        <f t="shared" si="220"/>
        <v>0</v>
      </c>
      <c r="RMW57" s="63">
        <f t="shared" si="220"/>
        <v>0</v>
      </c>
      <c r="RMX57" s="63">
        <f t="shared" si="220"/>
        <v>0</v>
      </c>
      <c r="RMY57" s="63">
        <f t="shared" si="220"/>
        <v>0</v>
      </c>
      <c r="RMZ57" s="63">
        <f t="shared" si="220"/>
        <v>0</v>
      </c>
      <c r="RNA57" s="63">
        <f t="shared" si="220"/>
        <v>0</v>
      </c>
      <c r="RNB57" s="63">
        <f t="shared" si="220"/>
        <v>0</v>
      </c>
      <c r="RNC57" s="63">
        <f t="shared" si="220"/>
        <v>0</v>
      </c>
      <c r="RND57" s="63">
        <f t="shared" si="220"/>
        <v>0</v>
      </c>
      <c r="RNE57" s="63">
        <f t="shared" si="220"/>
        <v>0</v>
      </c>
      <c r="RNF57" s="63">
        <f t="shared" si="220"/>
        <v>0</v>
      </c>
      <c r="RNG57" s="63">
        <f t="shared" si="220"/>
        <v>0</v>
      </c>
      <c r="RNH57" s="63">
        <f t="shared" si="220"/>
        <v>0</v>
      </c>
      <c r="RNI57" s="63">
        <f t="shared" si="220"/>
        <v>0</v>
      </c>
      <c r="RNJ57" s="63">
        <f t="shared" si="220"/>
        <v>0</v>
      </c>
      <c r="RNK57" s="63">
        <f t="shared" si="220"/>
        <v>0</v>
      </c>
      <c r="RNL57" s="63">
        <f t="shared" si="220"/>
        <v>0</v>
      </c>
      <c r="RNM57" s="63">
        <f t="shared" si="220"/>
        <v>0</v>
      </c>
      <c r="RNN57" s="63">
        <f t="shared" si="220"/>
        <v>0</v>
      </c>
      <c r="RNO57" s="63">
        <f t="shared" si="220"/>
        <v>0</v>
      </c>
      <c r="RNP57" s="63">
        <f t="shared" si="220"/>
        <v>0</v>
      </c>
      <c r="RNQ57" s="63">
        <f t="shared" si="220"/>
        <v>0</v>
      </c>
      <c r="RNR57" s="63">
        <f t="shared" si="220"/>
        <v>0</v>
      </c>
      <c r="RNS57" s="63">
        <f t="shared" si="220"/>
        <v>0</v>
      </c>
      <c r="RNT57" s="63">
        <f t="shared" si="220"/>
        <v>0</v>
      </c>
      <c r="RNU57" s="63">
        <f t="shared" si="220"/>
        <v>0</v>
      </c>
      <c r="RNV57" s="63">
        <f t="shared" ref="RNV57:RQG57" si="221">RNU58</f>
        <v>0</v>
      </c>
      <c r="RNW57" s="63">
        <f t="shared" si="221"/>
        <v>0</v>
      </c>
      <c r="RNX57" s="63">
        <f t="shared" si="221"/>
        <v>0</v>
      </c>
      <c r="RNY57" s="63">
        <f t="shared" si="221"/>
        <v>0</v>
      </c>
      <c r="RNZ57" s="63">
        <f t="shared" si="221"/>
        <v>0</v>
      </c>
      <c r="ROA57" s="63">
        <f t="shared" si="221"/>
        <v>0</v>
      </c>
      <c r="ROB57" s="63">
        <f t="shared" si="221"/>
        <v>0</v>
      </c>
      <c r="ROC57" s="63">
        <f t="shared" si="221"/>
        <v>0</v>
      </c>
      <c r="ROD57" s="63">
        <f t="shared" si="221"/>
        <v>0</v>
      </c>
      <c r="ROE57" s="63">
        <f t="shared" si="221"/>
        <v>0</v>
      </c>
      <c r="ROF57" s="63">
        <f t="shared" si="221"/>
        <v>0</v>
      </c>
      <c r="ROG57" s="63">
        <f t="shared" si="221"/>
        <v>0</v>
      </c>
      <c r="ROH57" s="63">
        <f t="shared" si="221"/>
        <v>0</v>
      </c>
      <c r="ROI57" s="63">
        <f t="shared" si="221"/>
        <v>0</v>
      </c>
      <c r="ROJ57" s="63">
        <f t="shared" si="221"/>
        <v>0</v>
      </c>
      <c r="ROK57" s="63">
        <f t="shared" si="221"/>
        <v>0</v>
      </c>
      <c r="ROL57" s="63">
        <f t="shared" si="221"/>
        <v>0</v>
      </c>
      <c r="ROM57" s="63">
        <f t="shared" si="221"/>
        <v>0</v>
      </c>
      <c r="RON57" s="63">
        <f t="shared" si="221"/>
        <v>0</v>
      </c>
      <c r="ROO57" s="63">
        <f t="shared" si="221"/>
        <v>0</v>
      </c>
      <c r="ROP57" s="63">
        <f t="shared" si="221"/>
        <v>0</v>
      </c>
      <c r="ROQ57" s="63">
        <f t="shared" si="221"/>
        <v>0</v>
      </c>
      <c r="ROR57" s="63">
        <f t="shared" si="221"/>
        <v>0</v>
      </c>
      <c r="ROS57" s="63">
        <f t="shared" si="221"/>
        <v>0</v>
      </c>
      <c r="ROT57" s="63">
        <f t="shared" si="221"/>
        <v>0</v>
      </c>
      <c r="ROU57" s="63">
        <f t="shared" si="221"/>
        <v>0</v>
      </c>
      <c r="ROV57" s="63">
        <f t="shared" si="221"/>
        <v>0</v>
      </c>
      <c r="ROW57" s="63">
        <f t="shared" si="221"/>
        <v>0</v>
      </c>
      <c r="ROX57" s="63">
        <f t="shared" si="221"/>
        <v>0</v>
      </c>
      <c r="ROY57" s="63">
        <f t="shared" si="221"/>
        <v>0</v>
      </c>
      <c r="ROZ57" s="63">
        <f t="shared" si="221"/>
        <v>0</v>
      </c>
      <c r="RPA57" s="63">
        <f t="shared" si="221"/>
        <v>0</v>
      </c>
      <c r="RPB57" s="63">
        <f t="shared" si="221"/>
        <v>0</v>
      </c>
      <c r="RPC57" s="63">
        <f t="shared" si="221"/>
        <v>0</v>
      </c>
      <c r="RPD57" s="63">
        <f t="shared" si="221"/>
        <v>0</v>
      </c>
      <c r="RPE57" s="63">
        <f t="shared" si="221"/>
        <v>0</v>
      </c>
      <c r="RPF57" s="63">
        <f t="shared" si="221"/>
        <v>0</v>
      </c>
      <c r="RPG57" s="63">
        <f t="shared" si="221"/>
        <v>0</v>
      </c>
      <c r="RPH57" s="63">
        <f t="shared" si="221"/>
        <v>0</v>
      </c>
      <c r="RPI57" s="63">
        <f t="shared" si="221"/>
        <v>0</v>
      </c>
      <c r="RPJ57" s="63">
        <f t="shared" si="221"/>
        <v>0</v>
      </c>
      <c r="RPK57" s="63">
        <f t="shared" si="221"/>
        <v>0</v>
      </c>
      <c r="RPL57" s="63">
        <f t="shared" si="221"/>
        <v>0</v>
      </c>
      <c r="RPM57" s="63">
        <f t="shared" si="221"/>
        <v>0</v>
      </c>
      <c r="RPN57" s="63">
        <f t="shared" si="221"/>
        <v>0</v>
      </c>
      <c r="RPO57" s="63">
        <f t="shared" si="221"/>
        <v>0</v>
      </c>
      <c r="RPP57" s="63">
        <f t="shared" si="221"/>
        <v>0</v>
      </c>
      <c r="RPQ57" s="63">
        <f t="shared" si="221"/>
        <v>0</v>
      </c>
      <c r="RPR57" s="63">
        <f t="shared" si="221"/>
        <v>0</v>
      </c>
      <c r="RPS57" s="63">
        <f t="shared" si="221"/>
        <v>0</v>
      </c>
      <c r="RPT57" s="63">
        <f t="shared" si="221"/>
        <v>0</v>
      </c>
      <c r="RPU57" s="63">
        <f t="shared" si="221"/>
        <v>0</v>
      </c>
      <c r="RPV57" s="63">
        <f t="shared" si="221"/>
        <v>0</v>
      </c>
      <c r="RPW57" s="63">
        <f t="shared" si="221"/>
        <v>0</v>
      </c>
      <c r="RPX57" s="63">
        <f t="shared" si="221"/>
        <v>0</v>
      </c>
      <c r="RPY57" s="63">
        <f t="shared" si="221"/>
        <v>0</v>
      </c>
      <c r="RPZ57" s="63">
        <f t="shared" si="221"/>
        <v>0</v>
      </c>
      <c r="RQA57" s="63">
        <f t="shared" si="221"/>
        <v>0</v>
      </c>
      <c r="RQB57" s="63">
        <f t="shared" si="221"/>
        <v>0</v>
      </c>
      <c r="RQC57" s="63">
        <f t="shared" si="221"/>
        <v>0</v>
      </c>
      <c r="RQD57" s="63">
        <f t="shared" si="221"/>
        <v>0</v>
      </c>
      <c r="RQE57" s="63">
        <f t="shared" si="221"/>
        <v>0</v>
      </c>
      <c r="RQF57" s="63">
        <f t="shared" si="221"/>
        <v>0</v>
      </c>
      <c r="RQG57" s="63">
        <f t="shared" si="221"/>
        <v>0</v>
      </c>
      <c r="RQH57" s="63">
        <f t="shared" ref="RQH57:RSS57" si="222">RQG58</f>
        <v>0</v>
      </c>
      <c r="RQI57" s="63">
        <f t="shared" si="222"/>
        <v>0</v>
      </c>
      <c r="RQJ57" s="63">
        <f t="shared" si="222"/>
        <v>0</v>
      </c>
      <c r="RQK57" s="63">
        <f t="shared" si="222"/>
        <v>0</v>
      </c>
      <c r="RQL57" s="63">
        <f t="shared" si="222"/>
        <v>0</v>
      </c>
      <c r="RQM57" s="63">
        <f t="shared" si="222"/>
        <v>0</v>
      </c>
      <c r="RQN57" s="63">
        <f t="shared" si="222"/>
        <v>0</v>
      </c>
      <c r="RQO57" s="63">
        <f t="shared" si="222"/>
        <v>0</v>
      </c>
      <c r="RQP57" s="63">
        <f t="shared" si="222"/>
        <v>0</v>
      </c>
      <c r="RQQ57" s="63">
        <f t="shared" si="222"/>
        <v>0</v>
      </c>
      <c r="RQR57" s="63">
        <f t="shared" si="222"/>
        <v>0</v>
      </c>
      <c r="RQS57" s="63">
        <f t="shared" si="222"/>
        <v>0</v>
      </c>
      <c r="RQT57" s="63">
        <f t="shared" si="222"/>
        <v>0</v>
      </c>
      <c r="RQU57" s="63">
        <f t="shared" si="222"/>
        <v>0</v>
      </c>
      <c r="RQV57" s="63">
        <f t="shared" si="222"/>
        <v>0</v>
      </c>
      <c r="RQW57" s="63">
        <f t="shared" si="222"/>
        <v>0</v>
      </c>
      <c r="RQX57" s="63">
        <f t="shared" si="222"/>
        <v>0</v>
      </c>
      <c r="RQY57" s="63">
        <f t="shared" si="222"/>
        <v>0</v>
      </c>
      <c r="RQZ57" s="63">
        <f t="shared" si="222"/>
        <v>0</v>
      </c>
      <c r="RRA57" s="63">
        <f t="shared" si="222"/>
        <v>0</v>
      </c>
      <c r="RRB57" s="63">
        <f t="shared" si="222"/>
        <v>0</v>
      </c>
      <c r="RRC57" s="63">
        <f t="shared" si="222"/>
        <v>0</v>
      </c>
      <c r="RRD57" s="63">
        <f t="shared" si="222"/>
        <v>0</v>
      </c>
      <c r="RRE57" s="63">
        <f t="shared" si="222"/>
        <v>0</v>
      </c>
      <c r="RRF57" s="63">
        <f t="shared" si="222"/>
        <v>0</v>
      </c>
      <c r="RRG57" s="63">
        <f t="shared" si="222"/>
        <v>0</v>
      </c>
      <c r="RRH57" s="63">
        <f t="shared" si="222"/>
        <v>0</v>
      </c>
      <c r="RRI57" s="63">
        <f t="shared" si="222"/>
        <v>0</v>
      </c>
      <c r="RRJ57" s="63">
        <f t="shared" si="222"/>
        <v>0</v>
      </c>
      <c r="RRK57" s="63">
        <f t="shared" si="222"/>
        <v>0</v>
      </c>
      <c r="RRL57" s="63">
        <f t="shared" si="222"/>
        <v>0</v>
      </c>
      <c r="RRM57" s="63">
        <f t="shared" si="222"/>
        <v>0</v>
      </c>
      <c r="RRN57" s="63">
        <f t="shared" si="222"/>
        <v>0</v>
      </c>
      <c r="RRO57" s="63">
        <f t="shared" si="222"/>
        <v>0</v>
      </c>
      <c r="RRP57" s="63">
        <f t="shared" si="222"/>
        <v>0</v>
      </c>
      <c r="RRQ57" s="63">
        <f t="shared" si="222"/>
        <v>0</v>
      </c>
      <c r="RRR57" s="63">
        <f t="shared" si="222"/>
        <v>0</v>
      </c>
      <c r="RRS57" s="63">
        <f t="shared" si="222"/>
        <v>0</v>
      </c>
      <c r="RRT57" s="63">
        <f t="shared" si="222"/>
        <v>0</v>
      </c>
      <c r="RRU57" s="63">
        <f t="shared" si="222"/>
        <v>0</v>
      </c>
      <c r="RRV57" s="63">
        <f t="shared" si="222"/>
        <v>0</v>
      </c>
      <c r="RRW57" s="63">
        <f t="shared" si="222"/>
        <v>0</v>
      </c>
      <c r="RRX57" s="63">
        <f t="shared" si="222"/>
        <v>0</v>
      </c>
      <c r="RRY57" s="63">
        <f t="shared" si="222"/>
        <v>0</v>
      </c>
      <c r="RRZ57" s="63">
        <f t="shared" si="222"/>
        <v>0</v>
      </c>
      <c r="RSA57" s="63">
        <f t="shared" si="222"/>
        <v>0</v>
      </c>
      <c r="RSB57" s="63">
        <f t="shared" si="222"/>
        <v>0</v>
      </c>
      <c r="RSC57" s="63">
        <f t="shared" si="222"/>
        <v>0</v>
      </c>
      <c r="RSD57" s="63">
        <f t="shared" si="222"/>
        <v>0</v>
      </c>
      <c r="RSE57" s="63">
        <f t="shared" si="222"/>
        <v>0</v>
      </c>
      <c r="RSF57" s="63">
        <f t="shared" si="222"/>
        <v>0</v>
      </c>
      <c r="RSG57" s="63">
        <f t="shared" si="222"/>
        <v>0</v>
      </c>
      <c r="RSH57" s="63">
        <f t="shared" si="222"/>
        <v>0</v>
      </c>
      <c r="RSI57" s="63">
        <f t="shared" si="222"/>
        <v>0</v>
      </c>
      <c r="RSJ57" s="63">
        <f t="shared" si="222"/>
        <v>0</v>
      </c>
      <c r="RSK57" s="63">
        <f t="shared" si="222"/>
        <v>0</v>
      </c>
      <c r="RSL57" s="63">
        <f t="shared" si="222"/>
        <v>0</v>
      </c>
      <c r="RSM57" s="63">
        <f t="shared" si="222"/>
        <v>0</v>
      </c>
      <c r="RSN57" s="63">
        <f t="shared" si="222"/>
        <v>0</v>
      </c>
      <c r="RSO57" s="63">
        <f t="shared" si="222"/>
        <v>0</v>
      </c>
      <c r="RSP57" s="63">
        <f t="shared" si="222"/>
        <v>0</v>
      </c>
      <c r="RSQ57" s="63">
        <f t="shared" si="222"/>
        <v>0</v>
      </c>
      <c r="RSR57" s="63">
        <f t="shared" si="222"/>
        <v>0</v>
      </c>
      <c r="RSS57" s="63">
        <f t="shared" si="222"/>
        <v>0</v>
      </c>
      <c r="RST57" s="63">
        <f t="shared" ref="RST57:RVE57" si="223">RSS58</f>
        <v>0</v>
      </c>
      <c r="RSU57" s="63">
        <f t="shared" si="223"/>
        <v>0</v>
      </c>
      <c r="RSV57" s="63">
        <f t="shared" si="223"/>
        <v>0</v>
      </c>
      <c r="RSW57" s="63">
        <f t="shared" si="223"/>
        <v>0</v>
      </c>
      <c r="RSX57" s="63">
        <f t="shared" si="223"/>
        <v>0</v>
      </c>
      <c r="RSY57" s="63">
        <f t="shared" si="223"/>
        <v>0</v>
      </c>
      <c r="RSZ57" s="63">
        <f t="shared" si="223"/>
        <v>0</v>
      </c>
      <c r="RTA57" s="63">
        <f t="shared" si="223"/>
        <v>0</v>
      </c>
      <c r="RTB57" s="63">
        <f t="shared" si="223"/>
        <v>0</v>
      </c>
      <c r="RTC57" s="63">
        <f t="shared" si="223"/>
        <v>0</v>
      </c>
      <c r="RTD57" s="63">
        <f t="shared" si="223"/>
        <v>0</v>
      </c>
      <c r="RTE57" s="63">
        <f t="shared" si="223"/>
        <v>0</v>
      </c>
      <c r="RTF57" s="63">
        <f t="shared" si="223"/>
        <v>0</v>
      </c>
      <c r="RTG57" s="63">
        <f t="shared" si="223"/>
        <v>0</v>
      </c>
      <c r="RTH57" s="63">
        <f t="shared" si="223"/>
        <v>0</v>
      </c>
      <c r="RTI57" s="63">
        <f t="shared" si="223"/>
        <v>0</v>
      </c>
      <c r="RTJ57" s="63">
        <f t="shared" si="223"/>
        <v>0</v>
      </c>
      <c r="RTK57" s="63">
        <f t="shared" si="223"/>
        <v>0</v>
      </c>
      <c r="RTL57" s="63">
        <f t="shared" si="223"/>
        <v>0</v>
      </c>
      <c r="RTM57" s="63">
        <f t="shared" si="223"/>
        <v>0</v>
      </c>
      <c r="RTN57" s="63">
        <f t="shared" si="223"/>
        <v>0</v>
      </c>
      <c r="RTO57" s="63">
        <f t="shared" si="223"/>
        <v>0</v>
      </c>
      <c r="RTP57" s="63">
        <f t="shared" si="223"/>
        <v>0</v>
      </c>
      <c r="RTQ57" s="63">
        <f t="shared" si="223"/>
        <v>0</v>
      </c>
      <c r="RTR57" s="63">
        <f t="shared" si="223"/>
        <v>0</v>
      </c>
      <c r="RTS57" s="63">
        <f t="shared" si="223"/>
        <v>0</v>
      </c>
      <c r="RTT57" s="63">
        <f t="shared" si="223"/>
        <v>0</v>
      </c>
      <c r="RTU57" s="63">
        <f t="shared" si="223"/>
        <v>0</v>
      </c>
      <c r="RTV57" s="63">
        <f t="shared" si="223"/>
        <v>0</v>
      </c>
      <c r="RTW57" s="63">
        <f t="shared" si="223"/>
        <v>0</v>
      </c>
      <c r="RTX57" s="63">
        <f t="shared" si="223"/>
        <v>0</v>
      </c>
      <c r="RTY57" s="63">
        <f t="shared" si="223"/>
        <v>0</v>
      </c>
      <c r="RTZ57" s="63">
        <f t="shared" si="223"/>
        <v>0</v>
      </c>
      <c r="RUA57" s="63">
        <f t="shared" si="223"/>
        <v>0</v>
      </c>
      <c r="RUB57" s="63">
        <f t="shared" si="223"/>
        <v>0</v>
      </c>
      <c r="RUC57" s="63">
        <f t="shared" si="223"/>
        <v>0</v>
      </c>
      <c r="RUD57" s="63">
        <f t="shared" si="223"/>
        <v>0</v>
      </c>
      <c r="RUE57" s="63">
        <f t="shared" si="223"/>
        <v>0</v>
      </c>
      <c r="RUF57" s="63">
        <f t="shared" si="223"/>
        <v>0</v>
      </c>
      <c r="RUG57" s="63">
        <f t="shared" si="223"/>
        <v>0</v>
      </c>
      <c r="RUH57" s="63">
        <f t="shared" si="223"/>
        <v>0</v>
      </c>
      <c r="RUI57" s="63">
        <f t="shared" si="223"/>
        <v>0</v>
      </c>
      <c r="RUJ57" s="63">
        <f t="shared" si="223"/>
        <v>0</v>
      </c>
      <c r="RUK57" s="63">
        <f t="shared" si="223"/>
        <v>0</v>
      </c>
      <c r="RUL57" s="63">
        <f t="shared" si="223"/>
        <v>0</v>
      </c>
      <c r="RUM57" s="63">
        <f t="shared" si="223"/>
        <v>0</v>
      </c>
      <c r="RUN57" s="63">
        <f t="shared" si="223"/>
        <v>0</v>
      </c>
      <c r="RUO57" s="63">
        <f t="shared" si="223"/>
        <v>0</v>
      </c>
      <c r="RUP57" s="63">
        <f t="shared" si="223"/>
        <v>0</v>
      </c>
      <c r="RUQ57" s="63">
        <f t="shared" si="223"/>
        <v>0</v>
      </c>
      <c r="RUR57" s="63">
        <f t="shared" si="223"/>
        <v>0</v>
      </c>
      <c r="RUS57" s="63">
        <f t="shared" si="223"/>
        <v>0</v>
      </c>
      <c r="RUT57" s="63">
        <f t="shared" si="223"/>
        <v>0</v>
      </c>
      <c r="RUU57" s="63">
        <f t="shared" si="223"/>
        <v>0</v>
      </c>
      <c r="RUV57" s="63">
        <f t="shared" si="223"/>
        <v>0</v>
      </c>
      <c r="RUW57" s="63">
        <f t="shared" si="223"/>
        <v>0</v>
      </c>
      <c r="RUX57" s="63">
        <f t="shared" si="223"/>
        <v>0</v>
      </c>
      <c r="RUY57" s="63">
        <f t="shared" si="223"/>
        <v>0</v>
      </c>
      <c r="RUZ57" s="63">
        <f t="shared" si="223"/>
        <v>0</v>
      </c>
      <c r="RVA57" s="63">
        <f t="shared" si="223"/>
        <v>0</v>
      </c>
      <c r="RVB57" s="63">
        <f t="shared" si="223"/>
        <v>0</v>
      </c>
      <c r="RVC57" s="63">
        <f t="shared" si="223"/>
        <v>0</v>
      </c>
      <c r="RVD57" s="63">
        <f t="shared" si="223"/>
        <v>0</v>
      </c>
      <c r="RVE57" s="63">
        <f t="shared" si="223"/>
        <v>0</v>
      </c>
      <c r="RVF57" s="63">
        <f t="shared" ref="RVF57:RXQ57" si="224">RVE58</f>
        <v>0</v>
      </c>
      <c r="RVG57" s="63">
        <f t="shared" si="224"/>
        <v>0</v>
      </c>
      <c r="RVH57" s="63">
        <f t="shared" si="224"/>
        <v>0</v>
      </c>
      <c r="RVI57" s="63">
        <f t="shared" si="224"/>
        <v>0</v>
      </c>
      <c r="RVJ57" s="63">
        <f t="shared" si="224"/>
        <v>0</v>
      </c>
      <c r="RVK57" s="63">
        <f t="shared" si="224"/>
        <v>0</v>
      </c>
      <c r="RVL57" s="63">
        <f t="shared" si="224"/>
        <v>0</v>
      </c>
      <c r="RVM57" s="63">
        <f t="shared" si="224"/>
        <v>0</v>
      </c>
      <c r="RVN57" s="63">
        <f t="shared" si="224"/>
        <v>0</v>
      </c>
      <c r="RVO57" s="63">
        <f t="shared" si="224"/>
        <v>0</v>
      </c>
      <c r="RVP57" s="63">
        <f t="shared" si="224"/>
        <v>0</v>
      </c>
      <c r="RVQ57" s="63">
        <f t="shared" si="224"/>
        <v>0</v>
      </c>
      <c r="RVR57" s="63">
        <f t="shared" si="224"/>
        <v>0</v>
      </c>
      <c r="RVS57" s="63">
        <f t="shared" si="224"/>
        <v>0</v>
      </c>
      <c r="RVT57" s="63">
        <f t="shared" si="224"/>
        <v>0</v>
      </c>
      <c r="RVU57" s="63">
        <f t="shared" si="224"/>
        <v>0</v>
      </c>
      <c r="RVV57" s="63">
        <f t="shared" si="224"/>
        <v>0</v>
      </c>
      <c r="RVW57" s="63">
        <f t="shared" si="224"/>
        <v>0</v>
      </c>
      <c r="RVX57" s="63">
        <f t="shared" si="224"/>
        <v>0</v>
      </c>
      <c r="RVY57" s="63">
        <f t="shared" si="224"/>
        <v>0</v>
      </c>
      <c r="RVZ57" s="63">
        <f t="shared" si="224"/>
        <v>0</v>
      </c>
      <c r="RWA57" s="63">
        <f t="shared" si="224"/>
        <v>0</v>
      </c>
      <c r="RWB57" s="63">
        <f t="shared" si="224"/>
        <v>0</v>
      </c>
      <c r="RWC57" s="63">
        <f t="shared" si="224"/>
        <v>0</v>
      </c>
      <c r="RWD57" s="63">
        <f t="shared" si="224"/>
        <v>0</v>
      </c>
      <c r="RWE57" s="63">
        <f t="shared" si="224"/>
        <v>0</v>
      </c>
      <c r="RWF57" s="63">
        <f t="shared" si="224"/>
        <v>0</v>
      </c>
      <c r="RWG57" s="63">
        <f t="shared" si="224"/>
        <v>0</v>
      </c>
      <c r="RWH57" s="63">
        <f t="shared" si="224"/>
        <v>0</v>
      </c>
      <c r="RWI57" s="63">
        <f t="shared" si="224"/>
        <v>0</v>
      </c>
      <c r="RWJ57" s="63">
        <f t="shared" si="224"/>
        <v>0</v>
      </c>
      <c r="RWK57" s="63">
        <f t="shared" si="224"/>
        <v>0</v>
      </c>
      <c r="RWL57" s="63">
        <f t="shared" si="224"/>
        <v>0</v>
      </c>
      <c r="RWM57" s="63">
        <f t="shared" si="224"/>
        <v>0</v>
      </c>
      <c r="RWN57" s="63">
        <f t="shared" si="224"/>
        <v>0</v>
      </c>
      <c r="RWO57" s="63">
        <f t="shared" si="224"/>
        <v>0</v>
      </c>
      <c r="RWP57" s="63">
        <f t="shared" si="224"/>
        <v>0</v>
      </c>
      <c r="RWQ57" s="63">
        <f t="shared" si="224"/>
        <v>0</v>
      </c>
      <c r="RWR57" s="63">
        <f t="shared" si="224"/>
        <v>0</v>
      </c>
      <c r="RWS57" s="63">
        <f t="shared" si="224"/>
        <v>0</v>
      </c>
      <c r="RWT57" s="63">
        <f t="shared" si="224"/>
        <v>0</v>
      </c>
      <c r="RWU57" s="63">
        <f t="shared" si="224"/>
        <v>0</v>
      </c>
      <c r="RWV57" s="63">
        <f t="shared" si="224"/>
        <v>0</v>
      </c>
      <c r="RWW57" s="63">
        <f t="shared" si="224"/>
        <v>0</v>
      </c>
      <c r="RWX57" s="63">
        <f t="shared" si="224"/>
        <v>0</v>
      </c>
      <c r="RWY57" s="63">
        <f t="shared" si="224"/>
        <v>0</v>
      </c>
      <c r="RWZ57" s="63">
        <f t="shared" si="224"/>
        <v>0</v>
      </c>
      <c r="RXA57" s="63">
        <f t="shared" si="224"/>
        <v>0</v>
      </c>
      <c r="RXB57" s="63">
        <f t="shared" si="224"/>
        <v>0</v>
      </c>
      <c r="RXC57" s="63">
        <f t="shared" si="224"/>
        <v>0</v>
      </c>
      <c r="RXD57" s="63">
        <f t="shared" si="224"/>
        <v>0</v>
      </c>
      <c r="RXE57" s="63">
        <f t="shared" si="224"/>
        <v>0</v>
      </c>
      <c r="RXF57" s="63">
        <f t="shared" si="224"/>
        <v>0</v>
      </c>
      <c r="RXG57" s="63">
        <f t="shared" si="224"/>
        <v>0</v>
      </c>
      <c r="RXH57" s="63">
        <f t="shared" si="224"/>
        <v>0</v>
      </c>
      <c r="RXI57" s="63">
        <f t="shared" si="224"/>
        <v>0</v>
      </c>
      <c r="RXJ57" s="63">
        <f t="shared" si="224"/>
        <v>0</v>
      </c>
      <c r="RXK57" s="63">
        <f t="shared" si="224"/>
        <v>0</v>
      </c>
      <c r="RXL57" s="63">
        <f t="shared" si="224"/>
        <v>0</v>
      </c>
      <c r="RXM57" s="63">
        <f t="shared" si="224"/>
        <v>0</v>
      </c>
      <c r="RXN57" s="63">
        <f t="shared" si="224"/>
        <v>0</v>
      </c>
      <c r="RXO57" s="63">
        <f t="shared" si="224"/>
        <v>0</v>
      </c>
      <c r="RXP57" s="63">
        <f t="shared" si="224"/>
        <v>0</v>
      </c>
      <c r="RXQ57" s="63">
        <f t="shared" si="224"/>
        <v>0</v>
      </c>
      <c r="RXR57" s="63">
        <f t="shared" ref="RXR57:SAC57" si="225">RXQ58</f>
        <v>0</v>
      </c>
      <c r="RXS57" s="63">
        <f t="shared" si="225"/>
        <v>0</v>
      </c>
      <c r="RXT57" s="63">
        <f t="shared" si="225"/>
        <v>0</v>
      </c>
      <c r="RXU57" s="63">
        <f t="shared" si="225"/>
        <v>0</v>
      </c>
      <c r="RXV57" s="63">
        <f t="shared" si="225"/>
        <v>0</v>
      </c>
      <c r="RXW57" s="63">
        <f t="shared" si="225"/>
        <v>0</v>
      </c>
      <c r="RXX57" s="63">
        <f t="shared" si="225"/>
        <v>0</v>
      </c>
      <c r="RXY57" s="63">
        <f t="shared" si="225"/>
        <v>0</v>
      </c>
      <c r="RXZ57" s="63">
        <f t="shared" si="225"/>
        <v>0</v>
      </c>
      <c r="RYA57" s="63">
        <f t="shared" si="225"/>
        <v>0</v>
      </c>
      <c r="RYB57" s="63">
        <f t="shared" si="225"/>
        <v>0</v>
      </c>
      <c r="RYC57" s="63">
        <f t="shared" si="225"/>
        <v>0</v>
      </c>
      <c r="RYD57" s="63">
        <f t="shared" si="225"/>
        <v>0</v>
      </c>
      <c r="RYE57" s="63">
        <f t="shared" si="225"/>
        <v>0</v>
      </c>
      <c r="RYF57" s="63">
        <f t="shared" si="225"/>
        <v>0</v>
      </c>
      <c r="RYG57" s="63">
        <f t="shared" si="225"/>
        <v>0</v>
      </c>
      <c r="RYH57" s="63">
        <f t="shared" si="225"/>
        <v>0</v>
      </c>
      <c r="RYI57" s="63">
        <f t="shared" si="225"/>
        <v>0</v>
      </c>
      <c r="RYJ57" s="63">
        <f t="shared" si="225"/>
        <v>0</v>
      </c>
      <c r="RYK57" s="63">
        <f t="shared" si="225"/>
        <v>0</v>
      </c>
      <c r="RYL57" s="63">
        <f t="shared" si="225"/>
        <v>0</v>
      </c>
      <c r="RYM57" s="63">
        <f t="shared" si="225"/>
        <v>0</v>
      </c>
      <c r="RYN57" s="63">
        <f t="shared" si="225"/>
        <v>0</v>
      </c>
      <c r="RYO57" s="63">
        <f t="shared" si="225"/>
        <v>0</v>
      </c>
      <c r="RYP57" s="63">
        <f t="shared" si="225"/>
        <v>0</v>
      </c>
      <c r="RYQ57" s="63">
        <f t="shared" si="225"/>
        <v>0</v>
      </c>
      <c r="RYR57" s="63">
        <f t="shared" si="225"/>
        <v>0</v>
      </c>
      <c r="RYS57" s="63">
        <f t="shared" si="225"/>
        <v>0</v>
      </c>
      <c r="RYT57" s="63">
        <f t="shared" si="225"/>
        <v>0</v>
      </c>
      <c r="RYU57" s="63">
        <f t="shared" si="225"/>
        <v>0</v>
      </c>
      <c r="RYV57" s="63">
        <f t="shared" si="225"/>
        <v>0</v>
      </c>
      <c r="RYW57" s="63">
        <f t="shared" si="225"/>
        <v>0</v>
      </c>
      <c r="RYX57" s="63">
        <f t="shared" si="225"/>
        <v>0</v>
      </c>
      <c r="RYY57" s="63">
        <f t="shared" si="225"/>
        <v>0</v>
      </c>
      <c r="RYZ57" s="63">
        <f t="shared" si="225"/>
        <v>0</v>
      </c>
      <c r="RZA57" s="63">
        <f t="shared" si="225"/>
        <v>0</v>
      </c>
      <c r="RZB57" s="63">
        <f t="shared" si="225"/>
        <v>0</v>
      </c>
      <c r="RZC57" s="63">
        <f t="shared" si="225"/>
        <v>0</v>
      </c>
      <c r="RZD57" s="63">
        <f t="shared" si="225"/>
        <v>0</v>
      </c>
      <c r="RZE57" s="63">
        <f t="shared" si="225"/>
        <v>0</v>
      </c>
      <c r="RZF57" s="63">
        <f t="shared" si="225"/>
        <v>0</v>
      </c>
      <c r="RZG57" s="63">
        <f t="shared" si="225"/>
        <v>0</v>
      </c>
      <c r="RZH57" s="63">
        <f t="shared" si="225"/>
        <v>0</v>
      </c>
      <c r="RZI57" s="63">
        <f t="shared" si="225"/>
        <v>0</v>
      </c>
      <c r="RZJ57" s="63">
        <f t="shared" si="225"/>
        <v>0</v>
      </c>
      <c r="RZK57" s="63">
        <f t="shared" si="225"/>
        <v>0</v>
      </c>
      <c r="RZL57" s="63">
        <f t="shared" si="225"/>
        <v>0</v>
      </c>
      <c r="RZM57" s="63">
        <f t="shared" si="225"/>
        <v>0</v>
      </c>
      <c r="RZN57" s="63">
        <f t="shared" si="225"/>
        <v>0</v>
      </c>
      <c r="RZO57" s="63">
        <f t="shared" si="225"/>
        <v>0</v>
      </c>
      <c r="RZP57" s="63">
        <f t="shared" si="225"/>
        <v>0</v>
      </c>
      <c r="RZQ57" s="63">
        <f t="shared" si="225"/>
        <v>0</v>
      </c>
      <c r="RZR57" s="63">
        <f t="shared" si="225"/>
        <v>0</v>
      </c>
      <c r="RZS57" s="63">
        <f t="shared" si="225"/>
        <v>0</v>
      </c>
      <c r="RZT57" s="63">
        <f t="shared" si="225"/>
        <v>0</v>
      </c>
      <c r="RZU57" s="63">
        <f t="shared" si="225"/>
        <v>0</v>
      </c>
      <c r="RZV57" s="63">
        <f t="shared" si="225"/>
        <v>0</v>
      </c>
      <c r="RZW57" s="63">
        <f t="shared" si="225"/>
        <v>0</v>
      </c>
      <c r="RZX57" s="63">
        <f t="shared" si="225"/>
        <v>0</v>
      </c>
      <c r="RZY57" s="63">
        <f t="shared" si="225"/>
        <v>0</v>
      </c>
      <c r="RZZ57" s="63">
        <f t="shared" si="225"/>
        <v>0</v>
      </c>
      <c r="SAA57" s="63">
        <f t="shared" si="225"/>
        <v>0</v>
      </c>
      <c r="SAB57" s="63">
        <f t="shared" si="225"/>
        <v>0</v>
      </c>
      <c r="SAC57" s="63">
        <f t="shared" si="225"/>
        <v>0</v>
      </c>
      <c r="SAD57" s="63">
        <f t="shared" ref="SAD57:SCO57" si="226">SAC58</f>
        <v>0</v>
      </c>
      <c r="SAE57" s="63">
        <f t="shared" si="226"/>
        <v>0</v>
      </c>
      <c r="SAF57" s="63">
        <f t="shared" si="226"/>
        <v>0</v>
      </c>
      <c r="SAG57" s="63">
        <f t="shared" si="226"/>
        <v>0</v>
      </c>
      <c r="SAH57" s="63">
        <f t="shared" si="226"/>
        <v>0</v>
      </c>
      <c r="SAI57" s="63">
        <f t="shared" si="226"/>
        <v>0</v>
      </c>
      <c r="SAJ57" s="63">
        <f t="shared" si="226"/>
        <v>0</v>
      </c>
      <c r="SAK57" s="63">
        <f t="shared" si="226"/>
        <v>0</v>
      </c>
      <c r="SAL57" s="63">
        <f t="shared" si="226"/>
        <v>0</v>
      </c>
      <c r="SAM57" s="63">
        <f t="shared" si="226"/>
        <v>0</v>
      </c>
      <c r="SAN57" s="63">
        <f t="shared" si="226"/>
        <v>0</v>
      </c>
      <c r="SAO57" s="63">
        <f t="shared" si="226"/>
        <v>0</v>
      </c>
      <c r="SAP57" s="63">
        <f t="shared" si="226"/>
        <v>0</v>
      </c>
      <c r="SAQ57" s="63">
        <f t="shared" si="226"/>
        <v>0</v>
      </c>
      <c r="SAR57" s="63">
        <f t="shared" si="226"/>
        <v>0</v>
      </c>
      <c r="SAS57" s="63">
        <f t="shared" si="226"/>
        <v>0</v>
      </c>
      <c r="SAT57" s="63">
        <f t="shared" si="226"/>
        <v>0</v>
      </c>
      <c r="SAU57" s="63">
        <f t="shared" si="226"/>
        <v>0</v>
      </c>
      <c r="SAV57" s="63">
        <f t="shared" si="226"/>
        <v>0</v>
      </c>
      <c r="SAW57" s="63">
        <f t="shared" si="226"/>
        <v>0</v>
      </c>
      <c r="SAX57" s="63">
        <f t="shared" si="226"/>
        <v>0</v>
      </c>
      <c r="SAY57" s="63">
        <f t="shared" si="226"/>
        <v>0</v>
      </c>
      <c r="SAZ57" s="63">
        <f t="shared" si="226"/>
        <v>0</v>
      </c>
      <c r="SBA57" s="63">
        <f t="shared" si="226"/>
        <v>0</v>
      </c>
      <c r="SBB57" s="63">
        <f t="shared" si="226"/>
        <v>0</v>
      </c>
      <c r="SBC57" s="63">
        <f t="shared" si="226"/>
        <v>0</v>
      </c>
      <c r="SBD57" s="63">
        <f t="shared" si="226"/>
        <v>0</v>
      </c>
      <c r="SBE57" s="63">
        <f t="shared" si="226"/>
        <v>0</v>
      </c>
      <c r="SBF57" s="63">
        <f t="shared" si="226"/>
        <v>0</v>
      </c>
      <c r="SBG57" s="63">
        <f t="shared" si="226"/>
        <v>0</v>
      </c>
      <c r="SBH57" s="63">
        <f t="shared" si="226"/>
        <v>0</v>
      </c>
      <c r="SBI57" s="63">
        <f t="shared" si="226"/>
        <v>0</v>
      </c>
      <c r="SBJ57" s="63">
        <f t="shared" si="226"/>
        <v>0</v>
      </c>
      <c r="SBK57" s="63">
        <f t="shared" si="226"/>
        <v>0</v>
      </c>
      <c r="SBL57" s="63">
        <f t="shared" si="226"/>
        <v>0</v>
      </c>
      <c r="SBM57" s="63">
        <f t="shared" si="226"/>
        <v>0</v>
      </c>
      <c r="SBN57" s="63">
        <f t="shared" si="226"/>
        <v>0</v>
      </c>
      <c r="SBO57" s="63">
        <f t="shared" si="226"/>
        <v>0</v>
      </c>
      <c r="SBP57" s="63">
        <f t="shared" si="226"/>
        <v>0</v>
      </c>
      <c r="SBQ57" s="63">
        <f t="shared" si="226"/>
        <v>0</v>
      </c>
      <c r="SBR57" s="63">
        <f t="shared" si="226"/>
        <v>0</v>
      </c>
      <c r="SBS57" s="63">
        <f t="shared" si="226"/>
        <v>0</v>
      </c>
      <c r="SBT57" s="63">
        <f t="shared" si="226"/>
        <v>0</v>
      </c>
      <c r="SBU57" s="63">
        <f t="shared" si="226"/>
        <v>0</v>
      </c>
      <c r="SBV57" s="63">
        <f t="shared" si="226"/>
        <v>0</v>
      </c>
      <c r="SBW57" s="63">
        <f t="shared" si="226"/>
        <v>0</v>
      </c>
      <c r="SBX57" s="63">
        <f t="shared" si="226"/>
        <v>0</v>
      </c>
      <c r="SBY57" s="63">
        <f t="shared" si="226"/>
        <v>0</v>
      </c>
      <c r="SBZ57" s="63">
        <f t="shared" si="226"/>
        <v>0</v>
      </c>
      <c r="SCA57" s="63">
        <f t="shared" si="226"/>
        <v>0</v>
      </c>
      <c r="SCB57" s="63">
        <f t="shared" si="226"/>
        <v>0</v>
      </c>
      <c r="SCC57" s="63">
        <f t="shared" si="226"/>
        <v>0</v>
      </c>
      <c r="SCD57" s="63">
        <f t="shared" si="226"/>
        <v>0</v>
      </c>
      <c r="SCE57" s="63">
        <f t="shared" si="226"/>
        <v>0</v>
      </c>
      <c r="SCF57" s="63">
        <f t="shared" si="226"/>
        <v>0</v>
      </c>
      <c r="SCG57" s="63">
        <f t="shared" si="226"/>
        <v>0</v>
      </c>
      <c r="SCH57" s="63">
        <f t="shared" si="226"/>
        <v>0</v>
      </c>
      <c r="SCI57" s="63">
        <f t="shared" si="226"/>
        <v>0</v>
      </c>
      <c r="SCJ57" s="63">
        <f t="shared" si="226"/>
        <v>0</v>
      </c>
      <c r="SCK57" s="63">
        <f t="shared" si="226"/>
        <v>0</v>
      </c>
      <c r="SCL57" s="63">
        <f t="shared" si="226"/>
        <v>0</v>
      </c>
      <c r="SCM57" s="63">
        <f t="shared" si="226"/>
        <v>0</v>
      </c>
      <c r="SCN57" s="63">
        <f t="shared" si="226"/>
        <v>0</v>
      </c>
      <c r="SCO57" s="63">
        <f t="shared" si="226"/>
        <v>0</v>
      </c>
      <c r="SCP57" s="63">
        <f t="shared" ref="SCP57:SFA57" si="227">SCO58</f>
        <v>0</v>
      </c>
      <c r="SCQ57" s="63">
        <f t="shared" si="227"/>
        <v>0</v>
      </c>
      <c r="SCR57" s="63">
        <f t="shared" si="227"/>
        <v>0</v>
      </c>
      <c r="SCS57" s="63">
        <f t="shared" si="227"/>
        <v>0</v>
      </c>
      <c r="SCT57" s="63">
        <f t="shared" si="227"/>
        <v>0</v>
      </c>
      <c r="SCU57" s="63">
        <f t="shared" si="227"/>
        <v>0</v>
      </c>
      <c r="SCV57" s="63">
        <f t="shared" si="227"/>
        <v>0</v>
      </c>
      <c r="SCW57" s="63">
        <f t="shared" si="227"/>
        <v>0</v>
      </c>
      <c r="SCX57" s="63">
        <f t="shared" si="227"/>
        <v>0</v>
      </c>
      <c r="SCY57" s="63">
        <f t="shared" si="227"/>
        <v>0</v>
      </c>
      <c r="SCZ57" s="63">
        <f t="shared" si="227"/>
        <v>0</v>
      </c>
      <c r="SDA57" s="63">
        <f t="shared" si="227"/>
        <v>0</v>
      </c>
      <c r="SDB57" s="63">
        <f t="shared" si="227"/>
        <v>0</v>
      </c>
      <c r="SDC57" s="63">
        <f t="shared" si="227"/>
        <v>0</v>
      </c>
      <c r="SDD57" s="63">
        <f t="shared" si="227"/>
        <v>0</v>
      </c>
      <c r="SDE57" s="63">
        <f t="shared" si="227"/>
        <v>0</v>
      </c>
      <c r="SDF57" s="63">
        <f t="shared" si="227"/>
        <v>0</v>
      </c>
      <c r="SDG57" s="63">
        <f t="shared" si="227"/>
        <v>0</v>
      </c>
      <c r="SDH57" s="63">
        <f t="shared" si="227"/>
        <v>0</v>
      </c>
      <c r="SDI57" s="63">
        <f t="shared" si="227"/>
        <v>0</v>
      </c>
      <c r="SDJ57" s="63">
        <f t="shared" si="227"/>
        <v>0</v>
      </c>
      <c r="SDK57" s="63">
        <f t="shared" si="227"/>
        <v>0</v>
      </c>
      <c r="SDL57" s="63">
        <f t="shared" si="227"/>
        <v>0</v>
      </c>
      <c r="SDM57" s="63">
        <f t="shared" si="227"/>
        <v>0</v>
      </c>
      <c r="SDN57" s="63">
        <f t="shared" si="227"/>
        <v>0</v>
      </c>
      <c r="SDO57" s="63">
        <f t="shared" si="227"/>
        <v>0</v>
      </c>
      <c r="SDP57" s="63">
        <f t="shared" si="227"/>
        <v>0</v>
      </c>
      <c r="SDQ57" s="63">
        <f t="shared" si="227"/>
        <v>0</v>
      </c>
      <c r="SDR57" s="63">
        <f t="shared" si="227"/>
        <v>0</v>
      </c>
      <c r="SDS57" s="63">
        <f t="shared" si="227"/>
        <v>0</v>
      </c>
      <c r="SDT57" s="63">
        <f t="shared" si="227"/>
        <v>0</v>
      </c>
      <c r="SDU57" s="63">
        <f t="shared" si="227"/>
        <v>0</v>
      </c>
      <c r="SDV57" s="63">
        <f t="shared" si="227"/>
        <v>0</v>
      </c>
      <c r="SDW57" s="63">
        <f t="shared" si="227"/>
        <v>0</v>
      </c>
      <c r="SDX57" s="63">
        <f t="shared" si="227"/>
        <v>0</v>
      </c>
      <c r="SDY57" s="63">
        <f t="shared" si="227"/>
        <v>0</v>
      </c>
      <c r="SDZ57" s="63">
        <f t="shared" si="227"/>
        <v>0</v>
      </c>
      <c r="SEA57" s="63">
        <f t="shared" si="227"/>
        <v>0</v>
      </c>
      <c r="SEB57" s="63">
        <f t="shared" si="227"/>
        <v>0</v>
      </c>
      <c r="SEC57" s="63">
        <f t="shared" si="227"/>
        <v>0</v>
      </c>
      <c r="SED57" s="63">
        <f t="shared" si="227"/>
        <v>0</v>
      </c>
      <c r="SEE57" s="63">
        <f t="shared" si="227"/>
        <v>0</v>
      </c>
      <c r="SEF57" s="63">
        <f t="shared" si="227"/>
        <v>0</v>
      </c>
      <c r="SEG57" s="63">
        <f t="shared" si="227"/>
        <v>0</v>
      </c>
      <c r="SEH57" s="63">
        <f t="shared" si="227"/>
        <v>0</v>
      </c>
      <c r="SEI57" s="63">
        <f t="shared" si="227"/>
        <v>0</v>
      </c>
      <c r="SEJ57" s="63">
        <f t="shared" si="227"/>
        <v>0</v>
      </c>
      <c r="SEK57" s="63">
        <f t="shared" si="227"/>
        <v>0</v>
      </c>
      <c r="SEL57" s="63">
        <f t="shared" si="227"/>
        <v>0</v>
      </c>
      <c r="SEM57" s="63">
        <f t="shared" si="227"/>
        <v>0</v>
      </c>
      <c r="SEN57" s="63">
        <f t="shared" si="227"/>
        <v>0</v>
      </c>
      <c r="SEO57" s="63">
        <f t="shared" si="227"/>
        <v>0</v>
      </c>
      <c r="SEP57" s="63">
        <f t="shared" si="227"/>
        <v>0</v>
      </c>
      <c r="SEQ57" s="63">
        <f t="shared" si="227"/>
        <v>0</v>
      </c>
      <c r="SER57" s="63">
        <f t="shared" si="227"/>
        <v>0</v>
      </c>
      <c r="SES57" s="63">
        <f t="shared" si="227"/>
        <v>0</v>
      </c>
      <c r="SET57" s="63">
        <f t="shared" si="227"/>
        <v>0</v>
      </c>
      <c r="SEU57" s="63">
        <f t="shared" si="227"/>
        <v>0</v>
      </c>
      <c r="SEV57" s="63">
        <f t="shared" si="227"/>
        <v>0</v>
      </c>
      <c r="SEW57" s="63">
        <f t="shared" si="227"/>
        <v>0</v>
      </c>
      <c r="SEX57" s="63">
        <f t="shared" si="227"/>
        <v>0</v>
      </c>
      <c r="SEY57" s="63">
        <f t="shared" si="227"/>
        <v>0</v>
      </c>
      <c r="SEZ57" s="63">
        <f t="shared" si="227"/>
        <v>0</v>
      </c>
      <c r="SFA57" s="63">
        <f t="shared" si="227"/>
        <v>0</v>
      </c>
      <c r="SFB57" s="63">
        <f t="shared" ref="SFB57:SHM57" si="228">SFA58</f>
        <v>0</v>
      </c>
      <c r="SFC57" s="63">
        <f t="shared" si="228"/>
        <v>0</v>
      </c>
      <c r="SFD57" s="63">
        <f t="shared" si="228"/>
        <v>0</v>
      </c>
      <c r="SFE57" s="63">
        <f t="shared" si="228"/>
        <v>0</v>
      </c>
      <c r="SFF57" s="63">
        <f t="shared" si="228"/>
        <v>0</v>
      </c>
      <c r="SFG57" s="63">
        <f t="shared" si="228"/>
        <v>0</v>
      </c>
      <c r="SFH57" s="63">
        <f t="shared" si="228"/>
        <v>0</v>
      </c>
      <c r="SFI57" s="63">
        <f t="shared" si="228"/>
        <v>0</v>
      </c>
      <c r="SFJ57" s="63">
        <f t="shared" si="228"/>
        <v>0</v>
      </c>
      <c r="SFK57" s="63">
        <f t="shared" si="228"/>
        <v>0</v>
      </c>
      <c r="SFL57" s="63">
        <f t="shared" si="228"/>
        <v>0</v>
      </c>
      <c r="SFM57" s="63">
        <f t="shared" si="228"/>
        <v>0</v>
      </c>
      <c r="SFN57" s="63">
        <f t="shared" si="228"/>
        <v>0</v>
      </c>
      <c r="SFO57" s="63">
        <f t="shared" si="228"/>
        <v>0</v>
      </c>
      <c r="SFP57" s="63">
        <f t="shared" si="228"/>
        <v>0</v>
      </c>
      <c r="SFQ57" s="63">
        <f t="shared" si="228"/>
        <v>0</v>
      </c>
      <c r="SFR57" s="63">
        <f t="shared" si="228"/>
        <v>0</v>
      </c>
      <c r="SFS57" s="63">
        <f t="shared" si="228"/>
        <v>0</v>
      </c>
      <c r="SFT57" s="63">
        <f t="shared" si="228"/>
        <v>0</v>
      </c>
      <c r="SFU57" s="63">
        <f t="shared" si="228"/>
        <v>0</v>
      </c>
      <c r="SFV57" s="63">
        <f t="shared" si="228"/>
        <v>0</v>
      </c>
      <c r="SFW57" s="63">
        <f t="shared" si="228"/>
        <v>0</v>
      </c>
      <c r="SFX57" s="63">
        <f t="shared" si="228"/>
        <v>0</v>
      </c>
      <c r="SFY57" s="63">
        <f t="shared" si="228"/>
        <v>0</v>
      </c>
      <c r="SFZ57" s="63">
        <f t="shared" si="228"/>
        <v>0</v>
      </c>
      <c r="SGA57" s="63">
        <f t="shared" si="228"/>
        <v>0</v>
      </c>
      <c r="SGB57" s="63">
        <f t="shared" si="228"/>
        <v>0</v>
      </c>
      <c r="SGC57" s="63">
        <f t="shared" si="228"/>
        <v>0</v>
      </c>
      <c r="SGD57" s="63">
        <f t="shared" si="228"/>
        <v>0</v>
      </c>
      <c r="SGE57" s="63">
        <f t="shared" si="228"/>
        <v>0</v>
      </c>
      <c r="SGF57" s="63">
        <f t="shared" si="228"/>
        <v>0</v>
      </c>
      <c r="SGG57" s="63">
        <f t="shared" si="228"/>
        <v>0</v>
      </c>
      <c r="SGH57" s="63">
        <f t="shared" si="228"/>
        <v>0</v>
      </c>
      <c r="SGI57" s="63">
        <f t="shared" si="228"/>
        <v>0</v>
      </c>
      <c r="SGJ57" s="63">
        <f t="shared" si="228"/>
        <v>0</v>
      </c>
      <c r="SGK57" s="63">
        <f t="shared" si="228"/>
        <v>0</v>
      </c>
      <c r="SGL57" s="63">
        <f t="shared" si="228"/>
        <v>0</v>
      </c>
      <c r="SGM57" s="63">
        <f t="shared" si="228"/>
        <v>0</v>
      </c>
      <c r="SGN57" s="63">
        <f t="shared" si="228"/>
        <v>0</v>
      </c>
      <c r="SGO57" s="63">
        <f t="shared" si="228"/>
        <v>0</v>
      </c>
      <c r="SGP57" s="63">
        <f t="shared" si="228"/>
        <v>0</v>
      </c>
      <c r="SGQ57" s="63">
        <f t="shared" si="228"/>
        <v>0</v>
      </c>
      <c r="SGR57" s="63">
        <f t="shared" si="228"/>
        <v>0</v>
      </c>
      <c r="SGS57" s="63">
        <f t="shared" si="228"/>
        <v>0</v>
      </c>
      <c r="SGT57" s="63">
        <f t="shared" si="228"/>
        <v>0</v>
      </c>
      <c r="SGU57" s="63">
        <f t="shared" si="228"/>
        <v>0</v>
      </c>
      <c r="SGV57" s="63">
        <f t="shared" si="228"/>
        <v>0</v>
      </c>
      <c r="SGW57" s="63">
        <f t="shared" si="228"/>
        <v>0</v>
      </c>
      <c r="SGX57" s="63">
        <f t="shared" si="228"/>
        <v>0</v>
      </c>
      <c r="SGY57" s="63">
        <f t="shared" si="228"/>
        <v>0</v>
      </c>
      <c r="SGZ57" s="63">
        <f t="shared" si="228"/>
        <v>0</v>
      </c>
      <c r="SHA57" s="63">
        <f t="shared" si="228"/>
        <v>0</v>
      </c>
      <c r="SHB57" s="63">
        <f t="shared" si="228"/>
        <v>0</v>
      </c>
      <c r="SHC57" s="63">
        <f t="shared" si="228"/>
        <v>0</v>
      </c>
      <c r="SHD57" s="63">
        <f t="shared" si="228"/>
        <v>0</v>
      </c>
      <c r="SHE57" s="63">
        <f t="shared" si="228"/>
        <v>0</v>
      </c>
      <c r="SHF57" s="63">
        <f t="shared" si="228"/>
        <v>0</v>
      </c>
      <c r="SHG57" s="63">
        <f t="shared" si="228"/>
        <v>0</v>
      </c>
      <c r="SHH57" s="63">
        <f t="shared" si="228"/>
        <v>0</v>
      </c>
      <c r="SHI57" s="63">
        <f t="shared" si="228"/>
        <v>0</v>
      </c>
      <c r="SHJ57" s="63">
        <f t="shared" si="228"/>
        <v>0</v>
      </c>
      <c r="SHK57" s="63">
        <f t="shared" si="228"/>
        <v>0</v>
      </c>
      <c r="SHL57" s="63">
        <f t="shared" si="228"/>
        <v>0</v>
      </c>
      <c r="SHM57" s="63">
        <f t="shared" si="228"/>
        <v>0</v>
      </c>
      <c r="SHN57" s="63">
        <f t="shared" ref="SHN57:SJY57" si="229">SHM58</f>
        <v>0</v>
      </c>
      <c r="SHO57" s="63">
        <f t="shared" si="229"/>
        <v>0</v>
      </c>
      <c r="SHP57" s="63">
        <f t="shared" si="229"/>
        <v>0</v>
      </c>
      <c r="SHQ57" s="63">
        <f t="shared" si="229"/>
        <v>0</v>
      </c>
      <c r="SHR57" s="63">
        <f t="shared" si="229"/>
        <v>0</v>
      </c>
      <c r="SHS57" s="63">
        <f t="shared" si="229"/>
        <v>0</v>
      </c>
      <c r="SHT57" s="63">
        <f t="shared" si="229"/>
        <v>0</v>
      </c>
      <c r="SHU57" s="63">
        <f t="shared" si="229"/>
        <v>0</v>
      </c>
      <c r="SHV57" s="63">
        <f t="shared" si="229"/>
        <v>0</v>
      </c>
      <c r="SHW57" s="63">
        <f t="shared" si="229"/>
        <v>0</v>
      </c>
      <c r="SHX57" s="63">
        <f t="shared" si="229"/>
        <v>0</v>
      </c>
      <c r="SHY57" s="63">
        <f t="shared" si="229"/>
        <v>0</v>
      </c>
      <c r="SHZ57" s="63">
        <f t="shared" si="229"/>
        <v>0</v>
      </c>
      <c r="SIA57" s="63">
        <f t="shared" si="229"/>
        <v>0</v>
      </c>
      <c r="SIB57" s="63">
        <f t="shared" si="229"/>
        <v>0</v>
      </c>
      <c r="SIC57" s="63">
        <f t="shared" si="229"/>
        <v>0</v>
      </c>
      <c r="SID57" s="63">
        <f t="shared" si="229"/>
        <v>0</v>
      </c>
      <c r="SIE57" s="63">
        <f t="shared" si="229"/>
        <v>0</v>
      </c>
      <c r="SIF57" s="63">
        <f t="shared" si="229"/>
        <v>0</v>
      </c>
      <c r="SIG57" s="63">
        <f t="shared" si="229"/>
        <v>0</v>
      </c>
      <c r="SIH57" s="63">
        <f t="shared" si="229"/>
        <v>0</v>
      </c>
      <c r="SII57" s="63">
        <f t="shared" si="229"/>
        <v>0</v>
      </c>
      <c r="SIJ57" s="63">
        <f t="shared" si="229"/>
        <v>0</v>
      </c>
      <c r="SIK57" s="63">
        <f t="shared" si="229"/>
        <v>0</v>
      </c>
      <c r="SIL57" s="63">
        <f t="shared" si="229"/>
        <v>0</v>
      </c>
      <c r="SIM57" s="63">
        <f t="shared" si="229"/>
        <v>0</v>
      </c>
      <c r="SIN57" s="63">
        <f t="shared" si="229"/>
        <v>0</v>
      </c>
      <c r="SIO57" s="63">
        <f t="shared" si="229"/>
        <v>0</v>
      </c>
      <c r="SIP57" s="63">
        <f t="shared" si="229"/>
        <v>0</v>
      </c>
      <c r="SIQ57" s="63">
        <f t="shared" si="229"/>
        <v>0</v>
      </c>
      <c r="SIR57" s="63">
        <f t="shared" si="229"/>
        <v>0</v>
      </c>
      <c r="SIS57" s="63">
        <f t="shared" si="229"/>
        <v>0</v>
      </c>
      <c r="SIT57" s="63">
        <f t="shared" si="229"/>
        <v>0</v>
      </c>
      <c r="SIU57" s="63">
        <f t="shared" si="229"/>
        <v>0</v>
      </c>
      <c r="SIV57" s="63">
        <f t="shared" si="229"/>
        <v>0</v>
      </c>
      <c r="SIW57" s="63">
        <f t="shared" si="229"/>
        <v>0</v>
      </c>
      <c r="SIX57" s="63">
        <f t="shared" si="229"/>
        <v>0</v>
      </c>
      <c r="SIY57" s="63">
        <f t="shared" si="229"/>
        <v>0</v>
      </c>
      <c r="SIZ57" s="63">
        <f t="shared" si="229"/>
        <v>0</v>
      </c>
      <c r="SJA57" s="63">
        <f t="shared" si="229"/>
        <v>0</v>
      </c>
      <c r="SJB57" s="63">
        <f t="shared" si="229"/>
        <v>0</v>
      </c>
      <c r="SJC57" s="63">
        <f t="shared" si="229"/>
        <v>0</v>
      </c>
      <c r="SJD57" s="63">
        <f t="shared" si="229"/>
        <v>0</v>
      </c>
      <c r="SJE57" s="63">
        <f t="shared" si="229"/>
        <v>0</v>
      </c>
      <c r="SJF57" s="63">
        <f t="shared" si="229"/>
        <v>0</v>
      </c>
      <c r="SJG57" s="63">
        <f t="shared" si="229"/>
        <v>0</v>
      </c>
      <c r="SJH57" s="63">
        <f t="shared" si="229"/>
        <v>0</v>
      </c>
      <c r="SJI57" s="63">
        <f t="shared" si="229"/>
        <v>0</v>
      </c>
      <c r="SJJ57" s="63">
        <f t="shared" si="229"/>
        <v>0</v>
      </c>
      <c r="SJK57" s="63">
        <f t="shared" si="229"/>
        <v>0</v>
      </c>
      <c r="SJL57" s="63">
        <f t="shared" si="229"/>
        <v>0</v>
      </c>
      <c r="SJM57" s="63">
        <f t="shared" si="229"/>
        <v>0</v>
      </c>
      <c r="SJN57" s="63">
        <f t="shared" si="229"/>
        <v>0</v>
      </c>
      <c r="SJO57" s="63">
        <f t="shared" si="229"/>
        <v>0</v>
      </c>
      <c r="SJP57" s="63">
        <f t="shared" si="229"/>
        <v>0</v>
      </c>
      <c r="SJQ57" s="63">
        <f t="shared" si="229"/>
        <v>0</v>
      </c>
      <c r="SJR57" s="63">
        <f t="shared" si="229"/>
        <v>0</v>
      </c>
      <c r="SJS57" s="63">
        <f t="shared" si="229"/>
        <v>0</v>
      </c>
      <c r="SJT57" s="63">
        <f t="shared" si="229"/>
        <v>0</v>
      </c>
      <c r="SJU57" s="63">
        <f t="shared" si="229"/>
        <v>0</v>
      </c>
      <c r="SJV57" s="63">
        <f t="shared" si="229"/>
        <v>0</v>
      </c>
      <c r="SJW57" s="63">
        <f t="shared" si="229"/>
        <v>0</v>
      </c>
      <c r="SJX57" s="63">
        <f t="shared" si="229"/>
        <v>0</v>
      </c>
      <c r="SJY57" s="63">
        <f t="shared" si="229"/>
        <v>0</v>
      </c>
      <c r="SJZ57" s="63">
        <f t="shared" ref="SJZ57:SMK57" si="230">SJY58</f>
        <v>0</v>
      </c>
      <c r="SKA57" s="63">
        <f t="shared" si="230"/>
        <v>0</v>
      </c>
      <c r="SKB57" s="63">
        <f t="shared" si="230"/>
        <v>0</v>
      </c>
      <c r="SKC57" s="63">
        <f t="shared" si="230"/>
        <v>0</v>
      </c>
      <c r="SKD57" s="63">
        <f t="shared" si="230"/>
        <v>0</v>
      </c>
      <c r="SKE57" s="63">
        <f t="shared" si="230"/>
        <v>0</v>
      </c>
      <c r="SKF57" s="63">
        <f t="shared" si="230"/>
        <v>0</v>
      </c>
      <c r="SKG57" s="63">
        <f t="shared" si="230"/>
        <v>0</v>
      </c>
      <c r="SKH57" s="63">
        <f t="shared" si="230"/>
        <v>0</v>
      </c>
      <c r="SKI57" s="63">
        <f t="shared" si="230"/>
        <v>0</v>
      </c>
      <c r="SKJ57" s="63">
        <f t="shared" si="230"/>
        <v>0</v>
      </c>
      <c r="SKK57" s="63">
        <f t="shared" si="230"/>
        <v>0</v>
      </c>
      <c r="SKL57" s="63">
        <f t="shared" si="230"/>
        <v>0</v>
      </c>
      <c r="SKM57" s="63">
        <f t="shared" si="230"/>
        <v>0</v>
      </c>
      <c r="SKN57" s="63">
        <f t="shared" si="230"/>
        <v>0</v>
      </c>
      <c r="SKO57" s="63">
        <f t="shared" si="230"/>
        <v>0</v>
      </c>
      <c r="SKP57" s="63">
        <f t="shared" si="230"/>
        <v>0</v>
      </c>
      <c r="SKQ57" s="63">
        <f t="shared" si="230"/>
        <v>0</v>
      </c>
      <c r="SKR57" s="63">
        <f t="shared" si="230"/>
        <v>0</v>
      </c>
      <c r="SKS57" s="63">
        <f t="shared" si="230"/>
        <v>0</v>
      </c>
      <c r="SKT57" s="63">
        <f t="shared" si="230"/>
        <v>0</v>
      </c>
      <c r="SKU57" s="63">
        <f t="shared" si="230"/>
        <v>0</v>
      </c>
      <c r="SKV57" s="63">
        <f t="shared" si="230"/>
        <v>0</v>
      </c>
      <c r="SKW57" s="63">
        <f t="shared" si="230"/>
        <v>0</v>
      </c>
      <c r="SKX57" s="63">
        <f t="shared" si="230"/>
        <v>0</v>
      </c>
      <c r="SKY57" s="63">
        <f t="shared" si="230"/>
        <v>0</v>
      </c>
      <c r="SKZ57" s="63">
        <f t="shared" si="230"/>
        <v>0</v>
      </c>
      <c r="SLA57" s="63">
        <f t="shared" si="230"/>
        <v>0</v>
      </c>
      <c r="SLB57" s="63">
        <f t="shared" si="230"/>
        <v>0</v>
      </c>
      <c r="SLC57" s="63">
        <f t="shared" si="230"/>
        <v>0</v>
      </c>
      <c r="SLD57" s="63">
        <f t="shared" si="230"/>
        <v>0</v>
      </c>
      <c r="SLE57" s="63">
        <f t="shared" si="230"/>
        <v>0</v>
      </c>
      <c r="SLF57" s="63">
        <f t="shared" si="230"/>
        <v>0</v>
      </c>
      <c r="SLG57" s="63">
        <f t="shared" si="230"/>
        <v>0</v>
      </c>
      <c r="SLH57" s="63">
        <f t="shared" si="230"/>
        <v>0</v>
      </c>
      <c r="SLI57" s="63">
        <f t="shared" si="230"/>
        <v>0</v>
      </c>
      <c r="SLJ57" s="63">
        <f t="shared" si="230"/>
        <v>0</v>
      </c>
      <c r="SLK57" s="63">
        <f t="shared" si="230"/>
        <v>0</v>
      </c>
      <c r="SLL57" s="63">
        <f t="shared" si="230"/>
        <v>0</v>
      </c>
      <c r="SLM57" s="63">
        <f t="shared" si="230"/>
        <v>0</v>
      </c>
      <c r="SLN57" s="63">
        <f t="shared" si="230"/>
        <v>0</v>
      </c>
      <c r="SLO57" s="63">
        <f t="shared" si="230"/>
        <v>0</v>
      </c>
      <c r="SLP57" s="63">
        <f t="shared" si="230"/>
        <v>0</v>
      </c>
      <c r="SLQ57" s="63">
        <f t="shared" si="230"/>
        <v>0</v>
      </c>
      <c r="SLR57" s="63">
        <f t="shared" si="230"/>
        <v>0</v>
      </c>
      <c r="SLS57" s="63">
        <f t="shared" si="230"/>
        <v>0</v>
      </c>
      <c r="SLT57" s="63">
        <f t="shared" si="230"/>
        <v>0</v>
      </c>
      <c r="SLU57" s="63">
        <f t="shared" si="230"/>
        <v>0</v>
      </c>
      <c r="SLV57" s="63">
        <f t="shared" si="230"/>
        <v>0</v>
      </c>
      <c r="SLW57" s="63">
        <f t="shared" si="230"/>
        <v>0</v>
      </c>
      <c r="SLX57" s="63">
        <f t="shared" si="230"/>
        <v>0</v>
      </c>
      <c r="SLY57" s="63">
        <f t="shared" si="230"/>
        <v>0</v>
      </c>
      <c r="SLZ57" s="63">
        <f t="shared" si="230"/>
        <v>0</v>
      </c>
      <c r="SMA57" s="63">
        <f t="shared" si="230"/>
        <v>0</v>
      </c>
      <c r="SMB57" s="63">
        <f t="shared" si="230"/>
        <v>0</v>
      </c>
      <c r="SMC57" s="63">
        <f t="shared" si="230"/>
        <v>0</v>
      </c>
      <c r="SMD57" s="63">
        <f t="shared" si="230"/>
        <v>0</v>
      </c>
      <c r="SME57" s="63">
        <f t="shared" si="230"/>
        <v>0</v>
      </c>
      <c r="SMF57" s="63">
        <f t="shared" si="230"/>
        <v>0</v>
      </c>
      <c r="SMG57" s="63">
        <f t="shared" si="230"/>
        <v>0</v>
      </c>
      <c r="SMH57" s="63">
        <f t="shared" si="230"/>
        <v>0</v>
      </c>
      <c r="SMI57" s="63">
        <f t="shared" si="230"/>
        <v>0</v>
      </c>
      <c r="SMJ57" s="63">
        <f t="shared" si="230"/>
        <v>0</v>
      </c>
      <c r="SMK57" s="63">
        <f t="shared" si="230"/>
        <v>0</v>
      </c>
      <c r="SML57" s="63">
        <f t="shared" ref="SML57:SOW57" si="231">SMK58</f>
        <v>0</v>
      </c>
      <c r="SMM57" s="63">
        <f t="shared" si="231"/>
        <v>0</v>
      </c>
      <c r="SMN57" s="63">
        <f t="shared" si="231"/>
        <v>0</v>
      </c>
      <c r="SMO57" s="63">
        <f t="shared" si="231"/>
        <v>0</v>
      </c>
      <c r="SMP57" s="63">
        <f t="shared" si="231"/>
        <v>0</v>
      </c>
      <c r="SMQ57" s="63">
        <f t="shared" si="231"/>
        <v>0</v>
      </c>
      <c r="SMR57" s="63">
        <f t="shared" si="231"/>
        <v>0</v>
      </c>
      <c r="SMS57" s="63">
        <f t="shared" si="231"/>
        <v>0</v>
      </c>
      <c r="SMT57" s="63">
        <f t="shared" si="231"/>
        <v>0</v>
      </c>
      <c r="SMU57" s="63">
        <f t="shared" si="231"/>
        <v>0</v>
      </c>
      <c r="SMV57" s="63">
        <f t="shared" si="231"/>
        <v>0</v>
      </c>
      <c r="SMW57" s="63">
        <f t="shared" si="231"/>
        <v>0</v>
      </c>
      <c r="SMX57" s="63">
        <f t="shared" si="231"/>
        <v>0</v>
      </c>
      <c r="SMY57" s="63">
        <f t="shared" si="231"/>
        <v>0</v>
      </c>
      <c r="SMZ57" s="63">
        <f t="shared" si="231"/>
        <v>0</v>
      </c>
      <c r="SNA57" s="63">
        <f t="shared" si="231"/>
        <v>0</v>
      </c>
      <c r="SNB57" s="63">
        <f t="shared" si="231"/>
        <v>0</v>
      </c>
      <c r="SNC57" s="63">
        <f t="shared" si="231"/>
        <v>0</v>
      </c>
      <c r="SND57" s="63">
        <f t="shared" si="231"/>
        <v>0</v>
      </c>
      <c r="SNE57" s="63">
        <f t="shared" si="231"/>
        <v>0</v>
      </c>
      <c r="SNF57" s="63">
        <f t="shared" si="231"/>
        <v>0</v>
      </c>
      <c r="SNG57" s="63">
        <f t="shared" si="231"/>
        <v>0</v>
      </c>
      <c r="SNH57" s="63">
        <f t="shared" si="231"/>
        <v>0</v>
      </c>
      <c r="SNI57" s="63">
        <f t="shared" si="231"/>
        <v>0</v>
      </c>
      <c r="SNJ57" s="63">
        <f t="shared" si="231"/>
        <v>0</v>
      </c>
      <c r="SNK57" s="63">
        <f t="shared" si="231"/>
        <v>0</v>
      </c>
      <c r="SNL57" s="63">
        <f t="shared" si="231"/>
        <v>0</v>
      </c>
      <c r="SNM57" s="63">
        <f t="shared" si="231"/>
        <v>0</v>
      </c>
      <c r="SNN57" s="63">
        <f t="shared" si="231"/>
        <v>0</v>
      </c>
      <c r="SNO57" s="63">
        <f t="shared" si="231"/>
        <v>0</v>
      </c>
      <c r="SNP57" s="63">
        <f t="shared" si="231"/>
        <v>0</v>
      </c>
      <c r="SNQ57" s="63">
        <f t="shared" si="231"/>
        <v>0</v>
      </c>
      <c r="SNR57" s="63">
        <f t="shared" si="231"/>
        <v>0</v>
      </c>
      <c r="SNS57" s="63">
        <f t="shared" si="231"/>
        <v>0</v>
      </c>
      <c r="SNT57" s="63">
        <f t="shared" si="231"/>
        <v>0</v>
      </c>
      <c r="SNU57" s="63">
        <f t="shared" si="231"/>
        <v>0</v>
      </c>
      <c r="SNV57" s="63">
        <f t="shared" si="231"/>
        <v>0</v>
      </c>
      <c r="SNW57" s="63">
        <f t="shared" si="231"/>
        <v>0</v>
      </c>
      <c r="SNX57" s="63">
        <f t="shared" si="231"/>
        <v>0</v>
      </c>
      <c r="SNY57" s="63">
        <f t="shared" si="231"/>
        <v>0</v>
      </c>
      <c r="SNZ57" s="63">
        <f t="shared" si="231"/>
        <v>0</v>
      </c>
      <c r="SOA57" s="63">
        <f t="shared" si="231"/>
        <v>0</v>
      </c>
      <c r="SOB57" s="63">
        <f t="shared" si="231"/>
        <v>0</v>
      </c>
      <c r="SOC57" s="63">
        <f t="shared" si="231"/>
        <v>0</v>
      </c>
      <c r="SOD57" s="63">
        <f t="shared" si="231"/>
        <v>0</v>
      </c>
      <c r="SOE57" s="63">
        <f t="shared" si="231"/>
        <v>0</v>
      </c>
      <c r="SOF57" s="63">
        <f t="shared" si="231"/>
        <v>0</v>
      </c>
      <c r="SOG57" s="63">
        <f t="shared" si="231"/>
        <v>0</v>
      </c>
      <c r="SOH57" s="63">
        <f t="shared" si="231"/>
        <v>0</v>
      </c>
      <c r="SOI57" s="63">
        <f t="shared" si="231"/>
        <v>0</v>
      </c>
      <c r="SOJ57" s="63">
        <f t="shared" si="231"/>
        <v>0</v>
      </c>
      <c r="SOK57" s="63">
        <f t="shared" si="231"/>
        <v>0</v>
      </c>
      <c r="SOL57" s="63">
        <f t="shared" si="231"/>
        <v>0</v>
      </c>
      <c r="SOM57" s="63">
        <f t="shared" si="231"/>
        <v>0</v>
      </c>
      <c r="SON57" s="63">
        <f t="shared" si="231"/>
        <v>0</v>
      </c>
      <c r="SOO57" s="63">
        <f t="shared" si="231"/>
        <v>0</v>
      </c>
      <c r="SOP57" s="63">
        <f t="shared" si="231"/>
        <v>0</v>
      </c>
      <c r="SOQ57" s="63">
        <f t="shared" si="231"/>
        <v>0</v>
      </c>
      <c r="SOR57" s="63">
        <f t="shared" si="231"/>
        <v>0</v>
      </c>
      <c r="SOS57" s="63">
        <f t="shared" si="231"/>
        <v>0</v>
      </c>
      <c r="SOT57" s="63">
        <f t="shared" si="231"/>
        <v>0</v>
      </c>
      <c r="SOU57" s="63">
        <f t="shared" si="231"/>
        <v>0</v>
      </c>
      <c r="SOV57" s="63">
        <f t="shared" si="231"/>
        <v>0</v>
      </c>
      <c r="SOW57" s="63">
        <f t="shared" si="231"/>
        <v>0</v>
      </c>
      <c r="SOX57" s="63">
        <f t="shared" ref="SOX57:SRI57" si="232">SOW58</f>
        <v>0</v>
      </c>
      <c r="SOY57" s="63">
        <f t="shared" si="232"/>
        <v>0</v>
      </c>
      <c r="SOZ57" s="63">
        <f t="shared" si="232"/>
        <v>0</v>
      </c>
      <c r="SPA57" s="63">
        <f t="shared" si="232"/>
        <v>0</v>
      </c>
      <c r="SPB57" s="63">
        <f t="shared" si="232"/>
        <v>0</v>
      </c>
      <c r="SPC57" s="63">
        <f t="shared" si="232"/>
        <v>0</v>
      </c>
      <c r="SPD57" s="63">
        <f t="shared" si="232"/>
        <v>0</v>
      </c>
      <c r="SPE57" s="63">
        <f t="shared" si="232"/>
        <v>0</v>
      </c>
      <c r="SPF57" s="63">
        <f t="shared" si="232"/>
        <v>0</v>
      </c>
      <c r="SPG57" s="63">
        <f t="shared" si="232"/>
        <v>0</v>
      </c>
      <c r="SPH57" s="63">
        <f t="shared" si="232"/>
        <v>0</v>
      </c>
      <c r="SPI57" s="63">
        <f t="shared" si="232"/>
        <v>0</v>
      </c>
      <c r="SPJ57" s="63">
        <f t="shared" si="232"/>
        <v>0</v>
      </c>
      <c r="SPK57" s="63">
        <f t="shared" si="232"/>
        <v>0</v>
      </c>
      <c r="SPL57" s="63">
        <f t="shared" si="232"/>
        <v>0</v>
      </c>
      <c r="SPM57" s="63">
        <f t="shared" si="232"/>
        <v>0</v>
      </c>
      <c r="SPN57" s="63">
        <f t="shared" si="232"/>
        <v>0</v>
      </c>
      <c r="SPO57" s="63">
        <f t="shared" si="232"/>
        <v>0</v>
      </c>
      <c r="SPP57" s="63">
        <f t="shared" si="232"/>
        <v>0</v>
      </c>
      <c r="SPQ57" s="63">
        <f t="shared" si="232"/>
        <v>0</v>
      </c>
      <c r="SPR57" s="63">
        <f t="shared" si="232"/>
        <v>0</v>
      </c>
      <c r="SPS57" s="63">
        <f t="shared" si="232"/>
        <v>0</v>
      </c>
      <c r="SPT57" s="63">
        <f t="shared" si="232"/>
        <v>0</v>
      </c>
      <c r="SPU57" s="63">
        <f t="shared" si="232"/>
        <v>0</v>
      </c>
      <c r="SPV57" s="63">
        <f t="shared" si="232"/>
        <v>0</v>
      </c>
      <c r="SPW57" s="63">
        <f t="shared" si="232"/>
        <v>0</v>
      </c>
      <c r="SPX57" s="63">
        <f t="shared" si="232"/>
        <v>0</v>
      </c>
      <c r="SPY57" s="63">
        <f t="shared" si="232"/>
        <v>0</v>
      </c>
      <c r="SPZ57" s="63">
        <f t="shared" si="232"/>
        <v>0</v>
      </c>
      <c r="SQA57" s="63">
        <f t="shared" si="232"/>
        <v>0</v>
      </c>
      <c r="SQB57" s="63">
        <f t="shared" si="232"/>
        <v>0</v>
      </c>
      <c r="SQC57" s="63">
        <f t="shared" si="232"/>
        <v>0</v>
      </c>
      <c r="SQD57" s="63">
        <f t="shared" si="232"/>
        <v>0</v>
      </c>
      <c r="SQE57" s="63">
        <f t="shared" si="232"/>
        <v>0</v>
      </c>
      <c r="SQF57" s="63">
        <f t="shared" si="232"/>
        <v>0</v>
      </c>
      <c r="SQG57" s="63">
        <f t="shared" si="232"/>
        <v>0</v>
      </c>
      <c r="SQH57" s="63">
        <f t="shared" si="232"/>
        <v>0</v>
      </c>
      <c r="SQI57" s="63">
        <f t="shared" si="232"/>
        <v>0</v>
      </c>
      <c r="SQJ57" s="63">
        <f t="shared" si="232"/>
        <v>0</v>
      </c>
      <c r="SQK57" s="63">
        <f t="shared" si="232"/>
        <v>0</v>
      </c>
      <c r="SQL57" s="63">
        <f t="shared" si="232"/>
        <v>0</v>
      </c>
      <c r="SQM57" s="63">
        <f t="shared" si="232"/>
        <v>0</v>
      </c>
      <c r="SQN57" s="63">
        <f t="shared" si="232"/>
        <v>0</v>
      </c>
      <c r="SQO57" s="63">
        <f t="shared" si="232"/>
        <v>0</v>
      </c>
      <c r="SQP57" s="63">
        <f t="shared" si="232"/>
        <v>0</v>
      </c>
      <c r="SQQ57" s="63">
        <f t="shared" si="232"/>
        <v>0</v>
      </c>
      <c r="SQR57" s="63">
        <f t="shared" si="232"/>
        <v>0</v>
      </c>
      <c r="SQS57" s="63">
        <f t="shared" si="232"/>
        <v>0</v>
      </c>
      <c r="SQT57" s="63">
        <f t="shared" si="232"/>
        <v>0</v>
      </c>
      <c r="SQU57" s="63">
        <f t="shared" si="232"/>
        <v>0</v>
      </c>
      <c r="SQV57" s="63">
        <f t="shared" si="232"/>
        <v>0</v>
      </c>
      <c r="SQW57" s="63">
        <f t="shared" si="232"/>
        <v>0</v>
      </c>
      <c r="SQX57" s="63">
        <f t="shared" si="232"/>
        <v>0</v>
      </c>
      <c r="SQY57" s="63">
        <f t="shared" si="232"/>
        <v>0</v>
      </c>
      <c r="SQZ57" s="63">
        <f t="shared" si="232"/>
        <v>0</v>
      </c>
      <c r="SRA57" s="63">
        <f t="shared" si="232"/>
        <v>0</v>
      </c>
      <c r="SRB57" s="63">
        <f t="shared" si="232"/>
        <v>0</v>
      </c>
      <c r="SRC57" s="63">
        <f t="shared" si="232"/>
        <v>0</v>
      </c>
      <c r="SRD57" s="63">
        <f t="shared" si="232"/>
        <v>0</v>
      </c>
      <c r="SRE57" s="63">
        <f t="shared" si="232"/>
        <v>0</v>
      </c>
      <c r="SRF57" s="63">
        <f t="shared" si="232"/>
        <v>0</v>
      </c>
      <c r="SRG57" s="63">
        <f t="shared" si="232"/>
        <v>0</v>
      </c>
      <c r="SRH57" s="63">
        <f t="shared" si="232"/>
        <v>0</v>
      </c>
      <c r="SRI57" s="63">
        <f t="shared" si="232"/>
        <v>0</v>
      </c>
      <c r="SRJ57" s="63">
        <f t="shared" ref="SRJ57:STU57" si="233">SRI58</f>
        <v>0</v>
      </c>
      <c r="SRK57" s="63">
        <f t="shared" si="233"/>
        <v>0</v>
      </c>
      <c r="SRL57" s="63">
        <f t="shared" si="233"/>
        <v>0</v>
      </c>
      <c r="SRM57" s="63">
        <f t="shared" si="233"/>
        <v>0</v>
      </c>
      <c r="SRN57" s="63">
        <f t="shared" si="233"/>
        <v>0</v>
      </c>
      <c r="SRO57" s="63">
        <f t="shared" si="233"/>
        <v>0</v>
      </c>
      <c r="SRP57" s="63">
        <f t="shared" si="233"/>
        <v>0</v>
      </c>
      <c r="SRQ57" s="63">
        <f t="shared" si="233"/>
        <v>0</v>
      </c>
      <c r="SRR57" s="63">
        <f t="shared" si="233"/>
        <v>0</v>
      </c>
      <c r="SRS57" s="63">
        <f t="shared" si="233"/>
        <v>0</v>
      </c>
      <c r="SRT57" s="63">
        <f t="shared" si="233"/>
        <v>0</v>
      </c>
      <c r="SRU57" s="63">
        <f t="shared" si="233"/>
        <v>0</v>
      </c>
      <c r="SRV57" s="63">
        <f t="shared" si="233"/>
        <v>0</v>
      </c>
      <c r="SRW57" s="63">
        <f t="shared" si="233"/>
        <v>0</v>
      </c>
      <c r="SRX57" s="63">
        <f t="shared" si="233"/>
        <v>0</v>
      </c>
      <c r="SRY57" s="63">
        <f t="shared" si="233"/>
        <v>0</v>
      </c>
      <c r="SRZ57" s="63">
        <f t="shared" si="233"/>
        <v>0</v>
      </c>
      <c r="SSA57" s="63">
        <f t="shared" si="233"/>
        <v>0</v>
      </c>
      <c r="SSB57" s="63">
        <f t="shared" si="233"/>
        <v>0</v>
      </c>
      <c r="SSC57" s="63">
        <f t="shared" si="233"/>
        <v>0</v>
      </c>
      <c r="SSD57" s="63">
        <f t="shared" si="233"/>
        <v>0</v>
      </c>
      <c r="SSE57" s="63">
        <f t="shared" si="233"/>
        <v>0</v>
      </c>
      <c r="SSF57" s="63">
        <f t="shared" si="233"/>
        <v>0</v>
      </c>
      <c r="SSG57" s="63">
        <f t="shared" si="233"/>
        <v>0</v>
      </c>
      <c r="SSH57" s="63">
        <f t="shared" si="233"/>
        <v>0</v>
      </c>
      <c r="SSI57" s="63">
        <f t="shared" si="233"/>
        <v>0</v>
      </c>
      <c r="SSJ57" s="63">
        <f t="shared" si="233"/>
        <v>0</v>
      </c>
      <c r="SSK57" s="63">
        <f t="shared" si="233"/>
        <v>0</v>
      </c>
      <c r="SSL57" s="63">
        <f t="shared" si="233"/>
        <v>0</v>
      </c>
      <c r="SSM57" s="63">
        <f t="shared" si="233"/>
        <v>0</v>
      </c>
      <c r="SSN57" s="63">
        <f t="shared" si="233"/>
        <v>0</v>
      </c>
      <c r="SSO57" s="63">
        <f t="shared" si="233"/>
        <v>0</v>
      </c>
      <c r="SSP57" s="63">
        <f t="shared" si="233"/>
        <v>0</v>
      </c>
      <c r="SSQ57" s="63">
        <f t="shared" si="233"/>
        <v>0</v>
      </c>
      <c r="SSR57" s="63">
        <f t="shared" si="233"/>
        <v>0</v>
      </c>
      <c r="SSS57" s="63">
        <f t="shared" si="233"/>
        <v>0</v>
      </c>
      <c r="SST57" s="63">
        <f t="shared" si="233"/>
        <v>0</v>
      </c>
      <c r="SSU57" s="63">
        <f t="shared" si="233"/>
        <v>0</v>
      </c>
      <c r="SSV57" s="63">
        <f t="shared" si="233"/>
        <v>0</v>
      </c>
      <c r="SSW57" s="63">
        <f t="shared" si="233"/>
        <v>0</v>
      </c>
      <c r="SSX57" s="63">
        <f t="shared" si="233"/>
        <v>0</v>
      </c>
      <c r="SSY57" s="63">
        <f t="shared" si="233"/>
        <v>0</v>
      </c>
      <c r="SSZ57" s="63">
        <f t="shared" si="233"/>
        <v>0</v>
      </c>
      <c r="STA57" s="63">
        <f t="shared" si="233"/>
        <v>0</v>
      </c>
      <c r="STB57" s="63">
        <f t="shared" si="233"/>
        <v>0</v>
      </c>
      <c r="STC57" s="63">
        <f t="shared" si="233"/>
        <v>0</v>
      </c>
      <c r="STD57" s="63">
        <f t="shared" si="233"/>
        <v>0</v>
      </c>
      <c r="STE57" s="63">
        <f t="shared" si="233"/>
        <v>0</v>
      </c>
      <c r="STF57" s="63">
        <f t="shared" si="233"/>
        <v>0</v>
      </c>
      <c r="STG57" s="63">
        <f t="shared" si="233"/>
        <v>0</v>
      </c>
      <c r="STH57" s="63">
        <f t="shared" si="233"/>
        <v>0</v>
      </c>
      <c r="STI57" s="63">
        <f t="shared" si="233"/>
        <v>0</v>
      </c>
      <c r="STJ57" s="63">
        <f t="shared" si="233"/>
        <v>0</v>
      </c>
      <c r="STK57" s="63">
        <f t="shared" si="233"/>
        <v>0</v>
      </c>
      <c r="STL57" s="63">
        <f t="shared" si="233"/>
        <v>0</v>
      </c>
      <c r="STM57" s="63">
        <f t="shared" si="233"/>
        <v>0</v>
      </c>
      <c r="STN57" s="63">
        <f t="shared" si="233"/>
        <v>0</v>
      </c>
      <c r="STO57" s="63">
        <f t="shared" si="233"/>
        <v>0</v>
      </c>
      <c r="STP57" s="63">
        <f t="shared" si="233"/>
        <v>0</v>
      </c>
      <c r="STQ57" s="63">
        <f t="shared" si="233"/>
        <v>0</v>
      </c>
      <c r="STR57" s="63">
        <f t="shared" si="233"/>
        <v>0</v>
      </c>
      <c r="STS57" s="63">
        <f t="shared" si="233"/>
        <v>0</v>
      </c>
      <c r="STT57" s="63">
        <f t="shared" si="233"/>
        <v>0</v>
      </c>
      <c r="STU57" s="63">
        <f t="shared" si="233"/>
        <v>0</v>
      </c>
      <c r="STV57" s="63">
        <f t="shared" ref="STV57:SWG57" si="234">STU58</f>
        <v>0</v>
      </c>
      <c r="STW57" s="63">
        <f t="shared" si="234"/>
        <v>0</v>
      </c>
      <c r="STX57" s="63">
        <f t="shared" si="234"/>
        <v>0</v>
      </c>
      <c r="STY57" s="63">
        <f t="shared" si="234"/>
        <v>0</v>
      </c>
      <c r="STZ57" s="63">
        <f t="shared" si="234"/>
        <v>0</v>
      </c>
      <c r="SUA57" s="63">
        <f t="shared" si="234"/>
        <v>0</v>
      </c>
      <c r="SUB57" s="63">
        <f t="shared" si="234"/>
        <v>0</v>
      </c>
      <c r="SUC57" s="63">
        <f t="shared" si="234"/>
        <v>0</v>
      </c>
      <c r="SUD57" s="63">
        <f t="shared" si="234"/>
        <v>0</v>
      </c>
      <c r="SUE57" s="63">
        <f t="shared" si="234"/>
        <v>0</v>
      </c>
      <c r="SUF57" s="63">
        <f t="shared" si="234"/>
        <v>0</v>
      </c>
      <c r="SUG57" s="63">
        <f t="shared" si="234"/>
        <v>0</v>
      </c>
      <c r="SUH57" s="63">
        <f t="shared" si="234"/>
        <v>0</v>
      </c>
      <c r="SUI57" s="63">
        <f t="shared" si="234"/>
        <v>0</v>
      </c>
      <c r="SUJ57" s="63">
        <f t="shared" si="234"/>
        <v>0</v>
      </c>
      <c r="SUK57" s="63">
        <f t="shared" si="234"/>
        <v>0</v>
      </c>
      <c r="SUL57" s="63">
        <f t="shared" si="234"/>
        <v>0</v>
      </c>
      <c r="SUM57" s="63">
        <f t="shared" si="234"/>
        <v>0</v>
      </c>
      <c r="SUN57" s="63">
        <f t="shared" si="234"/>
        <v>0</v>
      </c>
      <c r="SUO57" s="63">
        <f t="shared" si="234"/>
        <v>0</v>
      </c>
      <c r="SUP57" s="63">
        <f t="shared" si="234"/>
        <v>0</v>
      </c>
      <c r="SUQ57" s="63">
        <f t="shared" si="234"/>
        <v>0</v>
      </c>
      <c r="SUR57" s="63">
        <f t="shared" si="234"/>
        <v>0</v>
      </c>
      <c r="SUS57" s="63">
        <f t="shared" si="234"/>
        <v>0</v>
      </c>
      <c r="SUT57" s="63">
        <f t="shared" si="234"/>
        <v>0</v>
      </c>
      <c r="SUU57" s="63">
        <f t="shared" si="234"/>
        <v>0</v>
      </c>
      <c r="SUV57" s="63">
        <f t="shared" si="234"/>
        <v>0</v>
      </c>
      <c r="SUW57" s="63">
        <f t="shared" si="234"/>
        <v>0</v>
      </c>
      <c r="SUX57" s="63">
        <f t="shared" si="234"/>
        <v>0</v>
      </c>
      <c r="SUY57" s="63">
        <f t="shared" si="234"/>
        <v>0</v>
      </c>
      <c r="SUZ57" s="63">
        <f t="shared" si="234"/>
        <v>0</v>
      </c>
      <c r="SVA57" s="63">
        <f t="shared" si="234"/>
        <v>0</v>
      </c>
      <c r="SVB57" s="63">
        <f t="shared" si="234"/>
        <v>0</v>
      </c>
      <c r="SVC57" s="63">
        <f t="shared" si="234"/>
        <v>0</v>
      </c>
      <c r="SVD57" s="63">
        <f t="shared" si="234"/>
        <v>0</v>
      </c>
      <c r="SVE57" s="63">
        <f t="shared" si="234"/>
        <v>0</v>
      </c>
      <c r="SVF57" s="63">
        <f t="shared" si="234"/>
        <v>0</v>
      </c>
      <c r="SVG57" s="63">
        <f t="shared" si="234"/>
        <v>0</v>
      </c>
      <c r="SVH57" s="63">
        <f t="shared" si="234"/>
        <v>0</v>
      </c>
      <c r="SVI57" s="63">
        <f t="shared" si="234"/>
        <v>0</v>
      </c>
      <c r="SVJ57" s="63">
        <f t="shared" si="234"/>
        <v>0</v>
      </c>
      <c r="SVK57" s="63">
        <f t="shared" si="234"/>
        <v>0</v>
      </c>
      <c r="SVL57" s="63">
        <f t="shared" si="234"/>
        <v>0</v>
      </c>
      <c r="SVM57" s="63">
        <f t="shared" si="234"/>
        <v>0</v>
      </c>
      <c r="SVN57" s="63">
        <f t="shared" si="234"/>
        <v>0</v>
      </c>
      <c r="SVO57" s="63">
        <f t="shared" si="234"/>
        <v>0</v>
      </c>
      <c r="SVP57" s="63">
        <f t="shared" si="234"/>
        <v>0</v>
      </c>
      <c r="SVQ57" s="63">
        <f t="shared" si="234"/>
        <v>0</v>
      </c>
      <c r="SVR57" s="63">
        <f t="shared" si="234"/>
        <v>0</v>
      </c>
      <c r="SVS57" s="63">
        <f t="shared" si="234"/>
        <v>0</v>
      </c>
      <c r="SVT57" s="63">
        <f t="shared" si="234"/>
        <v>0</v>
      </c>
      <c r="SVU57" s="63">
        <f t="shared" si="234"/>
        <v>0</v>
      </c>
      <c r="SVV57" s="63">
        <f t="shared" si="234"/>
        <v>0</v>
      </c>
      <c r="SVW57" s="63">
        <f t="shared" si="234"/>
        <v>0</v>
      </c>
      <c r="SVX57" s="63">
        <f t="shared" si="234"/>
        <v>0</v>
      </c>
      <c r="SVY57" s="63">
        <f t="shared" si="234"/>
        <v>0</v>
      </c>
      <c r="SVZ57" s="63">
        <f t="shared" si="234"/>
        <v>0</v>
      </c>
      <c r="SWA57" s="63">
        <f t="shared" si="234"/>
        <v>0</v>
      </c>
      <c r="SWB57" s="63">
        <f t="shared" si="234"/>
        <v>0</v>
      </c>
      <c r="SWC57" s="63">
        <f t="shared" si="234"/>
        <v>0</v>
      </c>
      <c r="SWD57" s="63">
        <f t="shared" si="234"/>
        <v>0</v>
      </c>
      <c r="SWE57" s="63">
        <f t="shared" si="234"/>
        <v>0</v>
      </c>
      <c r="SWF57" s="63">
        <f t="shared" si="234"/>
        <v>0</v>
      </c>
      <c r="SWG57" s="63">
        <f t="shared" si="234"/>
        <v>0</v>
      </c>
      <c r="SWH57" s="63">
        <f t="shared" ref="SWH57:SYS57" si="235">SWG58</f>
        <v>0</v>
      </c>
      <c r="SWI57" s="63">
        <f t="shared" si="235"/>
        <v>0</v>
      </c>
      <c r="SWJ57" s="63">
        <f t="shared" si="235"/>
        <v>0</v>
      </c>
      <c r="SWK57" s="63">
        <f t="shared" si="235"/>
        <v>0</v>
      </c>
      <c r="SWL57" s="63">
        <f t="shared" si="235"/>
        <v>0</v>
      </c>
      <c r="SWM57" s="63">
        <f t="shared" si="235"/>
        <v>0</v>
      </c>
      <c r="SWN57" s="63">
        <f t="shared" si="235"/>
        <v>0</v>
      </c>
      <c r="SWO57" s="63">
        <f t="shared" si="235"/>
        <v>0</v>
      </c>
      <c r="SWP57" s="63">
        <f t="shared" si="235"/>
        <v>0</v>
      </c>
      <c r="SWQ57" s="63">
        <f t="shared" si="235"/>
        <v>0</v>
      </c>
      <c r="SWR57" s="63">
        <f t="shared" si="235"/>
        <v>0</v>
      </c>
      <c r="SWS57" s="63">
        <f t="shared" si="235"/>
        <v>0</v>
      </c>
      <c r="SWT57" s="63">
        <f t="shared" si="235"/>
        <v>0</v>
      </c>
      <c r="SWU57" s="63">
        <f t="shared" si="235"/>
        <v>0</v>
      </c>
      <c r="SWV57" s="63">
        <f t="shared" si="235"/>
        <v>0</v>
      </c>
      <c r="SWW57" s="63">
        <f t="shared" si="235"/>
        <v>0</v>
      </c>
      <c r="SWX57" s="63">
        <f t="shared" si="235"/>
        <v>0</v>
      </c>
      <c r="SWY57" s="63">
        <f t="shared" si="235"/>
        <v>0</v>
      </c>
      <c r="SWZ57" s="63">
        <f t="shared" si="235"/>
        <v>0</v>
      </c>
      <c r="SXA57" s="63">
        <f t="shared" si="235"/>
        <v>0</v>
      </c>
      <c r="SXB57" s="63">
        <f t="shared" si="235"/>
        <v>0</v>
      </c>
      <c r="SXC57" s="63">
        <f t="shared" si="235"/>
        <v>0</v>
      </c>
      <c r="SXD57" s="63">
        <f t="shared" si="235"/>
        <v>0</v>
      </c>
      <c r="SXE57" s="63">
        <f t="shared" si="235"/>
        <v>0</v>
      </c>
      <c r="SXF57" s="63">
        <f t="shared" si="235"/>
        <v>0</v>
      </c>
      <c r="SXG57" s="63">
        <f t="shared" si="235"/>
        <v>0</v>
      </c>
      <c r="SXH57" s="63">
        <f t="shared" si="235"/>
        <v>0</v>
      </c>
      <c r="SXI57" s="63">
        <f t="shared" si="235"/>
        <v>0</v>
      </c>
      <c r="SXJ57" s="63">
        <f t="shared" si="235"/>
        <v>0</v>
      </c>
      <c r="SXK57" s="63">
        <f t="shared" si="235"/>
        <v>0</v>
      </c>
      <c r="SXL57" s="63">
        <f t="shared" si="235"/>
        <v>0</v>
      </c>
      <c r="SXM57" s="63">
        <f t="shared" si="235"/>
        <v>0</v>
      </c>
      <c r="SXN57" s="63">
        <f t="shared" si="235"/>
        <v>0</v>
      </c>
      <c r="SXO57" s="63">
        <f t="shared" si="235"/>
        <v>0</v>
      </c>
      <c r="SXP57" s="63">
        <f t="shared" si="235"/>
        <v>0</v>
      </c>
      <c r="SXQ57" s="63">
        <f t="shared" si="235"/>
        <v>0</v>
      </c>
      <c r="SXR57" s="63">
        <f t="shared" si="235"/>
        <v>0</v>
      </c>
      <c r="SXS57" s="63">
        <f t="shared" si="235"/>
        <v>0</v>
      </c>
      <c r="SXT57" s="63">
        <f t="shared" si="235"/>
        <v>0</v>
      </c>
      <c r="SXU57" s="63">
        <f t="shared" si="235"/>
        <v>0</v>
      </c>
      <c r="SXV57" s="63">
        <f t="shared" si="235"/>
        <v>0</v>
      </c>
      <c r="SXW57" s="63">
        <f t="shared" si="235"/>
        <v>0</v>
      </c>
      <c r="SXX57" s="63">
        <f t="shared" si="235"/>
        <v>0</v>
      </c>
      <c r="SXY57" s="63">
        <f t="shared" si="235"/>
        <v>0</v>
      </c>
      <c r="SXZ57" s="63">
        <f t="shared" si="235"/>
        <v>0</v>
      </c>
      <c r="SYA57" s="63">
        <f t="shared" si="235"/>
        <v>0</v>
      </c>
      <c r="SYB57" s="63">
        <f t="shared" si="235"/>
        <v>0</v>
      </c>
      <c r="SYC57" s="63">
        <f t="shared" si="235"/>
        <v>0</v>
      </c>
      <c r="SYD57" s="63">
        <f t="shared" si="235"/>
        <v>0</v>
      </c>
      <c r="SYE57" s="63">
        <f t="shared" si="235"/>
        <v>0</v>
      </c>
      <c r="SYF57" s="63">
        <f t="shared" si="235"/>
        <v>0</v>
      </c>
      <c r="SYG57" s="63">
        <f t="shared" si="235"/>
        <v>0</v>
      </c>
      <c r="SYH57" s="63">
        <f t="shared" si="235"/>
        <v>0</v>
      </c>
      <c r="SYI57" s="63">
        <f t="shared" si="235"/>
        <v>0</v>
      </c>
      <c r="SYJ57" s="63">
        <f t="shared" si="235"/>
        <v>0</v>
      </c>
      <c r="SYK57" s="63">
        <f t="shared" si="235"/>
        <v>0</v>
      </c>
      <c r="SYL57" s="63">
        <f t="shared" si="235"/>
        <v>0</v>
      </c>
      <c r="SYM57" s="63">
        <f t="shared" si="235"/>
        <v>0</v>
      </c>
      <c r="SYN57" s="63">
        <f t="shared" si="235"/>
        <v>0</v>
      </c>
      <c r="SYO57" s="63">
        <f t="shared" si="235"/>
        <v>0</v>
      </c>
      <c r="SYP57" s="63">
        <f t="shared" si="235"/>
        <v>0</v>
      </c>
      <c r="SYQ57" s="63">
        <f t="shared" si="235"/>
        <v>0</v>
      </c>
      <c r="SYR57" s="63">
        <f t="shared" si="235"/>
        <v>0</v>
      </c>
      <c r="SYS57" s="63">
        <f t="shared" si="235"/>
        <v>0</v>
      </c>
      <c r="SYT57" s="63">
        <f t="shared" ref="SYT57:TBE57" si="236">SYS58</f>
        <v>0</v>
      </c>
      <c r="SYU57" s="63">
        <f t="shared" si="236"/>
        <v>0</v>
      </c>
      <c r="SYV57" s="63">
        <f t="shared" si="236"/>
        <v>0</v>
      </c>
      <c r="SYW57" s="63">
        <f t="shared" si="236"/>
        <v>0</v>
      </c>
      <c r="SYX57" s="63">
        <f t="shared" si="236"/>
        <v>0</v>
      </c>
      <c r="SYY57" s="63">
        <f t="shared" si="236"/>
        <v>0</v>
      </c>
      <c r="SYZ57" s="63">
        <f t="shared" si="236"/>
        <v>0</v>
      </c>
      <c r="SZA57" s="63">
        <f t="shared" si="236"/>
        <v>0</v>
      </c>
      <c r="SZB57" s="63">
        <f t="shared" si="236"/>
        <v>0</v>
      </c>
      <c r="SZC57" s="63">
        <f t="shared" si="236"/>
        <v>0</v>
      </c>
      <c r="SZD57" s="63">
        <f t="shared" si="236"/>
        <v>0</v>
      </c>
      <c r="SZE57" s="63">
        <f t="shared" si="236"/>
        <v>0</v>
      </c>
      <c r="SZF57" s="63">
        <f t="shared" si="236"/>
        <v>0</v>
      </c>
      <c r="SZG57" s="63">
        <f t="shared" si="236"/>
        <v>0</v>
      </c>
      <c r="SZH57" s="63">
        <f t="shared" si="236"/>
        <v>0</v>
      </c>
      <c r="SZI57" s="63">
        <f t="shared" si="236"/>
        <v>0</v>
      </c>
      <c r="SZJ57" s="63">
        <f t="shared" si="236"/>
        <v>0</v>
      </c>
      <c r="SZK57" s="63">
        <f t="shared" si="236"/>
        <v>0</v>
      </c>
      <c r="SZL57" s="63">
        <f t="shared" si="236"/>
        <v>0</v>
      </c>
      <c r="SZM57" s="63">
        <f t="shared" si="236"/>
        <v>0</v>
      </c>
      <c r="SZN57" s="63">
        <f t="shared" si="236"/>
        <v>0</v>
      </c>
      <c r="SZO57" s="63">
        <f t="shared" si="236"/>
        <v>0</v>
      </c>
      <c r="SZP57" s="63">
        <f t="shared" si="236"/>
        <v>0</v>
      </c>
      <c r="SZQ57" s="63">
        <f t="shared" si="236"/>
        <v>0</v>
      </c>
      <c r="SZR57" s="63">
        <f t="shared" si="236"/>
        <v>0</v>
      </c>
      <c r="SZS57" s="63">
        <f t="shared" si="236"/>
        <v>0</v>
      </c>
      <c r="SZT57" s="63">
        <f t="shared" si="236"/>
        <v>0</v>
      </c>
      <c r="SZU57" s="63">
        <f t="shared" si="236"/>
        <v>0</v>
      </c>
      <c r="SZV57" s="63">
        <f t="shared" si="236"/>
        <v>0</v>
      </c>
      <c r="SZW57" s="63">
        <f t="shared" si="236"/>
        <v>0</v>
      </c>
      <c r="SZX57" s="63">
        <f t="shared" si="236"/>
        <v>0</v>
      </c>
      <c r="SZY57" s="63">
        <f t="shared" si="236"/>
        <v>0</v>
      </c>
      <c r="SZZ57" s="63">
        <f t="shared" si="236"/>
        <v>0</v>
      </c>
      <c r="TAA57" s="63">
        <f t="shared" si="236"/>
        <v>0</v>
      </c>
      <c r="TAB57" s="63">
        <f t="shared" si="236"/>
        <v>0</v>
      </c>
      <c r="TAC57" s="63">
        <f t="shared" si="236"/>
        <v>0</v>
      </c>
      <c r="TAD57" s="63">
        <f t="shared" si="236"/>
        <v>0</v>
      </c>
      <c r="TAE57" s="63">
        <f t="shared" si="236"/>
        <v>0</v>
      </c>
      <c r="TAF57" s="63">
        <f t="shared" si="236"/>
        <v>0</v>
      </c>
      <c r="TAG57" s="63">
        <f t="shared" si="236"/>
        <v>0</v>
      </c>
      <c r="TAH57" s="63">
        <f t="shared" si="236"/>
        <v>0</v>
      </c>
      <c r="TAI57" s="63">
        <f t="shared" si="236"/>
        <v>0</v>
      </c>
      <c r="TAJ57" s="63">
        <f t="shared" si="236"/>
        <v>0</v>
      </c>
      <c r="TAK57" s="63">
        <f t="shared" si="236"/>
        <v>0</v>
      </c>
      <c r="TAL57" s="63">
        <f t="shared" si="236"/>
        <v>0</v>
      </c>
      <c r="TAM57" s="63">
        <f t="shared" si="236"/>
        <v>0</v>
      </c>
      <c r="TAN57" s="63">
        <f t="shared" si="236"/>
        <v>0</v>
      </c>
      <c r="TAO57" s="63">
        <f t="shared" si="236"/>
        <v>0</v>
      </c>
      <c r="TAP57" s="63">
        <f t="shared" si="236"/>
        <v>0</v>
      </c>
      <c r="TAQ57" s="63">
        <f t="shared" si="236"/>
        <v>0</v>
      </c>
      <c r="TAR57" s="63">
        <f t="shared" si="236"/>
        <v>0</v>
      </c>
      <c r="TAS57" s="63">
        <f t="shared" si="236"/>
        <v>0</v>
      </c>
      <c r="TAT57" s="63">
        <f t="shared" si="236"/>
        <v>0</v>
      </c>
      <c r="TAU57" s="63">
        <f t="shared" si="236"/>
        <v>0</v>
      </c>
      <c r="TAV57" s="63">
        <f t="shared" si="236"/>
        <v>0</v>
      </c>
      <c r="TAW57" s="63">
        <f t="shared" si="236"/>
        <v>0</v>
      </c>
      <c r="TAX57" s="63">
        <f t="shared" si="236"/>
        <v>0</v>
      </c>
      <c r="TAY57" s="63">
        <f t="shared" si="236"/>
        <v>0</v>
      </c>
      <c r="TAZ57" s="63">
        <f t="shared" si="236"/>
        <v>0</v>
      </c>
      <c r="TBA57" s="63">
        <f t="shared" si="236"/>
        <v>0</v>
      </c>
      <c r="TBB57" s="63">
        <f t="shared" si="236"/>
        <v>0</v>
      </c>
      <c r="TBC57" s="63">
        <f t="shared" si="236"/>
        <v>0</v>
      </c>
      <c r="TBD57" s="63">
        <f t="shared" si="236"/>
        <v>0</v>
      </c>
      <c r="TBE57" s="63">
        <f t="shared" si="236"/>
        <v>0</v>
      </c>
      <c r="TBF57" s="63">
        <f t="shared" ref="TBF57:TDQ57" si="237">TBE58</f>
        <v>0</v>
      </c>
      <c r="TBG57" s="63">
        <f t="shared" si="237"/>
        <v>0</v>
      </c>
      <c r="TBH57" s="63">
        <f t="shared" si="237"/>
        <v>0</v>
      </c>
      <c r="TBI57" s="63">
        <f t="shared" si="237"/>
        <v>0</v>
      </c>
      <c r="TBJ57" s="63">
        <f t="shared" si="237"/>
        <v>0</v>
      </c>
      <c r="TBK57" s="63">
        <f t="shared" si="237"/>
        <v>0</v>
      </c>
      <c r="TBL57" s="63">
        <f t="shared" si="237"/>
        <v>0</v>
      </c>
      <c r="TBM57" s="63">
        <f t="shared" si="237"/>
        <v>0</v>
      </c>
      <c r="TBN57" s="63">
        <f t="shared" si="237"/>
        <v>0</v>
      </c>
      <c r="TBO57" s="63">
        <f t="shared" si="237"/>
        <v>0</v>
      </c>
      <c r="TBP57" s="63">
        <f t="shared" si="237"/>
        <v>0</v>
      </c>
      <c r="TBQ57" s="63">
        <f t="shared" si="237"/>
        <v>0</v>
      </c>
      <c r="TBR57" s="63">
        <f t="shared" si="237"/>
        <v>0</v>
      </c>
      <c r="TBS57" s="63">
        <f t="shared" si="237"/>
        <v>0</v>
      </c>
      <c r="TBT57" s="63">
        <f t="shared" si="237"/>
        <v>0</v>
      </c>
      <c r="TBU57" s="63">
        <f t="shared" si="237"/>
        <v>0</v>
      </c>
      <c r="TBV57" s="63">
        <f t="shared" si="237"/>
        <v>0</v>
      </c>
      <c r="TBW57" s="63">
        <f t="shared" si="237"/>
        <v>0</v>
      </c>
      <c r="TBX57" s="63">
        <f t="shared" si="237"/>
        <v>0</v>
      </c>
      <c r="TBY57" s="63">
        <f t="shared" si="237"/>
        <v>0</v>
      </c>
      <c r="TBZ57" s="63">
        <f t="shared" si="237"/>
        <v>0</v>
      </c>
      <c r="TCA57" s="63">
        <f t="shared" si="237"/>
        <v>0</v>
      </c>
      <c r="TCB57" s="63">
        <f t="shared" si="237"/>
        <v>0</v>
      </c>
      <c r="TCC57" s="63">
        <f t="shared" si="237"/>
        <v>0</v>
      </c>
      <c r="TCD57" s="63">
        <f t="shared" si="237"/>
        <v>0</v>
      </c>
      <c r="TCE57" s="63">
        <f t="shared" si="237"/>
        <v>0</v>
      </c>
      <c r="TCF57" s="63">
        <f t="shared" si="237"/>
        <v>0</v>
      </c>
      <c r="TCG57" s="63">
        <f t="shared" si="237"/>
        <v>0</v>
      </c>
      <c r="TCH57" s="63">
        <f t="shared" si="237"/>
        <v>0</v>
      </c>
      <c r="TCI57" s="63">
        <f t="shared" si="237"/>
        <v>0</v>
      </c>
      <c r="TCJ57" s="63">
        <f t="shared" si="237"/>
        <v>0</v>
      </c>
      <c r="TCK57" s="63">
        <f t="shared" si="237"/>
        <v>0</v>
      </c>
      <c r="TCL57" s="63">
        <f t="shared" si="237"/>
        <v>0</v>
      </c>
      <c r="TCM57" s="63">
        <f t="shared" si="237"/>
        <v>0</v>
      </c>
      <c r="TCN57" s="63">
        <f t="shared" si="237"/>
        <v>0</v>
      </c>
      <c r="TCO57" s="63">
        <f t="shared" si="237"/>
        <v>0</v>
      </c>
      <c r="TCP57" s="63">
        <f t="shared" si="237"/>
        <v>0</v>
      </c>
      <c r="TCQ57" s="63">
        <f t="shared" si="237"/>
        <v>0</v>
      </c>
      <c r="TCR57" s="63">
        <f t="shared" si="237"/>
        <v>0</v>
      </c>
      <c r="TCS57" s="63">
        <f t="shared" si="237"/>
        <v>0</v>
      </c>
      <c r="TCT57" s="63">
        <f t="shared" si="237"/>
        <v>0</v>
      </c>
      <c r="TCU57" s="63">
        <f t="shared" si="237"/>
        <v>0</v>
      </c>
      <c r="TCV57" s="63">
        <f t="shared" si="237"/>
        <v>0</v>
      </c>
      <c r="TCW57" s="63">
        <f t="shared" si="237"/>
        <v>0</v>
      </c>
      <c r="TCX57" s="63">
        <f t="shared" si="237"/>
        <v>0</v>
      </c>
      <c r="TCY57" s="63">
        <f t="shared" si="237"/>
        <v>0</v>
      </c>
      <c r="TCZ57" s="63">
        <f t="shared" si="237"/>
        <v>0</v>
      </c>
      <c r="TDA57" s="63">
        <f t="shared" si="237"/>
        <v>0</v>
      </c>
      <c r="TDB57" s="63">
        <f t="shared" si="237"/>
        <v>0</v>
      </c>
      <c r="TDC57" s="63">
        <f t="shared" si="237"/>
        <v>0</v>
      </c>
      <c r="TDD57" s="63">
        <f t="shared" si="237"/>
        <v>0</v>
      </c>
      <c r="TDE57" s="63">
        <f t="shared" si="237"/>
        <v>0</v>
      </c>
      <c r="TDF57" s="63">
        <f t="shared" si="237"/>
        <v>0</v>
      </c>
      <c r="TDG57" s="63">
        <f t="shared" si="237"/>
        <v>0</v>
      </c>
      <c r="TDH57" s="63">
        <f t="shared" si="237"/>
        <v>0</v>
      </c>
      <c r="TDI57" s="63">
        <f t="shared" si="237"/>
        <v>0</v>
      </c>
      <c r="TDJ57" s="63">
        <f t="shared" si="237"/>
        <v>0</v>
      </c>
      <c r="TDK57" s="63">
        <f t="shared" si="237"/>
        <v>0</v>
      </c>
      <c r="TDL57" s="63">
        <f t="shared" si="237"/>
        <v>0</v>
      </c>
      <c r="TDM57" s="63">
        <f t="shared" si="237"/>
        <v>0</v>
      </c>
      <c r="TDN57" s="63">
        <f t="shared" si="237"/>
        <v>0</v>
      </c>
      <c r="TDO57" s="63">
        <f t="shared" si="237"/>
        <v>0</v>
      </c>
      <c r="TDP57" s="63">
        <f t="shared" si="237"/>
        <v>0</v>
      </c>
      <c r="TDQ57" s="63">
        <f t="shared" si="237"/>
        <v>0</v>
      </c>
      <c r="TDR57" s="63">
        <f t="shared" ref="TDR57:TGC57" si="238">TDQ58</f>
        <v>0</v>
      </c>
      <c r="TDS57" s="63">
        <f t="shared" si="238"/>
        <v>0</v>
      </c>
      <c r="TDT57" s="63">
        <f t="shared" si="238"/>
        <v>0</v>
      </c>
      <c r="TDU57" s="63">
        <f t="shared" si="238"/>
        <v>0</v>
      </c>
      <c r="TDV57" s="63">
        <f t="shared" si="238"/>
        <v>0</v>
      </c>
      <c r="TDW57" s="63">
        <f t="shared" si="238"/>
        <v>0</v>
      </c>
      <c r="TDX57" s="63">
        <f t="shared" si="238"/>
        <v>0</v>
      </c>
      <c r="TDY57" s="63">
        <f t="shared" si="238"/>
        <v>0</v>
      </c>
      <c r="TDZ57" s="63">
        <f t="shared" si="238"/>
        <v>0</v>
      </c>
      <c r="TEA57" s="63">
        <f t="shared" si="238"/>
        <v>0</v>
      </c>
      <c r="TEB57" s="63">
        <f t="shared" si="238"/>
        <v>0</v>
      </c>
      <c r="TEC57" s="63">
        <f t="shared" si="238"/>
        <v>0</v>
      </c>
      <c r="TED57" s="63">
        <f t="shared" si="238"/>
        <v>0</v>
      </c>
      <c r="TEE57" s="63">
        <f t="shared" si="238"/>
        <v>0</v>
      </c>
      <c r="TEF57" s="63">
        <f t="shared" si="238"/>
        <v>0</v>
      </c>
      <c r="TEG57" s="63">
        <f t="shared" si="238"/>
        <v>0</v>
      </c>
      <c r="TEH57" s="63">
        <f t="shared" si="238"/>
        <v>0</v>
      </c>
      <c r="TEI57" s="63">
        <f t="shared" si="238"/>
        <v>0</v>
      </c>
      <c r="TEJ57" s="63">
        <f t="shared" si="238"/>
        <v>0</v>
      </c>
      <c r="TEK57" s="63">
        <f t="shared" si="238"/>
        <v>0</v>
      </c>
      <c r="TEL57" s="63">
        <f t="shared" si="238"/>
        <v>0</v>
      </c>
      <c r="TEM57" s="63">
        <f t="shared" si="238"/>
        <v>0</v>
      </c>
      <c r="TEN57" s="63">
        <f t="shared" si="238"/>
        <v>0</v>
      </c>
      <c r="TEO57" s="63">
        <f t="shared" si="238"/>
        <v>0</v>
      </c>
      <c r="TEP57" s="63">
        <f t="shared" si="238"/>
        <v>0</v>
      </c>
      <c r="TEQ57" s="63">
        <f t="shared" si="238"/>
        <v>0</v>
      </c>
      <c r="TER57" s="63">
        <f t="shared" si="238"/>
        <v>0</v>
      </c>
      <c r="TES57" s="63">
        <f t="shared" si="238"/>
        <v>0</v>
      </c>
      <c r="TET57" s="63">
        <f t="shared" si="238"/>
        <v>0</v>
      </c>
      <c r="TEU57" s="63">
        <f t="shared" si="238"/>
        <v>0</v>
      </c>
      <c r="TEV57" s="63">
        <f t="shared" si="238"/>
        <v>0</v>
      </c>
      <c r="TEW57" s="63">
        <f t="shared" si="238"/>
        <v>0</v>
      </c>
      <c r="TEX57" s="63">
        <f t="shared" si="238"/>
        <v>0</v>
      </c>
      <c r="TEY57" s="63">
        <f t="shared" si="238"/>
        <v>0</v>
      </c>
      <c r="TEZ57" s="63">
        <f t="shared" si="238"/>
        <v>0</v>
      </c>
      <c r="TFA57" s="63">
        <f t="shared" si="238"/>
        <v>0</v>
      </c>
      <c r="TFB57" s="63">
        <f t="shared" si="238"/>
        <v>0</v>
      </c>
      <c r="TFC57" s="63">
        <f t="shared" si="238"/>
        <v>0</v>
      </c>
      <c r="TFD57" s="63">
        <f t="shared" si="238"/>
        <v>0</v>
      </c>
      <c r="TFE57" s="63">
        <f t="shared" si="238"/>
        <v>0</v>
      </c>
      <c r="TFF57" s="63">
        <f t="shared" si="238"/>
        <v>0</v>
      </c>
      <c r="TFG57" s="63">
        <f t="shared" si="238"/>
        <v>0</v>
      </c>
      <c r="TFH57" s="63">
        <f t="shared" si="238"/>
        <v>0</v>
      </c>
      <c r="TFI57" s="63">
        <f t="shared" si="238"/>
        <v>0</v>
      </c>
      <c r="TFJ57" s="63">
        <f t="shared" si="238"/>
        <v>0</v>
      </c>
      <c r="TFK57" s="63">
        <f t="shared" si="238"/>
        <v>0</v>
      </c>
      <c r="TFL57" s="63">
        <f t="shared" si="238"/>
        <v>0</v>
      </c>
      <c r="TFM57" s="63">
        <f t="shared" si="238"/>
        <v>0</v>
      </c>
      <c r="TFN57" s="63">
        <f t="shared" si="238"/>
        <v>0</v>
      </c>
      <c r="TFO57" s="63">
        <f t="shared" si="238"/>
        <v>0</v>
      </c>
      <c r="TFP57" s="63">
        <f t="shared" si="238"/>
        <v>0</v>
      </c>
      <c r="TFQ57" s="63">
        <f t="shared" si="238"/>
        <v>0</v>
      </c>
      <c r="TFR57" s="63">
        <f t="shared" si="238"/>
        <v>0</v>
      </c>
      <c r="TFS57" s="63">
        <f t="shared" si="238"/>
        <v>0</v>
      </c>
      <c r="TFT57" s="63">
        <f t="shared" si="238"/>
        <v>0</v>
      </c>
      <c r="TFU57" s="63">
        <f t="shared" si="238"/>
        <v>0</v>
      </c>
      <c r="TFV57" s="63">
        <f t="shared" si="238"/>
        <v>0</v>
      </c>
      <c r="TFW57" s="63">
        <f t="shared" si="238"/>
        <v>0</v>
      </c>
      <c r="TFX57" s="63">
        <f t="shared" si="238"/>
        <v>0</v>
      </c>
      <c r="TFY57" s="63">
        <f t="shared" si="238"/>
        <v>0</v>
      </c>
      <c r="TFZ57" s="63">
        <f t="shared" si="238"/>
        <v>0</v>
      </c>
      <c r="TGA57" s="63">
        <f t="shared" si="238"/>
        <v>0</v>
      </c>
      <c r="TGB57" s="63">
        <f t="shared" si="238"/>
        <v>0</v>
      </c>
      <c r="TGC57" s="63">
        <f t="shared" si="238"/>
        <v>0</v>
      </c>
      <c r="TGD57" s="63">
        <f t="shared" ref="TGD57:TIO57" si="239">TGC58</f>
        <v>0</v>
      </c>
      <c r="TGE57" s="63">
        <f t="shared" si="239"/>
        <v>0</v>
      </c>
      <c r="TGF57" s="63">
        <f t="shared" si="239"/>
        <v>0</v>
      </c>
      <c r="TGG57" s="63">
        <f t="shared" si="239"/>
        <v>0</v>
      </c>
      <c r="TGH57" s="63">
        <f t="shared" si="239"/>
        <v>0</v>
      </c>
      <c r="TGI57" s="63">
        <f t="shared" si="239"/>
        <v>0</v>
      </c>
      <c r="TGJ57" s="63">
        <f t="shared" si="239"/>
        <v>0</v>
      </c>
      <c r="TGK57" s="63">
        <f t="shared" si="239"/>
        <v>0</v>
      </c>
      <c r="TGL57" s="63">
        <f t="shared" si="239"/>
        <v>0</v>
      </c>
      <c r="TGM57" s="63">
        <f t="shared" si="239"/>
        <v>0</v>
      </c>
      <c r="TGN57" s="63">
        <f t="shared" si="239"/>
        <v>0</v>
      </c>
      <c r="TGO57" s="63">
        <f t="shared" si="239"/>
        <v>0</v>
      </c>
      <c r="TGP57" s="63">
        <f t="shared" si="239"/>
        <v>0</v>
      </c>
      <c r="TGQ57" s="63">
        <f t="shared" si="239"/>
        <v>0</v>
      </c>
      <c r="TGR57" s="63">
        <f t="shared" si="239"/>
        <v>0</v>
      </c>
      <c r="TGS57" s="63">
        <f t="shared" si="239"/>
        <v>0</v>
      </c>
      <c r="TGT57" s="63">
        <f t="shared" si="239"/>
        <v>0</v>
      </c>
      <c r="TGU57" s="63">
        <f t="shared" si="239"/>
        <v>0</v>
      </c>
      <c r="TGV57" s="63">
        <f t="shared" si="239"/>
        <v>0</v>
      </c>
      <c r="TGW57" s="63">
        <f t="shared" si="239"/>
        <v>0</v>
      </c>
      <c r="TGX57" s="63">
        <f t="shared" si="239"/>
        <v>0</v>
      </c>
      <c r="TGY57" s="63">
        <f t="shared" si="239"/>
        <v>0</v>
      </c>
      <c r="TGZ57" s="63">
        <f t="shared" si="239"/>
        <v>0</v>
      </c>
      <c r="THA57" s="63">
        <f t="shared" si="239"/>
        <v>0</v>
      </c>
      <c r="THB57" s="63">
        <f t="shared" si="239"/>
        <v>0</v>
      </c>
      <c r="THC57" s="63">
        <f t="shared" si="239"/>
        <v>0</v>
      </c>
      <c r="THD57" s="63">
        <f t="shared" si="239"/>
        <v>0</v>
      </c>
      <c r="THE57" s="63">
        <f t="shared" si="239"/>
        <v>0</v>
      </c>
      <c r="THF57" s="63">
        <f t="shared" si="239"/>
        <v>0</v>
      </c>
      <c r="THG57" s="63">
        <f t="shared" si="239"/>
        <v>0</v>
      </c>
      <c r="THH57" s="63">
        <f t="shared" si="239"/>
        <v>0</v>
      </c>
      <c r="THI57" s="63">
        <f t="shared" si="239"/>
        <v>0</v>
      </c>
      <c r="THJ57" s="63">
        <f t="shared" si="239"/>
        <v>0</v>
      </c>
      <c r="THK57" s="63">
        <f t="shared" si="239"/>
        <v>0</v>
      </c>
      <c r="THL57" s="63">
        <f t="shared" si="239"/>
        <v>0</v>
      </c>
      <c r="THM57" s="63">
        <f t="shared" si="239"/>
        <v>0</v>
      </c>
      <c r="THN57" s="63">
        <f t="shared" si="239"/>
        <v>0</v>
      </c>
      <c r="THO57" s="63">
        <f t="shared" si="239"/>
        <v>0</v>
      </c>
      <c r="THP57" s="63">
        <f t="shared" si="239"/>
        <v>0</v>
      </c>
      <c r="THQ57" s="63">
        <f t="shared" si="239"/>
        <v>0</v>
      </c>
      <c r="THR57" s="63">
        <f t="shared" si="239"/>
        <v>0</v>
      </c>
      <c r="THS57" s="63">
        <f t="shared" si="239"/>
        <v>0</v>
      </c>
      <c r="THT57" s="63">
        <f t="shared" si="239"/>
        <v>0</v>
      </c>
      <c r="THU57" s="63">
        <f t="shared" si="239"/>
        <v>0</v>
      </c>
      <c r="THV57" s="63">
        <f t="shared" si="239"/>
        <v>0</v>
      </c>
      <c r="THW57" s="63">
        <f t="shared" si="239"/>
        <v>0</v>
      </c>
      <c r="THX57" s="63">
        <f t="shared" si="239"/>
        <v>0</v>
      </c>
      <c r="THY57" s="63">
        <f t="shared" si="239"/>
        <v>0</v>
      </c>
      <c r="THZ57" s="63">
        <f t="shared" si="239"/>
        <v>0</v>
      </c>
      <c r="TIA57" s="63">
        <f t="shared" si="239"/>
        <v>0</v>
      </c>
      <c r="TIB57" s="63">
        <f t="shared" si="239"/>
        <v>0</v>
      </c>
      <c r="TIC57" s="63">
        <f t="shared" si="239"/>
        <v>0</v>
      </c>
      <c r="TID57" s="63">
        <f t="shared" si="239"/>
        <v>0</v>
      </c>
      <c r="TIE57" s="63">
        <f t="shared" si="239"/>
        <v>0</v>
      </c>
      <c r="TIF57" s="63">
        <f t="shared" si="239"/>
        <v>0</v>
      </c>
      <c r="TIG57" s="63">
        <f t="shared" si="239"/>
        <v>0</v>
      </c>
      <c r="TIH57" s="63">
        <f t="shared" si="239"/>
        <v>0</v>
      </c>
      <c r="TII57" s="63">
        <f t="shared" si="239"/>
        <v>0</v>
      </c>
      <c r="TIJ57" s="63">
        <f t="shared" si="239"/>
        <v>0</v>
      </c>
      <c r="TIK57" s="63">
        <f t="shared" si="239"/>
        <v>0</v>
      </c>
      <c r="TIL57" s="63">
        <f t="shared" si="239"/>
        <v>0</v>
      </c>
      <c r="TIM57" s="63">
        <f t="shared" si="239"/>
        <v>0</v>
      </c>
      <c r="TIN57" s="63">
        <f t="shared" si="239"/>
        <v>0</v>
      </c>
      <c r="TIO57" s="63">
        <f t="shared" si="239"/>
        <v>0</v>
      </c>
      <c r="TIP57" s="63">
        <f t="shared" ref="TIP57:TLA57" si="240">TIO58</f>
        <v>0</v>
      </c>
      <c r="TIQ57" s="63">
        <f t="shared" si="240"/>
        <v>0</v>
      </c>
      <c r="TIR57" s="63">
        <f t="shared" si="240"/>
        <v>0</v>
      </c>
      <c r="TIS57" s="63">
        <f t="shared" si="240"/>
        <v>0</v>
      </c>
      <c r="TIT57" s="63">
        <f t="shared" si="240"/>
        <v>0</v>
      </c>
      <c r="TIU57" s="63">
        <f t="shared" si="240"/>
        <v>0</v>
      </c>
      <c r="TIV57" s="63">
        <f t="shared" si="240"/>
        <v>0</v>
      </c>
      <c r="TIW57" s="63">
        <f t="shared" si="240"/>
        <v>0</v>
      </c>
      <c r="TIX57" s="63">
        <f t="shared" si="240"/>
        <v>0</v>
      </c>
      <c r="TIY57" s="63">
        <f t="shared" si="240"/>
        <v>0</v>
      </c>
      <c r="TIZ57" s="63">
        <f t="shared" si="240"/>
        <v>0</v>
      </c>
      <c r="TJA57" s="63">
        <f t="shared" si="240"/>
        <v>0</v>
      </c>
      <c r="TJB57" s="63">
        <f t="shared" si="240"/>
        <v>0</v>
      </c>
      <c r="TJC57" s="63">
        <f t="shared" si="240"/>
        <v>0</v>
      </c>
      <c r="TJD57" s="63">
        <f t="shared" si="240"/>
        <v>0</v>
      </c>
      <c r="TJE57" s="63">
        <f t="shared" si="240"/>
        <v>0</v>
      </c>
      <c r="TJF57" s="63">
        <f t="shared" si="240"/>
        <v>0</v>
      </c>
      <c r="TJG57" s="63">
        <f t="shared" si="240"/>
        <v>0</v>
      </c>
      <c r="TJH57" s="63">
        <f t="shared" si="240"/>
        <v>0</v>
      </c>
      <c r="TJI57" s="63">
        <f t="shared" si="240"/>
        <v>0</v>
      </c>
      <c r="TJJ57" s="63">
        <f t="shared" si="240"/>
        <v>0</v>
      </c>
      <c r="TJK57" s="63">
        <f t="shared" si="240"/>
        <v>0</v>
      </c>
      <c r="TJL57" s="63">
        <f t="shared" si="240"/>
        <v>0</v>
      </c>
      <c r="TJM57" s="63">
        <f t="shared" si="240"/>
        <v>0</v>
      </c>
      <c r="TJN57" s="63">
        <f t="shared" si="240"/>
        <v>0</v>
      </c>
      <c r="TJO57" s="63">
        <f t="shared" si="240"/>
        <v>0</v>
      </c>
      <c r="TJP57" s="63">
        <f t="shared" si="240"/>
        <v>0</v>
      </c>
      <c r="TJQ57" s="63">
        <f t="shared" si="240"/>
        <v>0</v>
      </c>
      <c r="TJR57" s="63">
        <f t="shared" si="240"/>
        <v>0</v>
      </c>
      <c r="TJS57" s="63">
        <f t="shared" si="240"/>
        <v>0</v>
      </c>
      <c r="TJT57" s="63">
        <f t="shared" si="240"/>
        <v>0</v>
      </c>
      <c r="TJU57" s="63">
        <f t="shared" si="240"/>
        <v>0</v>
      </c>
      <c r="TJV57" s="63">
        <f t="shared" si="240"/>
        <v>0</v>
      </c>
      <c r="TJW57" s="63">
        <f t="shared" si="240"/>
        <v>0</v>
      </c>
      <c r="TJX57" s="63">
        <f t="shared" si="240"/>
        <v>0</v>
      </c>
      <c r="TJY57" s="63">
        <f t="shared" si="240"/>
        <v>0</v>
      </c>
      <c r="TJZ57" s="63">
        <f t="shared" si="240"/>
        <v>0</v>
      </c>
      <c r="TKA57" s="63">
        <f t="shared" si="240"/>
        <v>0</v>
      </c>
      <c r="TKB57" s="63">
        <f t="shared" si="240"/>
        <v>0</v>
      </c>
      <c r="TKC57" s="63">
        <f t="shared" si="240"/>
        <v>0</v>
      </c>
      <c r="TKD57" s="63">
        <f t="shared" si="240"/>
        <v>0</v>
      </c>
      <c r="TKE57" s="63">
        <f t="shared" si="240"/>
        <v>0</v>
      </c>
      <c r="TKF57" s="63">
        <f t="shared" si="240"/>
        <v>0</v>
      </c>
      <c r="TKG57" s="63">
        <f t="shared" si="240"/>
        <v>0</v>
      </c>
      <c r="TKH57" s="63">
        <f t="shared" si="240"/>
        <v>0</v>
      </c>
      <c r="TKI57" s="63">
        <f t="shared" si="240"/>
        <v>0</v>
      </c>
      <c r="TKJ57" s="63">
        <f t="shared" si="240"/>
        <v>0</v>
      </c>
      <c r="TKK57" s="63">
        <f t="shared" si="240"/>
        <v>0</v>
      </c>
      <c r="TKL57" s="63">
        <f t="shared" si="240"/>
        <v>0</v>
      </c>
      <c r="TKM57" s="63">
        <f t="shared" si="240"/>
        <v>0</v>
      </c>
      <c r="TKN57" s="63">
        <f t="shared" si="240"/>
        <v>0</v>
      </c>
      <c r="TKO57" s="63">
        <f t="shared" si="240"/>
        <v>0</v>
      </c>
      <c r="TKP57" s="63">
        <f t="shared" si="240"/>
        <v>0</v>
      </c>
      <c r="TKQ57" s="63">
        <f t="shared" si="240"/>
        <v>0</v>
      </c>
      <c r="TKR57" s="63">
        <f t="shared" si="240"/>
        <v>0</v>
      </c>
      <c r="TKS57" s="63">
        <f t="shared" si="240"/>
        <v>0</v>
      </c>
      <c r="TKT57" s="63">
        <f t="shared" si="240"/>
        <v>0</v>
      </c>
      <c r="TKU57" s="63">
        <f t="shared" si="240"/>
        <v>0</v>
      </c>
      <c r="TKV57" s="63">
        <f t="shared" si="240"/>
        <v>0</v>
      </c>
      <c r="TKW57" s="63">
        <f t="shared" si="240"/>
        <v>0</v>
      </c>
      <c r="TKX57" s="63">
        <f t="shared" si="240"/>
        <v>0</v>
      </c>
      <c r="TKY57" s="63">
        <f t="shared" si="240"/>
        <v>0</v>
      </c>
      <c r="TKZ57" s="63">
        <f t="shared" si="240"/>
        <v>0</v>
      </c>
      <c r="TLA57" s="63">
        <f t="shared" si="240"/>
        <v>0</v>
      </c>
      <c r="TLB57" s="63">
        <f t="shared" ref="TLB57:TNM57" si="241">TLA58</f>
        <v>0</v>
      </c>
      <c r="TLC57" s="63">
        <f t="shared" si="241"/>
        <v>0</v>
      </c>
      <c r="TLD57" s="63">
        <f t="shared" si="241"/>
        <v>0</v>
      </c>
      <c r="TLE57" s="63">
        <f t="shared" si="241"/>
        <v>0</v>
      </c>
      <c r="TLF57" s="63">
        <f t="shared" si="241"/>
        <v>0</v>
      </c>
      <c r="TLG57" s="63">
        <f t="shared" si="241"/>
        <v>0</v>
      </c>
      <c r="TLH57" s="63">
        <f t="shared" si="241"/>
        <v>0</v>
      </c>
      <c r="TLI57" s="63">
        <f t="shared" si="241"/>
        <v>0</v>
      </c>
      <c r="TLJ57" s="63">
        <f t="shared" si="241"/>
        <v>0</v>
      </c>
      <c r="TLK57" s="63">
        <f t="shared" si="241"/>
        <v>0</v>
      </c>
      <c r="TLL57" s="63">
        <f t="shared" si="241"/>
        <v>0</v>
      </c>
      <c r="TLM57" s="63">
        <f t="shared" si="241"/>
        <v>0</v>
      </c>
      <c r="TLN57" s="63">
        <f t="shared" si="241"/>
        <v>0</v>
      </c>
      <c r="TLO57" s="63">
        <f t="shared" si="241"/>
        <v>0</v>
      </c>
      <c r="TLP57" s="63">
        <f t="shared" si="241"/>
        <v>0</v>
      </c>
      <c r="TLQ57" s="63">
        <f t="shared" si="241"/>
        <v>0</v>
      </c>
      <c r="TLR57" s="63">
        <f t="shared" si="241"/>
        <v>0</v>
      </c>
      <c r="TLS57" s="63">
        <f t="shared" si="241"/>
        <v>0</v>
      </c>
      <c r="TLT57" s="63">
        <f t="shared" si="241"/>
        <v>0</v>
      </c>
      <c r="TLU57" s="63">
        <f t="shared" si="241"/>
        <v>0</v>
      </c>
      <c r="TLV57" s="63">
        <f t="shared" si="241"/>
        <v>0</v>
      </c>
      <c r="TLW57" s="63">
        <f t="shared" si="241"/>
        <v>0</v>
      </c>
      <c r="TLX57" s="63">
        <f t="shared" si="241"/>
        <v>0</v>
      </c>
      <c r="TLY57" s="63">
        <f t="shared" si="241"/>
        <v>0</v>
      </c>
      <c r="TLZ57" s="63">
        <f t="shared" si="241"/>
        <v>0</v>
      </c>
      <c r="TMA57" s="63">
        <f t="shared" si="241"/>
        <v>0</v>
      </c>
      <c r="TMB57" s="63">
        <f t="shared" si="241"/>
        <v>0</v>
      </c>
      <c r="TMC57" s="63">
        <f t="shared" si="241"/>
        <v>0</v>
      </c>
      <c r="TMD57" s="63">
        <f t="shared" si="241"/>
        <v>0</v>
      </c>
      <c r="TME57" s="63">
        <f t="shared" si="241"/>
        <v>0</v>
      </c>
      <c r="TMF57" s="63">
        <f t="shared" si="241"/>
        <v>0</v>
      </c>
      <c r="TMG57" s="63">
        <f t="shared" si="241"/>
        <v>0</v>
      </c>
      <c r="TMH57" s="63">
        <f t="shared" si="241"/>
        <v>0</v>
      </c>
      <c r="TMI57" s="63">
        <f t="shared" si="241"/>
        <v>0</v>
      </c>
      <c r="TMJ57" s="63">
        <f t="shared" si="241"/>
        <v>0</v>
      </c>
      <c r="TMK57" s="63">
        <f t="shared" si="241"/>
        <v>0</v>
      </c>
      <c r="TML57" s="63">
        <f t="shared" si="241"/>
        <v>0</v>
      </c>
      <c r="TMM57" s="63">
        <f t="shared" si="241"/>
        <v>0</v>
      </c>
      <c r="TMN57" s="63">
        <f t="shared" si="241"/>
        <v>0</v>
      </c>
      <c r="TMO57" s="63">
        <f t="shared" si="241"/>
        <v>0</v>
      </c>
      <c r="TMP57" s="63">
        <f t="shared" si="241"/>
        <v>0</v>
      </c>
      <c r="TMQ57" s="63">
        <f t="shared" si="241"/>
        <v>0</v>
      </c>
      <c r="TMR57" s="63">
        <f t="shared" si="241"/>
        <v>0</v>
      </c>
      <c r="TMS57" s="63">
        <f t="shared" si="241"/>
        <v>0</v>
      </c>
      <c r="TMT57" s="63">
        <f t="shared" si="241"/>
        <v>0</v>
      </c>
      <c r="TMU57" s="63">
        <f t="shared" si="241"/>
        <v>0</v>
      </c>
      <c r="TMV57" s="63">
        <f t="shared" si="241"/>
        <v>0</v>
      </c>
      <c r="TMW57" s="63">
        <f t="shared" si="241"/>
        <v>0</v>
      </c>
      <c r="TMX57" s="63">
        <f t="shared" si="241"/>
        <v>0</v>
      </c>
      <c r="TMY57" s="63">
        <f t="shared" si="241"/>
        <v>0</v>
      </c>
      <c r="TMZ57" s="63">
        <f t="shared" si="241"/>
        <v>0</v>
      </c>
      <c r="TNA57" s="63">
        <f t="shared" si="241"/>
        <v>0</v>
      </c>
      <c r="TNB57" s="63">
        <f t="shared" si="241"/>
        <v>0</v>
      </c>
      <c r="TNC57" s="63">
        <f t="shared" si="241"/>
        <v>0</v>
      </c>
      <c r="TND57" s="63">
        <f t="shared" si="241"/>
        <v>0</v>
      </c>
      <c r="TNE57" s="63">
        <f t="shared" si="241"/>
        <v>0</v>
      </c>
      <c r="TNF57" s="63">
        <f t="shared" si="241"/>
        <v>0</v>
      </c>
      <c r="TNG57" s="63">
        <f t="shared" si="241"/>
        <v>0</v>
      </c>
      <c r="TNH57" s="63">
        <f t="shared" si="241"/>
        <v>0</v>
      </c>
      <c r="TNI57" s="63">
        <f t="shared" si="241"/>
        <v>0</v>
      </c>
      <c r="TNJ57" s="63">
        <f t="shared" si="241"/>
        <v>0</v>
      </c>
      <c r="TNK57" s="63">
        <f t="shared" si="241"/>
        <v>0</v>
      </c>
      <c r="TNL57" s="63">
        <f t="shared" si="241"/>
        <v>0</v>
      </c>
      <c r="TNM57" s="63">
        <f t="shared" si="241"/>
        <v>0</v>
      </c>
      <c r="TNN57" s="63">
        <f t="shared" ref="TNN57:TPY57" si="242">TNM58</f>
        <v>0</v>
      </c>
      <c r="TNO57" s="63">
        <f t="shared" si="242"/>
        <v>0</v>
      </c>
      <c r="TNP57" s="63">
        <f t="shared" si="242"/>
        <v>0</v>
      </c>
      <c r="TNQ57" s="63">
        <f t="shared" si="242"/>
        <v>0</v>
      </c>
      <c r="TNR57" s="63">
        <f t="shared" si="242"/>
        <v>0</v>
      </c>
      <c r="TNS57" s="63">
        <f t="shared" si="242"/>
        <v>0</v>
      </c>
      <c r="TNT57" s="63">
        <f t="shared" si="242"/>
        <v>0</v>
      </c>
      <c r="TNU57" s="63">
        <f t="shared" si="242"/>
        <v>0</v>
      </c>
      <c r="TNV57" s="63">
        <f t="shared" si="242"/>
        <v>0</v>
      </c>
      <c r="TNW57" s="63">
        <f t="shared" si="242"/>
        <v>0</v>
      </c>
      <c r="TNX57" s="63">
        <f t="shared" si="242"/>
        <v>0</v>
      </c>
      <c r="TNY57" s="63">
        <f t="shared" si="242"/>
        <v>0</v>
      </c>
      <c r="TNZ57" s="63">
        <f t="shared" si="242"/>
        <v>0</v>
      </c>
      <c r="TOA57" s="63">
        <f t="shared" si="242"/>
        <v>0</v>
      </c>
      <c r="TOB57" s="63">
        <f t="shared" si="242"/>
        <v>0</v>
      </c>
      <c r="TOC57" s="63">
        <f t="shared" si="242"/>
        <v>0</v>
      </c>
      <c r="TOD57" s="63">
        <f t="shared" si="242"/>
        <v>0</v>
      </c>
      <c r="TOE57" s="63">
        <f t="shared" si="242"/>
        <v>0</v>
      </c>
      <c r="TOF57" s="63">
        <f t="shared" si="242"/>
        <v>0</v>
      </c>
      <c r="TOG57" s="63">
        <f t="shared" si="242"/>
        <v>0</v>
      </c>
      <c r="TOH57" s="63">
        <f t="shared" si="242"/>
        <v>0</v>
      </c>
      <c r="TOI57" s="63">
        <f t="shared" si="242"/>
        <v>0</v>
      </c>
      <c r="TOJ57" s="63">
        <f t="shared" si="242"/>
        <v>0</v>
      </c>
      <c r="TOK57" s="63">
        <f t="shared" si="242"/>
        <v>0</v>
      </c>
      <c r="TOL57" s="63">
        <f t="shared" si="242"/>
        <v>0</v>
      </c>
      <c r="TOM57" s="63">
        <f t="shared" si="242"/>
        <v>0</v>
      </c>
      <c r="TON57" s="63">
        <f t="shared" si="242"/>
        <v>0</v>
      </c>
      <c r="TOO57" s="63">
        <f t="shared" si="242"/>
        <v>0</v>
      </c>
      <c r="TOP57" s="63">
        <f t="shared" si="242"/>
        <v>0</v>
      </c>
      <c r="TOQ57" s="63">
        <f t="shared" si="242"/>
        <v>0</v>
      </c>
      <c r="TOR57" s="63">
        <f t="shared" si="242"/>
        <v>0</v>
      </c>
      <c r="TOS57" s="63">
        <f t="shared" si="242"/>
        <v>0</v>
      </c>
      <c r="TOT57" s="63">
        <f t="shared" si="242"/>
        <v>0</v>
      </c>
      <c r="TOU57" s="63">
        <f t="shared" si="242"/>
        <v>0</v>
      </c>
      <c r="TOV57" s="63">
        <f t="shared" si="242"/>
        <v>0</v>
      </c>
      <c r="TOW57" s="63">
        <f t="shared" si="242"/>
        <v>0</v>
      </c>
      <c r="TOX57" s="63">
        <f t="shared" si="242"/>
        <v>0</v>
      </c>
      <c r="TOY57" s="63">
        <f t="shared" si="242"/>
        <v>0</v>
      </c>
      <c r="TOZ57" s="63">
        <f t="shared" si="242"/>
        <v>0</v>
      </c>
      <c r="TPA57" s="63">
        <f t="shared" si="242"/>
        <v>0</v>
      </c>
      <c r="TPB57" s="63">
        <f t="shared" si="242"/>
        <v>0</v>
      </c>
      <c r="TPC57" s="63">
        <f t="shared" si="242"/>
        <v>0</v>
      </c>
      <c r="TPD57" s="63">
        <f t="shared" si="242"/>
        <v>0</v>
      </c>
      <c r="TPE57" s="63">
        <f t="shared" si="242"/>
        <v>0</v>
      </c>
      <c r="TPF57" s="63">
        <f t="shared" si="242"/>
        <v>0</v>
      </c>
      <c r="TPG57" s="63">
        <f t="shared" si="242"/>
        <v>0</v>
      </c>
      <c r="TPH57" s="63">
        <f t="shared" si="242"/>
        <v>0</v>
      </c>
      <c r="TPI57" s="63">
        <f t="shared" si="242"/>
        <v>0</v>
      </c>
      <c r="TPJ57" s="63">
        <f t="shared" si="242"/>
        <v>0</v>
      </c>
      <c r="TPK57" s="63">
        <f t="shared" si="242"/>
        <v>0</v>
      </c>
      <c r="TPL57" s="63">
        <f t="shared" si="242"/>
        <v>0</v>
      </c>
      <c r="TPM57" s="63">
        <f t="shared" si="242"/>
        <v>0</v>
      </c>
      <c r="TPN57" s="63">
        <f t="shared" si="242"/>
        <v>0</v>
      </c>
      <c r="TPO57" s="63">
        <f t="shared" si="242"/>
        <v>0</v>
      </c>
      <c r="TPP57" s="63">
        <f t="shared" si="242"/>
        <v>0</v>
      </c>
      <c r="TPQ57" s="63">
        <f t="shared" si="242"/>
        <v>0</v>
      </c>
      <c r="TPR57" s="63">
        <f t="shared" si="242"/>
        <v>0</v>
      </c>
      <c r="TPS57" s="63">
        <f t="shared" si="242"/>
        <v>0</v>
      </c>
      <c r="TPT57" s="63">
        <f t="shared" si="242"/>
        <v>0</v>
      </c>
      <c r="TPU57" s="63">
        <f t="shared" si="242"/>
        <v>0</v>
      </c>
      <c r="TPV57" s="63">
        <f t="shared" si="242"/>
        <v>0</v>
      </c>
      <c r="TPW57" s="63">
        <f t="shared" si="242"/>
        <v>0</v>
      </c>
      <c r="TPX57" s="63">
        <f t="shared" si="242"/>
        <v>0</v>
      </c>
      <c r="TPY57" s="63">
        <f t="shared" si="242"/>
        <v>0</v>
      </c>
      <c r="TPZ57" s="63">
        <f t="shared" ref="TPZ57:TSK57" si="243">TPY58</f>
        <v>0</v>
      </c>
      <c r="TQA57" s="63">
        <f t="shared" si="243"/>
        <v>0</v>
      </c>
      <c r="TQB57" s="63">
        <f t="shared" si="243"/>
        <v>0</v>
      </c>
      <c r="TQC57" s="63">
        <f t="shared" si="243"/>
        <v>0</v>
      </c>
      <c r="TQD57" s="63">
        <f t="shared" si="243"/>
        <v>0</v>
      </c>
      <c r="TQE57" s="63">
        <f t="shared" si="243"/>
        <v>0</v>
      </c>
      <c r="TQF57" s="63">
        <f t="shared" si="243"/>
        <v>0</v>
      </c>
      <c r="TQG57" s="63">
        <f t="shared" si="243"/>
        <v>0</v>
      </c>
      <c r="TQH57" s="63">
        <f t="shared" si="243"/>
        <v>0</v>
      </c>
      <c r="TQI57" s="63">
        <f t="shared" si="243"/>
        <v>0</v>
      </c>
      <c r="TQJ57" s="63">
        <f t="shared" si="243"/>
        <v>0</v>
      </c>
      <c r="TQK57" s="63">
        <f t="shared" si="243"/>
        <v>0</v>
      </c>
      <c r="TQL57" s="63">
        <f t="shared" si="243"/>
        <v>0</v>
      </c>
      <c r="TQM57" s="63">
        <f t="shared" si="243"/>
        <v>0</v>
      </c>
      <c r="TQN57" s="63">
        <f t="shared" si="243"/>
        <v>0</v>
      </c>
      <c r="TQO57" s="63">
        <f t="shared" si="243"/>
        <v>0</v>
      </c>
      <c r="TQP57" s="63">
        <f t="shared" si="243"/>
        <v>0</v>
      </c>
      <c r="TQQ57" s="63">
        <f t="shared" si="243"/>
        <v>0</v>
      </c>
      <c r="TQR57" s="63">
        <f t="shared" si="243"/>
        <v>0</v>
      </c>
      <c r="TQS57" s="63">
        <f t="shared" si="243"/>
        <v>0</v>
      </c>
      <c r="TQT57" s="63">
        <f t="shared" si="243"/>
        <v>0</v>
      </c>
      <c r="TQU57" s="63">
        <f t="shared" si="243"/>
        <v>0</v>
      </c>
      <c r="TQV57" s="63">
        <f t="shared" si="243"/>
        <v>0</v>
      </c>
      <c r="TQW57" s="63">
        <f t="shared" si="243"/>
        <v>0</v>
      </c>
      <c r="TQX57" s="63">
        <f t="shared" si="243"/>
        <v>0</v>
      </c>
      <c r="TQY57" s="63">
        <f t="shared" si="243"/>
        <v>0</v>
      </c>
      <c r="TQZ57" s="63">
        <f t="shared" si="243"/>
        <v>0</v>
      </c>
      <c r="TRA57" s="63">
        <f t="shared" si="243"/>
        <v>0</v>
      </c>
      <c r="TRB57" s="63">
        <f t="shared" si="243"/>
        <v>0</v>
      </c>
      <c r="TRC57" s="63">
        <f t="shared" si="243"/>
        <v>0</v>
      </c>
      <c r="TRD57" s="63">
        <f t="shared" si="243"/>
        <v>0</v>
      </c>
      <c r="TRE57" s="63">
        <f t="shared" si="243"/>
        <v>0</v>
      </c>
      <c r="TRF57" s="63">
        <f t="shared" si="243"/>
        <v>0</v>
      </c>
      <c r="TRG57" s="63">
        <f t="shared" si="243"/>
        <v>0</v>
      </c>
      <c r="TRH57" s="63">
        <f t="shared" si="243"/>
        <v>0</v>
      </c>
      <c r="TRI57" s="63">
        <f t="shared" si="243"/>
        <v>0</v>
      </c>
      <c r="TRJ57" s="63">
        <f t="shared" si="243"/>
        <v>0</v>
      </c>
      <c r="TRK57" s="63">
        <f t="shared" si="243"/>
        <v>0</v>
      </c>
      <c r="TRL57" s="63">
        <f t="shared" si="243"/>
        <v>0</v>
      </c>
      <c r="TRM57" s="63">
        <f t="shared" si="243"/>
        <v>0</v>
      </c>
      <c r="TRN57" s="63">
        <f t="shared" si="243"/>
        <v>0</v>
      </c>
      <c r="TRO57" s="63">
        <f t="shared" si="243"/>
        <v>0</v>
      </c>
      <c r="TRP57" s="63">
        <f t="shared" si="243"/>
        <v>0</v>
      </c>
      <c r="TRQ57" s="63">
        <f t="shared" si="243"/>
        <v>0</v>
      </c>
      <c r="TRR57" s="63">
        <f t="shared" si="243"/>
        <v>0</v>
      </c>
      <c r="TRS57" s="63">
        <f t="shared" si="243"/>
        <v>0</v>
      </c>
      <c r="TRT57" s="63">
        <f t="shared" si="243"/>
        <v>0</v>
      </c>
      <c r="TRU57" s="63">
        <f t="shared" si="243"/>
        <v>0</v>
      </c>
      <c r="TRV57" s="63">
        <f t="shared" si="243"/>
        <v>0</v>
      </c>
      <c r="TRW57" s="63">
        <f t="shared" si="243"/>
        <v>0</v>
      </c>
      <c r="TRX57" s="63">
        <f t="shared" si="243"/>
        <v>0</v>
      </c>
      <c r="TRY57" s="63">
        <f t="shared" si="243"/>
        <v>0</v>
      </c>
      <c r="TRZ57" s="63">
        <f t="shared" si="243"/>
        <v>0</v>
      </c>
      <c r="TSA57" s="63">
        <f t="shared" si="243"/>
        <v>0</v>
      </c>
      <c r="TSB57" s="63">
        <f t="shared" si="243"/>
        <v>0</v>
      </c>
      <c r="TSC57" s="63">
        <f t="shared" si="243"/>
        <v>0</v>
      </c>
      <c r="TSD57" s="63">
        <f t="shared" si="243"/>
        <v>0</v>
      </c>
      <c r="TSE57" s="63">
        <f t="shared" si="243"/>
        <v>0</v>
      </c>
      <c r="TSF57" s="63">
        <f t="shared" si="243"/>
        <v>0</v>
      </c>
      <c r="TSG57" s="63">
        <f t="shared" si="243"/>
        <v>0</v>
      </c>
      <c r="TSH57" s="63">
        <f t="shared" si="243"/>
        <v>0</v>
      </c>
      <c r="TSI57" s="63">
        <f t="shared" si="243"/>
        <v>0</v>
      </c>
      <c r="TSJ57" s="63">
        <f t="shared" si="243"/>
        <v>0</v>
      </c>
      <c r="TSK57" s="63">
        <f t="shared" si="243"/>
        <v>0</v>
      </c>
      <c r="TSL57" s="63">
        <f t="shared" ref="TSL57:TUW57" si="244">TSK58</f>
        <v>0</v>
      </c>
      <c r="TSM57" s="63">
        <f t="shared" si="244"/>
        <v>0</v>
      </c>
      <c r="TSN57" s="63">
        <f t="shared" si="244"/>
        <v>0</v>
      </c>
      <c r="TSO57" s="63">
        <f t="shared" si="244"/>
        <v>0</v>
      </c>
      <c r="TSP57" s="63">
        <f t="shared" si="244"/>
        <v>0</v>
      </c>
      <c r="TSQ57" s="63">
        <f t="shared" si="244"/>
        <v>0</v>
      </c>
      <c r="TSR57" s="63">
        <f t="shared" si="244"/>
        <v>0</v>
      </c>
      <c r="TSS57" s="63">
        <f t="shared" si="244"/>
        <v>0</v>
      </c>
      <c r="TST57" s="63">
        <f t="shared" si="244"/>
        <v>0</v>
      </c>
      <c r="TSU57" s="63">
        <f t="shared" si="244"/>
        <v>0</v>
      </c>
      <c r="TSV57" s="63">
        <f t="shared" si="244"/>
        <v>0</v>
      </c>
      <c r="TSW57" s="63">
        <f t="shared" si="244"/>
        <v>0</v>
      </c>
      <c r="TSX57" s="63">
        <f t="shared" si="244"/>
        <v>0</v>
      </c>
      <c r="TSY57" s="63">
        <f t="shared" si="244"/>
        <v>0</v>
      </c>
      <c r="TSZ57" s="63">
        <f t="shared" si="244"/>
        <v>0</v>
      </c>
      <c r="TTA57" s="63">
        <f t="shared" si="244"/>
        <v>0</v>
      </c>
      <c r="TTB57" s="63">
        <f t="shared" si="244"/>
        <v>0</v>
      </c>
      <c r="TTC57" s="63">
        <f t="shared" si="244"/>
        <v>0</v>
      </c>
      <c r="TTD57" s="63">
        <f t="shared" si="244"/>
        <v>0</v>
      </c>
      <c r="TTE57" s="63">
        <f t="shared" si="244"/>
        <v>0</v>
      </c>
      <c r="TTF57" s="63">
        <f t="shared" si="244"/>
        <v>0</v>
      </c>
      <c r="TTG57" s="63">
        <f t="shared" si="244"/>
        <v>0</v>
      </c>
      <c r="TTH57" s="63">
        <f t="shared" si="244"/>
        <v>0</v>
      </c>
      <c r="TTI57" s="63">
        <f t="shared" si="244"/>
        <v>0</v>
      </c>
      <c r="TTJ57" s="63">
        <f t="shared" si="244"/>
        <v>0</v>
      </c>
      <c r="TTK57" s="63">
        <f t="shared" si="244"/>
        <v>0</v>
      </c>
      <c r="TTL57" s="63">
        <f t="shared" si="244"/>
        <v>0</v>
      </c>
      <c r="TTM57" s="63">
        <f t="shared" si="244"/>
        <v>0</v>
      </c>
      <c r="TTN57" s="63">
        <f t="shared" si="244"/>
        <v>0</v>
      </c>
      <c r="TTO57" s="63">
        <f t="shared" si="244"/>
        <v>0</v>
      </c>
      <c r="TTP57" s="63">
        <f t="shared" si="244"/>
        <v>0</v>
      </c>
      <c r="TTQ57" s="63">
        <f t="shared" si="244"/>
        <v>0</v>
      </c>
      <c r="TTR57" s="63">
        <f t="shared" si="244"/>
        <v>0</v>
      </c>
      <c r="TTS57" s="63">
        <f t="shared" si="244"/>
        <v>0</v>
      </c>
      <c r="TTT57" s="63">
        <f t="shared" si="244"/>
        <v>0</v>
      </c>
      <c r="TTU57" s="63">
        <f t="shared" si="244"/>
        <v>0</v>
      </c>
      <c r="TTV57" s="63">
        <f t="shared" si="244"/>
        <v>0</v>
      </c>
      <c r="TTW57" s="63">
        <f t="shared" si="244"/>
        <v>0</v>
      </c>
      <c r="TTX57" s="63">
        <f t="shared" si="244"/>
        <v>0</v>
      </c>
      <c r="TTY57" s="63">
        <f t="shared" si="244"/>
        <v>0</v>
      </c>
      <c r="TTZ57" s="63">
        <f t="shared" si="244"/>
        <v>0</v>
      </c>
      <c r="TUA57" s="63">
        <f t="shared" si="244"/>
        <v>0</v>
      </c>
      <c r="TUB57" s="63">
        <f t="shared" si="244"/>
        <v>0</v>
      </c>
      <c r="TUC57" s="63">
        <f t="shared" si="244"/>
        <v>0</v>
      </c>
      <c r="TUD57" s="63">
        <f t="shared" si="244"/>
        <v>0</v>
      </c>
      <c r="TUE57" s="63">
        <f t="shared" si="244"/>
        <v>0</v>
      </c>
      <c r="TUF57" s="63">
        <f t="shared" si="244"/>
        <v>0</v>
      </c>
      <c r="TUG57" s="63">
        <f t="shared" si="244"/>
        <v>0</v>
      </c>
      <c r="TUH57" s="63">
        <f t="shared" si="244"/>
        <v>0</v>
      </c>
      <c r="TUI57" s="63">
        <f t="shared" si="244"/>
        <v>0</v>
      </c>
      <c r="TUJ57" s="63">
        <f t="shared" si="244"/>
        <v>0</v>
      </c>
      <c r="TUK57" s="63">
        <f t="shared" si="244"/>
        <v>0</v>
      </c>
      <c r="TUL57" s="63">
        <f t="shared" si="244"/>
        <v>0</v>
      </c>
      <c r="TUM57" s="63">
        <f t="shared" si="244"/>
        <v>0</v>
      </c>
      <c r="TUN57" s="63">
        <f t="shared" si="244"/>
        <v>0</v>
      </c>
      <c r="TUO57" s="63">
        <f t="shared" si="244"/>
        <v>0</v>
      </c>
      <c r="TUP57" s="63">
        <f t="shared" si="244"/>
        <v>0</v>
      </c>
      <c r="TUQ57" s="63">
        <f t="shared" si="244"/>
        <v>0</v>
      </c>
      <c r="TUR57" s="63">
        <f t="shared" si="244"/>
        <v>0</v>
      </c>
      <c r="TUS57" s="63">
        <f t="shared" si="244"/>
        <v>0</v>
      </c>
      <c r="TUT57" s="63">
        <f t="shared" si="244"/>
        <v>0</v>
      </c>
      <c r="TUU57" s="63">
        <f t="shared" si="244"/>
        <v>0</v>
      </c>
      <c r="TUV57" s="63">
        <f t="shared" si="244"/>
        <v>0</v>
      </c>
      <c r="TUW57" s="63">
        <f t="shared" si="244"/>
        <v>0</v>
      </c>
      <c r="TUX57" s="63">
        <f t="shared" ref="TUX57:TXI57" si="245">TUW58</f>
        <v>0</v>
      </c>
      <c r="TUY57" s="63">
        <f t="shared" si="245"/>
        <v>0</v>
      </c>
      <c r="TUZ57" s="63">
        <f t="shared" si="245"/>
        <v>0</v>
      </c>
      <c r="TVA57" s="63">
        <f t="shared" si="245"/>
        <v>0</v>
      </c>
      <c r="TVB57" s="63">
        <f t="shared" si="245"/>
        <v>0</v>
      </c>
      <c r="TVC57" s="63">
        <f t="shared" si="245"/>
        <v>0</v>
      </c>
      <c r="TVD57" s="63">
        <f t="shared" si="245"/>
        <v>0</v>
      </c>
      <c r="TVE57" s="63">
        <f t="shared" si="245"/>
        <v>0</v>
      </c>
      <c r="TVF57" s="63">
        <f t="shared" si="245"/>
        <v>0</v>
      </c>
      <c r="TVG57" s="63">
        <f t="shared" si="245"/>
        <v>0</v>
      </c>
      <c r="TVH57" s="63">
        <f t="shared" si="245"/>
        <v>0</v>
      </c>
      <c r="TVI57" s="63">
        <f t="shared" si="245"/>
        <v>0</v>
      </c>
      <c r="TVJ57" s="63">
        <f t="shared" si="245"/>
        <v>0</v>
      </c>
      <c r="TVK57" s="63">
        <f t="shared" si="245"/>
        <v>0</v>
      </c>
      <c r="TVL57" s="63">
        <f t="shared" si="245"/>
        <v>0</v>
      </c>
      <c r="TVM57" s="63">
        <f t="shared" si="245"/>
        <v>0</v>
      </c>
      <c r="TVN57" s="63">
        <f t="shared" si="245"/>
        <v>0</v>
      </c>
      <c r="TVO57" s="63">
        <f t="shared" si="245"/>
        <v>0</v>
      </c>
      <c r="TVP57" s="63">
        <f t="shared" si="245"/>
        <v>0</v>
      </c>
      <c r="TVQ57" s="63">
        <f t="shared" si="245"/>
        <v>0</v>
      </c>
      <c r="TVR57" s="63">
        <f t="shared" si="245"/>
        <v>0</v>
      </c>
      <c r="TVS57" s="63">
        <f t="shared" si="245"/>
        <v>0</v>
      </c>
      <c r="TVT57" s="63">
        <f t="shared" si="245"/>
        <v>0</v>
      </c>
      <c r="TVU57" s="63">
        <f t="shared" si="245"/>
        <v>0</v>
      </c>
      <c r="TVV57" s="63">
        <f t="shared" si="245"/>
        <v>0</v>
      </c>
      <c r="TVW57" s="63">
        <f t="shared" si="245"/>
        <v>0</v>
      </c>
      <c r="TVX57" s="63">
        <f t="shared" si="245"/>
        <v>0</v>
      </c>
      <c r="TVY57" s="63">
        <f t="shared" si="245"/>
        <v>0</v>
      </c>
      <c r="TVZ57" s="63">
        <f t="shared" si="245"/>
        <v>0</v>
      </c>
      <c r="TWA57" s="63">
        <f t="shared" si="245"/>
        <v>0</v>
      </c>
      <c r="TWB57" s="63">
        <f t="shared" si="245"/>
        <v>0</v>
      </c>
      <c r="TWC57" s="63">
        <f t="shared" si="245"/>
        <v>0</v>
      </c>
      <c r="TWD57" s="63">
        <f t="shared" si="245"/>
        <v>0</v>
      </c>
      <c r="TWE57" s="63">
        <f t="shared" si="245"/>
        <v>0</v>
      </c>
      <c r="TWF57" s="63">
        <f t="shared" si="245"/>
        <v>0</v>
      </c>
      <c r="TWG57" s="63">
        <f t="shared" si="245"/>
        <v>0</v>
      </c>
      <c r="TWH57" s="63">
        <f t="shared" si="245"/>
        <v>0</v>
      </c>
      <c r="TWI57" s="63">
        <f t="shared" si="245"/>
        <v>0</v>
      </c>
      <c r="TWJ57" s="63">
        <f t="shared" si="245"/>
        <v>0</v>
      </c>
      <c r="TWK57" s="63">
        <f t="shared" si="245"/>
        <v>0</v>
      </c>
      <c r="TWL57" s="63">
        <f t="shared" si="245"/>
        <v>0</v>
      </c>
      <c r="TWM57" s="63">
        <f t="shared" si="245"/>
        <v>0</v>
      </c>
      <c r="TWN57" s="63">
        <f t="shared" si="245"/>
        <v>0</v>
      </c>
      <c r="TWO57" s="63">
        <f t="shared" si="245"/>
        <v>0</v>
      </c>
      <c r="TWP57" s="63">
        <f t="shared" si="245"/>
        <v>0</v>
      </c>
      <c r="TWQ57" s="63">
        <f t="shared" si="245"/>
        <v>0</v>
      </c>
      <c r="TWR57" s="63">
        <f t="shared" si="245"/>
        <v>0</v>
      </c>
      <c r="TWS57" s="63">
        <f t="shared" si="245"/>
        <v>0</v>
      </c>
      <c r="TWT57" s="63">
        <f t="shared" si="245"/>
        <v>0</v>
      </c>
      <c r="TWU57" s="63">
        <f t="shared" si="245"/>
        <v>0</v>
      </c>
      <c r="TWV57" s="63">
        <f t="shared" si="245"/>
        <v>0</v>
      </c>
      <c r="TWW57" s="63">
        <f t="shared" si="245"/>
        <v>0</v>
      </c>
      <c r="TWX57" s="63">
        <f t="shared" si="245"/>
        <v>0</v>
      </c>
      <c r="TWY57" s="63">
        <f t="shared" si="245"/>
        <v>0</v>
      </c>
      <c r="TWZ57" s="63">
        <f t="shared" si="245"/>
        <v>0</v>
      </c>
      <c r="TXA57" s="63">
        <f t="shared" si="245"/>
        <v>0</v>
      </c>
      <c r="TXB57" s="63">
        <f t="shared" si="245"/>
        <v>0</v>
      </c>
      <c r="TXC57" s="63">
        <f t="shared" si="245"/>
        <v>0</v>
      </c>
      <c r="TXD57" s="63">
        <f t="shared" si="245"/>
        <v>0</v>
      </c>
      <c r="TXE57" s="63">
        <f t="shared" si="245"/>
        <v>0</v>
      </c>
      <c r="TXF57" s="63">
        <f t="shared" si="245"/>
        <v>0</v>
      </c>
      <c r="TXG57" s="63">
        <f t="shared" si="245"/>
        <v>0</v>
      </c>
      <c r="TXH57" s="63">
        <f t="shared" si="245"/>
        <v>0</v>
      </c>
      <c r="TXI57" s="63">
        <f t="shared" si="245"/>
        <v>0</v>
      </c>
      <c r="TXJ57" s="63">
        <f t="shared" ref="TXJ57:TZU57" si="246">TXI58</f>
        <v>0</v>
      </c>
      <c r="TXK57" s="63">
        <f t="shared" si="246"/>
        <v>0</v>
      </c>
      <c r="TXL57" s="63">
        <f t="shared" si="246"/>
        <v>0</v>
      </c>
      <c r="TXM57" s="63">
        <f t="shared" si="246"/>
        <v>0</v>
      </c>
      <c r="TXN57" s="63">
        <f t="shared" si="246"/>
        <v>0</v>
      </c>
      <c r="TXO57" s="63">
        <f t="shared" si="246"/>
        <v>0</v>
      </c>
      <c r="TXP57" s="63">
        <f t="shared" si="246"/>
        <v>0</v>
      </c>
      <c r="TXQ57" s="63">
        <f t="shared" si="246"/>
        <v>0</v>
      </c>
      <c r="TXR57" s="63">
        <f t="shared" si="246"/>
        <v>0</v>
      </c>
      <c r="TXS57" s="63">
        <f t="shared" si="246"/>
        <v>0</v>
      </c>
      <c r="TXT57" s="63">
        <f t="shared" si="246"/>
        <v>0</v>
      </c>
      <c r="TXU57" s="63">
        <f t="shared" si="246"/>
        <v>0</v>
      </c>
      <c r="TXV57" s="63">
        <f t="shared" si="246"/>
        <v>0</v>
      </c>
      <c r="TXW57" s="63">
        <f t="shared" si="246"/>
        <v>0</v>
      </c>
      <c r="TXX57" s="63">
        <f t="shared" si="246"/>
        <v>0</v>
      </c>
      <c r="TXY57" s="63">
        <f t="shared" si="246"/>
        <v>0</v>
      </c>
      <c r="TXZ57" s="63">
        <f t="shared" si="246"/>
        <v>0</v>
      </c>
      <c r="TYA57" s="63">
        <f t="shared" si="246"/>
        <v>0</v>
      </c>
      <c r="TYB57" s="63">
        <f t="shared" si="246"/>
        <v>0</v>
      </c>
      <c r="TYC57" s="63">
        <f t="shared" si="246"/>
        <v>0</v>
      </c>
      <c r="TYD57" s="63">
        <f t="shared" si="246"/>
        <v>0</v>
      </c>
      <c r="TYE57" s="63">
        <f t="shared" si="246"/>
        <v>0</v>
      </c>
      <c r="TYF57" s="63">
        <f t="shared" si="246"/>
        <v>0</v>
      </c>
      <c r="TYG57" s="63">
        <f t="shared" si="246"/>
        <v>0</v>
      </c>
      <c r="TYH57" s="63">
        <f t="shared" si="246"/>
        <v>0</v>
      </c>
      <c r="TYI57" s="63">
        <f t="shared" si="246"/>
        <v>0</v>
      </c>
      <c r="TYJ57" s="63">
        <f t="shared" si="246"/>
        <v>0</v>
      </c>
      <c r="TYK57" s="63">
        <f t="shared" si="246"/>
        <v>0</v>
      </c>
      <c r="TYL57" s="63">
        <f t="shared" si="246"/>
        <v>0</v>
      </c>
      <c r="TYM57" s="63">
        <f t="shared" si="246"/>
        <v>0</v>
      </c>
      <c r="TYN57" s="63">
        <f t="shared" si="246"/>
        <v>0</v>
      </c>
      <c r="TYO57" s="63">
        <f t="shared" si="246"/>
        <v>0</v>
      </c>
      <c r="TYP57" s="63">
        <f t="shared" si="246"/>
        <v>0</v>
      </c>
      <c r="TYQ57" s="63">
        <f t="shared" si="246"/>
        <v>0</v>
      </c>
      <c r="TYR57" s="63">
        <f t="shared" si="246"/>
        <v>0</v>
      </c>
      <c r="TYS57" s="63">
        <f t="shared" si="246"/>
        <v>0</v>
      </c>
      <c r="TYT57" s="63">
        <f t="shared" si="246"/>
        <v>0</v>
      </c>
      <c r="TYU57" s="63">
        <f t="shared" si="246"/>
        <v>0</v>
      </c>
      <c r="TYV57" s="63">
        <f t="shared" si="246"/>
        <v>0</v>
      </c>
      <c r="TYW57" s="63">
        <f t="shared" si="246"/>
        <v>0</v>
      </c>
      <c r="TYX57" s="63">
        <f t="shared" si="246"/>
        <v>0</v>
      </c>
      <c r="TYY57" s="63">
        <f t="shared" si="246"/>
        <v>0</v>
      </c>
      <c r="TYZ57" s="63">
        <f t="shared" si="246"/>
        <v>0</v>
      </c>
      <c r="TZA57" s="63">
        <f t="shared" si="246"/>
        <v>0</v>
      </c>
      <c r="TZB57" s="63">
        <f t="shared" si="246"/>
        <v>0</v>
      </c>
      <c r="TZC57" s="63">
        <f t="shared" si="246"/>
        <v>0</v>
      </c>
      <c r="TZD57" s="63">
        <f t="shared" si="246"/>
        <v>0</v>
      </c>
      <c r="TZE57" s="63">
        <f t="shared" si="246"/>
        <v>0</v>
      </c>
      <c r="TZF57" s="63">
        <f t="shared" si="246"/>
        <v>0</v>
      </c>
      <c r="TZG57" s="63">
        <f t="shared" si="246"/>
        <v>0</v>
      </c>
      <c r="TZH57" s="63">
        <f t="shared" si="246"/>
        <v>0</v>
      </c>
      <c r="TZI57" s="63">
        <f t="shared" si="246"/>
        <v>0</v>
      </c>
      <c r="TZJ57" s="63">
        <f t="shared" si="246"/>
        <v>0</v>
      </c>
      <c r="TZK57" s="63">
        <f t="shared" si="246"/>
        <v>0</v>
      </c>
      <c r="TZL57" s="63">
        <f t="shared" si="246"/>
        <v>0</v>
      </c>
      <c r="TZM57" s="63">
        <f t="shared" si="246"/>
        <v>0</v>
      </c>
      <c r="TZN57" s="63">
        <f t="shared" si="246"/>
        <v>0</v>
      </c>
      <c r="TZO57" s="63">
        <f t="shared" si="246"/>
        <v>0</v>
      </c>
      <c r="TZP57" s="63">
        <f t="shared" si="246"/>
        <v>0</v>
      </c>
      <c r="TZQ57" s="63">
        <f t="shared" si="246"/>
        <v>0</v>
      </c>
      <c r="TZR57" s="63">
        <f t="shared" si="246"/>
        <v>0</v>
      </c>
      <c r="TZS57" s="63">
        <f t="shared" si="246"/>
        <v>0</v>
      </c>
      <c r="TZT57" s="63">
        <f t="shared" si="246"/>
        <v>0</v>
      </c>
      <c r="TZU57" s="63">
        <f t="shared" si="246"/>
        <v>0</v>
      </c>
      <c r="TZV57" s="63">
        <f t="shared" ref="TZV57:UCG57" si="247">TZU58</f>
        <v>0</v>
      </c>
      <c r="TZW57" s="63">
        <f t="shared" si="247"/>
        <v>0</v>
      </c>
      <c r="TZX57" s="63">
        <f t="shared" si="247"/>
        <v>0</v>
      </c>
      <c r="TZY57" s="63">
        <f t="shared" si="247"/>
        <v>0</v>
      </c>
      <c r="TZZ57" s="63">
        <f t="shared" si="247"/>
        <v>0</v>
      </c>
      <c r="UAA57" s="63">
        <f t="shared" si="247"/>
        <v>0</v>
      </c>
      <c r="UAB57" s="63">
        <f t="shared" si="247"/>
        <v>0</v>
      </c>
      <c r="UAC57" s="63">
        <f t="shared" si="247"/>
        <v>0</v>
      </c>
      <c r="UAD57" s="63">
        <f t="shared" si="247"/>
        <v>0</v>
      </c>
      <c r="UAE57" s="63">
        <f t="shared" si="247"/>
        <v>0</v>
      </c>
      <c r="UAF57" s="63">
        <f t="shared" si="247"/>
        <v>0</v>
      </c>
      <c r="UAG57" s="63">
        <f t="shared" si="247"/>
        <v>0</v>
      </c>
      <c r="UAH57" s="63">
        <f t="shared" si="247"/>
        <v>0</v>
      </c>
      <c r="UAI57" s="63">
        <f t="shared" si="247"/>
        <v>0</v>
      </c>
      <c r="UAJ57" s="63">
        <f t="shared" si="247"/>
        <v>0</v>
      </c>
      <c r="UAK57" s="63">
        <f t="shared" si="247"/>
        <v>0</v>
      </c>
      <c r="UAL57" s="63">
        <f t="shared" si="247"/>
        <v>0</v>
      </c>
      <c r="UAM57" s="63">
        <f t="shared" si="247"/>
        <v>0</v>
      </c>
      <c r="UAN57" s="63">
        <f t="shared" si="247"/>
        <v>0</v>
      </c>
      <c r="UAO57" s="63">
        <f t="shared" si="247"/>
        <v>0</v>
      </c>
      <c r="UAP57" s="63">
        <f t="shared" si="247"/>
        <v>0</v>
      </c>
      <c r="UAQ57" s="63">
        <f t="shared" si="247"/>
        <v>0</v>
      </c>
      <c r="UAR57" s="63">
        <f t="shared" si="247"/>
        <v>0</v>
      </c>
      <c r="UAS57" s="63">
        <f t="shared" si="247"/>
        <v>0</v>
      </c>
      <c r="UAT57" s="63">
        <f t="shared" si="247"/>
        <v>0</v>
      </c>
      <c r="UAU57" s="63">
        <f t="shared" si="247"/>
        <v>0</v>
      </c>
      <c r="UAV57" s="63">
        <f t="shared" si="247"/>
        <v>0</v>
      </c>
      <c r="UAW57" s="63">
        <f t="shared" si="247"/>
        <v>0</v>
      </c>
      <c r="UAX57" s="63">
        <f t="shared" si="247"/>
        <v>0</v>
      </c>
      <c r="UAY57" s="63">
        <f t="shared" si="247"/>
        <v>0</v>
      </c>
      <c r="UAZ57" s="63">
        <f t="shared" si="247"/>
        <v>0</v>
      </c>
      <c r="UBA57" s="63">
        <f t="shared" si="247"/>
        <v>0</v>
      </c>
      <c r="UBB57" s="63">
        <f t="shared" si="247"/>
        <v>0</v>
      </c>
      <c r="UBC57" s="63">
        <f t="shared" si="247"/>
        <v>0</v>
      </c>
      <c r="UBD57" s="63">
        <f t="shared" si="247"/>
        <v>0</v>
      </c>
      <c r="UBE57" s="63">
        <f t="shared" si="247"/>
        <v>0</v>
      </c>
      <c r="UBF57" s="63">
        <f t="shared" si="247"/>
        <v>0</v>
      </c>
      <c r="UBG57" s="63">
        <f t="shared" si="247"/>
        <v>0</v>
      </c>
      <c r="UBH57" s="63">
        <f t="shared" si="247"/>
        <v>0</v>
      </c>
      <c r="UBI57" s="63">
        <f t="shared" si="247"/>
        <v>0</v>
      </c>
      <c r="UBJ57" s="63">
        <f t="shared" si="247"/>
        <v>0</v>
      </c>
      <c r="UBK57" s="63">
        <f t="shared" si="247"/>
        <v>0</v>
      </c>
      <c r="UBL57" s="63">
        <f t="shared" si="247"/>
        <v>0</v>
      </c>
      <c r="UBM57" s="63">
        <f t="shared" si="247"/>
        <v>0</v>
      </c>
      <c r="UBN57" s="63">
        <f t="shared" si="247"/>
        <v>0</v>
      </c>
      <c r="UBO57" s="63">
        <f t="shared" si="247"/>
        <v>0</v>
      </c>
      <c r="UBP57" s="63">
        <f t="shared" si="247"/>
        <v>0</v>
      </c>
      <c r="UBQ57" s="63">
        <f t="shared" si="247"/>
        <v>0</v>
      </c>
      <c r="UBR57" s="63">
        <f t="shared" si="247"/>
        <v>0</v>
      </c>
      <c r="UBS57" s="63">
        <f t="shared" si="247"/>
        <v>0</v>
      </c>
      <c r="UBT57" s="63">
        <f t="shared" si="247"/>
        <v>0</v>
      </c>
      <c r="UBU57" s="63">
        <f t="shared" si="247"/>
        <v>0</v>
      </c>
      <c r="UBV57" s="63">
        <f t="shared" si="247"/>
        <v>0</v>
      </c>
      <c r="UBW57" s="63">
        <f t="shared" si="247"/>
        <v>0</v>
      </c>
      <c r="UBX57" s="63">
        <f t="shared" si="247"/>
        <v>0</v>
      </c>
      <c r="UBY57" s="63">
        <f t="shared" si="247"/>
        <v>0</v>
      </c>
      <c r="UBZ57" s="63">
        <f t="shared" si="247"/>
        <v>0</v>
      </c>
      <c r="UCA57" s="63">
        <f t="shared" si="247"/>
        <v>0</v>
      </c>
      <c r="UCB57" s="63">
        <f t="shared" si="247"/>
        <v>0</v>
      </c>
      <c r="UCC57" s="63">
        <f t="shared" si="247"/>
        <v>0</v>
      </c>
      <c r="UCD57" s="63">
        <f t="shared" si="247"/>
        <v>0</v>
      </c>
      <c r="UCE57" s="63">
        <f t="shared" si="247"/>
        <v>0</v>
      </c>
      <c r="UCF57" s="63">
        <f t="shared" si="247"/>
        <v>0</v>
      </c>
      <c r="UCG57" s="63">
        <f t="shared" si="247"/>
        <v>0</v>
      </c>
      <c r="UCH57" s="63">
        <f t="shared" ref="UCH57:UES57" si="248">UCG58</f>
        <v>0</v>
      </c>
      <c r="UCI57" s="63">
        <f t="shared" si="248"/>
        <v>0</v>
      </c>
      <c r="UCJ57" s="63">
        <f t="shared" si="248"/>
        <v>0</v>
      </c>
      <c r="UCK57" s="63">
        <f t="shared" si="248"/>
        <v>0</v>
      </c>
      <c r="UCL57" s="63">
        <f t="shared" si="248"/>
        <v>0</v>
      </c>
      <c r="UCM57" s="63">
        <f t="shared" si="248"/>
        <v>0</v>
      </c>
      <c r="UCN57" s="63">
        <f t="shared" si="248"/>
        <v>0</v>
      </c>
      <c r="UCO57" s="63">
        <f t="shared" si="248"/>
        <v>0</v>
      </c>
      <c r="UCP57" s="63">
        <f t="shared" si="248"/>
        <v>0</v>
      </c>
      <c r="UCQ57" s="63">
        <f t="shared" si="248"/>
        <v>0</v>
      </c>
      <c r="UCR57" s="63">
        <f t="shared" si="248"/>
        <v>0</v>
      </c>
      <c r="UCS57" s="63">
        <f t="shared" si="248"/>
        <v>0</v>
      </c>
      <c r="UCT57" s="63">
        <f t="shared" si="248"/>
        <v>0</v>
      </c>
      <c r="UCU57" s="63">
        <f t="shared" si="248"/>
        <v>0</v>
      </c>
      <c r="UCV57" s="63">
        <f t="shared" si="248"/>
        <v>0</v>
      </c>
      <c r="UCW57" s="63">
        <f t="shared" si="248"/>
        <v>0</v>
      </c>
      <c r="UCX57" s="63">
        <f t="shared" si="248"/>
        <v>0</v>
      </c>
      <c r="UCY57" s="63">
        <f t="shared" si="248"/>
        <v>0</v>
      </c>
      <c r="UCZ57" s="63">
        <f t="shared" si="248"/>
        <v>0</v>
      </c>
      <c r="UDA57" s="63">
        <f t="shared" si="248"/>
        <v>0</v>
      </c>
      <c r="UDB57" s="63">
        <f t="shared" si="248"/>
        <v>0</v>
      </c>
      <c r="UDC57" s="63">
        <f t="shared" si="248"/>
        <v>0</v>
      </c>
      <c r="UDD57" s="63">
        <f t="shared" si="248"/>
        <v>0</v>
      </c>
      <c r="UDE57" s="63">
        <f t="shared" si="248"/>
        <v>0</v>
      </c>
      <c r="UDF57" s="63">
        <f t="shared" si="248"/>
        <v>0</v>
      </c>
      <c r="UDG57" s="63">
        <f t="shared" si="248"/>
        <v>0</v>
      </c>
      <c r="UDH57" s="63">
        <f t="shared" si="248"/>
        <v>0</v>
      </c>
      <c r="UDI57" s="63">
        <f t="shared" si="248"/>
        <v>0</v>
      </c>
      <c r="UDJ57" s="63">
        <f t="shared" si="248"/>
        <v>0</v>
      </c>
      <c r="UDK57" s="63">
        <f t="shared" si="248"/>
        <v>0</v>
      </c>
      <c r="UDL57" s="63">
        <f t="shared" si="248"/>
        <v>0</v>
      </c>
      <c r="UDM57" s="63">
        <f t="shared" si="248"/>
        <v>0</v>
      </c>
      <c r="UDN57" s="63">
        <f t="shared" si="248"/>
        <v>0</v>
      </c>
      <c r="UDO57" s="63">
        <f t="shared" si="248"/>
        <v>0</v>
      </c>
      <c r="UDP57" s="63">
        <f t="shared" si="248"/>
        <v>0</v>
      </c>
      <c r="UDQ57" s="63">
        <f t="shared" si="248"/>
        <v>0</v>
      </c>
      <c r="UDR57" s="63">
        <f t="shared" si="248"/>
        <v>0</v>
      </c>
      <c r="UDS57" s="63">
        <f t="shared" si="248"/>
        <v>0</v>
      </c>
      <c r="UDT57" s="63">
        <f t="shared" si="248"/>
        <v>0</v>
      </c>
      <c r="UDU57" s="63">
        <f t="shared" si="248"/>
        <v>0</v>
      </c>
      <c r="UDV57" s="63">
        <f t="shared" si="248"/>
        <v>0</v>
      </c>
      <c r="UDW57" s="63">
        <f t="shared" si="248"/>
        <v>0</v>
      </c>
      <c r="UDX57" s="63">
        <f t="shared" si="248"/>
        <v>0</v>
      </c>
      <c r="UDY57" s="63">
        <f t="shared" si="248"/>
        <v>0</v>
      </c>
      <c r="UDZ57" s="63">
        <f t="shared" si="248"/>
        <v>0</v>
      </c>
      <c r="UEA57" s="63">
        <f t="shared" si="248"/>
        <v>0</v>
      </c>
      <c r="UEB57" s="63">
        <f t="shared" si="248"/>
        <v>0</v>
      </c>
      <c r="UEC57" s="63">
        <f t="shared" si="248"/>
        <v>0</v>
      </c>
      <c r="UED57" s="63">
        <f t="shared" si="248"/>
        <v>0</v>
      </c>
      <c r="UEE57" s="63">
        <f t="shared" si="248"/>
        <v>0</v>
      </c>
      <c r="UEF57" s="63">
        <f t="shared" si="248"/>
        <v>0</v>
      </c>
      <c r="UEG57" s="63">
        <f t="shared" si="248"/>
        <v>0</v>
      </c>
      <c r="UEH57" s="63">
        <f t="shared" si="248"/>
        <v>0</v>
      </c>
      <c r="UEI57" s="63">
        <f t="shared" si="248"/>
        <v>0</v>
      </c>
      <c r="UEJ57" s="63">
        <f t="shared" si="248"/>
        <v>0</v>
      </c>
      <c r="UEK57" s="63">
        <f t="shared" si="248"/>
        <v>0</v>
      </c>
      <c r="UEL57" s="63">
        <f t="shared" si="248"/>
        <v>0</v>
      </c>
      <c r="UEM57" s="63">
        <f t="shared" si="248"/>
        <v>0</v>
      </c>
      <c r="UEN57" s="63">
        <f t="shared" si="248"/>
        <v>0</v>
      </c>
      <c r="UEO57" s="63">
        <f t="shared" si="248"/>
        <v>0</v>
      </c>
      <c r="UEP57" s="63">
        <f t="shared" si="248"/>
        <v>0</v>
      </c>
      <c r="UEQ57" s="63">
        <f t="shared" si="248"/>
        <v>0</v>
      </c>
      <c r="UER57" s="63">
        <f t="shared" si="248"/>
        <v>0</v>
      </c>
      <c r="UES57" s="63">
        <f t="shared" si="248"/>
        <v>0</v>
      </c>
      <c r="UET57" s="63">
        <f t="shared" ref="UET57:UHE57" si="249">UES58</f>
        <v>0</v>
      </c>
      <c r="UEU57" s="63">
        <f t="shared" si="249"/>
        <v>0</v>
      </c>
      <c r="UEV57" s="63">
        <f t="shared" si="249"/>
        <v>0</v>
      </c>
      <c r="UEW57" s="63">
        <f t="shared" si="249"/>
        <v>0</v>
      </c>
      <c r="UEX57" s="63">
        <f t="shared" si="249"/>
        <v>0</v>
      </c>
      <c r="UEY57" s="63">
        <f t="shared" si="249"/>
        <v>0</v>
      </c>
      <c r="UEZ57" s="63">
        <f t="shared" si="249"/>
        <v>0</v>
      </c>
      <c r="UFA57" s="63">
        <f t="shared" si="249"/>
        <v>0</v>
      </c>
      <c r="UFB57" s="63">
        <f t="shared" si="249"/>
        <v>0</v>
      </c>
      <c r="UFC57" s="63">
        <f t="shared" si="249"/>
        <v>0</v>
      </c>
      <c r="UFD57" s="63">
        <f t="shared" si="249"/>
        <v>0</v>
      </c>
      <c r="UFE57" s="63">
        <f t="shared" si="249"/>
        <v>0</v>
      </c>
      <c r="UFF57" s="63">
        <f t="shared" si="249"/>
        <v>0</v>
      </c>
      <c r="UFG57" s="63">
        <f t="shared" si="249"/>
        <v>0</v>
      </c>
      <c r="UFH57" s="63">
        <f t="shared" si="249"/>
        <v>0</v>
      </c>
      <c r="UFI57" s="63">
        <f t="shared" si="249"/>
        <v>0</v>
      </c>
      <c r="UFJ57" s="63">
        <f t="shared" si="249"/>
        <v>0</v>
      </c>
      <c r="UFK57" s="63">
        <f t="shared" si="249"/>
        <v>0</v>
      </c>
      <c r="UFL57" s="63">
        <f t="shared" si="249"/>
        <v>0</v>
      </c>
      <c r="UFM57" s="63">
        <f t="shared" si="249"/>
        <v>0</v>
      </c>
      <c r="UFN57" s="63">
        <f t="shared" si="249"/>
        <v>0</v>
      </c>
      <c r="UFO57" s="63">
        <f t="shared" si="249"/>
        <v>0</v>
      </c>
      <c r="UFP57" s="63">
        <f t="shared" si="249"/>
        <v>0</v>
      </c>
      <c r="UFQ57" s="63">
        <f t="shared" si="249"/>
        <v>0</v>
      </c>
      <c r="UFR57" s="63">
        <f t="shared" si="249"/>
        <v>0</v>
      </c>
      <c r="UFS57" s="63">
        <f t="shared" si="249"/>
        <v>0</v>
      </c>
      <c r="UFT57" s="63">
        <f t="shared" si="249"/>
        <v>0</v>
      </c>
      <c r="UFU57" s="63">
        <f t="shared" si="249"/>
        <v>0</v>
      </c>
      <c r="UFV57" s="63">
        <f t="shared" si="249"/>
        <v>0</v>
      </c>
      <c r="UFW57" s="63">
        <f t="shared" si="249"/>
        <v>0</v>
      </c>
      <c r="UFX57" s="63">
        <f t="shared" si="249"/>
        <v>0</v>
      </c>
      <c r="UFY57" s="63">
        <f t="shared" si="249"/>
        <v>0</v>
      </c>
      <c r="UFZ57" s="63">
        <f t="shared" si="249"/>
        <v>0</v>
      </c>
      <c r="UGA57" s="63">
        <f t="shared" si="249"/>
        <v>0</v>
      </c>
      <c r="UGB57" s="63">
        <f t="shared" si="249"/>
        <v>0</v>
      </c>
      <c r="UGC57" s="63">
        <f t="shared" si="249"/>
        <v>0</v>
      </c>
      <c r="UGD57" s="63">
        <f t="shared" si="249"/>
        <v>0</v>
      </c>
      <c r="UGE57" s="63">
        <f t="shared" si="249"/>
        <v>0</v>
      </c>
      <c r="UGF57" s="63">
        <f t="shared" si="249"/>
        <v>0</v>
      </c>
      <c r="UGG57" s="63">
        <f t="shared" si="249"/>
        <v>0</v>
      </c>
      <c r="UGH57" s="63">
        <f t="shared" si="249"/>
        <v>0</v>
      </c>
      <c r="UGI57" s="63">
        <f t="shared" si="249"/>
        <v>0</v>
      </c>
      <c r="UGJ57" s="63">
        <f t="shared" si="249"/>
        <v>0</v>
      </c>
      <c r="UGK57" s="63">
        <f t="shared" si="249"/>
        <v>0</v>
      </c>
      <c r="UGL57" s="63">
        <f t="shared" si="249"/>
        <v>0</v>
      </c>
      <c r="UGM57" s="63">
        <f t="shared" si="249"/>
        <v>0</v>
      </c>
      <c r="UGN57" s="63">
        <f t="shared" si="249"/>
        <v>0</v>
      </c>
      <c r="UGO57" s="63">
        <f t="shared" si="249"/>
        <v>0</v>
      </c>
      <c r="UGP57" s="63">
        <f t="shared" si="249"/>
        <v>0</v>
      </c>
      <c r="UGQ57" s="63">
        <f t="shared" si="249"/>
        <v>0</v>
      </c>
      <c r="UGR57" s="63">
        <f t="shared" si="249"/>
        <v>0</v>
      </c>
      <c r="UGS57" s="63">
        <f t="shared" si="249"/>
        <v>0</v>
      </c>
      <c r="UGT57" s="63">
        <f t="shared" si="249"/>
        <v>0</v>
      </c>
      <c r="UGU57" s="63">
        <f t="shared" si="249"/>
        <v>0</v>
      </c>
      <c r="UGV57" s="63">
        <f t="shared" si="249"/>
        <v>0</v>
      </c>
      <c r="UGW57" s="63">
        <f t="shared" si="249"/>
        <v>0</v>
      </c>
      <c r="UGX57" s="63">
        <f t="shared" si="249"/>
        <v>0</v>
      </c>
      <c r="UGY57" s="63">
        <f t="shared" si="249"/>
        <v>0</v>
      </c>
      <c r="UGZ57" s="63">
        <f t="shared" si="249"/>
        <v>0</v>
      </c>
      <c r="UHA57" s="63">
        <f t="shared" si="249"/>
        <v>0</v>
      </c>
      <c r="UHB57" s="63">
        <f t="shared" si="249"/>
        <v>0</v>
      </c>
      <c r="UHC57" s="63">
        <f t="shared" si="249"/>
        <v>0</v>
      </c>
      <c r="UHD57" s="63">
        <f t="shared" si="249"/>
        <v>0</v>
      </c>
      <c r="UHE57" s="63">
        <f t="shared" si="249"/>
        <v>0</v>
      </c>
      <c r="UHF57" s="63">
        <f t="shared" ref="UHF57:UJQ57" si="250">UHE58</f>
        <v>0</v>
      </c>
      <c r="UHG57" s="63">
        <f t="shared" si="250"/>
        <v>0</v>
      </c>
      <c r="UHH57" s="63">
        <f t="shared" si="250"/>
        <v>0</v>
      </c>
      <c r="UHI57" s="63">
        <f t="shared" si="250"/>
        <v>0</v>
      </c>
      <c r="UHJ57" s="63">
        <f t="shared" si="250"/>
        <v>0</v>
      </c>
      <c r="UHK57" s="63">
        <f t="shared" si="250"/>
        <v>0</v>
      </c>
      <c r="UHL57" s="63">
        <f t="shared" si="250"/>
        <v>0</v>
      </c>
      <c r="UHM57" s="63">
        <f t="shared" si="250"/>
        <v>0</v>
      </c>
      <c r="UHN57" s="63">
        <f t="shared" si="250"/>
        <v>0</v>
      </c>
      <c r="UHO57" s="63">
        <f t="shared" si="250"/>
        <v>0</v>
      </c>
      <c r="UHP57" s="63">
        <f t="shared" si="250"/>
        <v>0</v>
      </c>
      <c r="UHQ57" s="63">
        <f t="shared" si="250"/>
        <v>0</v>
      </c>
      <c r="UHR57" s="63">
        <f t="shared" si="250"/>
        <v>0</v>
      </c>
      <c r="UHS57" s="63">
        <f t="shared" si="250"/>
        <v>0</v>
      </c>
      <c r="UHT57" s="63">
        <f t="shared" si="250"/>
        <v>0</v>
      </c>
      <c r="UHU57" s="63">
        <f t="shared" si="250"/>
        <v>0</v>
      </c>
      <c r="UHV57" s="63">
        <f t="shared" si="250"/>
        <v>0</v>
      </c>
      <c r="UHW57" s="63">
        <f t="shared" si="250"/>
        <v>0</v>
      </c>
      <c r="UHX57" s="63">
        <f t="shared" si="250"/>
        <v>0</v>
      </c>
      <c r="UHY57" s="63">
        <f t="shared" si="250"/>
        <v>0</v>
      </c>
      <c r="UHZ57" s="63">
        <f t="shared" si="250"/>
        <v>0</v>
      </c>
      <c r="UIA57" s="63">
        <f t="shared" si="250"/>
        <v>0</v>
      </c>
      <c r="UIB57" s="63">
        <f t="shared" si="250"/>
        <v>0</v>
      </c>
      <c r="UIC57" s="63">
        <f t="shared" si="250"/>
        <v>0</v>
      </c>
      <c r="UID57" s="63">
        <f t="shared" si="250"/>
        <v>0</v>
      </c>
      <c r="UIE57" s="63">
        <f t="shared" si="250"/>
        <v>0</v>
      </c>
      <c r="UIF57" s="63">
        <f t="shared" si="250"/>
        <v>0</v>
      </c>
      <c r="UIG57" s="63">
        <f t="shared" si="250"/>
        <v>0</v>
      </c>
      <c r="UIH57" s="63">
        <f t="shared" si="250"/>
        <v>0</v>
      </c>
      <c r="UII57" s="63">
        <f t="shared" si="250"/>
        <v>0</v>
      </c>
      <c r="UIJ57" s="63">
        <f t="shared" si="250"/>
        <v>0</v>
      </c>
      <c r="UIK57" s="63">
        <f t="shared" si="250"/>
        <v>0</v>
      </c>
      <c r="UIL57" s="63">
        <f t="shared" si="250"/>
        <v>0</v>
      </c>
      <c r="UIM57" s="63">
        <f t="shared" si="250"/>
        <v>0</v>
      </c>
      <c r="UIN57" s="63">
        <f t="shared" si="250"/>
        <v>0</v>
      </c>
      <c r="UIO57" s="63">
        <f t="shared" si="250"/>
        <v>0</v>
      </c>
      <c r="UIP57" s="63">
        <f t="shared" si="250"/>
        <v>0</v>
      </c>
      <c r="UIQ57" s="63">
        <f t="shared" si="250"/>
        <v>0</v>
      </c>
      <c r="UIR57" s="63">
        <f t="shared" si="250"/>
        <v>0</v>
      </c>
      <c r="UIS57" s="63">
        <f t="shared" si="250"/>
        <v>0</v>
      </c>
      <c r="UIT57" s="63">
        <f t="shared" si="250"/>
        <v>0</v>
      </c>
      <c r="UIU57" s="63">
        <f t="shared" si="250"/>
        <v>0</v>
      </c>
      <c r="UIV57" s="63">
        <f t="shared" si="250"/>
        <v>0</v>
      </c>
      <c r="UIW57" s="63">
        <f t="shared" si="250"/>
        <v>0</v>
      </c>
      <c r="UIX57" s="63">
        <f t="shared" si="250"/>
        <v>0</v>
      </c>
      <c r="UIY57" s="63">
        <f t="shared" si="250"/>
        <v>0</v>
      </c>
      <c r="UIZ57" s="63">
        <f t="shared" si="250"/>
        <v>0</v>
      </c>
      <c r="UJA57" s="63">
        <f t="shared" si="250"/>
        <v>0</v>
      </c>
      <c r="UJB57" s="63">
        <f t="shared" si="250"/>
        <v>0</v>
      </c>
      <c r="UJC57" s="63">
        <f t="shared" si="250"/>
        <v>0</v>
      </c>
      <c r="UJD57" s="63">
        <f t="shared" si="250"/>
        <v>0</v>
      </c>
      <c r="UJE57" s="63">
        <f t="shared" si="250"/>
        <v>0</v>
      </c>
      <c r="UJF57" s="63">
        <f t="shared" si="250"/>
        <v>0</v>
      </c>
      <c r="UJG57" s="63">
        <f t="shared" si="250"/>
        <v>0</v>
      </c>
      <c r="UJH57" s="63">
        <f t="shared" si="250"/>
        <v>0</v>
      </c>
      <c r="UJI57" s="63">
        <f t="shared" si="250"/>
        <v>0</v>
      </c>
      <c r="UJJ57" s="63">
        <f t="shared" si="250"/>
        <v>0</v>
      </c>
      <c r="UJK57" s="63">
        <f t="shared" si="250"/>
        <v>0</v>
      </c>
      <c r="UJL57" s="63">
        <f t="shared" si="250"/>
        <v>0</v>
      </c>
      <c r="UJM57" s="63">
        <f t="shared" si="250"/>
        <v>0</v>
      </c>
      <c r="UJN57" s="63">
        <f t="shared" si="250"/>
        <v>0</v>
      </c>
      <c r="UJO57" s="63">
        <f t="shared" si="250"/>
        <v>0</v>
      </c>
      <c r="UJP57" s="63">
        <f t="shared" si="250"/>
        <v>0</v>
      </c>
      <c r="UJQ57" s="63">
        <f t="shared" si="250"/>
        <v>0</v>
      </c>
      <c r="UJR57" s="63">
        <f t="shared" ref="UJR57:UMC57" si="251">UJQ58</f>
        <v>0</v>
      </c>
      <c r="UJS57" s="63">
        <f t="shared" si="251"/>
        <v>0</v>
      </c>
      <c r="UJT57" s="63">
        <f t="shared" si="251"/>
        <v>0</v>
      </c>
      <c r="UJU57" s="63">
        <f t="shared" si="251"/>
        <v>0</v>
      </c>
      <c r="UJV57" s="63">
        <f t="shared" si="251"/>
        <v>0</v>
      </c>
      <c r="UJW57" s="63">
        <f t="shared" si="251"/>
        <v>0</v>
      </c>
      <c r="UJX57" s="63">
        <f t="shared" si="251"/>
        <v>0</v>
      </c>
      <c r="UJY57" s="63">
        <f t="shared" si="251"/>
        <v>0</v>
      </c>
      <c r="UJZ57" s="63">
        <f t="shared" si="251"/>
        <v>0</v>
      </c>
      <c r="UKA57" s="63">
        <f t="shared" si="251"/>
        <v>0</v>
      </c>
      <c r="UKB57" s="63">
        <f t="shared" si="251"/>
        <v>0</v>
      </c>
      <c r="UKC57" s="63">
        <f t="shared" si="251"/>
        <v>0</v>
      </c>
      <c r="UKD57" s="63">
        <f t="shared" si="251"/>
        <v>0</v>
      </c>
      <c r="UKE57" s="63">
        <f t="shared" si="251"/>
        <v>0</v>
      </c>
      <c r="UKF57" s="63">
        <f t="shared" si="251"/>
        <v>0</v>
      </c>
      <c r="UKG57" s="63">
        <f t="shared" si="251"/>
        <v>0</v>
      </c>
      <c r="UKH57" s="63">
        <f t="shared" si="251"/>
        <v>0</v>
      </c>
      <c r="UKI57" s="63">
        <f t="shared" si="251"/>
        <v>0</v>
      </c>
      <c r="UKJ57" s="63">
        <f t="shared" si="251"/>
        <v>0</v>
      </c>
      <c r="UKK57" s="63">
        <f t="shared" si="251"/>
        <v>0</v>
      </c>
      <c r="UKL57" s="63">
        <f t="shared" si="251"/>
        <v>0</v>
      </c>
      <c r="UKM57" s="63">
        <f t="shared" si="251"/>
        <v>0</v>
      </c>
      <c r="UKN57" s="63">
        <f t="shared" si="251"/>
        <v>0</v>
      </c>
      <c r="UKO57" s="63">
        <f t="shared" si="251"/>
        <v>0</v>
      </c>
      <c r="UKP57" s="63">
        <f t="shared" si="251"/>
        <v>0</v>
      </c>
      <c r="UKQ57" s="63">
        <f t="shared" si="251"/>
        <v>0</v>
      </c>
      <c r="UKR57" s="63">
        <f t="shared" si="251"/>
        <v>0</v>
      </c>
      <c r="UKS57" s="63">
        <f t="shared" si="251"/>
        <v>0</v>
      </c>
      <c r="UKT57" s="63">
        <f t="shared" si="251"/>
        <v>0</v>
      </c>
      <c r="UKU57" s="63">
        <f t="shared" si="251"/>
        <v>0</v>
      </c>
      <c r="UKV57" s="63">
        <f t="shared" si="251"/>
        <v>0</v>
      </c>
      <c r="UKW57" s="63">
        <f t="shared" si="251"/>
        <v>0</v>
      </c>
      <c r="UKX57" s="63">
        <f t="shared" si="251"/>
        <v>0</v>
      </c>
      <c r="UKY57" s="63">
        <f t="shared" si="251"/>
        <v>0</v>
      </c>
      <c r="UKZ57" s="63">
        <f t="shared" si="251"/>
        <v>0</v>
      </c>
      <c r="ULA57" s="63">
        <f t="shared" si="251"/>
        <v>0</v>
      </c>
      <c r="ULB57" s="63">
        <f t="shared" si="251"/>
        <v>0</v>
      </c>
      <c r="ULC57" s="63">
        <f t="shared" si="251"/>
        <v>0</v>
      </c>
      <c r="ULD57" s="63">
        <f t="shared" si="251"/>
        <v>0</v>
      </c>
      <c r="ULE57" s="63">
        <f t="shared" si="251"/>
        <v>0</v>
      </c>
      <c r="ULF57" s="63">
        <f t="shared" si="251"/>
        <v>0</v>
      </c>
      <c r="ULG57" s="63">
        <f t="shared" si="251"/>
        <v>0</v>
      </c>
      <c r="ULH57" s="63">
        <f t="shared" si="251"/>
        <v>0</v>
      </c>
      <c r="ULI57" s="63">
        <f t="shared" si="251"/>
        <v>0</v>
      </c>
      <c r="ULJ57" s="63">
        <f t="shared" si="251"/>
        <v>0</v>
      </c>
      <c r="ULK57" s="63">
        <f t="shared" si="251"/>
        <v>0</v>
      </c>
      <c r="ULL57" s="63">
        <f t="shared" si="251"/>
        <v>0</v>
      </c>
      <c r="ULM57" s="63">
        <f t="shared" si="251"/>
        <v>0</v>
      </c>
      <c r="ULN57" s="63">
        <f t="shared" si="251"/>
        <v>0</v>
      </c>
      <c r="ULO57" s="63">
        <f t="shared" si="251"/>
        <v>0</v>
      </c>
      <c r="ULP57" s="63">
        <f t="shared" si="251"/>
        <v>0</v>
      </c>
      <c r="ULQ57" s="63">
        <f t="shared" si="251"/>
        <v>0</v>
      </c>
      <c r="ULR57" s="63">
        <f t="shared" si="251"/>
        <v>0</v>
      </c>
      <c r="ULS57" s="63">
        <f t="shared" si="251"/>
        <v>0</v>
      </c>
      <c r="ULT57" s="63">
        <f t="shared" si="251"/>
        <v>0</v>
      </c>
      <c r="ULU57" s="63">
        <f t="shared" si="251"/>
        <v>0</v>
      </c>
      <c r="ULV57" s="63">
        <f t="shared" si="251"/>
        <v>0</v>
      </c>
      <c r="ULW57" s="63">
        <f t="shared" si="251"/>
        <v>0</v>
      </c>
      <c r="ULX57" s="63">
        <f t="shared" si="251"/>
        <v>0</v>
      </c>
      <c r="ULY57" s="63">
        <f t="shared" si="251"/>
        <v>0</v>
      </c>
      <c r="ULZ57" s="63">
        <f t="shared" si="251"/>
        <v>0</v>
      </c>
      <c r="UMA57" s="63">
        <f t="shared" si="251"/>
        <v>0</v>
      </c>
      <c r="UMB57" s="63">
        <f t="shared" si="251"/>
        <v>0</v>
      </c>
      <c r="UMC57" s="63">
        <f t="shared" si="251"/>
        <v>0</v>
      </c>
      <c r="UMD57" s="63">
        <f t="shared" ref="UMD57:UOO57" si="252">UMC58</f>
        <v>0</v>
      </c>
      <c r="UME57" s="63">
        <f t="shared" si="252"/>
        <v>0</v>
      </c>
      <c r="UMF57" s="63">
        <f t="shared" si="252"/>
        <v>0</v>
      </c>
      <c r="UMG57" s="63">
        <f t="shared" si="252"/>
        <v>0</v>
      </c>
      <c r="UMH57" s="63">
        <f t="shared" si="252"/>
        <v>0</v>
      </c>
      <c r="UMI57" s="63">
        <f t="shared" si="252"/>
        <v>0</v>
      </c>
      <c r="UMJ57" s="63">
        <f t="shared" si="252"/>
        <v>0</v>
      </c>
      <c r="UMK57" s="63">
        <f t="shared" si="252"/>
        <v>0</v>
      </c>
      <c r="UML57" s="63">
        <f t="shared" si="252"/>
        <v>0</v>
      </c>
      <c r="UMM57" s="63">
        <f t="shared" si="252"/>
        <v>0</v>
      </c>
      <c r="UMN57" s="63">
        <f t="shared" si="252"/>
        <v>0</v>
      </c>
      <c r="UMO57" s="63">
        <f t="shared" si="252"/>
        <v>0</v>
      </c>
      <c r="UMP57" s="63">
        <f t="shared" si="252"/>
        <v>0</v>
      </c>
      <c r="UMQ57" s="63">
        <f t="shared" si="252"/>
        <v>0</v>
      </c>
      <c r="UMR57" s="63">
        <f t="shared" si="252"/>
        <v>0</v>
      </c>
      <c r="UMS57" s="63">
        <f t="shared" si="252"/>
        <v>0</v>
      </c>
      <c r="UMT57" s="63">
        <f t="shared" si="252"/>
        <v>0</v>
      </c>
      <c r="UMU57" s="63">
        <f t="shared" si="252"/>
        <v>0</v>
      </c>
      <c r="UMV57" s="63">
        <f t="shared" si="252"/>
        <v>0</v>
      </c>
      <c r="UMW57" s="63">
        <f t="shared" si="252"/>
        <v>0</v>
      </c>
      <c r="UMX57" s="63">
        <f t="shared" si="252"/>
        <v>0</v>
      </c>
      <c r="UMY57" s="63">
        <f t="shared" si="252"/>
        <v>0</v>
      </c>
      <c r="UMZ57" s="63">
        <f t="shared" si="252"/>
        <v>0</v>
      </c>
      <c r="UNA57" s="63">
        <f t="shared" si="252"/>
        <v>0</v>
      </c>
      <c r="UNB57" s="63">
        <f t="shared" si="252"/>
        <v>0</v>
      </c>
      <c r="UNC57" s="63">
        <f t="shared" si="252"/>
        <v>0</v>
      </c>
      <c r="UND57" s="63">
        <f t="shared" si="252"/>
        <v>0</v>
      </c>
      <c r="UNE57" s="63">
        <f t="shared" si="252"/>
        <v>0</v>
      </c>
      <c r="UNF57" s="63">
        <f t="shared" si="252"/>
        <v>0</v>
      </c>
      <c r="UNG57" s="63">
        <f t="shared" si="252"/>
        <v>0</v>
      </c>
      <c r="UNH57" s="63">
        <f t="shared" si="252"/>
        <v>0</v>
      </c>
      <c r="UNI57" s="63">
        <f t="shared" si="252"/>
        <v>0</v>
      </c>
      <c r="UNJ57" s="63">
        <f t="shared" si="252"/>
        <v>0</v>
      </c>
      <c r="UNK57" s="63">
        <f t="shared" si="252"/>
        <v>0</v>
      </c>
      <c r="UNL57" s="63">
        <f t="shared" si="252"/>
        <v>0</v>
      </c>
      <c r="UNM57" s="63">
        <f t="shared" si="252"/>
        <v>0</v>
      </c>
      <c r="UNN57" s="63">
        <f t="shared" si="252"/>
        <v>0</v>
      </c>
      <c r="UNO57" s="63">
        <f t="shared" si="252"/>
        <v>0</v>
      </c>
      <c r="UNP57" s="63">
        <f t="shared" si="252"/>
        <v>0</v>
      </c>
      <c r="UNQ57" s="63">
        <f t="shared" si="252"/>
        <v>0</v>
      </c>
      <c r="UNR57" s="63">
        <f t="shared" si="252"/>
        <v>0</v>
      </c>
      <c r="UNS57" s="63">
        <f t="shared" si="252"/>
        <v>0</v>
      </c>
      <c r="UNT57" s="63">
        <f t="shared" si="252"/>
        <v>0</v>
      </c>
      <c r="UNU57" s="63">
        <f t="shared" si="252"/>
        <v>0</v>
      </c>
      <c r="UNV57" s="63">
        <f t="shared" si="252"/>
        <v>0</v>
      </c>
      <c r="UNW57" s="63">
        <f t="shared" si="252"/>
        <v>0</v>
      </c>
      <c r="UNX57" s="63">
        <f t="shared" si="252"/>
        <v>0</v>
      </c>
      <c r="UNY57" s="63">
        <f t="shared" si="252"/>
        <v>0</v>
      </c>
      <c r="UNZ57" s="63">
        <f t="shared" si="252"/>
        <v>0</v>
      </c>
      <c r="UOA57" s="63">
        <f t="shared" si="252"/>
        <v>0</v>
      </c>
      <c r="UOB57" s="63">
        <f t="shared" si="252"/>
        <v>0</v>
      </c>
      <c r="UOC57" s="63">
        <f t="shared" si="252"/>
        <v>0</v>
      </c>
      <c r="UOD57" s="63">
        <f t="shared" si="252"/>
        <v>0</v>
      </c>
      <c r="UOE57" s="63">
        <f t="shared" si="252"/>
        <v>0</v>
      </c>
      <c r="UOF57" s="63">
        <f t="shared" si="252"/>
        <v>0</v>
      </c>
      <c r="UOG57" s="63">
        <f t="shared" si="252"/>
        <v>0</v>
      </c>
      <c r="UOH57" s="63">
        <f t="shared" si="252"/>
        <v>0</v>
      </c>
      <c r="UOI57" s="63">
        <f t="shared" si="252"/>
        <v>0</v>
      </c>
      <c r="UOJ57" s="63">
        <f t="shared" si="252"/>
        <v>0</v>
      </c>
      <c r="UOK57" s="63">
        <f t="shared" si="252"/>
        <v>0</v>
      </c>
      <c r="UOL57" s="63">
        <f t="shared" si="252"/>
        <v>0</v>
      </c>
      <c r="UOM57" s="63">
        <f t="shared" si="252"/>
        <v>0</v>
      </c>
      <c r="UON57" s="63">
        <f t="shared" si="252"/>
        <v>0</v>
      </c>
      <c r="UOO57" s="63">
        <f t="shared" si="252"/>
        <v>0</v>
      </c>
      <c r="UOP57" s="63">
        <f t="shared" ref="UOP57:URA57" si="253">UOO58</f>
        <v>0</v>
      </c>
      <c r="UOQ57" s="63">
        <f t="shared" si="253"/>
        <v>0</v>
      </c>
      <c r="UOR57" s="63">
        <f t="shared" si="253"/>
        <v>0</v>
      </c>
      <c r="UOS57" s="63">
        <f t="shared" si="253"/>
        <v>0</v>
      </c>
      <c r="UOT57" s="63">
        <f t="shared" si="253"/>
        <v>0</v>
      </c>
      <c r="UOU57" s="63">
        <f t="shared" si="253"/>
        <v>0</v>
      </c>
      <c r="UOV57" s="63">
        <f t="shared" si="253"/>
        <v>0</v>
      </c>
      <c r="UOW57" s="63">
        <f t="shared" si="253"/>
        <v>0</v>
      </c>
      <c r="UOX57" s="63">
        <f t="shared" si="253"/>
        <v>0</v>
      </c>
      <c r="UOY57" s="63">
        <f t="shared" si="253"/>
        <v>0</v>
      </c>
      <c r="UOZ57" s="63">
        <f t="shared" si="253"/>
        <v>0</v>
      </c>
      <c r="UPA57" s="63">
        <f t="shared" si="253"/>
        <v>0</v>
      </c>
      <c r="UPB57" s="63">
        <f t="shared" si="253"/>
        <v>0</v>
      </c>
      <c r="UPC57" s="63">
        <f t="shared" si="253"/>
        <v>0</v>
      </c>
      <c r="UPD57" s="63">
        <f t="shared" si="253"/>
        <v>0</v>
      </c>
      <c r="UPE57" s="63">
        <f t="shared" si="253"/>
        <v>0</v>
      </c>
      <c r="UPF57" s="63">
        <f t="shared" si="253"/>
        <v>0</v>
      </c>
      <c r="UPG57" s="63">
        <f t="shared" si="253"/>
        <v>0</v>
      </c>
      <c r="UPH57" s="63">
        <f t="shared" si="253"/>
        <v>0</v>
      </c>
      <c r="UPI57" s="63">
        <f t="shared" si="253"/>
        <v>0</v>
      </c>
      <c r="UPJ57" s="63">
        <f t="shared" si="253"/>
        <v>0</v>
      </c>
      <c r="UPK57" s="63">
        <f t="shared" si="253"/>
        <v>0</v>
      </c>
      <c r="UPL57" s="63">
        <f t="shared" si="253"/>
        <v>0</v>
      </c>
      <c r="UPM57" s="63">
        <f t="shared" si="253"/>
        <v>0</v>
      </c>
      <c r="UPN57" s="63">
        <f t="shared" si="253"/>
        <v>0</v>
      </c>
      <c r="UPO57" s="63">
        <f t="shared" si="253"/>
        <v>0</v>
      </c>
      <c r="UPP57" s="63">
        <f t="shared" si="253"/>
        <v>0</v>
      </c>
      <c r="UPQ57" s="63">
        <f t="shared" si="253"/>
        <v>0</v>
      </c>
      <c r="UPR57" s="63">
        <f t="shared" si="253"/>
        <v>0</v>
      </c>
      <c r="UPS57" s="63">
        <f t="shared" si="253"/>
        <v>0</v>
      </c>
      <c r="UPT57" s="63">
        <f t="shared" si="253"/>
        <v>0</v>
      </c>
      <c r="UPU57" s="63">
        <f t="shared" si="253"/>
        <v>0</v>
      </c>
      <c r="UPV57" s="63">
        <f t="shared" si="253"/>
        <v>0</v>
      </c>
      <c r="UPW57" s="63">
        <f t="shared" si="253"/>
        <v>0</v>
      </c>
      <c r="UPX57" s="63">
        <f t="shared" si="253"/>
        <v>0</v>
      </c>
      <c r="UPY57" s="63">
        <f t="shared" si="253"/>
        <v>0</v>
      </c>
      <c r="UPZ57" s="63">
        <f t="shared" si="253"/>
        <v>0</v>
      </c>
      <c r="UQA57" s="63">
        <f t="shared" si="253"/>
        <v>0</v>
      </c>
      <c r="UQB57" s="63">
        <f t="shared" si="253"/>
        <v>0</v>
      </c>
      <c r="UQC57" s="63">
        <f t="shared" si="253"/>
        <v>0</v>
      </c>
      <c r="UQD57" s="63">
        <f t="shared" si="253"/>
        <v>0</v>
      </c>
      <c r="UQE57" s="63">
        <f t="shared" si="253"/>
        <v>0</v>
      </c>
      <c r="UQF57" s="63">
        <f t="shared" si="253"/>
        <v>0</v>
      </c>
      <c r="UQG57" s="63">
        <f t="shared" si="253"/>
        <v>0</v>
      </c>
      <c r="UQH57" s="63">
        <f t="shared" si="253"/>
        <v>0</v>
      </c>
      <c r="UQI57" s="63">
        <f t="shared" si="253"/>
        <v>0</v>
      </c>
      <c r="UQJ57" s="63">
        <f t="shared" si="253"/>
        <v>0</v>
      </c>
      <c r="UQK57" s="63">
        <f t="shared" si="253"/>
        <v>0</v>
      </c>
      <c r="UQL57" s="63">
        <f t="shared" si="253"/>
        <v>0</v>
      </c>
      <c r="UQM57" s="63">
        <f t="shared" si="253"/>
        <v>0</v>
      </c>
      <c r="UQN57" s="63">
        <f t="shared" si="253"/>
        <v>0</v>
      </c>
      <c r="UQO57" s="63">
        <f t="shared" si="253"/>
        <v>0</v>
      </c>
      <c r="UQP57" s="63">
        <f t="shared" si="253"/>
        <v>0</v>
      </c>
      <c r="UQQ57" s="63">
        <f t="shared" si="253"/>
        <v>0</v>
      </c>
      <c r="UQR57" s="63">
        <f t="shared" si="253"/>
        <v>0</v>
      </c>
      <c r="UQS57" s="63">
        <f t="shared" si="253"/>
        <v>0</v>
      </c>
      <c r="UQT57" s="63">
        <f t="shared" si="253"/>
        <v>0</v>
      </c>
      <c r="UQU57" s="63">
        <f t="shared" si="253"/>
        <v>0</v>
      </c>
      <c r="UQV57" s="63">
        <f t="shared" si="253"/>
        <v>0</v>
      </c>
      <c r="UQW57" s="63">
        <f t="shared" si="253"/>
        <v>0</v>
      </c>
      <c r="UQX57" s="63">
        <f t="shared" si="253"/>
        <v>0</v>
      </c>
      <c r="UQY57" s="63">
        <f t="shared" si="253"/>
        <v>0</v>
      </c>
      <c r="UQZ57" s="63">
        <f t="shared" si="253"/>
        <v>0</v>
      </c>
      <c r="URA57" s="63">
        <f t="shared" si="253"/>
        <v>0</v>
      </c>
      <c r="URB57" s="63">
        <f t="shared" ref="URB57:UTM57" si="254">URA58</f>
        <v>0</v>
      </c>
      <c r="URC57" s="63">
        <f t="shared" si="254"/>
        <v>0</v>
      </c>
      <c r="URD57" s="63">
        <f t="shared" si="254"/>
        <v>0</v>
      </c>
      <c r="URE57" s="63">
        <f t="shared" si="254"/>
        <v>0</v>
      </c>
      <c r="URF57" s="63">
        <f t="shared" si="254"/>
        <v>0</v>
      </c>
      <c r="URG57" s="63">
        <f t="shared" si="254"/>
        <v>0</v>
      </c>
      <c r="URH57" s="63">
        <f t="shared" si="254"/>
        <v>0</v>
      </c>
      <c r="URI57" s="63">
        <f t="shared" si="254"/>
        <v>0</v>
      </c>
      <c r="URJ57" s="63">
        <f t="shared" si="254"/>
        <v>0</v>
      </c>
      <c r="URK57" s="63">
        <f t="shared" si="254"/>
        <v>0</v>
      </c>
      <c r="URL57" s="63">
        <f t="shared" si="254"/>
        <v>0</v>
      </c>
      <c r="URM57" s="63">
        <f t="shared" si="254"/>
        <v>0</v>
      </c>
      <c r="URN57" s="63">
        <f t="shared" si="254"/>
        <v>0</v>
      </c>
      <c r="URO57" s="63">
        <f t="shared" si="254"/>
        <v>0</v>
      </c>
      <c r="URP57" s="63">
        <f t="shared" si="254"/>
        <v>0</v>
      </c>
      <c r="URQ57" s="63">
        <f t="shared" si="254"/>
        <v>0</v>
      </c>
      <c r="URR57" s="63">
        <f t="shared" si="254"/>
        <v>0</v>
      </c>
      <c r="URS57" s="63">
        <f t="shared" si="254"/>
        <v>0</v>
      </c>
      <c r="URT57" s="63">
        <f t="shared" si="254"/>
        <v>0</v>
      </c>
      <c r="URU57" s="63">
        <f t="shared" si="254"/>
        <v>0</v>
      </c>
      <c r="URV57" s="63">
        <f t="shared" si="254"/>
        <v>0</v>
      </c>
      <c r="URW57" s="63">
        <f t="shared" si="254"/>
        <v>0</v>
      </c>
      <c r="URX57" s="63">
        <f t="shared" si="254"/>
        <v>0</v>
      </c>
      <c r="URY57" s="63">
        <f t="shared" si="254"/>
        <v>0</v>
      </c>
      <c r="URZ57" s="63">
        <f t="shared" si="254"/>
        <v>0</v>
      </c>
      <c r="USA57" s="63">
        <f t="shared" si="254"/>
        <v>0</v>
      </c>
      <c r="USB57" s="63">
        <f t="shared" si="254"/>
        <v>0</v>
      </c>
      <c r="USC57" s="63">
        <f t="shared" si="254"/>
        <v>0</v>
      </c>
      <c r="USD57" s="63">
        <f t="shared" si="254"/>
        <v>0</v>
      </c>
      <c r="USE57" s="63">
        <f t="shared" si="254"/>
        <v>0</v>
      </c>
      <c r="USF57" s="63">
        <f t="shared" si="254"/>
        <v>0</v>
      </c>
      <c r="USG57" s="63">
        <f t="shared" si="254"/>
        <v>0</v>
      </c>
      <c r="USH57" s="63">
        <f t="shared" si="254"/>
        <v>0</v>
      </c>
      <c r="USI57" s="63">
        <f t="shared" si="254"/>
        <v>0</v>
      </c>
      <c r="USJ57" s="63">
        <f t="shared" si="254"/>
        <v>0</v>
      </c>
      <c r="USK57" s="63">
        <f t="shared" si="254"/>
        <v>0</v>
      </c>
      <c r="USL57" s="63">
        <f t="shared" si="254"/>
        <v>0</v>
      </c>
      <c r="USM57" s="63">
        <f t="shared" si="254"/>
        <v>0</v>
      </c>
      <c r="USN57" s="63">
        <f t="shared" si="254"/>
        <v>0</v>
      </c>
      <c r="USO57" s="63">
        <f t="shared" si="254"/>
        <v>0</v>
      </c>
      <c r="USP57" s="63">
        <f t="shared" si="254"/>
        <v>0</v>
      </c>
      <c r="USQ57" s="63">
        <f t="shared" si="254"/>
        <v>0</v>
      </c>
      <c r="USR57" s="63">
        <f t="shared" si="254"/>
        <v>0</v>
      </c>
      <c r="USS57" s="63">
        <f t="shared" si="254"/>
        <v>0</v>
      </c>
      <c r="UST57" s="63">
        <f t="shared" si="254"/>
        <v>0</v>
      </c>
      <c r="USU57" s="63">
        <f t="shared" si="254"/>
        <v>0</v>
      </c>
      <c r="USV57" s="63">
        <f t="shared" si="254"/>
        <v>0</v>
      </c>
      <c r="USW57" s="63">
        <f t="shared" si="254"/>
        <v>0</v>
      </c>
      <c r="USX57" s="63">
        <f t="shared" si="254"/>
        <v>0</v>
      </c>
      <c r="USY57" s="63">
        <f t="shared" si="254"/>
        <v>0</v>
      </c>
      <c r="USZ57" s="63">
        <f t="shared" si="254"/>
        <v>0</v>
      </c>
      <c r="UTA57" s="63">
        <f t="shared" si="254"/>
        <v>0</v>
      </c>
      <c r="UTB57" s="63">
        <f t="shared" si="254"/>
        <v>0</v>
      </c>
      <c r="UTC57" s="63">
        <f t="shared" si="254"/>
        <v>0</v>
      </c>
      <c r="UTD57" s="63">
        <f t="shared" si="254"/>
        <v>0</v>
      </c>
      <c r="UTE57" s="63">
        <f t="shared" si="254"/>
        <v>0</v>
      </c>
      <c r="UTF57" s="63">
        <f t="shared" si="254"/>
        <v>0</v>
      </c>
      <c r="UTG57" s="63">
        <f t="shared" si="254"/>
        <v>0</v>
      </c>
      <c r="UTH57" s="63">
        <f t="shared" si="254"/>
        <v>0</v>
      </c>
      <c r="UTI57" s="63">
        <f t="shared" si="254"/>
        <v>0</v>
      </c>
      <c r="UTJ57" s="63">
        <f t="shared" si="254"/>
        <v>0</v>
      </c>
      <c r="UTK57" s="63">
        <f t="shared" si="254"/>
        <v>0</v>
      </c>
      <c r="UTL57" s="63">
        <f t="shared" si="254"/>
        <v>0</v>
      </c>
      <c r="UTM57" s="63">
        <f t="shared" si="254"/>
        <v>0</v>
      </c>
      <c r="UTN57" s="63">
        <f t="shared" ref="UTN57:UVY57" si="255">UTM58</f>
        <v>0</v>
      </c>
      <c r="UTO57" s="63">
        <f t="shared" si="255"/>
        <v>0</v>
      </c>
      <c r="UTP57" s="63">
        <f t="shared" si="255"/>
        <v>0</v>
      </c>
      <c r="UTQ57" s="63">
        <f t="shared" si="255"/>
        <v>0</v>
      </c>
      <c r="UTR57" s="63">
        <f t="shared" si="255"/>
        <v>0</v>
      </c>
      <c r="UTS57" s="63">
        <f t="shared" si="255"/>
        <v>0</v>
      </c>
      <c r="UTT57" s="63">
        <f t="shared" si="255"/>
        <v>0</v>
      </c>
      <c r="UTU57" s="63">
        <f t="shared" si="255"/>
        <v>0</v>
      </c>
      <c r="UTV57" s="63">
        <f t="shared" si="255"/>
        <v>0</v>
      </c>
      <c r="UTW57" s="63">
        <f t="shared" si="255"/>
        <v>0</v>
      </c>
      <c r="UTX57" s="63">
        <f t="shared" si="255"/>
        <v>0</v>
      </c>
      <c r="UTY57" s="63">
        <f t="shared" si="255"/>
        <v>0</v>
      </c>
      <c r="UTZ57" s="63">
        <f t="shared" si="255"/>
        <v>0</v>
      </c>
      <c r="UUA57" s="63">
        <f t="shared" si="255"/>
        <v>0</v>
      </c>
      <c r="UUB57" s="63">
        <f t="shared" si="255"/>
        <v>0</v>
      </c>
      <c r="UUC57" s="63">
        <f t="shared" si="255"/>
        <v>0</v>
      </c>
      <c r="UUD57" s="63">
        <f t="shared" si="255"/>
        <v>0</v>
      </c>
      <c r="UUE57" s="63">
        <f t="shared" si="255"/>
        <v>0</v>
      </c>
      <c r="UUF57" s="63">
        <f t="shared" si="255"/>
        <v>0</v>
      </c>
      <c r="UUG57" s="63">
        <f t="shared" si="255"/>
        <v>0</v>
      </c>
      <c r="UUH57" s="63">
        <f t="shared" si="255"/>
        <v>0</v>
      </c>
      <c r="UUI57" s="63">
        <f t="shared" si="255"/>
        <v>0</v>
      </c>
      <c r="UUJ57" s="63">
        <f t="shared" si="255"/>
        <v>0</v>
      </c>
      <c r="UUK57" s="63">
        <f t="shared" si="255"/>
        <v>0</v>
      </c>
      <c r="UUL57" s="63">
        <f t="shared" si="255"/>
        <v>0</v>
      </c>
      <c r="UUM57" s="63">
        <f t="shared" si="255"/>
        <v>0</v>
      </c>
      <c r="UUN57" s="63">
        <f t="shared" si="255"/>
        <v>0</v>
      </c>
      <c r="UUO57" s="63">
        <f t="shared" si="255"/>
        <v>0</v>
      </c>
      <c r="UUP57" s="63">
        <f t="shared" si="255"/>
        <v>0</v>
      </c>
      <c r="UUQ57" s="63">
        <f t="shared" si="255"/>
        <v>0</v>
      </c>
      <c r="UUR57" s="63">
        <f t="shared" si="255"/>
        <v>0</v>
      </c>
      <c r="UUS57" s="63">
        <f t="shared" si="255"/>
        <v>0</v>
      </c>
      <c r="UUT57" s="63">
        <f t="shared" si="255"/>
        <v>0</v>
      </c>
      <c r="UUU57" s="63">
        <f t="shared" si="255"/>
        <v>0</v>
      </c>
      <c r="UUV57" s="63">
        <f t="shared" si="255"/>
        <v>0</v>
      </c>
      <c r="UUW57" s="63">
        <f t="shared" si="255"/>
        <v>0</v>
      </c>
      <c r="UUX57" s="63">
        <f t="shared" si="255"/>
        <v>0</v>
      </c>
      <c r="UUY57" s="63">
        <f t="shared" si="255"/>
        <v>0</v>
      </c>
      <c r="UUZ57" s="63">
        <f t="shared" si="255"/>
        <v>0</v>
      </c>
      <c r="UVA57" s="63">
        <f t="shared" si="255"/>
        <v>0</v>
      </c>
      <c r="UVB57" s="63">
        <f t="shared" si="255"/>
        <v>0</v>
      </c>
      <c r="UVC57" s="63">
        <f t="shared" si="255"/>
        <v>0</v>
      </c>
      <c r="UVD57" s="63">
        <f t="shared" si="255"/>
        <v>0</v>
      </c>
      <c r="UVE57" s="63">
        <f t="shared" si="255"/>
        <v>0</v>
      </c>
      <c r="UVF57" s="63">
        <f t="shared" si="255"/>
        <v>0</v>
      </c>
      <c r="UVG57" s="63">
        <f t="shared" si="255"/>
        <v>0</v>
      </c>
      <c r="UVH57" s="63">
        <f t="shared" si="255"/>
        <v>0</v>
      </c>
      <c r="UVI57" s="63">
        <f t="shared" si="255"/>
        <v>0</v>
      </c>
      <c r="UVJ57" s="63">
        <f t="shared" si="255"/>
        <v>0</v>
      </c>
      <c r="UVK57" s="63">
        <f t="shared" si="255"/>
        <v>0</v>
      </c>
      <c r="UVL57" s="63">
        <f t="shared" si="255"/>
        <v>0</v>
      </c>
      <c r="UVM57" s="63">
        <f t="shared" si="255"/>
        <v>0</v>
      </c>
      <c r="UVN57" s="63">
        <f t="shared" si="255"/>
        <v>0</v>
      </c>
      <c r="UVO57" s="63">
        <f t="shared" si="255"/>
        <v>0</v>
      </c>
      <c r="UVP57" s="63">
        <f t="shared" si="255"/>
        <v>0</v>
      </c>
      <c r="UVQ57" s="63">
        <f t="shared" si="255"/>
        <v>0</v>
      </c>
      <c r="UVR57" s="63">
        <f t="shared" si="255"/>
        <v>0</v>
      </c>
      <c r="UVS57" s="63">
        <f t="shared" si="255"/>
        <v>0</v>
      </c>
      <c r="UVT57" s="63">
        <f t="shared" si="255"/>
        <v>0</v>
      </c>
      <c r="UVU57" s="63">
        <f t="shared" si="255"/>
        <v>0</v>
      </c>
      <c r="UVV57" s="63">
        <f t="shared" si="255"/>
        <v>0</v>
      </c>
      <c r="UVW57" s="63">
        <f t="shared" si="255"/>
        <v>0</v>
      </c>
      <c r="UVX57" s="63">
        <f t="shared" si="255"/>
        <v>0</v>
      </c>
      <c r="UVY57" s="63">
        <f t="shared" si="255"/>
        <v>0</v>
      </c>
      <c r="UVZ57" s="63">
        <f t="shared" ref="UVZ57:UYK57" si="256">UVY58</f>
        <v>0</v>
      </c>
      <c r="UWA57" s="63">
        <f t="shared" si="256"/>
        <v>0</v>
      </c>
      <c r="UWB57" s="63">
        <f t="shared" si="256"/>
        <v>0</v>
      </c>
      <c r="UWC57" s="63">
        <f t="shared" si="256"/>
        <v>0</v>
      </c>
      <c r="UWD57" s="63">
        <f t="shared" si="256"/>
        <v>0</v>
      </c>
      <c r="UWE57" s="63">
        <f t="shared" si="256"/>
        <v>0</v>
      </c>
      <c r="UWF57" s="63">
        <f t="shared" si="256"/>
        <v>0</v>
      </c>
      <c r="UWG57" s="63">
        <f t="shared" si="256"/>
        <v>0</v>
      </c>
      <c r="UWH57" s="63">
        <f t="shared" si="256"/>
        <v>0</v>
      </c>
      <c r="UWI57" s="63">
        <f t="shared" si="256"/>
        <v>0</v>
      </c>
      <c r="UWJ57" s="63">
        <f t="shared" si="256"/>
        <v>0</v>
      </c>
      <c r="UWK57" s="63">
        <f t="shared" si="256"/>
        <v>0</v>
      </c>
      <c r="UWL57" s="63">
        <f t="shared" si="256"/>
        <v>0</v>
      </c>
      <c r="UWM57" s="63">
        <f t="shared" si="256"/>
        <v>0</v>
      </c>
      <c r="UWN57" s="63">
        <f t="shared" si="256"/>
        <v>0</v>
      </c>
      <c r="UWO57" s="63">
        <f t="shared" si="256"/>
        <v>0</v>
      </c>
      <c r="UWP57" s="63">
        <f t="shared" si="256"/>
        <v>0</v>
      </c>
      <c r="UWQ57" s="63">
        <f t="shared" si="256"/>
        <v>0</v>
      </c>
      <c r="UWR57" s="63">
        <f t="shared" si="256"/>
        <v>0</v>
      </c>
      <c r="UWS57" s="63">
        <f t="shared" si="256"/>
        <v>0</v>
      </c>
      <c r="UWT57" s="63">
        <f t="shared" si="256"/>
        <v>0</v>
      </c>
      <c r="UWU57" s="63">
        <f t="shared" si="256"/>
        <v>0</v>
      </c>
      <c r="UWV57" s="63">
        <f t="shared" si="256"/>
        <v>0</v>
      </c>
      <c r="UWW57" s="63">
        <f t="shared" si="256"/>
        <v>0</v>
      </c>
      <c r="UWX57" s="63">
        <f t="shared" si="256"/>
        <v>0</v>
      </c>
      <c r="UWY57" s="63">
        <f t="shared" si="256"/>
        <v>0</v>
      </c>
      <c r="UWZ57" s="63">
        <f t="shared" si="256"/>
        <v>0</v>
      </c>
      <c r="UXA57" s="63">
        <f t="shared" si="256"/>
        <v>0</v>
      </c>
      <c r="UXB57" s="63">
        <f t="shared" si="256"/>
        <v>0</v>
      </c>
      <c r="UXC57" s="63">
        <f t="shared" si="256"/>
        <v>0</v>
      </c>
      <c r="UXD57" s="63">
        <f t="shared" si="256"/>
        <v>0</v>
      </c>
      <c r="UXE57" s="63">
        <f t="shared" si="256"/>
        <v>0</v>
      </c>
      <c r="UXF57" s="63">
        <f t="shared" si="256"/>
        <v>0</v>
      </c>
      <c r="UXG57" s="63">
        <f t="shared" si="256"/>
        <v>0</v>
      </c>
      <c r="UXH57" s="63">
        <f t="shared" si="256"/>
        <v>0</v>
      </c>
      <c r="UXI57" s="63">
        <f t="shared" si="256"/>
        <v>0</v>
      </c>
      <c r="UXJ57" s="63">
        <f t="shared" si="256"/>
        <v>0</v>
      </c>
      <c r="UXK57" s="63">
        <f t="shared" si="256"/>
        <v>0</v>
      </c>
      <c r="UXL57" s="63">
        <f t="shared" si="256"/>
        <v>0</v>
      </c>
      <c r="UXM57" s="63">
        <f t="shared" si="256"/>
        <v>0</v>
      </c>
      <c r="UXN57" s="63">
        <f t="shared" si="256"/>
        <v>0</v>
      </c>
      <c r="UXO57" s="63">
        <f t="shared" si="256"/>
        <v>0</v>
      </c>
      <c r="UXP57" s="63">
        <f t="shared" si="256"/>
        <v>0</v>
      </c>
      <c r="UXQ57" s="63">
        <f t="shared" si="256"/>
        <v>0</v>
      </c>
      <c r="UXR57" s="63">
        <f t="shared" si="256"/>
        <v>0</v>
      </c>
      <c r="UXS57" s="63">
        <f t="shared" si="256"/>
        <v>0</v>
      </c>
      <c r="UXT57" s="63">
        <f t="shared" si="256"/>
        <v>0</v>
      </c>
      <c r="UXU57" s="63">
        <f t="shared" si="256"/>
        <v>0</v>
      </c>
      <c r="UXV57" s="63">
        <f t="shared" si="256"/>
        <v>0</v>
      </c>
      <c r="UXW57" s="63">
        <f t="shared" si="256"/>
        <v>0</v>
      </c>
      <c r="UXX57" s="63">
        <f t="shared" si="256"/>
        <v>0</v>
      </c>
      <c r="UXY57" s="63">
        <f t="shared" si="256"/>
        <v>0</v>
      </c>
      <c r="UXZ57" s="63">
        <f t="shared" si="256"/>
        <v>0</v>
      </c>
      <c r="UYA57" s="63">
        <f t="shared" si="256"/>
        <v>0</v>
      </c>
      <c r="UYB57" s="63">
        <f t="shared" si="256"/>
        <v>0</v>
      </c>
      <c r="UYC57" s="63">
        <f t="shared" si="256"/>
        <v>0</v>
      </c>
      <c r="UYD57" s="63">
        <f t="shared" si="256"/>
        <v>0</v>
      </c>
      <c r="UYE57" s="63">
        <f t="shared" si="256"/>
        <v>0</v>
      </c>
      <c r="UYF57" s="63">
        <f t="shared" si="256"/>
        <v>0</v>
      </c>
      <c r="UYG57" s="63">
        <f t="shared" si="256"/>
        <v>0</v>
      </c>
      <c r="UYH57" s="63">
        <f t="shared" si="256"/>
        <v>0</v>
      </c>
      <c r="UYI57" s="63">
        <f t="shared" si="256"/>
        <v>0</v>
      </c>
      <c r="UYJ57" s="63">
        <f t="shared" si="256"/>
        <v>0</v>
      </c>
      <c r="UYK57" s="63">
        <f t="shared" si="256"/>
        <v>0</v>
      </c>
      <c r="UYL57" s="63">
        <f t="shared" ref="UYL57:VAW57" si="257">UYK58</f>
        <v>0</v>
      </c>
      <c r="UYM57" s="63">
        <f t="shared" si="257"/>
        <v>0</v>
      </c>
      <c r="UYN57" s="63">
        <f t="shared" si="257"/>
        <v>0</v>
      </c>
      <c r="UYO57" s="63">
        <f t="shared" si="257"/>
        <v>0</v>
      </c>
      <c r="UYP57" s="63">
        <f t="shared" si="257"/>
        <v>0</v>
      </c>
      <c r="UYQ57" s="63">
        <f t="shared" si="257"/>
        <v>0</v>
      </c>
      <c r="UYR57" s="63">
        <f t="shared" si="257"/>
        <v>0</v>
      </c>
      <c r="UYS57" s="63">
        <f t="shared" si="257"/>
        <v>0</v>
      </c>
      <c r="UYT57" s="63">
        <f t="shared" si="257"/>
        <v>0</v>
      </c>
      <c r="UYU57" s="63">
        <f t="shared" si="257"/>
        <v>0</v>
      </c>
      <c r="UYV57" s="63">
        <f t="shared" si="257"/>
        <v>0</v>
      </c>
      <c r="UYW57" s="63">
        <f t="shared" si="257"/>
        <v>0</v>
      </c>
      <c r="UYX57" s="63">
        <f t="shared" si="257"/>
        <v>0</v>
      </c>
      <c r="UYY57" s="63">
        <f t="shared" si="257"/>
        <v>0</v>
      </c>
      <c r="UYZ57" s="63">
        <f t="shared" si="257"/>
        <v>0</v>
      </c>
      <c r="UZA57" s="63">
        <f t="shared" si="257"/>
        <v>0</v>
      </c>
      <c r="UZB57" s="63">
        <f t="shared" si="257"/>
        <v>0</v>
      </c>
      <c r="UZC57" s="63">
        <f t="shared" si="257"/>
        <v>0</v>
      </c>
      <c r="UZD57" s="63">
        <f t="shared" si="257"/>
        <v>0</v>
      </c>
      <c r="UZE57" s="63">
        <f t="shared" si="257"/>
        <v>0</v>
      </c>
      <c r="UZF57" s="63">
        <f t="shared" si="257"/>
        <v>0</v>
      </c>
      <c r="UZG57" s="63">
        <f t="shared" si="257"/>
        <v>0</v>
      </c>
      <c r="UZH57" s="63">
        <f t="shared" si="257"/>
        <v>0</v>
      </c>
      <c r="UZI57" s="63">
        <f t="shared" si="257"/>
        <v>0</v>
      </c>
      <c r="UZJ57" s="63">
        <f t="shared" si="257"/>
        <v>0</v>
      </c>
      <c r="UZK57" s="63">
        <f t="shared" si="257"/>
        <v>0</v>
      </c>
      <c r="UZL57" s="63">
        <f t="shared" si="257"/>
        <v>0</v>
      </c>
      <c r="UZM57" s="63">
        <f t="shared" si="257"/>
        <v>0</v>
      </c>
      <c r="UZN57" s="63">
        <f t="shared" si="257"/>
        <v>0</v>
      </c>
      <c r="UZO57" s="63">
        <f t="shared" si="257"/>
        <v>0</v>
      </c>
      <c r="UZP57" s="63">
        <f t="shared" si="257"/>
        <v>0</v>
      </c>
      <c r="UZQ57" s="63">
        <f t="shared" si="257"/>
        <v>0</v>
      </c>
      <c r="UZR57" s="63">
        <f t="shared" si="257"/>
        <v>0</v>
      </c>
      <c r="UZS57" s="63">
        <f t="shared" si="257"/>
        <v>0</v>
      </c>
      <c r="UZT57" s="63">
        <f t="shared" si="257"/>
        <v>0</v>
      </c>
      <c r="UZU57" s="63">
        <f t="shared" si="257"/>
        <v>0</v>
      </c>
      <c r="UZV57" s="63">
        <f t="shared" si="257"/>
        <v>0</v>
      </c>
      <c r="UZW57" s="63">
        <f t="shared" si="257"/>
        <v>0</v>
      </c>
      <c r="UZX57" s="63">
        <f t="shared" si="257"/>
        <v>0</v>
      </c>
      <c r="UZY57" s="63">
        <f t="shared" si="257"/>
        <v>0</v>
      </c>
      <c r="UZZ57" s="63">
        <f t="shared" si="257"/>
        <v>0</v>
      </c>
      <c r="VAA57" s="63">
        <f t="shared" si="257"/>
        <v>0</v>
      </c>
      <c r="VAB57" s="63">
        <f t="shared" si="257"/>
        <v>0</v>
      </c>
      <c r="VAC57" s="63">
        <f t="shared" si="257"/>
        <v>0</v>
      </c>
      <c r="VAD57" s="63">
        <f t="shared" si="257"/>
        <v>0</v>
      </c>
      <c r="VAE57" s="63">
        <f t="shared" si="257"/>
        <v>0</v>
      </c>
      <c r="VAF57" s="63">
        <f t="shared" si="257"/>
        <v>0</v>
      </c>
      <c r="VAG57" s="63">
        <f t="shared" si="257"/>
        <v>0</v>
      </c>
      <c r="VAH57" s="63">
        <f t="shared" si="257"/>
        <v>0</v>
      </c>
      <c r="VAI57" s="63">
        <f t="shared" si="257"/>
        <v>0</v>
      </c>
      <c r="VAJ57" s="63">
        <f t="shared" si="257"/>
        <v>0</v>
      </c>
      <c r="VAK57" s="63">
        <f t="shared" si="257"/>
        <v>0</v>
      </c>
      <c r="VAL57" s="63">
        <f t="shared" si="257"/>
        <v>0</v>
      </c>
      <c r="VAM57" s="63">
        <f t="shared" si="257"/>
        <v>0</v>
      </c>
      <c r="VAN57" s="63">
        <f t="shared" si="257"/>
        <v>0</v>
      </c>
      <c r="VAO57" s="63">
        <f t="shared" si="257"/>
        <v>0</v>
      </c>
      <c r="VAP57" s="63">
        <f t="shared" si="257"/>
        <v>0</v>
      </c>
      <c r="VAQ57" s="63">
        <f t="shared" si="257"/>
        <v>0</v>
      </c>
      <c r="VAR57" s="63">
        <f t="shared" si="257"/>
        <v>0</v>
      </c>
      <c r="VAS57" s="63">
        <f t="shared" si="257"/>
        <v>0</v>
      </c>
      <c r="VAT57" s="63">
        <f t="shared" si="257"/>
        <v>0</v>
      </c>
      <c r="VAU57" s="63">
        <f t="shared" si="257"/>
        <v>0</v>
      </c>
      <c r="VAV57" s="63">
        <f t="shared" si="257"/>
        <v>0</v>
      </c>
      <c r="VAW57" s="63">
        <f t="shared" si="257"/>
        <v>0</v>
      </c>
      <c r="VAX57" s="63">
        <f t="shared" ref="VAX57:VDI57" si="258">VAW58</f>
        <v>0</v>
      </c>
      <c r="VAY57" s="63">
        <f t="shared" si="258"/>
        <v>0</v>
      </c>
      <c r="VAZ57" s="63">
        <f t="shared" si="258"/>
        <v>0</v>
      </c>
      <c r="VBA57" s="63">
        <f t="shared" si="258"/>
        <v>0</v>
      </c>
      <c r="VBB57" s="63">
        <f t="shared" si="258"/>
        <v>0</v>
      </c>
      <c r="VBC57" s="63">
        <f t="shared" si="258"/>
        <v>0</v>
      </c>
      <c r="VBD57" s="63">
        <f t="shared" si="258"/>
        <v>0</v>
      </c>
      <c r="VBE57" s="63">
        <f t="shared" si="258"/>
        <v>0</v>
      </c>
      <c r="VBF57" s="63">
        <f t="shared" si="258"/>
        <v>0</v>
      </c>
      <c r="VBG57" s="63">
        <f t="shared" si="258"/>
        <v>0</v>
      </c>
      <c r="VBH57" s="63">
        <f t="shared" si="258"/>
        <v>0</v>
      </c>
      <c r="VBI57" s="63">
        <f t="shared" si="258"/>
        <v>0</v>
      </c>
      <c r="VBJ57" s="63">
        <f t="shared" si="258"/>
        <v>0</v>
      </c>
      <c r="VBK57" s="63">
        <f t="shared" si="258"/>
        <v>0</v>
      </c>
      <c r="VBL57" s="63">
        <f t="shared" si="258"/>
        <v>0</v>
      </c>
      <c r="VBM57" s="63">
        <f t="shared" si="258"/>
        <v>0</v>
      </c>
      <c r="VBN57" s="63">
        <f t="shared" si="258"/>
        <v>0</v>
      </c>
      <c r="VBO57" s="63">
        <f t="shared" si="258"/>
        <v>0</v>
      </c>
      <c r="VBP57" s="63">
        <f t="shared" si="258"/>
        <v>0</v>
      </c>
      <c r="VBQ57" s="63">
        <f t="shared" si="258"/>
        <v>0</v>
      </c>
      <c r="VBR57" s="63">
        <f t="shared" si="258"/>
        <v>0</v>
      </c>
      <c r="VBS57" s="63">
        <f t="shared" si="258"/>
        <v>0</v>
      </c>
      <c r="VBT57" s="63">
        <f t="shared" si="258"/>
        <v>0</v>
      </c>
      <c r="VBU57" s="63">
        <f t="shared" si="258"/>
        <v>0</v>
      </c>
      <c r="VBV57" s="63">
        <f t="shared" si="258"/>
        <v>0</v>
      </c>
      <c r="VBW57" s="63">
        <f t="shared" si="258"/>
        <v>0</v>
      </c>
      <c r="VBX57" s="63">
        <f t="shared" si="258"/>
        <v>0</v>
      </c>
      <c r="VBY57" s="63">
        <f t="shared" si="258"/>
        <v>0</v>
      </c>
      <c r="VBZ57" s="63">
        <f t="shared" si="258"/>
        <v>0</v>
      </c>
      <c r="VCA57" s="63">
        <f t="shared" si="258"/>
        <v>0</v>
      </c>
      <c r="VCB57" s="63">
        <f t="shared" si="258"/>
        <v>0</v>
      </c>
      <c r="VCC57" s="63">
        <f t="shared" si="258"/>
        <v>0</v>
      </c>
      <c r="VCD57" s="63">
        <f t="shared" si="258"/>
        <v>0</v>
      </c>
      <c r="VCE57" s="63">
        <f t="shared" si="258"/>
        <v>0</v>
      </c>
      <c r="VCF57" s="63">
        <f t="shared" si="258"/>
        <v>0</v>
      </c>
      <c r="VCG57" s="63">
        <f t="shared" si="258"/>
        <v>0</v>
      </c>
      <c r="VCH57" s="63">
        <f t="shared" si="258"/>
        <v>0</v>
      </c>
      <c r="VCI57" s="63">
        <f t="shared" si="258"/>
        <v>0</v>
      </c>
      <c r="VCJ57" s="63">
        <f t="shared" si="258"/>
        <v>0</v>
      </c>
      <c r="VCK57" s="63">
        <f t="shared" si="258"/>
        <v>0</v>
      </c>
      <c r="VCL57" s="63">
        <f t="shared" si="258"/>
        <v>0</v>
      </c>
      <c r="VCM57" s="63">
        <f t="shared" si="258"/>
        <v>0</v>
      </c>
      <c r="VCN57" s="63">
        <f t="shared" si="258"/>
        <v>0</v>
      </c>
      <c r="VCO57" s="63">
        <f t="shared" si="258"/>
        <v>0</v>
      </c>
      <c r="VCP57" s="63">
        <f t="shared" si="258"/>
        <v>0</v>
      </c>
      <c r="VCQ57" s="63">
        <f t="shared" si="258"/>
        <v>0</v>
      </c>
      <c r="VCR57" s="63">
        <f t="shared" si="258"/>
        <v>0</v>
      </c>
      <c r="VCS57" s="63">
        <f t="shared" si="258"/>
        <v>0</v>
      </c>
      <c r="VCT57" s="63">
        <f t="shared" si="258"/>
        <v>0</v>
      </c>
      <c r="VCU57" s="63">
        <f t="shared" si="258"/>
        <v>0</v>
      </c>
      <c r="VCV57" s="63">
        <f t="shared" si="258"/>
        <v>0</v>
      </c>
      <c r="VCW57" s="63">
        <f t="shared" si="258"/>
        <v>0</v>
      </c>
      <c r="VCX57" s="63">
        <f t="shared" si="258"/>
        <v>0</v>
      </c>
      <c r="VCY57" s="63">
        <f t="shared" si="258"/>
        <v>0</v>
      </c>
      <c r="VCZ57" s="63">
        <f t="shared" si="258"/>
        <v>0</v>
      </c>
      <c r="VDA57" s="63">
        <f t="shared" si="258"/>
        <v>0</v>
      </c>
      <c r="VDB57" s="63">
        <f t="shared" si="258"/>
        <v>0</v>
      </c>
      <c r="VDC57" s="63">
        <f t="shared" si="258"/>
        <v>0</v>
      </c>
      <c r="VDD57" s="63">
        <f t="shared" si="258"/>
        <v>0</v>
      </c>
      <c r="VDE57" s="63">
        <f t="shared" si="258"/>
        <v>0</v>
      </c>
      <c r="VDF57" s="63">
        <f t="shared" si="258"/>
        <v>0</v>
      </c>
      <c r="VDG57" s="63">
        <f t="shared" si="258"/>
        <v>0</v>
      </c>
      <c r="VDH57" s="63">
        <f t="shared" si="258"/>
        <v>0</v>
      </c>
      <c r="VDI57" s="63">
        <f t="shared" si="258"/>
        <v>0</v>
      </c>
      <c r="VDJ57" s="63">
        <f t="shared" ref="VDJ57:VFU57" si="259">VDI58</f>
        <v>0</v>
      </c>
      <c r="VDK57" s="63">
        <f t="shared" si="259"/>
        <v>0</v>
      </c>
      <c r="VDL57" s="63">
        <f t="shared" si="259"/>
        <v>0</v>
      </c>
      <c r="VDM57" s="63">
        <f t="shared" si="259"/>
        <v>0</v>
      </c>
      <c r="VDN57" s="63">
        <f t="shared" si="259"/>
        <v>0</v>
      </c>
      <c r="VDO57" s="63">
        <f t="shared" si="259"/>
        <v>0</v>
      </c>
      <c r="VDP57" s="63">
        <f t="shared" si="259"/>
        <v>0</v>
      </c>
      <c r="VDQ57" s="63">
        <f t="shared" si="259"/>
        <v>0</v>
      </c>
      <c r="VDR57" s="63">
        <f t="shared" si="259"/>
        <v>0</v>
      </c>
      <c r="VDS57" s="63">
        <f t="shared" si="259"/>
        <v>0</v>
      </c>
      <c r="VDT57" s="63">
        <f t="shared" si="259"/>
        <v>0</v>
      </c>
      <c r="VDU57" s="63">
        <f t="shared" si="259"/>
        <v>0</v>
      </c>
      <c r="VDV57" s="63">
        <f t="shared" si="259"/>
        <v>0</v>
      </c>
      <c r="VDW57" s="63">
        <f t="shared" si="259"/>
        <v>0</v>
      </c>
      <c r="VDX57" s="63">
        <f t="shared" si="259"/>
        <v>0</v>
      </c>
      <c r="VDY57" s="63">
        <f t="shared" si="259"/>
        <v>0</v>
      </c>
      <c r="VDZ57" s="63">
        <f t="shared" si="259"/>
        <v>0</v>
      </c>
      <c r="VEA57" s="63">
        <f t="shared" si="259"/>
        <v>0</v>
      </c>
      <c r="VEB57" s="63">
        <f t="shared" si="259"/>
        <v>0</v>
      </c>
      <c r="VEC57" s="63">
        <f t="shared" si="259"/>
        <v>0</v>
      </c>
      <c r="VED57" s="63">
        <f t="shared" si="259"/>
        <v>0</v>
      </c>
      <c r="VEE57" s="63">
        <f t="shared" si="259"/>
        <v>0</v>
      </c>
      <c r="VEF57" s="63">
        <f t="shared" si="259"/>
        <v>0</v>
      </c>
      <c r="VEG57" s="63">
        <f t="shared" si="259"/>
        <v>0</v>
      </c>
      <c r="VEH57" s="63">
        <f t="shared" si="259"/>
        <v>0</v>
      </c>
      <c r="VEI57" s="63">
        <f t="shared" si="259"/>
        <v>0</v>
      </c>
      <c r="VEJ57" s="63">
        <f t="shared" si="259"/>
        <v>0</v>
      </c>
      <c r="VEK57" s="63">
        <f t="shared" si="259"/>
        <v>0</v>
      </c>
      <c r="VEL57" s="63">
        <f t="shared" si="259"/>
        <v>0</v>
      </c>
      <c r="VEM57" s="63">
        <f t="shared" si="259"/>
        <v>0</v>
      </c>
      <c r="VEN57" s="63">
        <f t="shared" si="259"/>
        <v>0</v>
      </c>
      <c r="VEO57" s="63">
        <f t="shared" si="259"/>
        <v>0</v>
      </c>
      <c r="VEP57" s="63">
        <f t="shared" si="259"/>
        <v>0</v>
      </c>
      <c r="VEQ57" s="63">
        <f t="shared" si="259"/>
        <v>0</v>
      </c>
      <c r="VER57" s="63">
        <f t="shared" si="259"/>
        <v>0</v>
      </c>
      <c r="VES57" s="63">
        <f t="shared" si="259"/>
        <v>0</v>
      </c>
      <c r="VET57" s="63">
        <f t="shared" si="259"/>
        <v>0</v>
      </c>
      <c r="VEU57" s="63">
        <f t="shared" si="259"/>
        <v>0</v>
      </c>
      <c r="VEV57" s="63">
        <f t="shared" si="259"/>
        <v>0</v>
      </c>
      <c r="VEW57" s="63">
        <f t="shared" si="259"/>
        <v>0</v>
      </c>
      <c r="VEX57" s="63">
        <f t="shared" si="259"/>
        <v>0</v>
      </c>
      <c r="VEY57" s="63">
        <f t="shared" si="259"/>
        <v>0</v>
      </c>
      <c r="VEZ57" s="63">
        <f t="shared" si="259"/>
        <v>0</v>
      </c>
      <c r="VFA57" s="63">
        <f t="shared" si="259"/>
        <v>0</v>
      </c>
      <c r="VFB57" s="63">
        <f t="shared" si="259"/>
        <v>0</v>
      </c>
      <c r="VFC57" s="63">
        <f t="shared" si="259"/>
        <v>0</v>
      </c>
      <c r="VFD57" s="63">
        <f t="shared" si="259"/>
        <v>0</v>
      </c>
      <c r="VFE57" s="63">
        <f t="shared" si="259"/>
        <v>0</v>
      </c>
      <c r="VFF57" s="63">
        <f t="shared" si="259"/>
        <v>0</v>
      </c>
      <c r="VFG57" s="63">
        <f t="shared" si="259"/>
        <v>0</v>
      </c>
      <c r="VFH57" s="63">
        <f t="shared" si="259"/>
        <v>0</v>
      </c>
      <c r="VFI57" s="63">
        <f t="shared" si="259"/>
        <v>0</v>
      </c>
      <c r="VFJ57" s="63">
        <f t="shared" si="259"/>
        <v>0</v>
      </c>
      <c r="VFK57" s="63">
        <f t="shared" si="259"/>
        <v>0</v>
      </c>
      <c r="VFL57" s="63">
        <f t="shared" si="259"/>
        <v>0</v>
      </c>
      <c r="VFM57" s="63">
        <f t="shared" si="259"/>
        <v>0</v>
      </c>
      <c r="VFN57" s="63">
        <f t="shared" si="259"/>
        <v>0</v>
      </c>
      <c r="VFO57" s="63">
        <f t="shared" si="259"/>
        <v>0</v>
      </c>
      <c r="VFP57" s="63">
        <f t="shared" si="259"/>
        <v>0</v>
      </c>
      <c r="VFQ57" s="63">
        <f t="shared" si="259"/>
        <v>0</v>
      </c>
      <c r="VFR57" s="63">
        <f t="shared" si="259"/>
        <v>0</v>
      </c>
      <c r="VFS57" s="63">
        <f t="shared" si="259"/>
        <v>0</v>
      </c>
      <c r="VFT57" s="63">
        <f t="shared" si="259"/>
        <v>0</v>
      </c>
      <c r="VFU57" s="63">
        <f t="shared" si="259"/>
        <v>0</v>
      </c>
      <c r="VFV57" s="63">
        <f t="shared" ref="VFV57:VIG57" si="260">VFU58</f>
        <v>0</v>
      </c>
      <c r="VFW57" s="63">
        <f t="shared" si="260"/>
        <v>0</v>
      </c>
      <c r="VFX57" s="63">
        <f t="shared" si="260"/>
        <v>0</v>
      </c>
      <c r="VFY57" s="63">
        <f t="shared" si="260"/>
        <v>0</v>
      </c>
      <c r="VFZ57" s="63">
        <f t="shared" si="260"/>
        <v>0</v>
      </c>
      <c r="VGA57" s="63">
        <f t="shared" si="260"/>
        <v>0</v>
      </c>
      <c r="VGB57" s="63">
        <f t="shared" si="260"/>
        <v>0</v>
      </c>
      <c r="VGC57" s="63">
        <f t="shared" si="260"/>
        <v>0</v>
      </c>
      <c r="VGD57" s="63">
        <f t="shared" si="260"/>
        <v>0</v>
      </c>
      <c r="VGE57" s="63">
        <f t="shared" si="260"/>
        <v>0</v>
      </c>
      <c r="VGF57" s="63">
        <f t="shared" si="260"/>
        <v>0</v>
      </c>
      <c r="VGG57" s="63">
        <f t="shared" si="260"/>
        <v>0</v>
      </c>
      <c r="VGH57" s="63">
        <f t="shared" si="260"/>
        <v>0</v>
      </c>
      <c r="VGI57" s="63">
        <f t="shared" si="260"/>
        <v>0</v>
      </c>
      <c r="VGJ57" s="63">
        <f t="shared" si="260"/>
        <v>0</v>
      </c>
      <c r="VGK57" s="63">
        <f t="shared" si="260"/>
        <v>0</v>
      </c>
      <c r="VGL57" s="63">
        <f t="shared" si="260"/>
        <v>0</v>
      </c>
      <c r="VGM57" s="63">
        <f t="shared" si="260"/>
        <v>0</v>
      </c>
      <c r="VGN57" s="63">
        <f t="shared" si="260"/>
        <v>0</v>
      </c>
      <c r="VGO57" s="63">
        <f t="shared" si="260"/>
        <v>0</v>
      </c>
      <c r="VGP57" s="63">
        <f t="shared" si="260"/>
        <v>0</v>
      </c>
      <c r="VGQ57" s="63">
        <f t="shared" si="260"/>
        <v>0</v>
      </c>
      <c r="VGR57" s="63">
        <f t="shared" si="260"/>
        <v>0</v>
      </c>
      <c r="VGS57" s="63">
        <f t="shared" si="260"/>
        <v>0</v>
      </c>
      <c r="VGT57" s="63">
        <f t="shared" si="260"/>
        <v>0</v>
      </c>
      <c r="VGU57" s="63">
        <f t="shared" si="260"/>
        <v>0</v>
      </c>
      <c r="VGV57" s="63">
        <f t="shared" si="260"/>
        <v>0</v>
      </c>
      <c r="VGW57" s="63">
        <f t="shared" si="260"/>
        <v>0</v>
      </c>
      <c r="VGX57" s="63">
        <f t="shared" si="260"/>
        <v>0</v>
      </c>
      <c r="VGY57" s="63">
        <f t="shared" si="260"/>
        <v>0</v>
      </c>
      <c r="VGZ57" s="63">
        <f t="shared" si="260"/>
        <v>0</v>
      </c>
      <c r="VHA57" s="63">
        <f t="shared" si="260"/>
        <v>0</v>
      </c>
      <c r="VHB57" s="63">
        <f t="shared" si="260"/>
        <v>0</v>
      </c>
      <c r="VHC57" s="63">
        <f t="shared" si="260"/>
        <v>0</v>
      </c>
      <c r="VHD57" s="63">
        <f t="shared" si="260"/>
        <v>0</v>
      </c>
      <c r="VHE57" s="63">
        <f t="shared" si="260"/>
        <v>0</v>
      </c>
      <c r="VHF57" s="63">
        <f t="shared" si="260"/>
        <v>0</v>
      </c>
      <c r="VHG57" s="63">
        <f t="shared" si="260"/>
        <v>0</v>
      </c>
      <c r="VHH57" s="63">
        <f t="shared" si="260"/>
        <v>0</v>
      </c>
      <c r="VHI57" s="63">
        <f t="shared" si="260"/>
        <v>0</v>
      </c>
      <c r="VHJ57" s="63">
        <f t="shared" si="260"/>
        <v>0</v>
      </c>
      <c r="VHK57" s="63">
        <f t="shared" si="260"/>
        <v>0</v>
      </c>
      <c r="VHL57" s="63">
        <f t="shared" si="260"/>
        <v>0</v>
      </c>
      <c r="VHM57" s="63">
        <f t="shared" si="260"/>
        <v>0</v>
      </c>
      <c r="VHN57" s="63">
        <f t="shared" si="260"/>
        <v>0</v>
      </c>
      <c r="VHO57" s="63">
        <f t="shared" si="260"/>
        <v>0</v>
      </c>
      <c r="VHP57" s="63">
        <f t="shared" si="260"/>
        <v>0</v>
      </c>
      <c r="VHQ57" s="63">
        <f t="shared" si="260"/>
        <v>0</v>
      </c>
      <c r="VHR57" s="63">
        <f t="shared" si="260"/>
        <v>0</v>
      </c>
      <c r="VHS57" s="63">
        <f t="shared" si="260"/>
        <v>0</v>
      </c>
      <c r="VHT57" s="63">
        <f t="shared" si="260"/>
        <v>0</v>
      </c>
      <c r="VHU57" s="63">
        <f t="shared" si="260"/>
        <v>0</v>
      </c>
      <c r="VHV57" s="63">
        <f t="shared" si="260"/>
        <v>0</v>
      </c>
      <c r="VHW57" s="63">
        <f t="shared" si="260"/>
        <v>0</v>
      </c>
      <c r="VHX57" s="63">
        <f t="shared" si="260"/>
        <v>0</v>
      </c>
      <c r="VHY57" s="63">
        <f t="shared" si="260"/>
        <v>0</v>
      </c>
      <c r="VHZ57" s="63">
        <f t="shared" si="260"/>
        <v>0</v>
      </c>
      <c r="VIA57" s="63">
        <f t="shared" si="260"/>
        <v>0</v>
      </c>
      <c r="VIB57" s="63">
        <f t="shared" si="260"/>
        <v>0</v>
      </c>
      <c r="VIC57" s="63">
        <f t="shared" si="260"/>
        <v>0</v>
      </c>
      <c r="VID57" s="63">
        <f t="shared" si="260"/>
        <v>0</v>
      </c>
      <c r="VIE57" s="63">
        <f t="shared" si="260"/>
        <v>0</v>
      </c>
      <c r="VIF57" s="63">
        <f t="shared" si="260"/>
        <v>0</v>
      </c>
      <c r="VIG57" s="63">
        <f t="shared" si="260"/>
        <v>0</v>
      </c>
      <c r="VIH57" s="63">
        <f t="shared" ref="VIH57:VKS57" si="261">VIG58</f>
        <v>0</v>
      </c>
      <c r="VII57" s="63">
        <f t="shared" si="261"/>
        <v>0</v>
      </c>
      <c r="VIJ57" s="63">
        <f t="shared" si="261"/>
        <v>0</v>
      </c>
      <c r="VIK57" s="63">
        <f t="shared" si="261"/>
        <v>0</v>
      </c>
      <c r="VIL57" s="63">
        <f t="shared" si="261"/>
        <v>0</v>
      </c>
      <c r="VIM57" s="63">
        <f t="shared" si="261"/>
        <v>0</v>
      </c>
      <c r="VIN57" s="63">
        <f t="shared" si="261"/>
        <v>0</v>
      </c>
      <c r="VIO57" s="63">
        <f t="shared" si="261"/>
        <v>0</v>
      </c>
      <c r="VIP57" s="63">
        <f t="shared" si="261"/>
        <v>0</v>
      </c>
      <c r="VIQ57" s="63">
        <f t="shared" si="261"/>
        <v>0</v>
      </c>
      <c r="VIR57" s="63">
        <f t="shared" si="261"/>
        <v>0</v>
      </c>
      <c r="VIS57" s="63">
        <f t="shared" si="261"/>
        <v>0</v>
      </c>
      <c r="VIT57" s="63">
        <f t="shared" si="261"/>
        <v>0</v>
      </c>
      <c r="VIU57" s="63">
        <f t="shared" si="261"/>
        <v>0</v>
      </c>
      <c r="VIV57" s="63">
        <f t="shared" si="261"/>
        <v>0</v>
      </c>
      <c r="VIW57" s="63">
        <f t="shared" si="261"/>
        <v>0</v>
      </c>
      <c r="VIX57" s="63">
        <f t="shared" si="261"/>
        <v>0</v>
      </c>
      <c r="VIY57" s="63">
        <f t="shared" si="261"/>
        <v>0</v>
      </c>
      <c r="VIZ57" s="63">
        <f t="shared" si="261"/>
        <v>0</v>
      </c>
      <c r="VJA57" s="63">
        <f t="shared" si="261"/>
        <v>0</v>
      </c>
      <c r="VJB57" s="63">
        <f t="shared" si="261"/>
        <v>0</v>
      </c>
      <c r="VJC57" s="63">
        <f t="shared" si="261"/>
        <v>0</v>
      </c>
      <c r="VJD57" s="63">
        <f t="shared" si="261"/>
        <v>0</v>
      </c>
      <c r="VJE57" s="63">
        <f t="shared" si="261"/>
        <v>0</v>
      </c>
      <c r="VJF57" s="63">
        <f t="shared" si="261"/>
        <v>0</v>
      </c>
      <c r="VJG57" s="63">
        <f t="shared" si="261"/>
        <v>0</v>
      </c>
      <c r="VJH57" s="63">
        <f t="shared" si="261"/>
        <v>0</v>
      </c>
      <c r="VJI57" s="63">
        <f t="shared" si="261"/>
        <v>0</v>
      </c>
      <c r="VJJ57" s="63">
        <f t="shared" si="261"/>
        <v>0</v>
      </c>
      <c r="VJK57" s="63">
        <f t="shared" si="261"/>
        <v>0</v>
      </c>
      <c r="VJL57" s="63">
        <f t="shared" si="261"/>
        <v>0</v>
      </c>
      <c r="VJM57" s="63">
        <f t="shared" si="261"/>
        <v>0</v>
      </c>
      <c r="VJN57" s="63">
        <f t="shared" si="261"/>
        <v>0</v>
      </c>
      <c r="VJO57" s="63">
        <f t="shared" si="261"/>
        <v>0</v>
      </c>
      <c r="VJP57" s="63">
        <f t="shared" si="261"/>
        <v>0</v>
      </c>
      <c r="VJQ57" s="63">
        <f t="shared" si="261"/>
        <v>0</v>
      </c>
      <c r="VJR57" s="63">
        <f t="shared" si="261"/>
        <v>0</v>
      </c>
      <c r="VJS57" s="63">
        <f t="shared" si="261"/>
        <v>0</v>
      </c>
      <c r="VJT57" s="63">
        <f t="shared" si="261"/>
        <v>0</v>
      </c>
      <c r="VJU57" s="63">
        <f t="shared" si="261"/>
        <v>0</v>
      </c>
      <c r="VJV57" s="63">
        <f t="shared" si="261"/>
        <v>0</v>
      </c>
      <c r="VJW57" s="63">
        <f t="shared" si="261"/>
        <v>0</v>
      </c>
      <c r="VJX57" s="63">
        <f t="shared" si="261"/>
        <v>0</v>
      </c>
      <c r="VJY57" s="63">
        <f t="shared" si="261"/>
        <v>0</v>
      </c>
      <c r="VJZ57" s="63">
        <f t="shared" si="261"/>
        <v>0</v>
      </c>
      <c r="VKA57" s="63">
        <f t="shared" si="261"/>
        <v>0</v>
      </c>
      <c r="VKB57" s="63">
        <f t="shared" si="261"/>
        <v>0</v>
      </c>
      <c r="VKC57" s="63">
        <f t="shared" si="261"/>
        <v>0</v>
      </c>
      <c r="VKD57" s="63">
        <f t="shared" si="261"/>
        <v>0</v>
      </c>
      <c r="VKE57" s="63">
        <f t="shared" si="261"/>
        <v>0</v>
      </c>
      <c r="VKF57" s="63">
        <f t="shared" si="261"/>
        <v>0</v>
      </c>
      <c r="VKG57" s="63">
        <f t="shared" si="261"/>
        <v>0</v>
      </c>
      <c r="VKH57" s="63">
        <f t="shared" si="261"/>
        <v>0</v>
      </c>
      <c r="VKI57" s="63">
        <f t="shared" si="261"/>
        <v>0</v>
      </c>
      <c r="VKJ57" s="63">
        <f t="shared" si="261"/>
        <v>0</v>
      </c>
      <c r="VKK57" s="63">
        <f t="shared" si="261"/>
        <v>0</v>
      </c>
      <c r="VKL57" s="63">
        <f t="shared" si="261"/>
        <v>0</v>
      </c>
      <c r="VKM57" s="63">
        <f t="shared" si="261"/>
        <v>0</v>
      </c>
      <c r="VKN57" s="63">
        <f t="shared" si="261"/>
        <v>0</v>
      </c>
      <c r="VKO57" s="63">
        <f t="shared" si="261"/>
        <v>0</v>
      </c>
      <c r="VKP57" s="63">
        <f t="shared" si="261"/>
        <v>0</v>
      </c>
      <c r="VKQ57" s="63">
        <f t="shared" si="261"/>
        <v>0</v>
      </c>
      <c r="VKR57" s="63">
        <f t="shared" si="261"/>
        <v>0</v>
      </c>
      <c r="VKS57" s="63">
        <f t="shared" si="261"/>
        <v>0</v>
      </c>
      <c r="VKT57" s="63">
        <f t="shared" ref="VKT57:VNE57" si="262">VKS58</f>
        <v>0</v>
      </c>
      <c r="VKU57" s="63">
        <f t="shared" si="262"/>
        <v>0</v>
      </c>
      <c r="VKV57" s="63">
        <f t="shared" si="262"/>
        <v>0</v>
      </c>
      <c r="VKW57" s="63">
        <f t="shared" si="262"/>
        <v>0</v>
      </c>
      <c r="VKX57" s="63">
        <f t="shared" si="262"/>
        <v>0</v>
      </c>
      <c r="VKY57" s="63">
        <f t="shared" si="262"/>
        <v>0</v>
      </c>
      <c r="VKZ57" s="63">
        <f t="shared" si="262"/>
        <v>0</v>
      </c>
      <c r="VLA57" s="63">
        <f t="shared" si="262"/>
        <v>0</v>
      </c>
      <c r="VLB57" s="63">
        <f t="shared" si="262"/>
        <v>0</v>
      </c>
      <c r="VLC57" s="63">
        <f t="shared" si="262"/>
        <v>0</v>
      </c>
      <c r="VLD57" s="63">
        <f t="shared" si="262"/>
        <v>0</v>
      </c>
      <c r="VLE57" s="63">
        <f t="shared" si="262"/>
        <v>0</v>
      </c>
      <c r="VLF57" s="63">
        <f t="shared" si="262"/>
        <v>0</v>
      </c>
      <c r="VLG57" s="63">
        <f t="shared" si="262"/>
        <v>0</v>
      </c>
      <c r="VLH57" s="63">
        <f t="shared" si="262"/>
        <v>0</v>
      </c>
      <c r="VLI57" s="63">
        <f t="shared" si="262"/>
        <v>0</v>
      </c>
      <c r="VLJ57" s="63">
        <f t="shared" si="262"/>
        <v>0</v>
      </c>
      <c r="VLK57" s="63">
        <f t="shared" si="262"/>
        <v>0</v>
      </c>
      <c r="VLL57" s="63">
        <f t="shared" si="262"/>
        <v>0</v>
      </c>
      <c r="VLM57" s="63">
        <f t="shared" si="262"/>
        <v>0</v>
      </c>
      <c r="VLN57" s="63">
        <f t="shared" si="262"/>
        <v>0</v>
      </c>
      <c r="VLO57" s="63">
        <f t="shared" si="262"/>
        <v>0</v>
      </c>
      <c r="VLP57" s="63">
        <f t="shared" si="262"/>
        <v>0</v>
      </c>
      <c r="VLQ57" s="63">
        <f t="shared" si="262"/>
        <v>0</v>
      </c>
      <c r="VLR57" s="63">
        <f t="shared" si="262"/>
        <v>0</v>
      </c>
      <c r="VLS57" s="63">
        <f t="shared" si="262"/>
        <v>0</v>
      </c>
      <c r="VLT57" s="63">
        <f t="shared" si="262"/>
        <v>0</v>
      </c>
      <c r="VLU57" s="63">
        <f t="shared" si="262"/>
        <v>0</v>
      </c>
      <c r="VLV57" s="63">
        <f t="shared" si="262"/>
        <v>0</v>
      </c>
      <c r="VLW57" s="63">
        <f t="shared" si="262"/>
        <v>0</v>
      </c>
      <c r="VLX57" s="63">
        <f t="shared" si="262"/>
        <v>0</v>
      </c>
      <c r="VLY57" s="63">
        <f t="shared" si="262"/>
        <v>0</v>
      </c>
      <c r="VLZ57" s="63">
        <f t="shared" si="262"/>
        <v>0</v>
      </c>
      <c r="VMA57" s="63">
        <f t="shared" si="262"/>
        <v>0</v>
      </c>
      <c r="VMB57" s="63">
        <f t="shared" si="262"/>
        <v>0</v>
      </c>
      <c r="VMC57" s="63">
        <f t="shared" si="262"/>
        <v>0</v>
      </c>
      <c r="VMD57" s="63">
        <f t="shared" si="262"/>
        <v>0</v>
      </c>
      <c r="VME57" s="63">
        <f t="shared" si="262"/>
        <v>0</v>
      </c>
      <c r="VMF57" s="63">
        <f t="shared" si="262"/>
        <v>0</v>
      </c>
      <c r="VMG57" s="63">
        <f t="shared" si="262"/>
        <v>0</v>
      </c>
      <c r="VMH57" s="63">
        <f t="shared" si="262"/>
        <v>0</v>
      </c>
      <c r="VMI57" s="63">
        <f t="shared" si="262"/>
        <v>0</v>
      </c>
      <c r="VMJ57" s="63">
        <f t="shared" si="262"/>
        <v>0</v>
      </c>
      <c r="VMK57" s="63">
        <f t="shared" si="262"/>
        <v>0</v>
      </c>
      <c r="VML57" s="63">
        <f t="shared" si="262"/>
        <v>0</v>
      </c>
      <c r="VMM57" s="63">
        <f t="shared" si="262"/>
        <v>0</v>
      </c>
      <c r="VMN57" s="63">
        <f t="shared" si="262"/>
        <v>0</v>
      </c>
      <c r="VMO57" s="63">
        <f t="shared" si="262"/>
        <v>0</v>
      </c>
      <c r="VMP57" s="63">
        <f t="shared" si="262"/>
        <v>0</v>
      </c>
      <c r="VMQ57" s="63">
        <f t="shared" si="262"/>
        <v>0</v>
      </c>
      <c r="VMR57" s="63">
        <f t="shared" si="262"/>
        <v>0</v>
      </c>
      <c r="VMS57" s="63">
        <f t="shared" si="262"/>
        <v>0</v>
      </c>
      <c r="VMT57" s="63">
        <f t="shared" si="262"/>
        <v>0</v>
      </c>
      <c r="VMU57" s="63">
        <f t="shared" si="262"/>
        <v>0</v>
      </c>
      <c r="VMV57" s="63">
        <f t="shared" si="262"/>
        <v>0</v>
      </c>
      <c r="VMW57" s="63">
        <f t="shared" si="262"/>
        <v>0</v>
      </c>
      <c r="VMX57" s="63">
        <f t="shared" si="262"/>
        <v>0</v>
      </c>
      <c r="VMY57" s="63">
        <f t="shared" si="262"/>
        <v>0</v>
      </c>
      <c r="VMZ57" s="63">
        <f t="shared" si="262"/>
        <v>0</v>
      </c>
      <c r="VNA57" s="63">
        <f t="shared" si="262"/>
        <v>0</v>
      </c>
      <c r="VNB57" s="63">
        <f t="shared" si="262"/>
        <v>0</v>
      </c>
      <c r="VNC57" s="63">
        <f t="shared" si="262"/>
        <v>0</v>
      </c>
      <c r="VND57" s="63">
        <f t="shared" si="262"/>
        <v>0</v>
      </c>
      <c r="VNE57" s="63">
        <f t="shared" si="262"/>
        <v>0</v>
      </c>
      <c r="VNF57" s="63">
        <f t="shared" ref="VNF57:VPQ57" si="263">VNE58</f>
        <v>0</v>
      </c>
      <c r="VNG57" s="63">
        <f t="shared" si="263"/>
        <v>0</v>
      </c>
      <c r="VNH57" s="63">
        <f t="shared" si="263"/>
        <v>0</v>
      </c>
      <c r="VNI57" s="63">
        <f t="shared" si="263"/>
        <v>0</v>
      </c>
      <c r="VNJ57" s="63">
        <f t="shared" si="263"/>
        <v>0</v>
      </c>
      <c r="VNK57" s="63">
        <f t="shared" si="263"/>
        <v>0</v>
      </c>
      <c r="VNL57" s="63">
        <f t="shared" si="263"/>
        <v>0</v>
      </c>
      <c r="VNM57" s="63">
        <f t="shared" si="263"/>
        <v>0</v>
      </c>
      <c r="VNN57" s="63">
        <f t="shared" si="263"/>
        <v>0</v>
      </c>
      <c r="VNO57" s="63">
        <f t="shared" si="263"/>
        <v>0</v>
      </c>
      <c r="VNP57" s="63">
        <f t="shared" si="263"/>
        <v>0</v>
      </c>
      <c r="VNQ57" s="63">
        <f t="shared" si="263"/>
        <v>0</v>
      </c>
      <c r="VNR57" s="63">
        <f t="shared" si="263"/>
        <v>0</v>
      </c>
      <c r="VNS57" s="63">
        <f t="shared" si="263"/>
        <v>0</v>
      </c>
      <c r="VNT57" s="63">
        <f t="shared" si="263"/>
        <v>0</v>
      </c>
      <c r="VNU57" s="63">
        <f t="shared" si="263"/>
        <v>0</v>
      </c>
      <c r="VNV57" s="63">
        <f t="shared" si="263"/>
        <v>0</v>
      </c>
      <c r="VNW57" s="63">
        <f t="shared" si="263"/>
        <v>0</v>
      </c>
      <c r="VNX57" s="63">
        <f t="shared" si="263"/>
        <v>0</v>
      </c>
      <c r="VNY57" s="63">
        <f t="shared" si="263"/>
        <v>0</v>
      </c>
      <c r="VNZ57" s="63">
        <f t="shared" si="263"/>
        <v>0</v>
      </c>
      <c r="VOA57" s="63">
        <f t="shared" si="263"/>
        <v>0</v>
      </c>
      <c r="VOB57" s="63">
        <f t="shared" si="263"/>
        <v>0</v>
      </c>
      <c r="VOC57" s="63">
        <f t="shared" si="263"/>
        <v>0</v>
      </c>
      <c r="VOD57" s="63">
        <f t="shared" si="263"/>
        <v>0</v>
      </c>
      <c r="VOE57" s="63">
        <f t="shared" si="263"/>
        <v>0</v>
      </c>
      <c r="VOF57" s="63">
        <f t="shared" si="263"/>
        <v>0</v>
      </c>
      <c r="VOG57" s="63">
        <f t="shared" si="263"/>
        <v>0</v>
      </c>
      <c r="VOH57" s="63">
        <f t="shared" si="263"/>
        <v>0</v>
      </c>
      <c r="VOI57" s="63">
        <f t="shared" si="263"/>
        <v>0</v>
      </c>
      <c r="VOJ57" s="63">
        <f t="shared" si="263"/>
        <v>0</v>
      </c>
      <c r="VOK57" s="63">
        <f t="shared" si="263"/>
        <v>0</v>
      </c>
      <c r="VOL57" s="63">
        <f t="shared" si="263"/>
        <v>0</v>
      </c>
      <c r="VOM57" s="63">
        <f t="shared" si="263"/>
        <v>0</v>
      </c>
      <c r="VON57" s="63">
        <f t="shared" si="263"/>
        <v>0</v>
      </c>
      <c r="VOO57" s="63">
        <f t="shared" si="263"/>
        <v>0</v>
      </c>
      <c r="VOP57" s="63">
        <f t="shared" si="263"/>
        <v>0</v>
      </c>
      <c r="VOQ57" s="63">
        <f t="shared" si="263"/>
        <v>0</v>
      </c>
      <c r="VOR57" s="63">
        <f t="shared" si="263"/>
        <v>0</v>
      </c>
      <c r="VOS57" s="63">
        <f t="shared" si="263"/>
        <v>0</v>
      </c>
      <c r="VOT57" s="63">
        <f t="shared" si="263"/>
        <v>0</v>
      </c>
      <c r="VOU57" s="63">
        <f t="shared" si="263"/>
        <v>0</v>
      </c>
      <c r="VOV57" s="63">
        <f t="shared" si="263"/>
        <v>0</v>
      </c>
      <c r="VOW57" s="63">
        <f t="shared" si="263"/>
        <v>0</v>
      </c>
      <c r="VOX57" s="63">
        <f t="shared" si="263"/>
        <v>0</v>
      </c>
      <c r="VOY57" s="63">
        <f t="shared" si="263"/>
        <v>0</v>
      </c>
      <c r="VOZ57" s="63">
        <f t="shared" si="263"/>
        <v>0</v>
      </c>
      <c r="VPA57" s="63">
        <f t="shared" si="263"/>
        <v>0</v>
      </c>
      <c r="VPB57" s="63">
        <f t="shared" si="263"/>
        <v>0</v>
      </c>
      <c r="VPC57" s="63">
        <f t="shared" si="263"/>
        <v>0</v>
      </c>
      <c r="VPD57" s="63">
        <f t="shared" si="263"/>
        <v>0</v>
      </c>
      <c r="VPE57" s="63">
        <f t="shared" si="263"/>
        <v>0</v>
      </c>
      <c r="VPF57" s="63">
        <f t="shared" si="263"/>
        <v>0</v>
      </c>
      <c r="VPG57" s="63">
        <f t="shared" si="263"/>
        <v>0</v>
      </c>
      <c r="VPH57" s="63">
        <f t="shared" si="263"/>
        <v>0</v>
      </c>
      <c r="VPI57" s="63">
        <f t="shared" si="263"/>
        <v>0</v>
      </c>
      <c r="VPJ57" s="63">
        <f t="shared" si="263"/>
        <v>0</v>
      </c>
      <c r="VPK57" s="63">
        <f t="shared" si="263"/>
        <v>0</v>
      </c>
      <c r="VPL57" s="63">
        <f t="shared" si="263"/>
        <v>0</v>
      </c>
      <c r="VPM57" s="63">
        <f t="shared" si="263"/>
        <v>0</v>
      </c>
      <c r="VPN57" s="63">
        <f t="shared" si="263"/>
        <v>0</v>
      </c>
      <c r="VPO57" s="63">
        <f t="shared" si="263"/>
        <v>0</v>
      </c>
      <c r="VPP57" s="63">
        <f t="shared" si="263"/>
        <v>0</v>
      </c>
      <c r="VPQ57" s="63">
        <f t="shared" si="263"/>
        <v>0</v>
      </c>
      <c r="VPR57" s="63">
        <f t="shared" ref="VPR57:VSC57" si="264">VPQ58</f>
        <v>0</v>
      </c>
      <c r="VPS57" s="63">
        <f t="shared" si="264"/>
        <v>0</v>
      </c>
      <c r="VPT57" s="63">
        <f t="shared" si="264"/>
        <v>0</v>
      </c>
      <c r="VPU57" s="63">
        <f t="shared" si="264"/>
        <v>0</v>
      </c>
      <c r="VPV57" s="63">
        <f t="shared" si="264"/>
        <v>0</v>
      </c>
      <c r="VPW57" s="63">
        <f t="shared" si="264"/>
        <v>0</v>
      </c>
      <c r="VPX57" s="63">
        <f t="shared" si="264"/>
        <v>0</v>
      </c>
      <c r="VPY57" s="63">
        <f t="shared" si="264"/>
        <v>0</v>
      </c>
      <c r="VPZ57" s="63">
        <f t="shared" si="264"/>
        <v>0</v>
      </c>
      <c r="VQA57" s="63">
        <f t="shared" si="264"/>
        <v>0</v>
      </c>
      <c r="VQB57" s="63">
        <f t="shared" si="264"/>
        <v>0</v>
      </c>
      <c r="VQC57" s="63">
        <f t="shared" si="264"/>
        <v>0</v>
      </c>
      <c r="VQD57" s="63">
        <f t="shared" si="264"/>
        <v>0</v>
      </c>
      <c r="VQE57" s="63">
        <f t="shared" si="264"/>
        <v>0</v>
      </c>
      <c r="VQF57" s="63">
        <f t="shared" si="264"/>
        <v>0</v>
      </c>
      <c r="VQG57" s="63">
        <f t="shared" si="264"/>
        <v>0</v>
      </c>
      <c r="VQH57" s="63">
        <f t="shared" si="264"/>
        <v>0</v>
      </c>
      <c r="VQI57" s="63">
        <f t="shared" si="264"/>
        <v>0</v>
      </c>
      <c r="VQJ57" s="63">
        <f t="shared" si="264"/>
        <v>0</v>
      </c>
      <c r="VQK57" s="63">
        <f t="shared" si="264"/>
        <v>0</v>
      </c>
      <c r="VQL57" s="63">
        <f t="shared" si="264"/>
        <v>0</v>
      </c>
      <c r="VQM57" s="63">
        <f t="shared" si="264"/>
        <v>0</v>
      </c>
      <c r="VQN57" s="63">
        <f t="shared" si="264"/>
        <v>0</v>
      </c>
      <c r="VQO57" s="63">
        <f t="shared" si="264"/>
        <v>0</v>
      </c>
      <c r="VQP57" s="63">
        <f t="shared" si="264"/>
        <v>0</v>
      </c>
      <c r="VQQ57" s="63">
        <f t="shared" si="264"/>
        <v>0</v>
      </c>
      <c r="VQR57" s="63">
        <f t="shared" si="264"/>
        <v>0</v>
      </c>
      <c r="VQS57" s="63">
        <f t="shared" si="264"/>
        <v>0</v>
      </c>
      <c r="VQT57" s="63">
        <f t="shared" si="264"/>
        <v>0</v>
      </c>
      <c r="VQU57" s="63">
        <f t="shared" si="264"/>
        <v>0</v>
      </c>
      <c r="VQV57" s="63">
        <f t="shared" si="264"/>
        <v>0</v>
      </c>
      <c r="VQW57" s="63">
        <f t="shared" si="264"/>
        <v>0</v>
      </c>
      <c r="VQX57" s="63">
        <f t="shared" si="264"/>
        <v>0</v>
      </c>
      <c r="VQY57" s="63">
        <f t="shared" si="264"/>
        <v>0</v>
      </c>
      <c r="VQZ57" s="63">
        <f t="shared" si="264"/>
        <v>0</v>
      </c>
      <c r="VRA57" s="63">
        <f t="shared" si="264"/>
        <v>0</v>
      </c>
      <c r="VRB57" s="63">
        <f t="shared" si="264"/>
        <v>0</v>
      </c>
      <c r="VRC57" s="63">
        <f t="shared" si="264"/>
        <v>0</v>
      </c>
      <c r="VRD57" s="63">
        <f t="shared" si="264"/>
        <v>0</v>
      </c>
      <c r="VRE57" s="63">
        <f t="shared" si="264"/>
        <v>0</v>
      </c>
      <c r="VRF57" s="63">
        <f t="shared" si="264"/>
        <v>0</v>
      </c>
      <c r="VRG57" s="63">
        <f t="shared" si="264"/>
        <v>0</v>
      </c>
      <c r="VRH57" s="63">
        <f t="shared" si="264"/>
        <v>0</v>
      </c>
      <c r="VRI57" s="63">
        <f t="shared" si="264"/>
        <v>0</v>
      </c>
      <c r="VRJ57" s="63">
        <f t="shared" si="264"/>
        <v>0</v>
      </c>
      <c r="VRK57" s="63">
        <f t="shared" si="264"/>
        <v>0</v>
      </c>
      <c r="VRL57" s="63">
        <f t="shared" si="264"/>
        <v>0</v>
      </c>
      <c r="VRM57" s="63">
        <f t="shared" si="264"/>
        <v>0</v>
      </c>
      <c r="VRN57" s="63">
        <f t="shared" si="264"/>
        <v>0</v>
      </c>
      <c r="VRO57" s="63">
        <f t="shared" si="264"/>
        <v>0</v>
      </c>
      <c r="VRP57" s="63">
        <f t="shared" si="264"/>
        <v>0</v>
      </c>
      <c r="VRQ57" s="63">
        <f t="shared" si="264"/>
        <v>0</v>
      </c>
      <c r="VRR57" s="63">
        <f t="shared" si="264"/>
        <v>0</v>
      </c>
      <c r="VRS57" s="63">
        <f t="shared" si="264"/>
        <v>0</v>
      </c>
      <c r="VRT57" s="63">
        <f t="shared" si="264"/>
        <v>0</v>
      </c>
      <c r="VRU57" s="63">
        <f t="shared" si="264"/>
        <v>0</v>
      </c>
      <c r="VRV57" s="63">
        <f t="shared" si="264"/>
        <v>0</v>
      </c>
      <c r="VRW57" s="63">
        <f t="shared" si="264"/>
        <v>0</v>
      </c>
      <c r="VRX57" s="63">
        <f t="shared" si="264"/>
        <v>0</v>
      </c>
      <c r="VRY57" s="63">
        <f t="shared" si="264"/>
        <v>0</v>
      </c>
      <c r="VRZ57" s="63">
        <f t="shared" si="264"/>
        <v>0</v>
      </c>
      <c r="VSA57" s="63">
        <f t="shared" si="264"/>
        <v>0</v>
      </c>
      <c r="VSB57" s="63">
        <f t="shared" si="264"/>
        <v>0</v>
      </c>
      <c r="VSC57" s="63">
        <f t="shared" si="264"/>
        <v>0</v>
      </c>
      <c r="VSD57" s="63">
        <f t="shared" ref="VSD57:VUO57" si="265">VSC58</f>
        <v>0</v>
      </c>
      <c r="VSE57" s="63">
        <f t="shared" si="265"/>
        <v>0</v>
      </c>
      <c r="VSF57" s="63">
        <f t="shared" si="265"/>
        <v>0</v>
      </c>
      <c r="VSG57" s="63">
        <f t="shared" si="265"/>
        <v>0</v>
      </c>
      <c r="VSH57" s="63">
        <f t="shared" si="265"/>
        <v>0</v>
      </c>
      <c r="VSI57" s="63">
        <f t="shared" si="265"/>
        <v>0</v>
      </c>
      <c r="VSJ57" s="63">
        <f t="shared" si="265"/>
        <v>0</v>
      </c>
      <c r="VSK57" s="63">
        <f t="shared" si="265"/>
        <v>0</v>
      </c>
      <c r="VSL57" s="63">
        <f t="shared" si="265"/>
        <v>0</v>
      </c>
      <c r="VSM57" s="63">
        <f t="shared" si="265"/>
        <v>0</v>
      </c>
      <c r="VSN57" s="63">
        <f t="shared" si="265"/>
        <v>0</v>
      </c>
      <c r="VSO57" s="63">
        <f t="shared" si="265"/>
        <v>0</v>
      </c>
      <c r="VSP57" s="63">
        <f t="shared" si="265"/>
        <v>0</v>
      </c>
      <c r="VSQ57" s="63">
        <f t="shared" si="265"/>
        <v>0</v>
      </c>
      <c r="VSR57" s="63">
        <f t="shared" si="265"/>
        <v>0</v>
      </c>
      <c r="VSS57" s="63">
        <f t="shared" si="265"/>
        <v>0</v>
      </c>
      <c r="VST57" s="63">
        <f t="shared" si="265"/>
        <v>0</v>
      </c>
      <c r="VSU57" s="63">
        <f t="shared" si="265"/>
        <v>0</v>
      </c>
      <c r="VSV57" s="63">
        <f t="shared" si="265"/>
        <v>0</v>
      </c>
      <c r="VSW57" s="63">
        <f t="shared" si="265"/>
        <v>0</v>
      </c>
      <c r="VSX57" s="63">
        <f t="shared" si="265"/>
        <v>0</v>
      </c>
      <c r="VSY57" s="63">
        <f t="shared" si="265"/>
        <v>0</v>
      </c>
      <c r="VSZ57" s="63">
        <f t="shared" si="265"/>
        <v>0</v>
      </c>
      <c r="VTA57" s="63">
        <f t="shared" si="265"/>
        <v>0</v>
      </c>
      <c r="VTB57" s="63">
        <f t="shared" si="265"/>
        <v>0</v>
      </c>
      <c r="VTC57" s="63">
        <f t="shared" si="265"/>
        <v>0</v>
      </c>
      <c r="VTD57" s="63">
        <f t="shared" si="265"/>
        <v>0</v>
      </c>
      <c r="VTE57" s="63">
        <f t="shared" si="265"/>
        <v>0</v>
      </c>
      <c r="VTF57" s="63">
        <f t="shared" si="265"/>
        <v>0</v>
      </c>
      <c r="VTG57" s="63">
        <f t="shared" si="265"/>
        <v>0</v>
      </c>
      <c r="VTH57" s="63">
        <f t="shared" si="265"/>
        <v>0</v>
      </c>
      <c r="VTI57" s="63">
        <f t="shared" si="265"/>
        <v>0</v>
      </c>
      <c r="VTJ57" s="63">
        <f t="shared" si="265"/>
        <v>0</v>
      </c>
      <c r="VTK57" s="63">
        <f t="shared" si="265"/>
        <v>0</v>
      </c>
      <c r="VTL57" s="63">
        <f t="shared" si="265"/>
        <v>0</v>
      </c>
      <c r="VTM57" s="63">
        <f t="shared" si="265"/>
        <v>0</v>
      </c>
      <c r="VTN57" s="63">
        <f t="shared" si="265"/>
        <v>0</v>
      </c>
      <c r="VTO57" s="63">
        <f t="shared" si="265"/>
        <v>0</v>
      </c>
      <c r="VTP57" s="63">
        <f t="shared" si="265"/>
        <v>0</v>
      </c>
      <c r="VTQ57" s="63">
        <f t="shared" si="265"/>
        <v>0</v>
      </c>
      <c r="VTR57" s="63">
        <f t="shared" si="265"/>
        <v>0</v>
      </c>
      <c r="VTS57" s="63">
        <f t="shared" si="265"/>
        <v>0</v>
      </c>
      <c r="VTT57" s="63">
        <f t="shared" si="265"/>
        <v>0</v>
      </c>
      <c r="VTU57" s="63">
        <f t="shared" si="265"/>
        <v>0</v>
      </c>
      <c r="VTV57" s="63">
        <f t="shared" si="265"/>
        <v>0</v>
      </c>
      <c r="VTW57" s="63">
        <f t="shared" si="265"/>
        <v>0</v>
      </c>
      <c r="VTX57" s="63">
        <f t="shared" si="265"/>
        <v>0</v>
      </c>
      <c r="VTY57" s="63">
        <f t="shared" si="265"/>
        <v>0</v>
      </c>
      <c r="VTZ57" s="63">
        <f t="shared" si="265"/>
        <v>0</v>
      </c>
      <c r="VUA57" s="63">
        <f t="shared" si="265"/>
        <v>0</v>
      </c>
      <c r="VUB57" s="63">
        <f t="shared" si="265"/>
        <v>0</v>
      </c>
      <c r="VUC57" s="63">
        <f t="shared" si="265"/>
        <v>0</v>
      </c>
      <c r="VUD57" s="63">
        <f t="shared" si="265"/>
        <v>0</v>
      </c>
      <c r="VUE57" s="63">
        <f t="shared" si="265"/>
        <v>0</v>
      </c>
      <c r="VUF57" s="63">
        <f t="shared" si="265"/>
        <v>0</v>
      </c>
      <c r="VUG57" s="63">
        <f t="shared" si="265"/>
        <v>0</v>
      </c>
      <c r="VUH57" s="63">
        <f t="shared" si="265"/>
        <v>0</v>
      </c>
      <c r="VUI57" s="63">
        <f t="shared" si="265"/>
        <v>0</v>
      </c>
      <c r="VUJ57" s="63">
        <f t="shared" si="265"/>
        <v>0</v>
      </c>
      <c r="VUK57" s="63">
        <f t="shared" si="265"/>
        <v>0</v>
      </c>
      <c r="VUL57" s="63">
        <f t="shared" si="265"/>
        <v>0</v>
      </c>
      <c r="VUM57" s="63">
        <f t="shared" si="265"/>
        <v>0</v>
      </c>
      <c r="VUN57" s="63">
        <f t="shared" si="265"/>
        <v>0</v>
      </c>
      <c r="VUO57" s="63">
        <f t="shared" si="265"/>
        <v>0</v>
      </c>
      <c r="VUP57" s="63">
        <f t="shared" ref="VUP57:VXA57" si="266">VUO58</f>
        <v>0</v>
      </c>
      <c r="VUQ57" s="63">
        <f t="shared" si="266"/>
        <v>0</v>
      </c>
      <c r="VUR57" s="63">
        <f t="shared" si="266"/>
        <v>0</v>
      </c>
      <c r="VUS57" s="63">
        <f t="shared" si="266"/>
        <v>0</v>
      </c>
      <c r="VUT57" s="63">
        <f t="shared" si="266"/>
        <v>0</v>
      </c>
      <c r="VUU57" s="63">
        <f t="shared" si="266"/>
        <v>0</v>
      </c>
      <c r="VUV57" s="63">
        <f t="shared" si="266"/>
        <v>0</v>
      </c>
      <c r="VUW57" s="63">
        <f t="shared" si="266"/>
        <v>0</v>
      </c>
      <c r="VUX57" s="63">
        <f t="shared" si="266"/>
        <v>0</v>
      </c>
      <c r="VUY57" s="63">
        <f t="shared" si="266"/>
        <v>0</v>
      </c>
      <c r="VUZ57" s="63">
        <f t="shared" si="266"/>
        <v>0</v>
      </c>
      <c r="VVA57" s="63">
        <f t="shared" si="266"/>
        <v>0</v>
      </c>
      <c r="VVB57" s="63">
        <f t="shared" si="266"/>
        <v>0</v>
      </c>
      <c r="VVC57" s="63">
        <f t="shared" si="266"/>
        <v>0</v>
      </c>
      <c r="VVD57" s="63">
        <f t="shared" si="266"/>
        <v>0</v>
      </c>
      <c r="VVE57" s="63">
        <f t="shared" si="266"/>
        <v>0</v>
      </c>
      <c r="VVF57" s="63">
        <f t="shared" si="266"/>
        <v>0</v>
      </c>
      <c r="VVG57" s="63">
        <f t="shared" si="266"/>
        <v>0</v>
      </c>
      <c r="VVH57" s="63">
        <f t="shared" si="266"/>
        <v>0</v>
      </c>
      <c r="VVI57" s="63">
        <f t="shared" si="266"/>
        <v>0</v>
      </c>
      <c r="VVJ57" s="63">
        <f t="shared" si="266"/>
        <v>0</v>
      </c>
      <c r="VVK57" s="63">
        <f t="shared" si="266"/>
        <v>0</v>
      </c>
      <c r="VVL57" s="63">
        <f t="shared" si="266"/>
        <v>0</v>
      </c>
      <c r="VVM57" s="63">
        <f t="shared" si="266"/>
        <v>0</v>
      </c>
      <c r="VVN57" s="63">
        <f t="shared" si="266"/>
        <v>0</v>
      </c>
      <c r="VVO57" s="63">
        <f t="shared" si="266"/>
        <v>0</v>
      </c>
      <c r="VVP57" s="63">
        <f t="shared" si="266"/>
        <v>0</v>
      </c>
      <c r="VVQ57" s="63">
        <f t="shared" si="266"/>
        <v>0</v>
      </c>
      <c r="VVR57" s="63">
        <f t="shared" si="266"/>
        <v>0</v>
      </c>
      <c r="VVS57" s="63">
        <f t="shared" si="266"/>
        <v>0</v>
      </c>
      <c r="VVT57" s="63">
        <f t="shared" si="266"/>
        <v>0</v>
      </c>
      <c r="VVU57" s="63">
        <f t="shared" si="266"/>
        <v>0</v>
      </c>
      <c r="VVV57" s="63">
        <f t="shared" si="266"/>
        <v>0</v>
      </c>
      <c r="VVW57" s="63">
        <f t="shared" si="266"/>
        <v>0</v>
      </c>
      <c r="VVX57" s="63">
        <f t="shared" si="266"/>
        <v>0</v>
      </c>
      <c r="VVY57" s="63">
        <f t="shared" si="266"/>
        <v>0</v>
      </c>
      <c r="VVZ57" s="63">
        <f t="shared" si="266"/>
        <v>0</v>
      </c>
      <c r="VWA57" s="63">
        <f t="shared" si="266"/>
        <v>0</v>
      </c>
      <c r="VWB57" s="63">
        <f t="shared" si="266"/>
        <v>0</v>
      </c>
      <c r="VWC57" s="63">
        <f t="shared" si="266"/>
        <v>0</v>
      </c>
      <c r="VWD57" s="63">
        <f t="shared" si="266"/>
        <v>0</v>
      </c>
      <c r="VWE57" s="63">
        <f t="shared" si="266"/>
        <v>0</v>
      </c>
      <c r="VWF57" s="63">
        <f t="shared" si="266"/>
        <v>0</v>
      </c>
      <c r="VWG57" s="63">
        <f t="shared" si="266"/>
        <v>0</v>
      </c>
      <c r="VWH57" s="63">
        <f t="shared" si="266"/>
        <v>0</v>
      </c>
      <c r="VWI57" s="63">
        <f t="shared" si="266"/>
        <v>0</v>
      </c>
      <c r="VWJ57" s="63">
        <f t="shared" si="266"/>
        <v>0</v>
      </c>
      <c r="VWK57" s="63">
        <f t="shared" si="266"/>
        <v>0</v>
      </c>
      <c r="VWL57" s="63">
        <f t="shared" si="266"/>
        <v>0</v>
      </c>
      <c r="VWM57" s="63">
        <f t="shared" si="266"/>
        <v>0</v>
      </c>
      <c r="VWN57" s="63">
        <f t="shared" si="266"/>
        <v>0</v>
      </c>
      <c r="VWO57" s="63">
        <f t="shared" si="266"/>
        <v>0</v>
      </c>
      <c r="VWP57" s="63">
        <f t="shared" si="266"/>
        <v>0</v>
      </c>
      <c r="VWQ57" s="63">
        <f t="shared" si="266"/>
        <v>0</v>
      </c>
      <c r="VWR57" s="63">
        <f t="shared" si="266"/>
        <v>0</v>
      </c>
      <c r="VWS57" s="63">
        <f t="shared" si="266"/>
        <v>0</v>
      </c>
      <c r="VWT57" s="63">
        <f t="shared" si="266"/>
        <v>0</v>
      </c>
      <c r="VWU57" s="63">
        <f t="shared" si="266"/>
        <v>0</v>
      </c>
      <c r="VWV57" s="63">
        <f t="shared" si="266"/>
        <v>0</v>
      </c>
      <c r="VWW57" s="63">
        <f t="shared" si="266"/>
        <v>0</v>
      </c>
      <c r="VWX57" s="63">
        <f t="shared" si="266"/>
        <v>0</v>
      </c>
      <c r="VWY57" s="63">
        <f t="shared" si="266"/>
        <v>0</v>
      </c>
      <c r="VWZ57" s="63">
        <f t="shared" si="266"/>
        <v>0</v>
      </c>
      <c r="VXA57" s="63">
        <f t="shared" si="266"/>
        <v>0</v>
      </c>
      <c r="VXB57" s="63">
        <f t="shared" ref="VXB57:VZM57" si="267">VXA58</f>
        <v>0</v>
      </c>
      <c r="VXC57" s="63">
        <f t="shared" si="267"/>
        <v>0</v>
      </c>
      <c r="VXD57" s="63">
        <f t="shared" si="267"/>
        <v>0</v>
      </c>
      <c r="VXE57" s="63">
        <f t="shared" si="267"/>
        <v>0</v>
      </c>
      <c r="VXF57" s="63">
        <f t="shared" si="267"/>
        <v>0</v>
      </c>
      <c r="VXG57" s="63">
        <f t="shared" si="267"/>
        <v>0</v>
      </c>
      <c r="VXH57" s="63">
        <f t="shared" si="267"/>
        <v>0</v>
      </c>
      <c r="VXI57" s="63">
        <f t="shared" si="267"/>
        <v>0</v>
      </c>
      <c r="VXJ57" s="63">
        <f t="shared" si="267"/>
        <v>0</v>
      </c>
      <c r="VXK57" s="63">
        <f t="shared" si="267"/>
        <v>0</v>
      </c>
      <c r="VXL57" s="63">
        <f t="shared" si="267"/>
        <v>0</v>
      </c>
      <c r="VXM57" s="63">
        <f t="shared" si="267"/>
        <v>0</v>
      </c>
      <c r="VXN57" s="63">
        <f t="shared" si="267"/>
        <v>0</v>
      </c>
      <c r="VXO57" s="63">
        <f t="shared" si="267"/>
        <v>0</v>
      </c>
      <c r="VXP57" s="63">
        <f t="shared" si="267"/>
        <v>0</v>
      </c>
      <c r="VXQ57" s="63">
        <f t="shared" si="267"/>
        <v>0</v>
      </c>
      <c r="VXR57" s="63">
        <f t="shared" si="267"/>
        <v>0</v>
      </c>
      <c r="VXS57" s="63">
        <f t="shared" si="267"/>
        <v>0</v>
      </c>
      <c r="VXT57" s="63">
        <f t="shared" si="267"/>
        <v>0</v>
      </c>
      <c r="VXU57" s="63">
        <f t="shared" si="267"/>
        <v>0</v>
      </c>
      <c r="VXV57" s="63">
        <f t="shared" si="267"/>
        <v>0</v>
      </c>
      <c r="VXW57" s="63">
        <f t="shared" si="267"/>
        <v>0</v>
      </c>
      <c r="VXX57" s="63">
        <f t="shared" si="267"/>
        <v>0</v>
      </c>
      <c r="VXY57" s="63">
        <f t="shared" si="267"/>
        <v>0</v>
      </c>
      <c r="VXZ57" s="63">
        <f t="shared" si="267"/>
        <v>0</v>
      </c>
      <c r="VYA57" s="63">
        <f t="shared" si="267"/>
        <v>0</v>
      </c>
      <c r="VYB57" s="63">
        <f t="shared" si="267"/>
        <v>0</v>
      </c>
      <c r="VYC57" s="63">
        <f t="shared" si="267"/>
        <v>0</v>
      </c>
      <c r="VYD57" s="63">
        <f t="shared" si="267"/>
        <v>0</v>
      </c>
      <c r="VYE57" s="63">
        <f t="shared" si="267"/>
        <v>0</v>
      </c>
      <c r="VYF57" s="63">
        <f t="shared" si="267"/>
        <v>0</v>
      </c>
      <c r="VYG57" s="63">
        <f t="shared" si="267"/>
        <v>0</v>
      </c>
      <c r="VYH57" s="63">
        <f t="shared" si="267"/>
        <v>0</v>
      </c>
      <c r="VYI57" s="63">
        <f t="shared" si="267"/>
        <v>0</v>
      </c>
      <c r="VYJ57" s="63">
        <f t="shared" si="267"/>
        <v>0</v>
      </c>
      <c r="VYK57" s="63">
        <f t="shared" si="267"/>
        <v>0</v>
      </c>
      <c r="VYL57" s="63">
        <f t="shared" si="267"/>
        <v>0</v>
      </c>
      <c r="VYM57" s="63">
        <f t="shared" si="267"/>
        <v>0</v>
      </c>
      <c r="VYN57" s="63">
        <f t="shared" si="267"/>
        <v>0</v>
      </c>
      <c r="VYO57" s="63">
        <f t="shared" si="267"/>
        <v>0</v>
      </c>
      <c r="VYP57" s="63">
        <f t="shared" si="267"/>
        <v>0</v>
      </c>
      <c r="VYQ57" s="63">
        <f t="shared" si="267"/>
        <v>0</v>
      </c>
      <c r="VYR57" s="63">
        <f t="shared" si="267"/>
        <v>0</v>
      </c>
      <c r="VYS57" s="63">
        <f t="shared" si="267"/>
        <v>0</v>
      </c>
      <c r="VYT57" s="63">
        <f t="shared" si="267"/>
        <v>0</v>
      </c>
      <c r="VYU57" s="63">
        <f t="shared" si="267"/>
        <v>0</v>
      </c>
      <c r="VYV57" s="63">
        <f t="shared" si="267"/>
        <v>0</v>
      </c>
      <c r="VYW57" s="63">
        <f t="shared" si="267"/>
        <v>0</v>
      </c>
      <c r="VYX57" s="63">
        <f t="shared" si="267"/>
        <v>0</v>
      </c>
      <c r="VYY57" s="63">
        <f t="shared" si="267"/>
        <v>0</v>
      </c>
      <c r="VYZ57" s="63">
        <f t="shared" si="267"/>
        <v>0</v>
      </c>
      <c r="VZA57" s="63">
        <f t="shared" si="267"/>
        <v>0</v>
      </c>
      <c r="VZB57" s="63">
        <f t="shared" si="267"/>
        <v>0</v>
      </c>
      <c r="VZC57" s="63">
        <f t="shared" si="267"/>
        <v>0</v>
      </c>
      <c r="VZD57" s="63">
        <f t="shared" si="267"/>
        <v>0</v>
      </c>
      <c r="VZE57" s="63">
        <f t="shared" si="267"/>
        <v>0</v>
      </c>
      <c r="VZF57" s="63">
        <f t="shared" si="267"/>
        <v>0</v>
      </c>
      <c r="VZG57" s="63">
        <f t="shared" si="267"/>
        <v>0</v>
      </c>
      <c r="VZH57" s="63">
        <f t="shared" si="267"/>
        <v>0</v>
      </c>
      <c r="VZI57" s="63">
        <f t="shared" si="267"/>
        <v>0</v>
      </c>
      <c r="VZJ57" s="63">
        <f t="shared" si="267"/>
        <v>0</v>
      </c>
      <c r="VZK57" s="63">
        <f t="shared" si="267"/>
        <v>0</v>
      </c>
      <c r="VZL57" s="63">
        <f t="shared" si="267"/>
        <v>0</v>
      </c>
      <c r="VZM57" s="63">
        <f t="shared" si="267"/>
        <v>0</v>
      </c>
      <c r="VZN57" s="63">
        <f t="shared" ref="VZN57:WBY57" si="268">VZM58</f>
        <v>0</v>
      </c>
      <c r="VZO57" s="63">
        <f t="shared" si="268"/>
        <v>0</v>
      </c>
      <c r="VZP57" s="63">
        <f t="shared" si="268"/>
        <v>0</v>
      </c>
      <c r="VZQ57" s="63">
        <f t="shared" si="268"/>
        <v>0</v>
      </c>
      <c r="VZR57" s="63">
        <f t="shared" si="268"/>
        <v>0</v>
      </c>
      <c r="VZS57" s="63">
        <f t="shared" si="268"/>
        <v>0</v>
      </c>
      <c r="VZT57" s="63">
        <f t="shared" si="268"/>
        <v>0</v>
      </c>
      <c r="VZU57" s="63">
        <f t="shared" si="268"/>
        <v>0</v>
      </c>
      <c r="VZV57" s="63">
        <f t="shared" si="268"/>
        <v>0</v>
      </c>
      <c r="VZW57" s="63">
        <f t="shared" si="268"/>
        <v>0</v>
      </c>
      <c r="VZX57" s="63">
        <f t="shared" si="268"/>
        <v>0</v>
      </c>
      <c r="VZY57" s="63">
        <f t="shared" si="268"/>
        <v>0</v>
      </c>
      <c r="VZZ57" s="63">
        <f t="shared" si="268"/>
        <v>0</v>
      </c>
      <c r="WAA57" s="63">
        <f t="shared" si="268"/>
        <v>0</v>
      </c>
      <c r="WAB57" s="63">
        <f t="shared" si="268"/>
        <v>0</v>
      </c>
      <c r="WAC57" s="63">
        <f t="shared" si="268"/>
        <v>0</v>
      </c>
      <c r="WAD57" s="63">
        <f t="shared" si="268"/>
        <v>0</v>
      </c>
      <c r="WAE57" s="63">
        <f t="shared" si="268"/>
        <v>0</v>
      </c>
      <c r="WAF57" s="63">
        <f t="shared" si="268"/>
        <v>0</v>
      </c>
      <c r="WAG57" s="63">
        <f t="shared" si="268"/>
        <v>0</v>
      </c>
      <c r="WAH57" s="63">
        <f t="shared" si="268"/>
        <v>0</v>
      </c>
      <c r="WAI57" s="63">
        <f t="shared" si="268"/>
        <v>0</v>
      </c>
      <c r="WAJ57" s="63">
        <f t="shared" si="268"/>
        <v>0</v>
      </c>
      <c r="WAK57" s="63">
        <f t="shared" si="268"/>
        <v>0</v>
      </c>
      <c r="WAL57" s="63">
        <f t="shared" si="268"/>
        <v>0</v>
      </c>
      <c r="WAM57" s="63">
        <f t="shared" si="268"/>
        <v>0</v>
      </c>
      <c r="WAN57" s="63">
        <f t="shared" si="268"/>
        <v>0</v>
      </c>
      <c r="WAO57" s="63">
        <f t="shared" si="268"/>
        <v>0</v>
      </c>
      <c r="WAP57" s="63">
        <f t="shared" si="268"/>
        <v>0</v>
      </c>
      <c r="WAQ57" s="63">
        <f t="shared" si="268"/>
        <v>0</v>
      </c>
      <c r="WAR57" s="63">
        <f t="shared" si="268"/>
        <v>0</v>
      </c>
      <c r="WAS57" s="63">
        <f t="shared" si="268"/>
        <v>0</v>
      </c>
      <c r="WAT57" s="63">
        <f t="shared" si="268"/>
        <v>0</v>
      </c>
      <c r="WAU57" s="63">
        <f t="shared" si="268"/>
        <v>0</v>
      </c>
      <c r="WAV57" s="63">
        <f t="shared" si="268"/>
        <v>0</v>
      </c>
      <c r="WAW57" s="63">
        <f t="shared" si="268"/>
        <v>0</v>
      </c>
      <c r="WAX57" s="63">
        <f t="shared" si="268"/>
        <v>0</v>
      </c>
      <c r="WAY57" s="63">
        <f t="shared" si="268"/>
        <v>0</v>
      </c>
      <c r="WAZ57" s="63">
        <f t="shared" si="268"/>
        <v>0</v>
      </c>
      <c r="WBA57" s="63">
        <f t="shared" si="268"/>
        <v>0</v>
      </c>
      <c r="WBB57" s="63">
        <f t="shared" si="268"/>
        <v>0</v>
      </c>
      <c r="WBC57" s="63">
        <f t="shared" si="268"/>
        <v>0</v>
      </c>
      <c r="WBD57" s="63">
        <f t="shared" si="268"/>
        <v>0</v>
      </c>
      <c r="WBE57" s="63">
        <f t="shared" si="268"/>
        <v>0</v>
      </c>
      <c r="WBF57" s="63">
        <f t="shared" si="268"/>
        <v>0</v>
      </c>
      <c r="WBG57" s="63">
        <f t="shared" si="268"/>
        <v>0</v>
      </c>
      <c r="WBH57" s="63">
        <f t="shared" si="268"/>
        <v>0</v>
      </c>
      <c r="WBI57" s="63">
        <f t="shared" si="268"/>
        <v>0</v>
      </c>
      <c r="WBJ57" s="63">
        <f t="shared" si="268"/>
        <v>0</v>
      </c>
      <c r="WBK57" s="63">
        <f t="shared" si="268"/>
        <v>0</v>
      </c>
      <c r="WBL57" s="63">
        <f t="shared" si="268"/>
        <v>0</v>
      </c>
      <c r="WBM57" s="63">
        <f t="shared" si="268"/>
        <v>0</v>
      </c>
      <c r="WBN57" s="63">
        <f t="shared" si="268"/>
        <v>0</v>
      </c>
      <c r="WBO57" s="63">
        <f t="shared" si="268"/>
        <v>0</v>
      </c>
      <c r="WBP57" s="63">
        <f t="shared" si="268"/>
        <v>0</v>
      </c>
      <c r="WBQ57" s="63">
        <f t="shared" si="268"/>
        <v>0</v>
      </c>
      <c r="WBR57" s="63">
        <f t="shared" si="268"/>
        <v>0</v>
      </c>
      <c r="WBS57" s="63">
        <f t="shared" si="268"/>
        <v>0</v>
      </c>
      <c r="WBT57" s="63">
        <f t="shared" si="268"/>
        <v>0</v>
      </c>
      <c r="WBU57" s="63">
        <f t="shared" si="268"/>
        <v>0</v>
      </c>
      <c r="WBV57" s="63">
        <f t="shared" si="268"/>
        <v>0</v>
      </c>
      <c r="WBW57" s="63">
        <f t="shared" si="268"/>
        <v>0</v>
      </c>
      <c r="WBX57" s="63">
        <f t="shared" si="268"/>
        <v>0</v>
      </c>
      <c r="WBY57" s="63">
        <f t="shared" si="268"/>
        <v>0</v>
      </c>
      <c r="WBZ57" s="63">
        <f t="shared" ref="WBZ57:WEK57" si="269">WBY58</f>
        <v>0</v>
      </c>
      <c r="WCA57" s="63">
        <f t="shared" si="269"/>
        <v>0</v>
      </c>
      <c r="WCB57" s="63">
        <f t="shared" si="269"/>
        <v>0</v>
      </c>
      <c r="WCC57" s="63">
        <f t="shared" si="269"/>
        <v>0</v>
      </c>
      <c r="WCD57" s="63">
        <f t="shared" si="269"/>
        <v>0</v>
      </c>
      <c r="WCE57" s="63">
        <f t="shared" si="269"/>
        <v>0</v>
      </c>
      <c r="WCF57" s="63">
        <f t="shared" si="269"/>
        <v>0</v>
      </c>
      <c r="WCG57" s="63">
        <f t="shared" si="269"/>
        <v>0</v>
      </c>
      <c r="WCH57" s="63">
        <f t="shared" si="269"/>
        <v>0</v>
      </c>
      <c r="WCI57" s="63">
        <f t="shared" si="269"/>
        <v>0</v>
      </c>
      <c r="WCJ57" s="63">
        <f t="shared" si="269"/>
        <v>0</v>
      </c>
      <c r="WCK57" s="63">
        <f t="shared" si="269"/>
        <v>0</v>
      </c>
      <c r="WCL57" s="63">
        <f t="shared" si="269"/>
        <v>0</v>
      </c>
      <c r="WCM57" s="63">
        <f t="shared" si="269"/>
        <v>0</v>
      </c>
      <c r="WCN57" s="63">
        <f t="shared" si="269"/>
        <v>0</v>
      </c>
      <c r="WCO57" s="63">
        <f t="shared" si="269"/>
        <v>0</v>
      </c>
      <c r="WCP57" s="63">
        <f t="shared" si="269"/>
        <v>0</v>
      </c>
      <c r="WCQ57" s="63">
        <f t="shared" si="269"/>
        <v>0</v>
      </c>
      <c r="WCR57" s="63">
        <f t="shared" si="269"/>
        <v>0</v>
      </c>
      <c r="WCS57" s="63">
        <f t="shared" si="269"/>
        <v>0</v>
      </c>
      <c r="WCT57" s="63">
        <f t="shared" si="269"/>
        <v>0</v>
      </c>
      <c r="WCU57" s="63">
        <f t="shared" si="269"/>
        <v>0</v>
      </c>
      <c r="WCV57" s="63">
        <f t="shared" si="269"/>
        <v>0</v>
      </c>
      <c r="WCW57" s="63">
        <f t="shared" si="269"/>
        <v>0</v>
      </c>
      <c r="WCX57" s="63">
        <f t="shared" si="269"/>
        <v>0</v>
      </c>
      <c r="WCY57" s="63">
        <f t="shared" si="269"/>
        <v>0</v>
      </c>
      <c r="WCZ57" s="63">
        <f t="shared" si="269"/>
        <v>0</v>
      </c>
      <c r="WDA57" s="63">
        <f t="shared" si="269"/>
        <v>0</v>
      </c>
      <c r="WDB57" s="63">
        <f t="shared" si="269"/>
        <v>0</v>
      </c>
      <c r="WDC57" s="63">
        <f t="shared" si="269"/>
        <v>0</v>
      </c>
      <c r="WDD57" s="63">
        <f t="shared" si="269"/>
        <v>0</v>
      </c>
      <c r="WDE57" s="63">
        <f t="shared" si="269"/>
        <v>0</v>
      </c>
      <c r="WDF57" s="63">
        <f t="shared" si="269"/>
        <v>0</v>
      </c>
      <c r="WDG57" s="63">
        <f t="shared" si="269"/>
        <v>0</v>
      </c>
      <c r="WDH57" s="63">
        <f t="shared" si="269"/>
        <v>0</v>
      </c>
      <c r="WDI57" s="63">
        <f t="shared" si="269"/>
        <v>0</v>
      </c>
      <c r="WDJ57" s="63">
        <f t="shared" si="269"/>
        <v>0</v>
      </c>
      <c r="WDK57" s="63">
        <f t="shared" si="269"/>
        <v>0</v>
      </c>
      <c r="WDL57" s="63">
        <f t="shared" si="269"/>
        <v>0</v>
      </c>
      <c r="WDM57" s="63">
        <f t="shared" si="269"/>
        <v>0</v>
      </c>
      <c r="WDN57" s="63">
        <f t="shared" si="269"/>
        <v>0</v>
      </c>
      <c r="WDO57" s="63">
        <f t="shared" si="269"/>
        <v>0</v>
      </c>
      <c r="WDP57" s="63">
        <f t="shared" si="269"/>
        <v>0</v>
      </c>
      <c r="WDQ57" s="63">
        <f t="shared" si="269"/>
        <v>0</v>
      </c>
      <c r="WDR57" s="63">
        <f t="shared" si="269"/>
        <v>0</v>
      </c>
      <c r="WDS57" s="63">
        <f t="shared" si="269"/>
        <v>0</v>
      </c>
      <c r="WDT57" s="63">
        <f t="shared" si="269"/>
        <v>0</v>
      </c>
      <c r="WDU57" s="63">
        <f t="shared" si="269"/>
        <v>0</v>
      </c>
      <c r="WDV57" s="63">
        <f t="shared" si="269"/>
        <v>0</v>
      </c>
      <c r="WDW57" s="63">
        <f t="shared" si="269"/>
        <v>0</v>
      </c>
      <c r="WDX57" s="63">
        <f t="shared" si="269"/>
        <v>0</v>
      </c>
      <c r="WDY57" s="63">
        <f t="shared" si="269"/>
        <v>0</v>
      </c>
      <c r="WDZ57" s="63">
        <f t="shared" si="269"/>
        <v>0</v>
      </c>
      <c r="WEA57" s="63">
        <f t="shared" si="269"/>
        <v>0</v>
      </c>
      <c r="WEB57" s="63">
        <f t="shared" si="269"/>
        <v>0</v>
      </c>
      <c r="WEC57" s="63">
        <f t="shared" si="269"/>
        <v>0</v>
      </c>
      <c r="WED57" s="63">
        <f t="shared" si="269"/>
        <v>0</v>
      </c>
      <c r="WEE57" s="63">
        <f t="shared" si="269"/>
        <v>0</v>
      </c>
      <c r="WEF57" s="63">
        <f t="shared" si="269"/>
        <v>0</v>
      </c>
      <c r="WEG57" s="63">
        <f t="shared" si="269"/>
        <v>0</v>
      </c>
      <c r="WEH57" s="63">
        <f t="shared" si="269"/>
        <v>0</v>
      </c>
      <c r="WEI57" s="63">
        <f t="shared" si="269"/>
        <v>0</v>
      </c>
      <c r="WEJ57" s="63">
        <f t="shared" si="269"/>
        <v>0</v>
      </c>
      <c r="WEK57" s="63">
        <f t="shared" si="269"/>
        <v>0</v>
      </c>
      <c r="WEL57" s="63">
        <f t="shared" ref="WEL57:WGW57" si="270">WEK58</f>
        <v>0</v>
      </c>
      <c r="WEM57" s="63">
        <f t="shared" si="270"/>
        <v>0</v>
      </c>
      <c r="WEN57" s="63">
        <f t="shared" si="270"/>
        <v>0</v>
      </c>
      <c r="WEO57" s="63">
        <f t="shared" si="270"/>
        <v>0</v>
      </c>
      <c r="WEP57" s="63">
        <f t="shared" si="270"/>
        <v>0</v>
      </c>
      <c r="WEQ57" s="63">
        <f t="shared" si="270"/>
        <v>0</v>
      </c>
      <c r="WER57" s="63">
        <f t="shared" si="270"/>
        <v>0</v>
      </c>
      <c r="WES57" s="63">
        <f t="shared" si="270"/>
        <v>0</v>
      </c>
      <c r="WET57" s="63">
        <f t="shared" si="270"/>
        <v>0</v>
      </c>
      <c r="WEU57" s="63">
        <f t="shared" si="270"/>
        <v>0</v>
      </c>
      <c r="WEV57" s="63">
        <f t="shared" si="270"/>
        <v>0</v>
      </c>
      <c r="WEW57" s="63">
        <f t="shared" si="270"/>
        <v>0</v>
      </c>
      <c r="WEX57" s="63">
        <f t="shared" si="270"/>
        <v>0</v>
      </c>
      <c r="WEY57" s="63">
        <f t="shared" si="270"/>
        <v>0</v>
      </c>
      <c r="WEZ57" s="63">
        <f t="shared" si="270"/>
        <v>0</v>
      </c>
      <c r="WFA57" s="63">
        <f t="shared" si="270"/>
        <v>0</v>
      </c>
      <c r="WFB57" s="63">
        <f t="shared" si="270"/>
        <v>0</v>
      </c>
      <c r="WFC57" s="63">
        <f t="shared" si="270"/>
        <v>0</v>
      </c>
      <c r="WFD57" s="63">
        <f t="shared" si="270"/>
        <v>0</v>
      </c>
      <c r="WFE57" s="63">
        <f t="shared" si="270"/>
        <v>0</v>
      </c>
      <c r="WFF57" s="63">
        <f t="shared" si="270"/>
        <v>0</v>
      </c>
      <c r="WFG57" s="63">
        <f t="shared" si="270"/>
        <v>0</v>
      </c>
      <c r="WFH57" s="63">
        <f t="shared" si="270"/>
        <v>0</v>
      </c>
      <c r="WFI57" s="63">
        <f t="shared" si="270"/>
        <v>0</v>
      </c>
      <c r="WFJ57" s="63">
        <f t="shared" si="270"/>
        <v>0</v>
      </c>
      <c r="WFK57" s="63">
        <f t="shared" si="270"/>
        <v>0</v>
      </c>
      <c r="WFL57" s="63">
        <f t="shared" si="270"/>
        <v>0</v>
      </c>
      <c r="WFM57" s="63">
        <f t="shared" si="270"/>
        <v>0</v>
      </c>
      <c r="WFN57" s="63">
        <f t="shared" si="270"/>
        <v>0</v>
      </c>
      <c r="WFO57" s="63">
        <f t="shared" si="270"/>
        <v>0</v>
      </c>
      <c r="WFP57" s="63">
        <f t="shared" si="270"/>
        <v>0</v>
      </c>
      <c r="WFQ57" s="63">
        <f t="shared" si="270"/>
        <v>0</v>
      </c>
      <c r="WFR57" s="63">
        <f t="shared" si="270"/>
        <v>0</v>
      </c>
      <c r="WFS57" s="63">
        <f t="shared" si="270"/>
        <v>0</v>
      </c>
      <c r="WFT57" s="63">
        <f t="shared" si="270"/>
        <v>0</v>
      </c>
      <c r="WFU57" s="63">
        <f t="shared" si="270"/>
        <v>0</v>
      </c>
      <c r="WFV57" s="63">
        <f t="shared" si="270"/>
        <v>0</v>
      </c>
      <c r="WFW57" s="63">
        <f t="shared" si="270"/>
        <v>0</v>
      </c>
      <c r="WFX57" s="63">
        <f t="shared" si="270"/>
        <v>0</v>
      </c>
      <c r="WFY57" s="63">
        <f t="shared" si="270"/>
        <v>0</v>
      </c>
      <c r="WFZ57" s="63">
        <f t="shared" si="270"/>
        <v>0</v>
      </c>
      <c r="WGA57" s="63">
        <f t="shared" si="270"/>
        <v>0</v>
      </c>
      <c r="WGB57" s="63">
        <f t="shared" si="270"/>
        <v>0</v>
      </c>
      <c r="WGC57" s="63">
        <f t="shared" si="270"/>
        <v>0</v>
      </c>
      <c r="WGD57" s="63">
        <f t="shared" si="270"/>
        <v>0</v>
      </c>
      <c r="WGE57" s="63">
        <f t="shared" si="270"/>
        <v>0</v>
      </c>
      <c r="WGF57" s="63">
        <f t="shared" si="270"/>
        <v>0</v>
      </c>
      <c r="WGG57" s="63">
        <f t="shared" si="270"/>
        <v>0</v>
      </c>
      <c r="WGH57" s="63">
        <f t="shared" si="270"/>
        <v>0</v>
      </c>
      <c r="WGI57" s="63">
        <f t="shared" si="270"/>
        <v>0</v>
      </c>
      <c r="WGJ57" s="63">
        <f t="shared" si="270"/>
        <v>0</v>
      </c>
      <c r="WGK57" s="63">
        <f t="shared" si="270"/>
        <v>0</v>
      </c>
      <c r="WGL57" s="63">
        <f t="shared" si="270"/>
        <v>0</v>
      </c>
      <c r="WGM57" s="63">
        <f t="shared" si="270"/>
        <v>0</v>
      </c>
      <c r="WGN57" s="63">
        <f t="shared" si="270"/>
        <v>0</v>
      </c>
      <c r="WGO57" s="63">
        <f t="shared" si="270"/>
        <v>0</v>
      </c>
      <c r="WGP57" s="63">
        <f t="shared" si="270"/>
        <v>0</v>
      </c>
      <c r="WGQ57" s="63">
        <f t="shared" si="270"/>
        <v>0</v>
      </c>
      <c r="WGR57" s="63">
        <f t="shared" si="270"/>
        <v>0</v>
      </c>
      <c r="WGS57" s="63">
        <f t="shared" si="270"/>
        <v>0</v>
      </c>
      <c r="WGT57" s="63">
        <f t="shared" si="270"/>
        <v>0</v>
      </c>
      <c r="WGU57" s="63">
        <f t="shared" si="270"/>
        <v>0</v>
      </c>
      <c r="WGV57" s="63">
        <f t="shared" si="270"/>
        <v>0</v>
      </c>
      <c r="WGW57" s="63">
        <f t="shared" si="270"/>
        <v>0</v>
      </c>
      <c r="WGX57" s="63">
        <f t="shared" ref="WGX57:WJI57" si="271">WGW58</f>
        <v>0</v>
      </c>
      <c r="WGY57" s="63">
        <f t="shared" si="271"/>
        <v>0</v>
      </c>
      <c r="WGZ57" s="63">
        <f t="shared" si="271"/>
        <v>0</v>
      </c>
      <c r="WHA57" s="63">
        <f t="shared" si="271"/>
        <v>0</v>
      </c>
      <c r="WHB57" s="63">
        <f t="shared" si="271"/>
        <v>0</v>
      </c>
      <c r="WHC57" s="63">
        <f t="shared" si="271"/>
        <v>0</v>
      </c>
      <c r="WHD57" s="63">
        <f t="shared" si="271"/>
        <v>0</v>
      </c>
      <c r="WHE57" s="63">
        <f t="shared" si="271"/>
        <v>0</v>
      </c>
      <c r="WHF57" s="63">
        <f t="shared" si="271"/>
        <v>0</v>
      </c>
      <c r="WHG57" s="63">
        <f t="shared" si="271"/>
        <v>0</v>
      </c>
      <c r="WHH57" s="63">
        <f t="shared" si="271"/>
        <v>0</v>
      </c>
      <c r="WHI57" s="63">
        <f t="shared" si="271"/>
        <v>0</v>
      </c>
      <c r="WHJ57" s="63">
        <f t="shared" si="271"/>
        <v>0</v>
      </c>
      <c r="WHK57" s="63">
        <f t="shared" si="271"/>
        <v>0</v>
      </c>
      <c r="WHL57" s="63">
        <f t="shared" si="271"/>
        <v>0</v>
      </c>
      <c r="WHM57" s="63">
        <f t="shared" si="271"/>
        <v>0</v>
      </c>
      <c r="WHN57" s="63">
        <f t="shared" si="271"/>
        <v>0</v>
      </c>
      <c r="WHO57" s="63">
        <f t="shared" si="271"/>
        <v>0</v>
      </c>
      <c r="WHP57" s="63">
        <f t="shared" si="271"/>
        <v>0</v>
      </c>
      <c r="WHQ57" s="63">
        <f t="shared" si="271"/>
        <v>0</v>
      </c>
      <c r="WHR57" s="63">
        <f t="shared" si="271"/>
        <v>0</v>
      </c>
      <c r="WHS57" s="63">
        <f t="shared" si="271"/>
        <v>0</v>
      </c>
      <c r="WHT57" s="63">
        <f t="shared" si="271"/>
        <v>0</v>
      </c>
      <c r="WHU57" s="63">
        <f t="shared" si="271"/>
        <v>0</v>
      </c>
      <c r="WHV57" s="63">
        <f t="shared" si="271"/>
        <v>0</v>
      </c>
      <c r="WHW57" s="63">
        <f t="shared" si="271"/>
        <v>0</v>
      </c>
      <c r="WHX57" s="63">
        <f t="shared" si="271"/>
        <v>0</v>
      </c>
      <c r="WHY57" s="63">
        <f t="shared" si="271"/>
        <v>0</v>
      </c>
      <c r="WHZ57" s="63">
        <f t="shared" si="271"/>
        <v>0</v>
      </c>
      <c r="WIA57" s="63">
        <f t="shared" si="271"/>
        <v>0</v>
      </c>
      <c r="WIB57" s="63">
        <f t="shared" si="271"/>
        <v>0</v>
      </c>
      <c r="WIC57" s="63">
        <f t="shared" si="271"/>
        <v>0</v>
      </c>
      <c r="WID57" s="63">
        <f t="shared" si="271"/>
        <v>0</v>
      </c>
      <c r="WIE57" s="63">
        <f t="shared" si="271"/>
        <v>0</v>
      </c>
      <c r="WIF57" s="63">
        <f t="shared" si="271"/>
        <v>0</v>
      </c>
      <c r="WIG57" s="63">
        <f t="shared" si="271"/>
        <v>0</v>
      </c>
      <c r="WIH57" s="63">
        <f t="shared" si="271"/>
        <v>0</v>
      </c>
      <c r="WII57" s="63">
        <f t="shared" si="271"/>
        <v>0</v>
      </c>
      <c r="WIJ57" s="63">
        <f t="shared" si="271"/>
        <v>0</v>
      </c>
      <c r="WIK57" s="63">
        <f t="shared" si="271"/>
        <v>0</v>
      </c>
      <c r="WIL57" s="63">
        <f t="shared" si="271"/>
        <v>0</v>
      </c>
      <c r="WIM57" s="63">
        <f t="shared" si="271"/>
        <v>0</v>
      </c>
      <c r="WIN57" s="63">
        <f t="shared" si="271"/>
        <v>0</v>
      </c>
      <c r="WIO57" s="63">
        <f t="shared" si="271"/>
        <v>0</v>
      </c>
      <c r="WIP57" s="63">
        <f t="shared" si="271"/>
        <v>0</v>
      </c>
      <c r="WIQ57" s="63">
        <f t="shared" si="271"/>
        <v>0</v>
      </c>
      <c r="WIR57" s="63">
        <f t="shared" si="271"/>
        <v>0</v>
      </c>
      <c r="WIS57" s="63">
        <f t="shared" si="271"/>
        <v>0</v>
      </c>
      <c r="WIT57" s="63">
        <f t="shared" si="271"/>
        <v>0</v>
      </c>
      <c r="WIU57" s="63">
        <f t="shared" si="271"/>
        <v>0</v>
      </c>
      <c r="WIV57" s="63">
        <f t="shared" si="271"/>
        <v>0</v>
      </c>
      <c r="WIW57" s="63">
        <f t="shared" si="271"/>
        <v>0</v>
      </c>
      <c r="WIX57" s="63">
        <f t="shared" si="271"/>
        <v>0</v>
      </c>
      <c r="WIY57" s="63">
        <f t="shared" si="271"/>
        <v>0</v>
      </c>
      <c r="WIZ57" s="63">
        <f t="shared" si="271"/>
        <v>0</v>
      </c>
      <c r="WJA57" s="63">
        <f t="shared" si="271"/>
        <v>0</v>
      </c>
      <c r="WJB57" s="63">
        <f t="shared" si="271"/>
        <v>0</v>
      </c>
      <c r="WJC57" s="63">
        <f t="shared" si="271"/>
        <v>0</v>
      </c>
      <c r="WJD57" s="63">
        <f t="shared" si="271"/>
        <v>0</v>
      </c>
      <c r="WJE57" s="63">
        <f t="shared" si="271"/>
        <v>0</v>
      </c>
      <c r="WJF57" s="63">
        <f t="shared" si="271"/>
        <v>0</v>
      </c>
      <c r="WJG57" s="63">
        <f t="shared" si="271"/>
        <v>0</v>
      </c>
      <c r="WJH57" s="63">
        <f t="shared" si="271"/>
        <v>0</v>
      </c>
      <c r="WJI57" s="63">
        <f t="shared" si="271"/>
        <v>0</v>
      </c>
      <c r="WJJ57" s="63">
        <f t="shared" ref="WJJ57:WLU57" si="272">WJI58</f>
        <v>0</v>
      </c>
      <c r="WJK57" s="63">
        <f t="shared" si="272"/>
        <v>0</v>
      </c>
      <c r="WJL57" s="63">
        <f t="shared" si="272"/>
        <v>0</v>
      </c>
      <c r="WJM57" s="63">
        <f t="shared" si="272"/>
        <v>0</v>
      </c>
      <c r="WJN57" s="63">
        <f t="shared" si="272"/>
        <v>0</v>
      </c>
      <c r="WJO57" s="63">
        <f t="shared" si="272"/>
        <v>0</v>
      </c>
      <c r="WJP57" s="63">
        <f t="shared" si="272"/>
        <v>0</v>
      </c>
      <c r="WJQ57" s="63">
        <f t="shared" si="272"/>
        <v>0</v>
      </c>
      <c r="WJR57" s="63">
        <f t="shared" si="272"/>
        <v>0</v>
      </c>
      <c r="WJS57" s="63">
        <f t="shared" si="272"/>
        <v>0</v>
      </c>
      <c r="WJT57" s="63">
        <f t="shared" si="272"/>
        <v>0</v>
      </c>
      <c r="WJU57" s="63">
        <f t="shared" si="272"/>
        <v>0</v>
      </c>
      <c r="WJV57" s="63">
        <f t="shared" si="272"/>
        <v>0</v>
      </c>
      <c r="WJW57" s="63">
        <f t="shared" si="272"/>
        <v>0</v>
      </c>
      <c r="WJX57" s="63">
        <f t="shared" si="272"/>
        <v>0</v>
      </c>
      <c r="WJY57" s="63">
        <f t="shared" si="272"/>
        <v>0</v>
      </c>
      <c r="WJZ57" s="63">
        <f t="shared" si="272"/>
        <v>0</v>
      </c>
      <c r="WKA57" s="63">
        <f t="shared" si="272"/>
        <v>0</v>
      </c>
      <c r="WKB57" s="63">
        <f t="shared" si="272"/>
        <v>0</v>
      </c>
      <c r="WKC57" s="63">
        <f t="shared" si="272"/>
        <v>0</v>
      </c>
      <c r="WKD57" s="63">
        <f t="shared" si="272"/>
        <v>0</v>
      </c>
      <c r="WKE57" s="63">
        <f t="shared" si="272"/>
        <v>0</v>
      </c>
      <c r="WKF57" s="63">
        <f t="shared" si="272"/>
        <v>0</v>
      </c>
      <c r="WKG57" s="63">
        <f t="shared" si="272"/>
        <v>0</v>
      </c>
      <c r="WKH57" s="63">
        <f t="shared" si="272"/>
        <v>0</v>
      </c>
      <c r="WKI57" s="63">
        <f t="shared" si="272"/>
        <v>0</v>
      </c>
      <c r="WKJ57" s="63">
        <f t="shared" si="272"/>
        <v>0</v>
      </c>
      <c r="WKK57" s="63">
        <f t="shared" si="272"/>
        <v>0</v>
      </c>
      <c r="WKL57" s="63">
        <f t="shared" si="272"/>
        <v>0</v>
      </c>
      <c r="WKM57" s="63">
        <f t="shared" si="272"/>
        <v>0</v>
      </c>
      <c r="WKN57" s="63">
        <f t="shared" si="272"/>
        <v>0</v>
      </c>
      <c r="WKO57" s="63">
        <f t="shared" si="272"/>
        <v>0</v>
      </c>
      <c r="WKP57" s="63">
        <f t="shared" si="272"/>
        <v>0</v>
      </c>
      <c r="WKQ57" s="63">
        <f t="shared" si="272"/>
        <v>0</v>
      </c>
      <c r="WKR57" s="63">
        <f t="shared" si="272"/>
        <v>0</v>
      </c>
      <c r="WKS57" s="63">
        <f t="shared" si="272"/>
        <v>0</v>
      </c>
      <c r="WKT57" s="63">
        <f t="shared" si="272"/>
        <v>0</v>
      </c>
      <c r="WKU57" s="63">
        <f t="shared" si="272"/>
        <v>0</v>
      </c>
      <c r="WKV57" s="63">
        <f t="shared" si="272"/>
        <v>0</v>
      </c>
      <c r="WKW57" s="63">
        <f t="shared" si="272"/>
        <v>0</v>
      </c>
      <c r="WKX57" s="63">
        <f t="shared" si="272"/>
        <v>0</v>
      </c>
      <c r="WKY57" s="63">
        <f t="shared" si="272"/>
        <v>0</v>
      </c>
      <c r="WKZ57" s="63">
        <f t="shared" si="272"/>
        <v>0</v>
      </c>
      <c r="WLA57" s="63">
        <f t="shared" si="272"/>
        <v>0</v>
      </c>
      <c r="WLB57" s="63">
        <f t="shared" si="272"/>
        <v>0</v>
      </c>
      <c r="WLC57" s="63">
        <f t="shared" si="272"/>
        <v>0</v>
      </c>
      <c r="WLD57" s="63">
        <f t="shared" si="272"/>
        <v>0</v>
      </c>
      <c r="WLE57" s="63">
        <f t="shared" si="272"/>
        <v>0</v>
      </c>
      <c r="WLF57" s="63">
        <f t="shared" si="272"/>
        <v>0</v>
      </c>
      <c r="WLG57" s="63">
        <f t="shared" si="272"/>
        <v>0</v>
      </c>
      <c r="WLH57" s="63">
        <f t="shared" si="272"/>
        <v>0</v>
      </c>
      <c r="WLI57" s="63">
        <f t="shared" si="272"/>
        <v>0</v>
      </c>
      <c r="WLJ57" s="63">
        <f t="shared" si="272"/>
        <v>0</v>
      </c>
      <c r="WLK57" s="63">
        <f t="shared" si="272"/>
        <v>0</v>
      </c>
      <c r="WLL57" s="63">
        <f t="shared" si="272"/>
        <v>0</v>
      </c>
      <c r="WLM57" s="63">
        <f t="shared" si="272"/>
        <v>0</v>
      </c>
      <c r="WLN57" s="63">
        <f t="shared" si="272"/>
        <v>0</v>
      </c>
      <c r="WLO57" s="63">
        <f t="shared" si="272"/>
        <v>0</v>
      </c>
      <c r="WLP57" s="63">
        <f t="shared" si="272"/>
        <v>0</v>
      </c>
      <c r="WLQ57" s="63">
        <f t="shared" si="272"/>
        <v>0</v>
      </c>
      <c r="WLR57" s="63">
        <f t="shared" si="272"/>
        <v>0</v>
      </c>
      <c r="WLS57" s="63">
        <f t="shared" si="272"/>
        <v>0</v>
      </c>
      <c r="WLT57" s="63">
        <f t="shared" si="272"/>
        <v>0</v>
      </c>
      <c r="WLU57" s="63">
        <f t="shared" si="272"/>
        <v>0</v>
      </c>
      <c r="WLV57" s="63">
        <f t="shared" ref="WLV57:WOG57" si="273">WLU58</f>
        <v>0</v>
      </c>
      <c r="WLW57" s="63">
        <f t="shared" si="273"/>
        <v>0</v>
      </c>
      <c r="WLX57" s="63">
        <f t="shared" si="273"/>
        <v>0</v>
      </c>
      <c r="WLY57" s="63">
        <f t="shared" si="273"/>
        <v>0</v>
      </c>
      <c r="WLZ57" s="63">
        <f t="shared" si="273"/>
        <v>0</v>
      </c>
      <c r="WMA57" s="63">
        <f t="shared" si="273"/>
        <v>0</v>
      </c>
      <c r="WMB57" s="63">
        <f t="shared" si="273"/>
        <v>0</v>
      </c>
      <c r="WMC57" s="63">
        <f t="shared" si="273"/>
        <v>0</v>
      </c>
      <c r="WMD57" s="63">
        <f t="shared" si="273"/>
        <v>0</v>
      </c>
      <c r="WME57" s="63">
        <f t="shared" si="273"/>
        <v>0</v>
      </c>
      <c r="WMF57" s="63">
        <f t="shared" si="273"/>
        <v>0</v>
      </c>
      <c r="WMG57" s="63">
        <f t="shared" si="273"/>
        <v>0</v>
      </c>
      <c r="WMH57" s="63">
        <f t="shared" si="273"/>
        <v>0</v>
      </c>
      <c r="WMI57" s="63">
        <f t="shared" si="273"/>
        <v>0</v>
      </c>
      <c r="WMJ57" s="63">
        <f t="shared" si="273"/>
        <v>0</v>
      </c>
      <c r="WMK57" s="63">
        <f t="shared" si="273"/>
        <v>0</v>
      </c>
      <c r="WML57" s="63">
        <f t="shared" si="273"/>
        <v>0</v>
      </c>
      <c r="WMM57" s="63">
        <f t="shared" si="273"/>
        <v>0</v>
      </c>
      <c r="WMN57" s="63">
        <f t="shared" si="273"/>
        <v>0</v>
      </c>
      <c r="WMO57" s="63">
        <f t="shared" si="273"/>
        <v>0</v>
      </c>
      <c r="WMP57" s="63">
        <f t="shared" si="273"/>
        <v>0</v>
      </c>
      <c r="WMQ57" s="63">
        <f t="shared" si="273"/>
        <v>0</v>
      </c>
      <c r="WMR57" s="63">
        <f t="shared" si="273"/>
        <v>0</v>
      </c>
      <c r="WMS57" s="63">
        <f t="shared" si="273"/>
        <v>0</v>
      </c>
      <c r="WMT57" s="63">
        <f t="shared" si="273"/>
        <v>0</v>
      </c>
      <c r="WMU57" s="63">
        <f t="shared" si="273"/>
        <v>0</v>
      </c>
      <c r="WMV57" s="63">
        <f t="shared" si="273"/>
        <v>0</v>
      </c>
      <c r="WMW57" s="63">
        <f t="shared" si="273"/>
        <v>0</v>
      </c>
      <c r="WMX57" s="63">
        <f t="shared" si="273"/>
        <v>0</v>
      </c>
      <c r="WMY57" s="63">
        <f t="shared" si="273"/>
        <v>0</v>
      </c>
      <c r="WMZ57" s="63">
        <f t="shared" si="273"/>
        <v>0</v>
      </c>
      <c r="WNA57" s="63">
        <f t="shared" si="273"/>
        <v>0</v>
      </c>
      <c r="WNB57" s="63">
        <f t="shared" si="273"/>
        <v>0</v>
      </c>
      <c r="WNC57" s="63">
        <f t="shared" si="273"/>
        <v>0</v>
      </c>
      <c r="WND57" s="63">
        <f t="shared" si="273"/>
        <v>0</v>
      </c>
      <c r="WNE57" s="63">
        <f t="shared" si="273"/>
        <v>0</v>
      </c>
      <c r="WNF57" s="63">
        <f t="shared" si="273"/>
        <v>0</v>
      </c>
      <c r="WNG57" s="63">
        <f t="shared" si="273"/>
        <v>0</v>
      </c>
      <c r="WNH57" s="63">
        <f t="shared" si="273"/>
        <v>0</v>
      </c>
      <c r="WNI57" s="63">
        <f t="shared" si="273"/>
        <v>0</v>
      </c>
      <c r="WNJ57" s="63">
        <f t="shared" si="273"/>
        <v>0</v>
      </c>
      <c r="WNK57" s="63">
        <f t="shared" si="273"/>
        <v>0</v>
      </c>
      <c r="WNL57" s="63">
        <f t="shared" si="273"/>
        <v>0</v>
      </c>
      <c r="WNM57" s="63">
        <f t="shared" si="273"/>
        <v>0</v>
      </c>
      <c r="WNN57" s="63">
        <f t="shared" si="273"/>
        <v>0</v>
      </c>
      <c r="WNO57" s="63">
        <f t="shared" si="273"/>
        <v>0</v>
      </c>
      <c r="WNP57" s="63">
        <f t="shared" si="273"/>
        <v>0</v>
      </c>
      <c r="WNQ57" s="63">
        <f t="shared" si="273"/>
        <v>0</v>
      </c>
      <c r="WNR57" s="63">
        <f t="shared" si="273"/>
        <v>0</v>
      </c>
      <c r="WNS57" s="63">
        <f t="shared" si="273"/>
        <v>0</v>
      </c>
      <c r="WNT57" s="63">
        <f t="shared" si="273"/>
        <v>0</v>
      </c>
      <c r="WNU57" s="63">
        <f t="shared" si="273"/>
        <v>0</v>
      </c>
      <c r="WNV57" s="63">
        <f t="shared" si="273"/>
        <v>0</v>
      </c>
      <c r="WNW57" s="63">
        <f t="shared" si="273"/>
        <v>0</v>
      </c>
      <c r="WNX57" s="63">
        <f t="shared" si="273"/>
        <v>0</v>
      </c>
      <c r="WNY57" s="63">
        <f t="shared" si="273"/>
        <v>0</v>
      </c>
      <c r="WNZ57" s="63">
        <f t="shared" si="273"/>
        <v>0</v>
      </c>
      <c r="WOA57" s="63">
        <f t="shared" si="273"/>
        <v>0</v>
      </c>
      <c r="WOB57" s="63">
        <f t="shared" si="273"/>
        <v>0</v>
      </c>
      <c r="WOC57" s="63">
        <f t="shared" si="273"/>
        <v>0</v>
      </c>
      <c r="WOD57" s="63">
        <f t="shared" si="273"/>
        <v>0</v>
      </c>
      <c r="WOE57" s="63">
        <f t="shared" si="273"/>
        <v>0</v>
      </c>
      <c r="WOF57" s="63">
        <f t="shared" si="273"/>
        <v>0</v>
      </c>
      <c r="WOG57" s="63">
        <f t="shared" si="273"/>
        <v>0</v>
      </c>
      <c r="WOH57" s="63">
        <f t="shared" ref="WOH57:WQS57" si="274">WOG58</f>
        <v>0</v>
      </c>
      <c r="WOI57" s="63">
        <f t="shared" si="274"/>
        <v>0</v>
      </c>
      <c r="WOJ57" s="63">
        <f t="shared" si="274"/>
        <v>0</v>
      </c>
      <c r="WOK57" s="63">
        <f t="shared" si="274"/>
        <v>0</v>
      </c>
      <c r="WOL57" s="63">
        <f t="shared" si="274"/>
        <v>0</v>
      </c>
      <c r="WOM57" s="63">
        <f t="shared" si="274"/>
        <v>0</v>
      </c>
      <c r="WON57" s="63">
        <f t="shared" si="274"/>
        <v>0</v>
      </c>
      <c r="WOO57" s="63">
        <f t="shared" si="274"/>
        <v>0</v>
      </c>
      <c r="WOP57" s="63">
        <f t="shared" si="274"/>
        <v>0</v>
      </c>
      <c r="WOQ57" s="63">
        <f t="shared" si="274"/>
        <v>0</v>
      </c>
      <c r="WOR57" s="63">
        <f t="shared" si="274"/>
        <v>0</v>
      </c>
      <c r="WOS57" s="63">
        <f t="shared" si="274"/>
        <v>0</v>
      </c>
      <c r="WOT57" s="63">
        <f t="shared" si="274"/>
        <v>0</v>
      </c>
      <c r="WOU57" s="63">
        <f t="shared" si="274"/>
        <v>0</v>
      </c>
      <c r="WOV57" s="63">
        <f t="shared" si="274"/>
        <v>0</v>
      </c>
      <c r="WOW57" s="63">
        <f t="shared" si="274"/>
        <v>0</v>
      </c>
      <c r="WOX57" s="63">
        <f t="shared" si="274"/>
        <v>0</v>
      </c>
      <c r="WOY57" s="63">
        <f t="shared" si="274"/>
        <v>0</v>
      </c>
      <c r="WOZ57" s="63">
        <f t="shared" si="274"/>
        <v>0</v>
      </c>
      <c r="WPA57" s="63">
        <f t="shared" si="274"/>
        <v>0</v>
      </c>
      <c r="WPB57" s="63">
        <f t="shared" si="274"/>
        <v>0</v>
      </c>
      <c r="WPC57" s="63">
        <f t="shared" si="274"/>
        <v>0</v>
      </c>
      <c r="WPD57" s="63">
        <f t="shared" si="274"/>
        <v>0</v>
      </c>
      <c r="WPE57" s="63">
        <f t="shared" si="274"/>
        <v>0</v>
      </c>
      <c r="WPF57" s="63">
        <f t="shared" si="274"/>
        <v>0</v>
      </c>
      <c r="WPG57" s="63">
        <f t="shared" si="274"/>
        <v>0</v>
      </c>
      <c r="WPH57" s="63">
        <f t="shared" si="274"/>
        <v>0</v>
      </c>
      <c r="WPI57" s="63">
        <f t="shared" si="274"/>
        <v>0</v>
      </c>
      <c r="WPJ57" s="63">
        <f t="shared" si="274"/>
        <v>0</v>
      </c>
      <c r="WPK57" s="63">
        <f t="shared" si="274"/>
        <v>0</v>
      </c>
      <c r="WPL57" s="63">
        <f t="shared" si="274"/>
        <v>0</v>
      </c>
      <c r="WPM57" s="63">
        <f t="shared" si="274"/>
        <v>0</v>
      </c>
      <c r="WPN57" s="63">
        <f t="shared" si="274"/>
        <v>0</v>
      </c>
      <c r="WPO57" s="63">
        <f t="shared" si="274"/>
        <v>0</v>
      </c>
      <c r="WPP57" s="63">
        <f t="shared" si="274"/>
        <v>0</v>
      </c>
      <c r="WPQ57" s="63">
        <f t="shared" si="274"/>
        <v>0</v>
      </c>
      <c r="WPR57" s="63">
        <f t="shared" si="274"/>
        <v>0</v>
      </c>
      <c r="WPS57" s="63">
        <f t="shared" si="274"/>
        <v>0</v>
      </c>
      <c r="WPT57" s="63">
        <f t="shared" si="274"/>
        <v>0</v>
      </c>
      <c r="WPU57" s="63">
        <f t="shared" si="274"/>
        <v>0</v>
      </c>
      <c r="WPV57" s="63">
        <f t="shared" si="274"/>
        <v>0</v>
      </c>
      <c r="WPW57" s="63">
        <f t="shared" si="274"/>
        <v>0</v>
      </c>
      <c r="WPX57" s="63">
        <f t="shared" si="274"/>
        <v>0</v>
      </c>
      <c r="WPY57" s="63">
        <f t="shared" si="274"/>
        <v>0</v>
      </c>
      <c r="WPZ57" s="63">
        <f t="shared" si="274"/>
        <v>0</v>
      </c>
      <c r="WQA57" s="63">
        <f t="shared" si="274"/>
        <v>0</v>
      </c>
      <c r="WQB57" s="63">
        <f t="shared" si="274"/>
        <v>0</v>
      </c>
      <c r="WQC57" s="63">
        <f t="shared" si="274"/>
        <v>0</v>
      </c>
      <c r="WQD57" s="63">
        <f t="shared" si="274"/>
        <v>0</v>
      </c>
      <c r="WQE57" s="63">
        <f t="shared" si="274"/>
        <v>0</v>
      </c>
      <c r="WQF57" s="63">
        <f t="shared" si="274"/>
        <v>0</v>
      </c>
      <c r="WQG57" s="63">
        <f t="shared" si="274"/>
        <v>0</v>
      </c>
      <c r="WQH57" s="63">
        <f t="shared" si="274"/>
        <v>0</v>
      </c>
      <c r="WQI57" s="63">
        <f t="shared" si="274"/>
        <v>0</v>
      </c>
      <c r="WQJ57" s="63">
        <f t="shared" si="274"/>
        <v>0</v>
      </c>
      <c r="WQK57" s="63">
        <f t="shared" si="274"/>
        <v>0</v>
      </c>
      <c r="WQL57" s="63">
        <f t="shared" si="274"/>
        <v>0</v>
      </c>
      <c r="WQM57" s="63">
        <f t="shared" si="274"/>
        <v>0</v>
      </c>
      <c r="WQN57" s="63">
        <f t="shared" si="274"/>
        <v>0</v>
      </c>
      <c r="WQO57" s="63">
        <f t="shared" si="274"/>
        <v>0</v>
      </c>
      <c r="WQP57" s="63">
        <f t="shared" si="274"/>
        <v>0</v>
      </c>
      <c r="WQQ57" s="63">
        <f t="shared" si="274"/>
        <v>0</v>
      </c>
      <c r="WQR57" s="63">
        <f t="shared" si="274"/>
        <v>0</v>
      </c>
      <c r="WQS57" s="63">
        <f t="shared" si="274"/>
        <v>0</v>
      </c>
      <c r="WQT57" s="63">
        <f t="shared" ref="WQT57:WTE57" si="275">WQS58</f>
        <v>0</v>
      </c>
      <c r="WQU57" s="63">
        <f t="shared" si="275"/>
        <v>0</v>
      </c>
      <c r="WQV57" s="63">
        <f t="shared" si="275"/>
        <v>0</v>
      </c>
      <c r="WQW57" s="63">
        <f t="shared" si="275"/>
        <v>0</v>
      </c>
      <c r="WQX57" s="63">
        <f t="shared" si="275"/>
        <v>0</v>
      </c>
      <c r="WQY57" s="63">
        <f t="shared" si="275"/>
        <v>0</v>
      </c>
      <c r="WQZ57" s="63">
        <f t="shared" si="275"/>
        <v>0</v>
      </c>
      <c r="WRA57" s="63">
        <f t="shared" si="275"/>
        <v>0</v>
      </c>
      <c r="WRB57" s="63">
        <f t="shared" si="275"/>
        <v>0</v>
      </c>
      <c r="WRC57" s="63">
        <f t="shared" si="275"/>
        <v>0</v>
      </c>
      <c r="WRD57" s="63">
        <f t="shared" si="275"/>
        <v>0</v>
      </c>
      <c r="WRE57" s="63">
        <f t="shared" si="275"/>
        <v>0</v>
      </c>
      <c r="WRF57" s="63">
        <f t="shared" si="275"/>
        <v>0</v>
      </c>
      <c r="WRG57" s="63">
        <f t="shared" si="275"/>
        <v>0</v>
      </c>
      <c r="WRH57" s="63">
        <f t="shared" si="275"/>
        <v>0</v>
      </c>
      <c r="WRI57" s="63">
        <f t="shared" si="275"/>
        <v>0</v>
      </c>
      <c r="WRJ57" s="63">
        <f t="shared" si="275"/>
        <v>0</v>
      </c>
      <c r="WRK57" s="63">
        <f t="shared" si="275"/>
        <v>0</v>
      </c>
      <c r="WRL57" s="63">
        <f t="shared" si="275"/>
        <v>0</v>
      </c>
      <c r="WRM57" s="63">
        <f t="shared" si="275"/>
        <v>0</v>
      </c>
      <c r="WRN57" s="63">
        <f t="shared" si="275"/>
        <v>0</v>
      </c>
      <c r="WRO57" s="63">
        <f t="shared" si="275"/>
        <v>0</v>
      </c>
      <c r="WRP57" s="63">
        <f t="shared" si="275"/>
        <v>0</v>
      </c>
      <c r="WRQ57" s="63">
        <f t="shared" si="275"/>
        <v>0</v>
      </c>
      <c r="WRR57" s="63">
        <f t="shared" si="275"/>
        <v>0</v>
      </c>
      <c r="WRS57" s="63">
        <f t="shared" si="275"/>
        <v>0</v>
      </c>
      <c r="WRT57" s="63">
        <f t="shared" si="275"/>
        <v>0</v>
      </c>
      <c r="WRU57" s="63">
        <f t="shared" si="275"/>
        <v>0</v>
      </c>
      <c r="WRV57" s="63">
        <f t="shared" si="275"/>
        <v>0</v>
      </c>
      <c r="WRW57" s="63">
        <f t="shared" si="275"/>
        <v>0</v>
      </c>
      <c r="WRX57" s="63">
        <f t="shared" si="275"/>
        <v>0</v>
      </c>
      <c r="WRY57" s="63">
        <f t="shared" si="275"/>
        <v>0</v>
      </c>
      <c r="WRZ57" s="63">
        <f t="shared" si="275"/>
        <v>0</v>
      </c>
      <c r="WSA57" s="63">
        <f t="shared" si="275"/>
        <v>0</v>
      </c>
      <c r="WSB57" s="63">
        <f t="shared" si="275"/>
        <v>0</v>
      </c>
      <c r="WSC57" s="63">
        <f t="shared" si="275"/>
        <v>0</v>
      </c>
      <c r="WSD57" s="63">
        <f t="shared" si="275"/>
        <v>0</v>
      </c>
      <c r="WSE57" s="63">
        <f t="shared" si="275"/>
        <v>0</v>
      </c>
      <c r="WSF57" s="63">
        <f t="shared" si="275"/>
        <v>0</v>
      </c>
      <c r="WSG57" s="63">
        <f t="shared" si="275"/>
        <v>0</v>
      </c>
      <c r="WSH57" s="63">
        <f t="shared" si="275"/>
        <v>0</v>
      </c>
      <c r="WSI57" s="63">
        <f t="shared" si="275"/>
        <v>0</v>
      </c>
      <c r="WSJ57" s="63">
        <f t="shared" si="275"/>
        <v>0</v>
      </c>
      <c r="WSK57" s="63">
        <f t="shared" si="275"/>
        <v>0</v>
      </c>
      <c r="WSL57" s="63">
        <f t="shared" si="275"/>
        <v>0</v>
      </c>
      <c r="WSM57" s="63">
        <f t="shared" si="275"/>
        <v>0</v>
      </c>
      <c r="WSN57" s="63">
        <f t="shared" si="275"/>
        <v>0</v>
      </c>
      <c r="WSO57" s="63">
        <f t="shared" si="275"/>
        <v>0</v>
      </c>
      <c r="WSP57" s="63">
        <f t="shared" si="275"/>
        <v>0</v>
      </c>
      <c r="WSQ57" s="63">
        <f t="shared" si="275"/>
        <v>0</v>
      </c>
      <c r="WSR57" s="63">
        <f t="shared" si="275"/>
        <v>0</v>
      </c>
      <c r="WSS57" s="63">
        <f t="shared" si="275"/>
        <v>0</v>
      </c>
      <c r="WST57" s="63">
        <f t="shared" si="275"/>
        <v>0</v>
      </c>
      <c r="WSU57" s="63">
        <f t="shared" si="275"/>
        <v>0</v>
      </c>
      <c r="WSV57" s="63">
        <f t="shared" si="275"/>
        <v>0</v>
      </c>
      <c r="WSW57" s="63">
        <f t="shared" si="275"/>
        <v>0</v>
      </c>
      <c r="WSX57" s="63">
        <f t="shared" si="275"/>
        <v>0</v>
      </c>
      <c r="WSY57" s="63">
        <f t="shared" si="275"/>
        <v>0</v>
      </c>
      <c r="WSZ57" s="63">
        <f t="shared" si="275"/>
        <v>0</v>
      </c>
      <c r="WTA57" s="63">
        <f t="shared" si="275"/>
        <v>0</v>
      </c>
      <c r="WTB57" s="63">
        <f t="shared" si="275"/>
        <v>0</v>
      </c>
      <c r="WTC57" s="63">
        <f t="shared" si="275"/>
        <v>0</v>
      </c>
      <c r="WTD57" s="63">
        <f t="shared" si="275"/>
        <v>0</v>
      </c>
      <c r="WTE57" s="63">
        <f t="shared" si="275"/>
        <v>0</v>
      </c>
      <c r="WTF57" s="63">
        <f t="shared" ref="WTF57:WVQ57" si="276">WTE58</f>
        <v>0</v>
      </c>
      <c r="WTG57" s="63">
        <f t="shared" si="276"/>
        <v>0</v>
      </c>
      <c r="WTH57" s="63">
        <f t="shared" si="276"/>
        <v>0</v>
      </c>
      <c r="WTI57" s="63">
        <f t="shared" si="276"/>
        <v>0</v>
      </c>
      <c r="WTJ57" s="63">
        <f t="shared" si="276"/>
        <v>0</v>
      </c>
      <c r="WTK57" s="63">
        <f t="shared" si="276"/>
        <v>0</v>
      </c>
      <c r="WTL57" s="63">
        <f t="shared" si="276"/>
        <v>0</v>
      </c>
      <c r="WTM57" s="63">
        <f t="shared" si="276"/>
        <v>0</v>
      </c>
      <c r="WTN57" s="63">
        <f t="shared" si="276"/>
        <v>0</v>
      </c>
      <c r="WTO57" s="63">
        <f t="shared" si="276"/>
        <v>0</v>
      </c>
      <c r="WTP57" s="63">
        <f t="shared" si="276"/>
        <v>0</v>
      </c>
      <c r="WTQ57" s="63">
        <f t="shared" si="276"/>
        <v>0</v>
      </c>
      <c r="WTR57" s="63">
        <f t="shared" si="276"/>
        <v>0</v>
      </c>
      <c r="WTS57" s="63">
        <f t="shared" si="276"/>
        <v>0</v>
      </c>
      <c r="WTT57" s="63">
        <f t="shared" si="276"/>
        <v>0</v>
      </c>
      <c r="WTU57" s="63">
        <f t="shared" si="276"/>
        <v>0</v>
      </c>
      <c r="WTV57" s="63">
        <f t="shared" si="276"/>
        <v>0</v>
      </c>
      <c r="WTW57" s="63">
        <f t="shared" si="276"/>
        <v>0</v>
      </c>
      <c r="WTX57" s="63">
        <f t="shared" si="276"/>
        <v>0</v>
      </c>
      <c r="WTY57" s="63">
        <f t="shared" si="276"/>
        <v>0</v>
      </c>
      <c r="WTZ57" s="63">
        <f t="shared" si="276"/>
        <v>0</v>
      </c>
      <c r="WUA57" s="63">
        <f t="shared" si="276"/>
        <v>0</v>
      </c>
      <c r="WUB57" s="63">
        <f t="shared" si="276"/>
        <v>0</v>
      </c>
      <c r="WUC57" s="63">
        <f t="shared" si="276"/>
        <v>0</v>
      </c>
      <c r="WUD57" s="63">
        <f t="shared" si="276"/>
        <v>0</v>
      </c>
      <c r="WUE57" s="63">
        <f t="shared" si="276"/>
        <v>0</v>
      </c>
      <c r="WUF57" s="63">
        <f t="shared" si="276"/>
        <v>0</v>
      </c>
      <c r="WUG57" s="63">
        <f t="shared" si="276"/>
        <v>0</v>
      </c>
      <c r="WUH57" s="63">
        <f t="shared" si="276"/>
        <v>0</v>
      </c>
      <c r="WUI57" s="63">
        <f t="shared" si="276"/>
        <v>0</v>
      </c>
      <c r="WUJ57" s="63">
        <f t="shared" si="276"/>
        <v>0</v>
      </c>
      <c r="WUK57" s="63">
        <f t="shared" si="276"/>
        <v>0</v>
      </c>
      <c r="WUL57" s="63">
        <f t="shared" si="276"/>
        <v>0</v>
      </c>
      <c r="WUM57" s="63">
        <f t="shared" si="276"/>
        <v>0</v>
      </c>
      <c r="WUN57" s="63">
        <f t="shared" si="276"/>
        <v>0</v>
      </c>
      <c r="WUO57" s="63">
        <f t="shared" si="276"/>
        <v>0</v>
      </c>
      <c r="WUP57" s="63">
        <f t="shared" si="276"/>
        <v>0</v>
      </c>
      <c r="WUQ57" s="63">
        <f t="shared" si="276"/>
        <v>0</v>
      </c>
      <c r="WUR57" s="63">
        <f t="shared" si="276"/>
        <v>0</v>
      </c>
      <c r="WUS57" s="63">
        <f t="shared" si="276"/>
        <v>0</v>
      </c>
      <c r="WUT57" s="63">
        <f t="shared" si="276"/>
        <v>0</v>
      </c>
      <c r="WUU57" s="63">
        <f t="shared" si="276"/>
        <v>0</v>
      </c>
      <c r="WUV57" s="63">
        <f t="shared" si="276"/>
        <v>0</v>
      </c>
      <c r="WUW57" s="63">
        <f t="shared" si="276"/>
        <v>0</v>
      </c>
      <c r="WUX57" s="63">
        <f t="shared" si="276"/>
        <v>0</v>
      </c>
      <c r="WUY57" s="63">
        <f t="shared" si="276"/>
        <v>0</v>
      </c>
      <c r="WUZ57" s="63">
        <f t="shared" si="276"/>
        <v>0</v>
      </c>
      <c r="WVA57" s="63">
        <f t="shared" si="276"/>
        <v>0</v>
      </c>
      <c r="WVB57" s="63">
        <f t="shared" si="276"/>
        <v>0</v>
      </c>
      <c r="WVC57" s="63">
        <f t="shared" si="276"/>
        <v>0</v>
      </c>
      <c r="WVD57" s="63">
        <f t="shared" si="276"/>
        <v>0</v>
      </c>
      <c r="WVE57" s="63">
        <f t="shared" si="276"/>
        <v>0</v>
      </c>
      <c r="WVF57" s="63">
        <f t="shared" si="276"/>
        <v>0</v>
      </c>
      <c r="WVG57" s="63">
        <f t="shared" si="276"/>
        <v>0</v>
      </c>
      <c r="WVH57" s="63">
        <f t="shared" si="276"/>
        <v>0</v>
      </c>
      <c r="WVI57" s="63">
        <f t="shared" si="276"/>
        <v>0</v>
      </c>
      <c r="WVJ57" s="63">
        <f t="shared" si="276"/>
        <v>0</v>
      </c>
      <c r="WVK57" s="63">
        <f t="shared" si="276"/>
        <v>0</v>
      </c>
      <c r="WVL57" s="63">
        <f t="shared" si="276"/>
        <v>0</v>
      </c>
      <c r="WVM57" s="63">
        <f t="shared" si="276"/>
        <v>0</v>
      </c>
      <c r="WVN57" s="63">
        <f t="shared" si="276"/>
        <v>0</v>
      </c>
      <c r="WVO57" s="63">
        <f t="shared" si="276"/>
        <v>0</v>
      </c>
      <c r="WVP57" s="63">
        <f t="shared" si="276"/>
        <v>0</v>
      </c>
      <c r="WVQ57" s="63">
        <f t="shared" si="276"/>
        <v>0</v>
      </c>
      <c r="WVR57" s="63">
        <f t="shared" ref="WVR57:WYC57" si="277">WVQ58</f>
        <v>0</v>
      </c>
      <c r="WVS57" s="63">
        <f t="shared" si="277"/>
        <v>0</v>
      </c>
      <c r="WVT57" s="63">
        <f t="shared" si="277"/>
        <v>0</v>
      </c>
      <c r="WVU57" s="63">
        <f t="shared" si="277"/>
        <v>0</v>
      </c>
      <c r="WVV57" s="63">
        <f t="shared" si="277"/>
        <v>0</v>
      </c>
      <c r="WVW57" s="63">
        <f t="shared" si="277"/>
        <v>0</v>
      </c>
      <c r="WVX57" s="63">
        <f t="shared" si="277"/>
        <v>0</v>
      </c>
      <c r="WVY57" s="63">
        <f t="shared" si="277"/>
        <v>0</v>
      </c>
      <c r="WVZ57" s="63">
        <f t="shared" si="277"/>
        <v>0</v>
      </c>
      <c r="WWA57" s="63">
        <f t="shared" si="277"/>
        <v>0</v>
      </c>
      <c r="WWB57" s="63">
        <f t="shared" si="277"/>
        <v>0</v>
      </c>
      <c r="WWC57" s="63">
        <f t="shared" si="277"/>
        <v>0</v>
      </c>
      <c r="WWD57" s="63">
        <f t="shared" si="277"/>
        <v>0</v>
      </c>
      <c r="WWE57" s="63">
        <f t="shared" si="277"/>
        <v>0</v>
      </c>
      <c r="WWF57" s="63">
        <f t="shared" si="277"/>
        <v>0</v>
      </c>
      <c r="WWG57" s="63">
        <f t="shared" si="277"/>
        <v>0</v>
      </c>
      <c r="WWH57" s="63">
        <f t="shared" si="277"/>
        <v>0</v>
      </c>
      <c r="WWI57" s="63">
        <f t="shared" si="277"/>
        <v>0</v>
      </c>
      <c r="WWJ57" s="63">
        <f t="shared" si="277"/>
        <v>0</v>
      </c>
      <c r="WWK57" s="63">
        <f t="shared" si="277"/>
        <v>0</v>
      </c>
      <c r="WWL57" s="63">
        <f t="shared" si="277"/>
        <v>0</v>
      </c>
      <c r="WWM57" s="63">
        <f t="shared" si="277"/>
        <v>0</v>
      </c>
      <c r="WWN57" s="63">
        <f t="shared" si="277"/>
        <v>0</v>
      </c>
      <c r="WWO57" s="63">
        <f t="shared" si="277"/>
        <v>0</v>
      </c>
      <c r="WWP57" s="63">
        <f t="shared" si="277"/>
        <v>0</v>
      </c>
      <c r="WWQ57" s="63">
        <f t="shared" si="277"/>
        <v>0</v>
      </c>
      <c r="WWR57" s="63">
        <f t="shared" si="277"/>
        <v>0</v>
      </c>
      <c r="WWS57" s="63">
        <f t="shared" si="277"/>
        <v>0</v>
      </c>
      <c r="WWT57" s="63">
        <f t="shared" si="277"/>
        <v>0</v>
      </c>
      <c r="WWU57" s="63">
        <f t="shared" si="277"/>
        <v>0</v>
      </c>
      <c r="WWV57" s="63">
        <f t="shared" si="277"/>
        <v>0</v>
      </c>
      <c r="WWW57" s="63">
        <f t="shared" si="277"/>
        <v>0</v>
      </c>
      <c r="WWX57" s="63">
        <f t="shared" si="277"/>
        <v>0</v>
      </c>
      <c r="WWY57" s="63">
        <f t="shared" si="277"/>
        <v>0</v>
      </c>
      <c r="WWZ57" s="63">
        <f t="shared" si="277"/>
        <v>0</v>
      </c>
      <c r="WXA57" s="63">
        <f t="shared" si="277"/>
        <v>0</v>
      </c>
      <c r="WXB57" s="63">
        <f t="shared" si="277"/>
        <v>0</v>
      </c>
      <c r="WXC57" s="63">
        <f t="shared" si="277"/>
        <v>0</v>
      </c>
      <c r="WXD57" s="63">
        <f t="shared" si="277"/>
        <v>0</v>
      </c>
      <c r="WXE57" s="63">
        <f t="shared" si="277"/>
        <v>0</v>
      </c>
      <c r="WXF57" s="63">
        <f t="shared" si="277"/>
        <v>0</v>
      </c>
      <c r="WXG57" s="63">
        <f t="shared" si="277"/>
        <v>0</v>
      </c>
      <c r="WXH57" s="63">
        <f t="shared" si="277"/>
        <v>0</v>
      </c>
      <c r="WXI57" s="63">
        <f t="shared" si="277"/>
        <v>0</v>
      </c>
      <c r="WXJ57" s="63">
        <f t="shared" si="277"/>
        <v>0</v>
      </c>
      <c r="WXK57" s="63">
        <f t="shared" si="277"/>
        <v>0</v>
      </c>
      <c r="WXL57" s="63">
        <f t="shared" si="277"/>
        <v>0</v>
      </c>
      <c r="WXM57" s="63">
        <f t="shared" si="277"/>
        <v>0</v>
      </c>
      <c r="WXN57" s="63">
        <f t="shared" si="277"/>
        <v>0</v>
      </c>
      <c r="WXO57" s="63">
        <f t="shared" si="277"/>
        <v>0</v>
      </c>
      <c r="WXP57" s="63">
        <f t="shared" si="277"/>
        <v>0</v>
      </c>
      <c r="WXQ57" s="63">
        <f t="shared" si="277"/>
        <v>0</v>
      </c>
      <c r="WXR57" s="63">
        <f t="shared" si="277"/>
        <v>0</v>
      </c>
      <c r="WXS57" s="63">
        <f t="shared" si="277"/>
        <v>0</v>
      </c>
      <c r="WXT57" s="63">
        <f t="shared" si="277"/>
        <v>0</v>
      </c>
      <c r="WXU57" s="63">
        <f t="shared" si="277"/>
        <v>0</v>
      </c>
      <c r="WXV57" s="63">
        <f t="shared" si="277"/>
        <v>0</v>
      </c>
      <c r="WXW57" s="63">
        <f t="shared" si="277"/>
        <v>0</v>
      </c>
      <c r="WXX57" s="63">
        <f t="shared" si="277"/>
        <v>0</v>
      </c>
      <c r="WXY57" s="63">
        <f t="shared" si="277"/>
        <v>0</v>
      </c>
      <c r="WXZ57" s="63">
        <f t="shared" si="277"/>
        <v>0</v>
      </c>
      <c r="WYA57" s="63">
        <f t="shared" si="277"/>
        <v>0</v>
      </c>
      <c r="WYB57" s="63">
        <f t="shared" si="277"/>
        <v>0</v>
      </c>
      <c r="WYC57" s="63">
        <f t="shared" si="277"/>
        <v>0</v>
      </c>
      <c r="WYD57" s="63">
        <f t="shared" ref="WYD57:XAO57" si="278">WYC58</f>
        <v>0</v>
      </c>
      <c r="WYE57" s="63">
        <f t="shared" si="278"/>
        <v>0</v>
      </c>
      <c r="WYF57" s="63">
        <f t="shared" si="278"/>
        <v>0</v>
      </c>
      <c r="WYG57" s="63">
        <f t="shared" si="278"/>
        <v>0</v>
      </c>
      <c r="WYH57" s="63">
        <f t="shared" si="278"/>
        <v>0</v>
      </c>
      <c r="WYI57" s="63">
        <f t="shared" si="278"/>
        <v>0</v>
      </c>
      <c r="WYJ57" s="63">
        <f t="shared" si="278"/>
        <v>0</v>
      </c>
      <c r="WYK57" s="63">
        <f t="shared" si="278"/>
        <v>0</v>
      </c>
      <c r="WYL57" s="63">
        <f t="shared" si="278"/>
        <v>0</v>
      </c>
      <c r="WYM57" s="63">
        <f t="shared" si="278"/>
        <v>0</v>
      </c>
      <c r="WYN57" s="63">
        <f t="shared" si="278"/>
        <v>0</v>
      </c>
      <c r="WYO57" s="63">
        <f t="shared" si="278"/>
        <v>0</v>
      </c>
      <c r="WYP57" s="63">
        <f t="shared" si="278"/>
        <v>0</v>
      </c>
      <c r="WYQ57" s="63">
        <f t="shared" si="278"/>
        <v>0</v>
      </c>
      <c r="WYR57" s="63">
        <f t="shared" si="278"/>
        <v>0</v>
      </c>
      <c r="WYS57" s="63">
        <f t="shared" si="278"/>
        <v>0</v>
      </c>
      <c r="WYT57" s="63">
        <f t="shared" si="278"/>
        <v>0</v>
      </c>
      <c r="WYU57" s="63">
        <f t="shared" si="278"/>
        <v>0</v>
      </c>
      <c r="WYV57" s="63">
        <f t="shared" si="278"/>
        <v>0</v>
      </c>
      <c r="WYW57" s="63">
        <f t="shared" si="278"/>
        <v>0</v>
      </c>
      <c r="WYX57" s="63">
        <f t="shared" si="278"/>
        <v>0</v>
      </c>
      <c r="WYY57" s="63">
        <f t="shared" si="278"/>
        <v>0</v>
      </c>
      <c r="WYZ57" s="63">
        <f t="shared" si="278"/>
        <v>0</v>
      </c>
      <c r="WZA57" s="63">
        <f t="shared" si="278"/>
        <v>0</v>
      </c>
      <c r="WZB57" s="63">
        <f t="shared" si="278"/>
        <v>0</v>
      </c>
      <c r="WZC57" s="63">
        <f t="shared" si="278"/>
        <v>0</v>
      </c>
      <c r="WZD57" s="63">
        <f t="shared" si="278"/>
        <v>0</v>
      </c>
      <c r="WZE57" s="63">
        <f t="shared" si="278"/>
        <v>0</v>
      </c>
      <c r="WZF57" s="63">
        <f t="shared" si="278"/>
        <v>0</v>
      </c>
      <c r="WZG57" s="63">
        <f t="shared" si="278"/>
        <v>0</v>
      </c>
      <c r="WZH57" s="63">
        <f t="shared" si="278"/>
        <v>0</v>
      </c>
      <c r="WZI57" s="63">
        <f t="shared" si="278"/>
        <v>0</v>
      </c>
      <c r="WZJ57" s="63">
        <f t="shared" si="278"/>
        <v>0</v>
      </c>
      <c r="WZK57" s="63">
        <f t="shared" si="278"/>
        <v>0</v>
      </c>
      <c r="WZL57" s="63">
        <f t="shared" si="278"/>
        <v>0</v>
      </c>
      <c r="WZM57" s="63">
        <f t="shared" si="278"/>
        <v>0</v>
      </c>
      <c r="WZN57" s="63">
        <f t="shared" si="278"/>
        <v>0</v>
      </c>
      <c r="WZO57" s="63">
        <f t="shared" si="278"/>
        <v>0</v>
      </c>
      <c r="WZP57" s="63">
        <f t="shared" si="278"/>
        <v>0</v>
      </c>
      <c r="WZQ57" s="63">
        <f t="shared" si="278"/>
        <v>0</v>
      </c>
      <c r="WZR57" s="63">
        <f t="shared" si="278"/>
        <v>0</v>
      </c>
      <c r="WZS57" s="63">
        <f t="shared" si="278"/>
        <v>0</v>
      </c>
      <c r="WZT57" s="63">
        <f t="shared" si="278"/>
        <v>0</v>
      </c>
      <c r="WZU57" s="63">
        <f t="shared" si="278"/>
        <v>0</v>
      </c>
      <c r="WZV57" s="63">
        <f t="shared" si="278"/>
        <v>0</v>
      </c>
      <c r="WZW57" s="63">
        <f t="shared" si="278"/>
        <v>0</v>
      </c>
      <c r="WZX57" s="63">
        <f t="shared" si="278"/>
        <v>0</v>
      </c>
      <c r="WZY57" s="63">
        <f t="shared" si="278"/>
        <v>0</v>
      </c>
      <c r="WZZ57" s="63">
        <f t="shared" si="278"/>
        <v>0</v>
      </c>
      <c r="XAA57" s="63">
        <f t="shared" si="278"/>
        <v>0</v>
      </c>
      <c r="XAB57" s="63">
        <f t="shared" si="278"/>
        <v>0</v>
      </c>
      <c r="XAC57" s="63">
        <f t="shared" si="278"/>
        <v>0</v>
      </c>
      <c r="XAD57" s="63">
        <f t="shared" si="278"/>
        <v>0</v>
      </c>
      <c r="XAE57" s="63">
        <f t="shared" si="278"/>
        <v>0</v>
      </c>
      <c r="XAF57" s="63">
        <f t="shared" si="278"/>
        <v>0</v>
      </c>
      <c r="XAG57" s="63">
        <f t="shared" si="278"/>
        <v>0</v>
      </c>
      <c r="XAH57" s="63">
        <f t="shared" si="278"/>
        <v>0</v>
      </c>
      <c r="XAI57" s="63">
        <f t="shared" si="278"/>
        <v>0</v>
      </c>
      <c r="XAJ57" s="63">
        <f t="shared" si="278"/>
        <v>0</v>
      </c>
      <c r="XAK57" s="63">
        <f t="shared" si="278"/>
        <v>0</v>
      </c>
      <c r="XAL57" s="63">
        <f t="shared" si="278"/>
        <v>0</v>
      </c>
      <c r="XAM57" s="63">
        <f t="shared" si="278"/>
        <v>0</v>
      </c>
      <c r="XAN57" s="63">
        <f t="shared" si="278"/>
        <v>0</v>
      </c>
      <c r="XAO57" s="63">
        <f t="shared" si="278"/>
        <v>0</v>
      </c>
      <c r="XAP57" s="63">
        <f t="shared" ref="XAP57:XDA57" si="279">XAO58</f>
        <v>0</v>
      </c>
      <c r="XAQ57" s="63">
        <f t="shared" si="279"/>
        <v>0</v>
      </c>
      <c r="XAR57" s="63">
        <f t="shared" si="279"/>
        <v>0</v>
      </c>
      <c r="XAS57" s="63">
        <f t="shared" si="279"/>
        <v>0</v>
      </c>
      <c r="XAT57" s="63">
        <f t="shared" si="279"/>
        <v>0</v>
      </c>
      <c r="XAU57" s="63">
        <f t="shared" si="279"/>
        <v>0</v>
      </c>
      <c r="XAV57" s="63">
        <f t="shared" si="279"/>
        <v>0</v>
      </c>
      <c r="XAW57" s="63">
        <f t="shared" si="279"/>
        <v>0</v>
      </c>
      <c r="XAX57" s="63">
        <f t="shared" si="279"/>
        <v>0</v>
      </c>
      <c r="XAY57" s="63">
        <f t="shared" si="279"/>
        <v>0</v>
      </c>
      <c r="XAZ57" s="63">
        <f t="shared" si="279"/>
        <v>0</v>
      </c>
      <c r="XBA57" s="63">
        <f t="shared" si="279"/>
        <v>0</v>
      </c>
      <c r="XBB57" s="63">
        <f t="shared" si="279"/>
        <v>0</v>
      </c>
      <c r="XBC57" s="63">
        <f t="shared" si="279"/>
        <v>0</v>
      </c>
      <c r="XBD57" s="63">
        <f t="shared" si="279"/>
        <v>0</v>
      </c>
      <c r="XBE57" s="63">
        <f t="shared" si="279"/>
        <v>0</v>
      </c>
      <c r="XBF57" s="63">
        <f t="shared" si="279"/>
        <v>0</v>
      </c>
      <c r="XBG57" s="63">
        <f t="shared" si="279"/>
        <v>0</v>
      </c>
      <c r="XBH57" s="63">
        <f t="shared" si="279"/>
        <v>0</v>
      </c>
      <c r="XBI57" s="63">
        <f t="shared" si="279"/>
        <v>0</v>
      </c>
      <c r="XBJ57" s="63">
        <f t="shared" si="279"/>
        <v>0</v>
      </c>
      <c r="XBK57" s="63">
        <f t="shared" si="279"/>
        <v>0</v>
      </c>
      <c r="XBL57" s="63">
        <f t="shared" si="279"/>
        <v>0</v>
      </c>
      <c r="XBM57" s="63">
        <f t="shared" si="279"/>
        <v>0</v>
      </c>
      <c r="XBN57" s="63">
        <f t="shared" si="279"/>
        <v>0</v>
      </c>
      <c r="XBO57" s="63">
        <f t="shared" si="279"/>
        <v>0</v>
      </c>
      <c r="XBP57" s="63">
        <f t="shared" si="279"/>
        <v>0</v>
      </c>
      <c r="XBQ57" s="63">
        <f t="shared" si="279"/>
        <v>0</v>
      </c>
      <c r="XBR57" s="63">
        <f t="shared" si="279"/>
        <v>0</v>
      </c>
      <c r="XBS57" s="63">
        <f t="shared" si="279"/>
        <v>0</v>
      </c>
      <c r="XBT57" s="63">
        <f t="shared" si="279"/>
        <v>0</v>
      </c>
      <c r="XBU57" s="63">
        <f t="shared" si="279"/>
        <v>0</v>
      </c>
      <c r="XBV57" s="63">
        <f t="shared" si="279"/>
        <v>0</v>
      </c>
      <c r="XBW57" s="63">
        <f t="shared" si="279"/>
        <v>0</v>
      </c>
      <c r="XBX57" s="63">
        <f t="shared" si="279"/>
        <v>0</v>
      </c>
      <c r="XBY57" s="63">
        <f t="shared" si="279"/>
        <v>0</v>
      </c>
      <c r="XBZ57" s="63">
        <f t="shared" si="279"/>
        <v>0</v>
      </c>
      <c r="XCA57" s="63">
        <f t="shared" si="279"/>
        <v>0</v>
      </c>
      <c r="XCB57" s="63">
        <f t="shared" si="279"/>
        <v>0</v>
      </c>
      <c r="XCC57" s="63">
        <f t="shared" si="279"/>
        <v>0</v>
      </c>
      <c r="XCD57" s="63">
        <f t="shared" si="279"/>
        <v>0</v>
      </c>
      <c r="XCE57" s="63">
        <f t="shared" si="279"/>
        <v>0</v>
      </c>
      <c r="XCF57" s="63">
        <f t="shared" si="279"/>
        <v>0</v>
      </c>
      <c r="XCG57" s="63">
        <f t="shared" si="279"/>
        <v>0</v>
      </c>
      <c r="XCH57" s="63">
        <f t="shared" si="279"/>
        <v>0</v>
      </c>
      <c r="XCI57" s="63">
        <f t="shared" si="279"/>
        <v>0</v>
      </c>
      <c r="XCJ57" s="63">
        <f t="shared" si="279"/>
        <v>0</v>
      </c>
      <c r="XCK57" s="63">
        <f t="shared" si="279"/>
        <v>0</v>
      </c>
      <c r="XCL57" s="63">
        <f t="shared" si="279"/>
        <v>0</v>
      </c>
      <c r="XCM57" s="63">
        <f t="shared" si="279"/>
        <v>0</v>
      </c>
      <c r="XCN57" s="63">
        <f t="shared" si="279"/>
        <v>0</v>
      </c>
      <c r="XCO57" s="63">
        <f t="shared" si="279"/>
        <v>0</v>
      </c>
      <c r="XCP57" s="63">
        <f t="shared" si="279"/>
        <v>0</v>
      </c>
      <c r="XCQ57" s="63">
        <f t="shared" si="279"/>
        <v>0</v>
      </c>
      <c r="XCR57" s="63">
        <f t="shared" si="279"/>
        <v>0</v>
      </c>
      <c r="XCS57" s="63">
        <f t="shared" si="279"/>
        <v>0</v>
      </c>
      <c r="XCT57" s="63">
        <f t="shared" si="279"/>
        <v>0</v>
      </c>
      <c r="XCU57" s="63">
        <f t="shared" si="279"/>
        <v>0</v>
      </c>
      <c r="XCV57" s="63">
        <f t="shared" si="279"/>
        <v>0</v>
      </c>
      <c r="XCW57" s="63">
        <f t="shared" si="279"/>
        <v>0</v>
      </c>
      <c r="XCX57" s="63">
        <f t="shared" si="279"/>
        <v>0</v>
      </c>
      <c r="XCY57" s="63">
        <f t="shared" si="279"/>
        <v>0</v>
      </c>
      <c r="XCZ57" s="63">
        <f t="shared" si="279"/>
        <v>0</v>
      </c>
      <c r="XDA57" s="63">
        <f t="shared" si="279"/>
        <v>0</v>
      </c>
      <c r="XDB57" s="63">
        <f t="shared" ref="XDB57:XFD57" si="280">XDA58</f>
        <v>0</v>
      </c>
      <c r="XDC57" s="63">
        <f t="shared" si="280"/>
        <v>0</v>
      </c>
      <c r="XDD57" s="63">
        <f t="shared" si="280"/>
        <v>0</v>
      </c>
      <c r="XDE57" s="63">
        <f t="shared" si="280"/>
        <v>0</v>
      </c>
      <c r="XDF57" s="63">
        <f t="shared" si="280"/>
        <v>0</v>
      </c>
      <c r="XDG57" s="63">
        <f t="shared" si="280"/>
        <v>0</v>
      </c>
      <c r="XDH57" s="63">
        <f t="shared" si="280"/>
        <v>0</v>
      </c>
      <c r="XDI57" s="63">
        <f t="shared" si="280"/>
        <v>0</v>
      </c>
      <c r="XDJ57" s="63">
        <f t="shared" si="280"/>
        <v>0</v>
      </c>
      <c r="XDK57" s="63">
        <f t="shared" si="280"/>
        <v>0</v>
      </c>
      <c r="XDL57" s="63">
        <f t="shared" si="280"/>
        <v>0</v>
      </c>
      <c r="XDM57" s="63">
        <f t="shared" si="280"/>
        <v>0</v>
      </c>
      <c r="XDN57" s="63">
        <f t="shared" si="280"/>
        <v>0</v>
      </c>
      <c r="XDO57" s="63">
        <f t="shared" si="280"/>
        <v>0</v>
      </c>
      <c r="XDP57" s="63">
        <f t="shared" si="280"/>
        <v>0</v>
      </c>
      <c r="XDQ57" s="63">
        <f t="shared" si="280"/>
        <v>0</v>
      </c>
      <c r="XDR57" s="63">
        <f t="shared" si="280"/>
        <v>0</v>
      </c>
      <c r="XDS57" s="63">
        <f t="shared" si="280"/>
        <v>0</v>
      </c>
      <c r="XDT57" s="63">
        <f t="shared" si="280"/>
        <v>0</v>
      </c>
      <c r="XDU57" s="63">
        <f t="shared" si="280"/>
        <v>0</v>
      </c>
      <c r="XDV57" s="63">
        <f t="shared" si="280"/>
        <v>0</v>
      </c>
      <c r="XDW57" s="63">
        <f t="shared" si="280"/>
        <v>0</v>
      </c>
      <c r="XDX57" s="63">
        <f t="shared" si="280"/>
        <v>0</v>
      </c>
      <c r="XDY57" s="63">
        <f t="shared" si="280"/>
        <v>0</v>
      </c>
      <c r="XDZ57" s="63">
        <f t="shared" si="280"/>
        <v>0</v>
      </c>
      <c r="XEA57" s="63">
        <f t="shared" si="280"/>
        <v>0</v>
      </c>
      <c r="XEB57" s="63">
        <f t="shared" si="280"/>
        <v>0</v>
      </c>
      <c r="XEC57" s="63">
        <f t="shared" si="280"/>
        <v>0</v>
      </c>
      <c r="XED57" s="63">
        <f t="shared" si="280"/>
        <v>0</v>
      </c>
      <c r="XEE57" s="63">
        <f t="shared" si="280"/>
        <v>0</v>
      </c>
      <c r="XEF57" s="63">
        <f t="shared" si="280"/>
        <v>0</v>
      </c>
      <c r="XEG57" s="63">
        <f t="shared" si="280"/>
        <v>0</v>
      </c>
      <c r="XEH57" s="63">
        <f t="shared" si="280"/>
        <v>0</v>
      </c>
      <c r="XEI57" s="63">
        <f t="shared" si="280"/>
        <v>0</v>
      </c>
      <c r="XEJ57" s="63">
        <f t="shared" si="280"/>
        <v>0</v>
      </c>
      <c r="XEK57" s="63">
        <f t="shared" si="280"/>
        <v>0</v>
      </c>
      <c r="XEL57" s="63">
        <f t="shared" si="280"/>
        <v>0</v>
      </c>
      <c r="XEM57" s="63">
        <f t="shared" si="280"/>
        <v>0</v>
      </c>
      <c r="XEN57" s="63">
        <f t="shared" si="280"/>
        <v>0</v>
      </c>
      <c r="XEO57" s="63">
        <f t="shared" si="280"/>
        <v>0</v>
      </c>
      <c r="XEP57" s="63">
        <f t="shared" si="280"/>
        <v>0</v>
      </c>
      <c r="XEQ57" s="63">
        <f t="shared" si="280"/>
        <v>0</v>
      </c>
      <c r="XER57" s="63">
        <f t="shared" si="280"/>
        <v>0</v>
      </c>
      <c r="XES57" s="63">
        <f t="shared" si="280"/>
        <v>0</v>
      </c>
      <c r="XET57" s="63">
        <f t="shared" si="280"/>
        <v>0</v>
      </c>
      <c r="XEU57" s="63">
        <f t="shared" si="280"/>
        <v>0</v>
      </c>
      <c r="XEV57" s="63">
        <f t="shared" si="280"/>
        <v>0</v>
      </c>
      <c r="XEW57" s="63">
        <f t="shared" si="280"/>
        <v>0</v>
      </c>
      <c r="XEX57" s="63">
        <f t="shared" si="280"/>
        <v>0</v>
      </c>
      <c r="XEY57" s="63">
        <f t="shared" si="280"/>
        <v>0</v>
      </c>
      <c r="XEZ57" s="63">
        <f t="shared" si="280"/>
        <v>0</v>
      </c>
      <c r="XFA57" s="63">
        <f t="shared" si="280"/>
        <v>0</v>
      </c>
      <c r="XFB57" s="63">
        <f t="shared" si="280"/>
        <v>0</v>
      </c>
      <c r="XFC57" s="63">
        <f t="shared" si="280"/>
        <v>0</v>
      </c>
      <c r="XFD57" s="63">
        <f t="shared" si="280"/>
        <v>0</v>
      </c>
    </row>
    <row r="58" spans="1:16384" s="63" customFormat="1" ht="16" x14ac:dyDescent="0.2">
      <c r="A58"/>
      <c r="B58"/>
      <c r="C58" s="328" t="s">
        <v>376</v>
      </c>
      <c r="D58" s="299" t="s">
        <v>78</v>
      </c>
      <c r="E58" s="300"/>
      <c r="F58" s="300"/>
      <c r="G58" s="300"/>
      <c r="H58" s="301"/>
      <c r="I58" s="301">
        <f t="shared" ref="I58:S58" si="281">I27</f>
        <v>3.8556000000000004</v>
      </c>
      <c r="J58" s="301">
        <f t="shared" si="281"/>
        <v>0</v>
      </c>
      <c r="K58" s="301">
        <f t="shared" si="281"/>
        <v>7.7112000000000007</v>
      </c>
      <c r="L58" s="301">
        <f t="shared" si="281"/>
        <v>0</v>
      </c>
      <c r="M58" s="301">
        <f t="shared" si="281"/>
        <v>0</v>
      </c>
      <c r="N58" s="301">
        <f t="shared" si="281"/>
        <v>0</v>
      </c>
      <c r="O58" s="301">
        <f t="shared" si="281"/>
        <v>23.133599999999998</v>
      </c>
      <c r="P58" s="301">
        <f t="shared" si="281"/>
        <v>23.133599999999998</v>
      </c>
      <c r="Q58" s="301">
        <f t="shared" si="281"/>
        <v>0</v>
      </c>
      <c r="R58" s="301">
        <f t="shared" si="281"/>
        <v>1.2231385106939712</v>
      </c>
      <c r="S58" s="301">
        <f t="shared" si="281"/>
        <v>0</v>
      </c>
    </row>
    <row r="59" spans="1:16384" s="63" customFormat="1" ht="16" x14ac:dyDescent="0.2">
      <c r="A59"/>
      <c r="B59"/>
      <c r="C59" s="258" t="s">
        <v>335</v>
      </c>
      <c r="D59" s="336" t="s">
        <v>78</v>
      </c>
      <c r="E59" s="258"/>
      <c r="F59" s="258"/>
      <c r="G59" s="258"/>
      <c r="H59" s="284"/>
      <c r="I59" s="284">
        <f>SUM(I57:I58)</f>
        <v>3.8556000000000004</v>
      </c>
      <c r="J59" s="284">
        <f t="shared" ref="J59:S59" si="282">SUM(J57:J58)</f>
        <v>3.8556000000000004</v>
      </c>
      <c r="K59" s="284">
        <f t="shared" si="282"/>
        <v>11.566800000000001</v>
      </c>
      <c r="L59" s="284">
        <f t="shared" si="282"/>
        <v>11.566800000000001</v>
      </c>
      <c r="M59" s="284">
        <f t="shared" si="282"/>
        <v>11.566800000000001</v>
      </c>
      <c r="N59" s="284">
        <f t="shared" si="282"/>
        <v>11.566800000000001</v>
      </c>
      <c r="O59" s="284">
        <f t="shared" si="282"/>
        <v>34.700400000000002</v>
      </c>
      <c r="P59" s="284">
        <f t="shared" si="282"/>
        <v>57.834000000000003</v>
      </c>
      <c r="Q59" s="284">
        <f t="shared" si="282"/>
        <v>57.834000000000003</v>
      </c>
      <c r="R59" s="284">
        <f t="shared" si="282"/>
        <v>59.057138510693974</v>
      </c>
      <c r="S59" s="284">
        <f t="shared" si="282"/>
        <v>59.057138510693974</v>
      </c>
    </row>
    <row r="60" spans="1:16384" ht="16" x14ac:dyDescent="0.2">
      <c r="C60" s="258"/>
      <c r="D60" s="258"/>
      <c r="E60" s="258"/>
      <c r="F60" s="258"/>
      <c r="G60" s="258"/>
      <c r="H60" s="284"/>
      <c r="I60" s="284"/>
      <c r="J60" s="284"/>
      <c r="K60" s="284"/>
      <c r="L60" s="284"/>
      <c r="M60" s="284"/>
      <c r="N60" s="284"/>
      <c r="O60" s="284"/>
      <c r="P60" s="284"/>
      <c r="Q60" s="284"/>
      <c r="R60" s="284"/>
      <c r="S60" s="284"/>
    </row>
    <row r="61" spans="1:16384" ht="16" x14ac:dyDescent="0.2">
      <c r="C61" s="258" t="s">
        <v>379</v>
      </c>
      <c r="D61" s="336" t="s">
        <v>78</v>
      </c>
      <c r="E61" s="258"/>
      <c r="F61" s="258"/>
      <c r="G61" s="258"/>
      <c r="H61" s="293">
        <f>SUM(I61:S61)</f>
        <v>1.0426405899381637</v>
      </c>
      <c r="I61" s="284">
        <f>I57*$E$55</f>
        <v>0</v>
      </c>
      <c r="J61" s="284">
        <f>J57*$E$56</f>
        <v>1.5261750000000003E-2</v>
      </c>
      <c r="K61" s="284">
        <f t="shared" ref="K61:S61" si="283">K57*$E$56</f>
        <v>1.5261750000000003E-2</v>
      </c>
      <c r="L61" s="284">
        <f t="shared" si="283"/>
        <v>4.5785250000000006E-2</v>
      </c>
      <c r="M61" s="284">
        <f t="shared" si="283"/>
        <v>4.5785250000000006E-2</v>
      </c>
      <c r="N61" s="284">
        <f t="shared" si="283"/>
        <v>4.5785250000000006E-2</v>
      </c>
      <c r="O61" s="284">
        <f t="shared" si="283"/>
        <v>4.5785250000000006E-2</v>
      </c>
      <c r="P61" s="284">
        <f t="shared" si="283"/>
        <v>0.13735575000000003</v>
      </c>
      <c r="Q61" s="284">
        <f t="shared" si="283"/>
        <v>0.22892625000000003</v>
      </c>
      <c r="R61" s="284">
        <f t="shared" si="283"/>
        <v>0.22892625000000003</v>
      </c>
      <c r="S61" s="284">
        <f t="shared" si="283"/>
        <v>0.23376783993816366</v>
      </c>
    </row>
  </sheetData>
  <conditionalFormatting sqref="F30">
    <cfRule type="cellIs" dxfId="11" priority="1" operator="equal">
      <formula>1</formula>
    </cfRule>
  </conditionalFormatting>
  <conditionalFormatting sqref="I10:S15 I18:S18">
    <cfRule type="cellIs" dxfId="10" priority="4" operator="equal">
      <formula>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0DE8-9C9A-234B-8830-9369DF541233}">
  <sheetPr>
    <tabColor theme="4" tint="-0.249977111117893"/>
  </sheetPr>
  <dimension ref="A1:AV147"/>
  <sheetViews>
    <sheetView tabSelected="1" topLeftCell="A50" zoomScale="110" zoomScaleNormal="110" workbookViewId="0">
      <pane xSplit="7" topLeftCell="H1" activePane="topRight" state="frozen"/>
      <selection activeCell="A18" sqref="A18"/>
      <selection pane="topRight" activeCell="F80" sqref="F80"/>
    </sheetView>
  </sheetViews>
  <sheetFormatPr baseColWidth="10" defaultColWidth="0" defaultRowHeight="15" x14ac:dyDescent="0.2"/>
  <cols>
    <col min="1" max="1" width="2.33203125" customWidth="1"/>
    <col min="2" max="2" width="2" customWidth="1"/>
    <col min="3" max="3" width="37" customWidth="1"/>
    <col min="4" max="4" width="12" style="6" customWidth="1"/>
    <col min="5" max="5" width="13.83203125" customWidth="1"/>
    <col min="6" max="6" width="15" customWidth="1"/>
    <col min="7" max="7" width="12.1640625" bestFit="1" customWidth="1"/>
    <col min="8" max="8" width="11.6640625" bestFit="1" customWidth="1"/>
    <col min="9" max="9" width="13.1640625" bestFit="1" customWidth="1"/>
    <col min="10" max="10" width="12.6640625" bestFit="1" customWidth="1"/>
    <col min="11" max="11" width="12.83203125" bestFit="1" customWidth="1"/>
    <col min="12" max="12" width="12.6640625" bestFit="1" customWidth="1"/>
    <col min="13" max="13" width="12.83203125" bestFit="1" customWidth="1"/>
    <col min="14" max="14" width="12.6640625" bestFit="1" customWidth="1"/>
    <col min="15" max="15" width="12.83203125" bestFit="1" customWidth="1"/>
    <col min="16" max="16" width="12.1640625" bestFit="1" customWidth="1"/>
    <col min="17" max="17" width="12.6640625" bestFit="1" customWidth="1"/>
    <col min="18" max="18" width="12.1640625" bestFit="1" customWidth="1"/>
    <col min="19" max="19" width="12.6640625" bestFit="1" customWidth="1"/>
    <col min="20" max="20" width="12.1640625" bestFit="1" customWidth="1"/>
    <col min="21" max="21" width="12.6640625" bestFit="1" customWidth="1"/>
    <col min="22" max="22" width="12.1640625" bestFit="1" customWidth="1"/>
    <col min="23" max="23" width="12.6640625" bestFit="1" customWidth="1"/>
    <col min="24" max="24" width="12.1640625" bestFit="1" customWidth="1"/>
    <col min="25" max="25" width="12.6640625" bestFit="1" customWidth="1"/>
    <col min="26" max="26" width="12.1640625" bestFit="1" customWidth="1"/>
    <col min="27" max="27" width="12.6640625" bestFit="1" customWidth="1"/>
    <col min="28" max="28" width="12.1640625" bestFit="1" customWidth="1"/>
    <col min="29" max="29" width="12.6640625" bestFit="1" customWidth="1"/>
    <col min="30" max="30" width="12.1640625" bestFit="1" customWidth="1"/>
    <col min="31" max="31" width="12.6640625" bestFit="1" customWidth="1"/>
    <col min="32" max="32" width="12.1640625" bestFit="1" customWidth="1"/>
    <col min="33" max="33" width="12.6640625" bestFit="1" customWidth="1"/>
    <col min="34" max="34" width="12.1640625" bestFit="1" customWidth="1"/>
    <col min="35" max="35" width="12.6640625" bestFit="1" customWidth="1"/>
    <col min="36" max="36" width="12.1640625" bestFit="1" customWidth="1"/>
    <col min="37" max="37" width="12.6640625" bestFit="1" customWidth="1"/>
    <col min="38" max="38" width="12.1640625" bestFit="1" customWidth="1"/>
    <col min="39" max="39" width="12.6640625" bestFit="1" customWidth="1"/>
    <col min="40" max="40" width="12.1640625" bestFit="1" customWidth="1"/>
    <col min="41" max="41" width="12.6640625" bestFit="1" customWidth="1"/>
    <col min="42" max="42" width="12.1640625" bestFit="1" customWidth="1"/>
    <col min="43" max="43" width="12.6640625" bestFit="1" customWidth="1"/>
    <col min="44" max="44" width="12.1640625" bestFit="1" customWidth="1"/>
    <col min="45" max="45" width="12.6640625" bestFit="1" customWidth="1"/>
    <col min="46" max="46" width="12.1640625" bestFit="1" customWidth="1"/>
    <col min="47" max="47" width="12.6640625" bestFit="1" customWidth="1"/>
    <col min="48" max="48" width="12.1640625" bestFit="1" customWidth="1"/>
    <col min="49" max="16384" width="10.83203125" hidden="1"/>
  </cols>
  <sheetData>
    <row r="1" spans="1:48" s="1" customFormat="1" ht="23" x14ac:dyDescent="0.25">
      <c r="A1" s="1" t="s">
        <v>0</v>
      </c>
      <c r="D1" s="77"/>
      <c r="G1" s="93">
        <f>Input!E2</f>
        <v>1</v>
      </c>
      <c r="H1" s="1" t="str">
        <f>Input!E11</f>
        <v>P-50 Base</v>
      </c>
    </row>
    <row r="2" spans="1:48" s="80" customFormat="1" ht="16" thickBot="1" x14ac:dyDescent="0.25">
      <c r="I2" s="81">
        <f>H3+1</f>
        <v>42005</v>
      </c>
      <c r="J2" s="81">
        <f t="shared" ref="J2:AV2" si="0">I3+1</f>
        <v>42186</v>
      </c>
      <c r="K2" s="81">
        <f t="shared" si="0"/>
        <v>42370</v>
      </c>
      <c r="L2" s="81">
        <f t="shared" si="0"/>
        <v>42552</v>
      </c>
      <c r="M2" s="81">
        <f t="shared" si="0"/>
        <v>42736</v>
      </c>
      <c r="N2" s="81">
        <f t="shared" si="0"/>
        <v>42917</v>
      </c>
      <c r="O2" s="81">
        <f t="shared" si="0"/>
        <v>43101</v>
      </c>
      <c r="P2" s="81">
        <f t="shared" si="0"/>
        <v>43282</v>
      </c>
      <c r="Q2" s="81">
        <f t="shared" si="0"/>
        <v>43466</v>
      </c>
      <c r="R2" s="81">
        <f t="shared" si="0"/>
        <v>43647</v>
      </c>
      <c r="S2" s="81">
        <f t="shared" si="0"/>
        <v>43831</v>
      </c>
      <c r="T2" s="81">
        <f t="shared" si="0"/>
        <v>44013</v>
      </c>
      <c r="U2" s="81">
        <f t="shared" si="0"/>
        <v>44197</v>
      </c>
      <c r="V2" s="81">
        <f t="shared" si="0"/>
        <v>44378</v>
      </c>
      <c r="W2" s="81">
        <f t="shared" si="0"/>
        <v>44562</v>
      </c>
      <c r="X2" s="81">
        <f t="shared" si="0"/>
        <v>44743</v>
      </c>
      <c r="Y2" s="81">
        <f t="shared" si="0"/>
        <v>44927</v>
      </c>
      <c r="Z2" s="81">
        <f t="shared" si="0"/>
        <v>45108</v>
      </c>
      <c r="AA2" s="81">
        <f t="shared" si="0"/>
        <v>45292</v>
      </c>
      <c r="AB2" s="81">
        <f t="shared" si="0"/>
        <v>45474</v>
      </c>
      <c r="AC2" s="81">
        <f t="shared" si="0"/>
        <v>45658</v>
      </c>
      <c r="AD2" s="81">
        <f t="shared" si="0"/>
        <v>45839</v>
      </c>
      <c r="AE2" s="81">
        <f t="shared" si="0"/>
        <v>46023</v>
      </c>
      <c r="AF2" s="81">
        <f t="shared" si="0"/>
        <v>46204</v>
      </c>
      <c r="AG2" s="81">
        <f t="shared" si="0"/>
        <v>46388</v>
      </c>
      <c r="AH2" s="81">
        <f t="shared" si="0"/>
        <v>46569</v>
      </c>
      <c r="AI2" s="81">
        <f t="shared" si="0"/>
        <v>46753</v>
      </c>
      <c r="AJ2" s="81">
        <f t="shared" si="0"/>
        <v>46935</v>
      </c>
      <c r="AK2" s="81">
        <f t="shared" si="0"/>
        <v>47119</v>
      </c>
      <c r="AL2" s="81">
        <f t="shared" si="0"/>
        <v>47300</v>
      </c>
      <c r="AM2" s="81">
        <f t="shared" si="0"/>
        <v>47484</v>
      </c>
      <c r="AN2" s="81">
        <f t="shared" si="0"/>
        <v>47665</v>
      </c>
      <c r="AO2" s="81">
        <f t="shared" si="0"/>
        <v>47849</v>
      </c>
      <c r="AP2" s="81">
        <f t="shared" si="0"/>
        <v>48030</v>
      </c>
      <c r="AQ2" s="81">
        <f t="shared" si="0"/>
        <v>48214</v>
      </c>
      <c r="AR2" s="81">
        <f t="shared" si="0"/>
        <v>48396</v>
      </c>
      <c r="AS2" s="81">
        <f t="shared" si="0"/>
        <v>48580</v>
      </c>
      <c r="AT2" s="81">
        <f t="shared" si="0"/>
        <v>48761</v>
      </c>
      <c r="AU2" s="81">
        <f t="shared" si="0"/>
        <v>48945</v>
      </c>
      <c r="AV2" s="81">
        <f t="shared" si="0"/>
        <v>49126</v>
      </c>
    </row>
    <row r="3" spans="1:48" s="82" customFormat="1" x14ac:dyDescent="0.2">
      <c r="D3" s="83"/>
      <c r="E3" s="82" t="s">
        <v>25</v>
      </c>
      <c r="F3" s="82" t="s">
        <v>26</v>
      </c>
      <c r="H3" s="84">
        <f>E4-1</f>
        <v>42004</v>
      </c>
      <c r="I3" s="85">
        <f>EOMONTH(I2, 6-1)</f>
        <v>42185</v>
      </c>
      <c r="J3" s="85">
        <f t="shared" ref="J3:Q3" si="1">EOMONTH(J2, 6-1)</f>
        <v>42369</v>
      </c>
      <c r="K3" s="85">
        <f t="shared" si="1"/>
        <v>42551</v>
      </c>
      <c r="L3" s="85">
        <f t="shared" si="1"/>
        <v>42735</v>
      </c>
      <c r="M3" s="85">
        <f t="shared" si="1"/>
        <v>42916</v>
      </c>
      <c r="N3" s="85">
        <f t="shared" si="1"/>
        <v>43100</v>
      </c>
      <c r="O3" s="85">
        <f t="shared" si="1"/>
        <v>43281</v>
      </c>
      <c r="P3" s="85">
        <f t="shared" si="1"/>
        <v>43465</v>
      </c>
      <c r="Q3" s="85">
        <f t="shared" si="1"/>
        <v>43646</v>
      </c>
      <c r="R3" s="85">
        <f>EOMONTH(R2, 6-1)</f>
        <v>43830</v>
      </c>
      <c r="S3" s="85">
        <f t="shared" ref="S3" si="2">EOMONTH(S2, 6-1)</f>
        <v>44012</v>
      </c>
      <c r="T3" s="85">
        <f t="shared" ref="T3" si="3">EOMONTH(T2, 6-1)</f>
        <v>44196</v>
      </c>
      <c r="U3" s="85">
        <f t="shared" ref="U3" si="4">EOMONTH(U2, 6-1)</f>
        <v>44377</v>
      </c>
      <c r="V3" s="85">
        <f t="shared" ref="V3" si="5">EOMONTH(V2, 6-1)</f>
        <v>44561</v>
      </c>
      <c r="W3" s="85">
        <f t="shared" ref="W3" si="6">EOMONTH(W2, 6-1)</f>
        <v>44742</v>
      </c>
      <c r="X3" s="85">
        <f t="shared" ref="X3" si="7">EOMONTH(X2, 6-1)</f>
        <v>44926</v>
      </c>
      <c r="Y3" s="85">
        <f t="shared" ref="Y3" si="8">EOMONTH(Y2, 6-1)</f>
        <v>45107</v>
      </c>
      <c r="Z3" s="85">
        <f t="shared" ref="Z3" si="9">EOMONTH(Z2, 6-1)</f>
        <v>45291</v>
      </c>
      <c r="AA3" s="85">
        <f t="shared" ref="AA3" si="10">EOMONTH(AA2, 6-1)</f>
        <v>45473</v>
      </c>
      <c r="AB3" s="85">
        <f t="shared" ref="AB3" si="11">EOMONTH(AB2, 6-1)</f>
        <v>45657</v>
      </c>
      <c r="AC3" s="85">
        <f t="shared" ref="AC3" si="12">EOMONTH(AC2, 6-1)</f>
        <v>45838</v>
      </c>
      <c r="AD3" s="85">
        <f t="shared" ref="AD3" si="13">EOMONTH(AD2, 6-1)</f>
        <v>46022</v>
      </c>
      <c r="AE3" s="85">
        <f t="shared" ref="AE3" si="14">EOMONTH(AE2, 6-1)</f>
        <v>46203</v>
      </c>
      <c r="AF3" s="85">
        <f t="shared" ref="AF3" si="15">EOMONTH(AF2, 6-1)</f>
        <v>46387</v>
      </c>
      <c r="AG3" s="85">
        <f t="shared" ref="AG3" si="16">EOMONTH(AG2, 6-1)</f>
        <v>46568</v>
      </c>
      <c r="AH3" s="85">
        <f t="shared" ref="AH3" si="17">EOMONTH(AH2, 6-1)</f>
        <v>46752</v>
      </c>
      <c r="AI3" s="85">
        <f t="shared" ref="AI3" si="18">EOMONTH(AI2, 6-1)</f>
        <v>46934</v>
      </c>
      <c r="AJ3" s="85">
        <f t="shared" ref="AJ3" si="19">EOMONTH(AJ2, 6-1)</f>
        <v>47118</v>
      </c>
      <c r="AK3" s="85">
        <f t="shared" ref="AK3" si="20">EOMONTH(AK2, 6-1)</f>
        <v>47299</v>
      </c>
      <c r="AL3" s="85">
        <f t="shared" ref="AL3" si="21">EOMONTH(AL2, 6-1)</f>
        <v>47483</v>
      </c>
      <c r="AM3" s="85">
        <f t="shared" ref="AM3" si="22">EOMONTH(AM2, 6-1)</f>
        <v>47664</v>
      </c>
      <c r="AN3" s="85">
        <f t="shared" ref="AN3" si="23">EOMONTH(AN2, 6-1)</f>
        <v>47848</v>
      </c>
      <c r="AO3" s="85">
        <f t="shared" ref="AO3" si="24">EOMONTH(AO2, 6-1)</f>
        <v>48029</v>
      </c>
      <c r="AP3" s="85">
        <f t="shared" ref="AP3" si="25">EOMONTH(AP2, 6-1)</f>
        <v>48213</v>
      </c>
      <c r="AQ3" s="85">
        <f t="shared" ref="AQ3" si="26">EOMONTH(AQ2, 6-1)</f>
        <v>48395</v>
      </c>
      <c r="AR3" s="85">
        <f t="shared" ref="AR3" si="27">EOMONTH(AR2, 6-1)</f>
        <v>48579</v>
      </c>
      <c r="AS3" s="85">
        <f t="shared" ref="AS3" si="28">EOMONTH(AS2, 6-1)</f>
        <v>48760</v>
      </c>
      <c r="AT3" s="85">
        <f t="shared" ref="AT3" si="29">EOMONTH(AT2, 6-1)</f>
        <v>48944</v>
      </c>
      <c r="AU3" s="85">
        <f t="shared" ref="AU3" si="30">EOMONTH(AU2, 6-1)</f>
        <v>49125</v>
      </c>
      <c r="AV3" s="85">
        <f t="shared" ref="AV3" si="31">EOMONTH(AV2, 6-1)</f>
        <v>49309</v>
      </c>
    </row>
    <row r="4" spans="1:48" x14ac:dyDescent="0.2">
      <c r="C4" t="s">
        <v>10</v>
      </c>
      <c r="D4" s="6" t="s">
        <v>11</v>
      </c>
      <c r="E4" s="21">
        <f>Input!E5</f>
        <v>42005</v>
      </c>
      <c r="F4" s="21">
        <f>Input!F5</f>
        <v>49309</v>
      </c>
      <c r="I4" s="52">
        <f>IF(I3&lt;=$F$4, 1, 0)</f>
        <v>1</v>
      </c>
      <c r="J4" s="52">
        <f t="shared" ref="J4:AV4" si="32">IF(J3&lt;=$F$4, 1, 0)</f>
        <v>1</v>
      </c>
      <c r="K4" s="52">
        <f t="shared" si="32"/>
        <v>1</v>
      </c>
      <c r="L4" s="52">
        <f t="shared" si="32"/>
        <v>1</v>
      </c>
      <c r="M4" s="52">
        <f t="shared" si="32"/>
        <v>1</v>
      </c>
      <c r="N4" s="52">
        <f t="shared" si="32"/>
        <v>1</v>
      </c>
      <c r="O4" s="52">
        <f t="shared" si="32"/>
        <v>1</v>
      </c>
      <c r="P4" s="52">
        <f t="shared" si="32"/>
        <v>1</v>
      </c>
      <c r="Q4" s="52">
        <f t="shared" si="32"/>
        <v>1</v>
      </c>
      <c r="R4" s="52">
        <f t="shared" si="32"/>
        <v>1</v>
      </c>
      <c r="S4" s="52">
        <f t="shared" si="32"/>
        <v>1</v>
      </c>
      <c r="T4" s="52">
        <f t="shared" si="32"/>
        <v>1</v>
      </c>
      <c r="U4" s="52">
        <f t="shared" si="32"/>
        <v>1</v>
      </c>
      <c r="V4" s="52">
        <f t="shared" si="32"/>
        <v>1</v>
      </c>
      <c r="W4" s="52">
        <f t="shared" si="32"/>
        <v>1</v>
      </c>
      <c r="X4" s="52">
        <f t="shared" si="32"/>
        <v>1</v>
      </c>
      <c r="Y4" s="52">
        <f t="shared" si="32"/>
        <v>1</v>
      </c>
      <c r="Z4" s="52">
        <f t="shared" si="32"/>
        <v>1</v>
      </c>
      <c r="AA4" s="52">
        <f t="shared" si="32"/>
        <v>1</v>
      </c>
      <c r="AB4" s="52">
        <f t="shared" si="32"/>
        <v>1</v>
      </c>
      <c r="AC4" s="52">
        <f t="shared" si="32"/>
        <v>1</v>
      </c>
      <c r="AD4" s="52">
        <f t="shared" si="32"/>
        <v>1</v>
      </c>
      <c r="AE4" s="52">
        <f t="shared" si="32"/>
        <v>1</v>
      </c>
      <c r="AF4" s="52">
        <f t="shared" si="32"/>
        <v>1</v>
      </c>
      <c r="AG4" s="52">
        <f t="shared" si="32"/>
        <v>1</v>
      </c>
      <c r="AH4" s="52">
        <f t="shared" si="32"/>
        <v>1</v>
      </c>
      <c r="AI4" s="52">
        <f t="shared" si="32"/>
        <v>1</v>
      </c>
      <c r="AJ4" s="52">
        <f t="shared" si="32"/>
        <v>1</v>
      </c>
      <c r="AK4" s="52">
        <f t="shared" si="32"/>
        <v>1</v>
      </c>
      <c r="AL4" s="52">
        <f t="shared" si="32"/>
        <v>1</v>
      </c>
      <c r="AM4" s="52">
        <f t="shared" si="32"/>
        <v>1</v>
      </c>
      <c r="AN4" s="52">
        <f t="shared" si="32"/>
        <v>1</v>
      </c>
      <c r="AO4" s="52">
        <f t="shared" si="32"/>
        <v>1</v>
      </c>
      <c r="AP4" s="52">
        <f t="shared" si="32"/>
        <v>1</v>
      </c>
      <c r="AQ4" s="52">
        <f t="shared" si="32"/>
        <v>1</v>
      </c>
      <c r="AR4" s="52">
        <f t="shared" si="32"/>
        <v>1</v>
      </c>
      <c r="AS4" s="52">
        <f t="shared" si="32"/>
        <v>1</v>
      </c>
      <c r="AT4" s="52">
        <f t="shared" si="32"/>
        <v>1</v>
      </c>
      <c r="AU4" s="52">
        <f t="shared" si="32"/>
        <v>1</v>
      </c>
      <c r="AV4" s="52">
        <f t="shared" si="32"/>
        <v>1</v>
      </c>
    </row>
    <row r="5" spans="1:48" x14ac:dyDescent="0.2">
      <c r="C5" t="s">
        <v>414</v>
      </c>
      <c r="D5" s="6" t="s">
        <v>384</v>
      </c>
      <c r="F5" s="17"/>
      <c r="I5">
        <f>_xlfn.DAYS(I3,H3)</f>
        <v>181</v>
      </c>
      <c r="J5">
        <f t="shared" ref="J5:AV5" si="33">_xlfn.DAYS(J3,I3)</f>
        <v>184</v>
      </c>
      <c r="K5">
        <f t="shared" si="33"/>
        <v>182</v>
      </c>
      <c r="L5">
        <f t="shared" si="33"/>
        <v>184</v>
      </c>
      <c r="M5">
        <f t="shared" si="33"/>
        <v>181</v>
      </c>
      <c r="N5">
        <f t="shared" si="33"/>
        <v>184</v>
      </c>
      <c r="O5">
        <f t="shared" si="33"/>
        <v>181</v>
      </c>
      <c r="P5">
        <f t="shared" si="33"/>
        <v>184</v>
      </c>
      <c r="Q5">
        <f t="shared" si="33"/>
        <v>181</v>
      </c>
      <c r="R5">
        <f t="shared" si="33"/>
        <v>184</v>
      </c>
      <c r="S5">
        <f t="shared" si="33"/>
        <v>182</v>
      </c>
      <c r="T5">
        <f t="shared" si="33"/>
        <v>184</v>
      </c>
      <c r="U5">
        <f t="shared" si="33"/>
        <v>181</v>
      </c>
      <c r="V5">
        <f t="shared" si="33"/>
        <v>184</v>
      </c>
      <c r="W5">
        <f t="shared" si="33"/>
        <v>181</v>
      </c>
      <c r="X5">
        <f t="shared" si="33"/>
        <v>184</v>
      </c>
      <c r="Y5">
        <f t="shared" si="33"/>
        <v>181</v>
      </c>
      <c r="Z5">
        <f t="shared" si="33"/>
        <v>184</v>
      </c>
      <c r="AA5">
        <f t="shared" si="33"/>
        <v>182</v>
      </c>
      <c r="AB5">
        <f t="shared" si="33"/>
        <v>184</v>
      </c>
      <c r="AC5">
        <f t="shared" si="33"/>
        <v>181</v>
      </c>
      <c r="AD5">
        <f t="shared" si="33"/>
        <v>184</v>
      </c>
      <c r="AE5">
        <f t="shared" si="33"/>
        <v>181</v>
      </c>
      <c r="AF5">
        <f t="shared" si="33"/>
        <v>184</v>
      </c>
      <c r="AG5">
        <f t="shared" si="33"/>
        <v>181</v>
      </c>
      <c r="AH5">
        <f t="shared" si="33"/>
        <v>184</v>
      </c>
      <c r="AI5">
        <f t="shared" si="33"/>
        <v>182</v>
      </c>
      <c r="AJ5">
        <f t="shared" si="33"/>
        <v>184</v>
      </c>
      <c r="AK5">
        <f t="shared" si="33"/>
        <v>181</v>
      </c>
      <c r="AL5">
        <f t="shared" si="33"/>
        <v>184</v>
      </c>
      <c r="AM5">
        <f t="shared" si="33"/>
        <v>181</v>
      </c>
      <c r="AN5">
        <f t="shared" si="33"/>
        <v>184</v>
      </c>
      <c r="AO5">
        <f t="shared" si="33"/>
        <v>181</v>
      </c>
      <c r="AP5">
        <f t="shared" si="33"/>
        <v>184</v>
      </c>
      <c r="AQ5">
        <f t="shared" si="33"/>
        <v>182</v>
      </c>
      <c r="AR5">
        <f t="shared" si="33"/>
        <v>184</v>
      </c>
      <c r="AS5">
        <f t="shared" si="33"/>
        <v>181</v>
      </c>
      <c r="AT5">
        <f t="shared" si="33"/>
        <v>184</v>
      </c>
      <c r="AU5">
        <f t="shared" si="33"/>
        <v>181</v>
      </c>
      <c r="AV5">
        <f t="shared" si="33"/>
        <v>184</v>
      </c>
    </row>
    <row r="6" spans="1:48" x14ac:dyDescent="0.2">
      <c r="C6" t="s">
        <v>415</v>
      </c>
      <c r="D6" s="6" t="s">
        <v>384</v>
      </c>
      <c r="I6">
        <f>IF(I10=1, SUM(I5:J5), H6)</f>
        <v>365</v>
      </c>
      <c r="J6">
        <f t="shared" ref="J6:AV6" si="34">IF(J10=1, SUM(J5:K5), I6)</f>
        <v>365</v>
      </c>
      <c r="K6">
        <f t="shared" si="34"/>
        <v>366</v>
      </c>
      <c r="L6">
        <f t="shared" si="34"/>
        <v>366</v>
      </c>
      <c r="M6">
        <f t="shared" si="34"/>
        <v>365</v>
      </c>
      <c r="N6">
        <f t="shared" si="34"/>
        <v>365</v>
      </c>
      <c r="O6">
        <f t="shared" si="34"/>
        <v>365</v>
      </c>
      <c r="P6">
        <f t="shared" si="34"/>
        <v>365</v>
      </c>
      <c r="Q6">
        <f t="shared" si="34"/>
        <v>365</v>
      </c>
      <c r="R6">
        <f t="shared" si="34"/>
        <v>365</v>
      </c>
      <c r="S6">
        <f t="shared" si="34"/>
        <v>366</v>
      </c>
      <c r="T6">
        <f t="shared" si="34"/>
        <v>366</v>
      </c>
      <c r="U6">
        <f t="shared" si="34"/>
        <v>365</v>
      </c>
      <c r="V6">
        <f t="shared" si="34"/>
        <v>365</v>
      </c>
      <c r="W6">
        <f t="shared" si="34"/>
        <v>365</v>
      </c>
      <c r="X6">
        <f t="shared" si="34"/>
        <v>365</v>
      </c>
      <c r="Y6">
        <f t="shared" si="34"/>
        <v>365</v>
      </c>
      <c r="Z6">
        <f t="shared" si="34"/>
        <v>365</v>
      </c>
      <c r="AA6">
        <f t="shared" si="34"/>
        <v>366</v>
      </c>
      <c r="AB6">
        <f t="shared" si="34"/>
        <v>366</v>
      </c>
      <c r="AC6">
        <f t="shared" si="34"/>
        <v>365</v>
      </c>
      <c r="AD6">
        <f t="shared" si="34"/>
        <v>365</v>
      </c>
      <c r="AE6">
        <f t="shared" si="34"/>
        <v>365</v>
      </c>
      <c r="AF6">
        <f t="shared" si="34"/>
        <v>365</v>
      </c>
      <c r="AG6">
        <f t="shared" si="34"/>
        <v>365</v>
      </c>
      <c r="AH6">
        <f t="shared" si="34"/>
        <v>365</v>
      </c>
      <c r="AI6">
        <f t="shared" si="34"/>
        <v>366</v>
      </c>
      <c r="AJ6">
        <f t="shared" si="34"/>
        <v>366</v>
      </c>
      <c r="AK6">
        <f t="shared" si="34"/>
        <v>365</v>
      </c>
      <c r="AL6">
        <f t="shared" si="34"/>
        <v>365</v>
      </c>
      <c r="AM6">
        <f t="shared" si="34"/>
        <v>365</v>
      </c>
      <c r="AN6">
        <f t="shared" si="34"/>
        <v>365</v>
      </c>
      <c r="AO6">
        <f t="shared" si="34"/>
        <v>365</v>
      </c>
      <c r="AP6">
        <f t="shared" si="34"/>
        <v>365</v>
      </c>
      <c r="AQ6">
        <f t="shared" si="34"/>
        <v>366</v>
      </c>
      <c r="AR6">
        <f t="shared" si="34"/>
        <v>366</v>
      </c>
      <c r="AS6">
        <f t="shared" si="34"/>
        <v>365</v>
      </c>
      <c r="AT6">
        <f t="shared" si="34"/>
        <v>365</v>
      </c>
      <c r="AU6">
        <f t="shared" si="34"/>
        <v>365</v>
      </c>
      <c r="AV6">
        <f t="shared" si="34"/>
        <v>365</v>
      </c>
    </row>
    <row r="7" spans="1:48" s="4" customFormat="1" ht="20" x14ac:dyDescent="0.25">
      <c r="C7" s="4" t="s">
        <v>1</v>
      </c>
      <c r="D7" s="78"/>
    </row>
    <row r="9" spans="1:48" x14ac:dyDescent="0.2">
      <c r="B9" s="15" t="s">
        <v>77</v>
      </c>
      <c r="C9" s="15"/>
    </row>
    <row r="10" spans="1:48" x14ac:dyDescent="0.2">
      <c r="C10" s="19" t="s">
        <v>198</v>
      </c>
      <c r="D10" s="6" t="s">
        <v>11</v>
      </c>
      <c r="I10">
        <f t="shared" ref="I10:AV10" si="35">IF(MONTH(I3)=6, 1, 2)</f>
        <v>1</v>
      </c>
      <c r="J10">
        <f t="shared" si="35"/>
        <v>2</v>
      </c>
      <c r="K10">
        <f t="shared" si="35"/>
        <v>1</v>
      </c>
      <c r="L10">
        <f t="shared" si="35"/>
        <v>2</v>
      </c>
      <c r="M10">
        <f t="shared" si="35"/>
        <v>1</v>
      </c>
      <c r="N10">
        <f t="shared" si="35"/>
        <v>2</v>
      </c>
      <c r="O10">
        <f t="shared" si="35"/>
        <v>1</v>
      </c>
      <c r="P10">
        <f t="shared" si="35"/>
        <v>2</v>
      </c>
      <c r="Q10">
        <f t="shared" si="35"/>
        <v>1</v>
      </c>
      <c r="R10">
        <f t="shared" si="35"/>
        <v>2</v>
      </c>
      <c r="S10">
        <f t="shared" si="35"/>
        <v>1</v>
      </c>
      <c r="T10">
        <f t="shared" si="35"/>
        <v>2</v>
      </c>
      <c r="U10">
        <f t="shared" si="35"/>
        <v>1</v>
      </c>
      <c r="V10">
        <f t="shared" si="35"/>
        <v>2</v>
      </c>
      <c r="W10">
        <f t="shared" si="35"/>
        <v>1</v>
      </c>
      <c r="X10">
        <f t="shared" si="35"/>
        <v>2</v>
      </c>
      <c r="Y10">
        <f t="shared" si="35"/>
        <v>1</v>
      </c>
      <c r="Z10">
        <f t="shared" si="35"/>
        <v>2</v>
      </c>
      <c r="AA10">
        <f t="shared" si="35"/>
        <v>1</v>
      </c>
      <c r="AB10">
        <f t="shared" si="35"/>
        <v>2</v>
      </c>
      <c r="AC10">
        <f t="shared" si="35"/>
        <v>1</v>
      </c>
      <c r="AD10">
        <f t="shared" si="35"/>
        <v>2</v>
      </c>
      <c r="AE10">
        <f t="shared" si="35"/>
        <v>1</v>
      </c>
      <c r="AF10">
        <f t="shared" si="35"/>
        <v>2</v>
      </c>
      <c r="AG10">
        <f t="shared" si="35"/>
        <v>1</v>
      </c>
      <c r="AH10">
        <f t="shared" si="35"/>
        <v>2</v>
      </c>
      <c r="AI10">
        <f t="shared" si="35"/>
        <v>1</v>
      </c>
      <c r="AJ10">
        <f t="shared" si="35"/>
        <v>2</v>
      </c>
      <c r="AK10">
        <f t="shared" si="35"/>
        <v>1</v>
      </c>
      <c r="AL10">
        <f t="shared" si="35"/>
        <v>2</v>
      </c>
      <c r="AM10">
        <f t="shared" si="35"/>
        <v>1</v>
      </c>
      <c r="AN10">
        <f t="shared" si="35"/>
        <v>2</v>
      </c>
      <c r="AO10">
        <f t="shared" si="35"/>
        <v>1</v>
      </c>
      <c r="AP10">
        <f t="shared" si="35"/>
        <v>2</v>
      </c>
      <c r="AQ10">
        <f t="shared" si="35"/>
        <v>1</v>
      </c>
      <c r="AR10">
        <f t="shared" si="35"/>
        <v>2</v>
      </c>
      <c r="AS10">
        <f t="shared" si="35"/>
        <v>1</v>
      </c>
      <c r="AT10">
        <f t="shared" si="35"/>
        <v>2</v>
      </c>
      <c r="AU10">
        <f t="shared" si="35"/>
        <v>1</v>
      </c>
      <c r="AV10">
        <f t="shared" si="35"/>
        <v>2</v>
      </c>
    </row>
    <row r="11" spans="1:48" ht="16" customHeight="1" x14ac:dyDescent="0.2">
      <c r="C11" s="19" t="s">
        <v>166</v>
      </c>
      <c r="D11" s="6" t="s">
        <v>11</v>
      </c>
      <c r="I11">
        <f>COUNT($I$2:I2)</f>
        <v>1</v>
      </c>
      <c r="J11">
        <f>COUNT($I$2:J2)</f>
        <v>2</v>
      </c>
      <c r="K11">
        <f>COUNT($I$2:K2)</f>
        <v>3</v>
      </c>
      <c r="L11">
        <f>COUNT($I$2:L2)</f>
        <v>4</v>
      </c>
      <c r="M11">
        <f>COUNT($I$2:M2)</f>
        <v>5</v>
      </c>
      <c r="N11">
        <f>COUNT($I$2:N2)</f>
        <v>6</v>
      </c>
      <c r="O11">
        <f>COUNT($I$2:O2)</f>
        <v>7</v>
      </c>
      <c r="P11">
        <f>COUNT($I$2:P2)</f>
        <v>8</v>
      </c>
      <c r="Q11">
        <f>COUNT($I$2:Q2)</f>
        <v>9</v>
      </c>
      <c r="R11">
        <f>COUNT($I$2:R2)</f>
        <v>10</v>
      </c>
      <c r="S11">
        <f>COUNT($I$2:S2)</f>
        <v>11</v>
      </c>
      <c r="T11">
        <f>COUNT($I$2:T2)</f>
        <v>12</v>
      </c>
      <c r="U11">
        <f>COUNT($I$2:U2)</f>
        <v>13</v>
      </c>
      <c r="V11">
        <f>COUNT($I$2:V2)</f>
        <v>14</v>
      </c>
      <c r="W11">
        <f>COUNT($I$2:W2)</f>
        <v>15</v>
      </c>
      <c r="X11">
        <f>COUNT($I$2:X2)</f>
        <v>16</v>
      </c>
      <c r="Y11">
        <f>COUNT($I$2:Y2)</f>
        <v>17</v>
      </c>
      <c r="Z11">
        <f>COUNT($I$2:Z2)</f>
        <v>18</v>
      </c>
      <c r="AA11">
        <f>COUNT($I$2:AA2)</f>
        <v>19</v>
      </c>
      <c r="AB11">
        <f>COUNT($I$2:AB2)</f>
        <v>20</v>
      </c>
      <c r="AC11">
        <f>COUNT($I$2:AC2)</f>
        <v>21</v>
      </c>
      <c r="AD11">
        <f>COUNT($I$2:AD2)</f>
        <v>22</v>
      </c>
      <c r="AE11">
        <f>COUNT($I$2:AE2)</f>
        <v>23</v>
      </c>
      <c r="AF11">
        <f>COUNT($I$2:AF2)</f>
        <v>24</v>
      </c>
      <c r="AG11">
        <f>COUNT($I$2:AG2)</f>
        <v>25</v>
      </c>
      <c r="AH11">
        <f>COUNT($I$2:AH2)</f>
        <v>26</v>
      </c>
      <c r="AI11">
        <f>COUNT($I$2:AI2)</f>
        <v>27</v>
      </c>
      <c r="AJ11">
        <f>COUNT($I$2:AJ2)</f>
        <v>28</v>
      </c>
      <c r="AK11">
        <f>COUNT($I$2:AK2)</f>
        <v>29</v>
      </c>
      <c r="AL11">
        <f>COUNT($I$2:AL2)</f>
        <v>30</v>
      </c>
      <c r="AM11">
        <f>COUNT($I$2:AM2)</f>
        <v>31</v>
      </c>
      <c r="AN11">
        <f>COUNT($I$2:AN2)</f>
        <v>32</v>
      </c>
      <c r="AO11">
        <f>COUNT($I$2:AO2)</f>
        <v>33</v>
      </c>
      <c r="AP11">
        <f>COUNT($I$2:AP2)</f>
        <v>34</v>
      </c>
      <c r="AQ11">
        <f>COUNT($I$2:AQ2)</f>
        <v>35</v>
      </c>
      <c r="AR11">
        <f>COUNT($I$2:AR2)</f>
        <v>36</v>
      </c>
      <c r="AS11">
        <f>COUNT($I$2:AS2)</f>
        <v>37</v>
      </c>
      <c r="AT11">
        <f>COUNT($I$2:AT2)</f>
        <v>38</v>
      </c>
      <c r="AU11">
        <f>COUNT($I$2:AU2)</f>
        <v>39</v>
      </c>
      <c r="AV11">
        <f>COUNT($I$2:AV2)</f>
        <v>40</v>
      </c>
    </row>
    <row r="12" spans="1:48" ht="16" customHeight="1" x14ac:dyDescent="0.2">
      <c r="C12" s="19" t="s">
        <v>187</v>
      </c>
      <c r="D12" s="6" t="s">
        <v>11</v>
      </c>
      <c r="I12">
        <f>YEAR(I2)-YEAR($E$4)+1</f>
        <v>1</v>
      </c>
      <c r="J12">
        <f t="shared" ref="J12:AV12" si="36">YEAR(J2)-YEAR($E$4)+1</f>
        <v>1</v>
      </c>
      <c r="K12">
        <f t="shared" si="36"/>
        <v>2</v>
      </c>
      <c r="L12">
        <f t="shared" si="36"/>
        <v>2</v>
      </c>
      <c r="M12">
        <f t="shared" si="36"/>
        <v>3</v>
      </c>
      <c r="N12">
        <f t="shared" si="36"/>
        <v>3</v>
      </c>
      <c r="O12">
        <f t="shared" si="36"/>
        <v>4</v>
      </c>
      <c r="P12">
        <f t="shared" si="36"/>
        <v>4</v>
      </c>
      <c r="Q12">
        <f t="shared" si="36"/>
        <v>5</v>
      </c>
      <c r="R12">
        <f t="shared" si="36"/>
        <v>5</v>
      </c>
      <c r="S12">
        <f t="shared" si="36"/>
        <v>6</v>
      </c>
      <c r="T12">
        <f t="shared" si="36"/>
        <v>6</v>
      </c>
      <c r="U12">
        <f t="shared" si="36"/>
        <v>7</v>
      </c>
      <c r="V12">
        <f t="shared" si="36"/>
        <v>7</v>
      </c>
      <c r="W12">
        <f t="shared" si="36"/>
        <v>8</v>
      </c>
      <c r="X12">
        <f t="shared" si="36"/>
        <v>8</v>
      </c>
      <c r="Y12">
        <f t="shared" si="36"/>
        <v>9</v>
      </c>
      <c r="Z12">
        <f t="shared" si="36"/>
        <v>9</v>
      </c>
      <c r="AA12">
        <f t="shared" si="36"/>
        <v>10</v>
      </c>
      <c r="AB12">
        <f t="shared" si="36"/>
        <v>10</v>
      </c>
      <c r="AC12">
        <f t="shared" si="36"/>
        <v>11</v>
      </c>
      <c r="AD12">
        <f t="shared" si="36"/>
        <v>11</v>
      </c>
      <c r="AE12">
        <f t="shared" si="36"/>
        <v>12</v>
      </c>
      <c r="AF12">
        <f t="shared" si="36"/>
        <v>12</v>
      </c>
      <c r="AG12">
        <f t="shared" si="36"/>
        <v>13</v>
      </c>
      <c r="AH12">
        <f t="shared" si="36"/>
        <v>13</v>
      </c>
      <c r="AI12">
        <f t="shared" si="36"/>
        <v>14</v>
      </c>
      <c r="AJ12">
        <f t="shared" si="36"/>
        <v>14</v>
      </c>
      <c r="AK12">
        <f t="shared" si="36"/>
        <v>15</v>
      </c>
      <c r="AL12">
        <f t="shared" si="36"/>
        <v>15</v>
      </c>
      <c r="AM12">
        <f t="shared" si="36"/>
        <v>16</v>
      </c>
      <c r="AN12">
        <f t="shared" si="36"/>
        <v>16</v>
      </c>
      <c r="AO12">
        <f t="shared" si="36"/>
        <v>17</v>
      </c>
      <c r="AP12">
        <f t="shared" si="36"/>
        <v>17</v>
      </c>
      <c r="AQ12">
        <f t="shared" si="36"/>
        <v>18</v>
      </c>
      <c r="AR12">
        <f t="shared" si="36"/>
        <v>18</v>
      </c>
      <c r="AS12">
        <f t="shared" si="36"/>
        <v>19</v>
      </c>
      <c r="AT12">
        <f t="shared" si="36"/>
        <v>19</v>
      </c>
      <c r="AU12">
        <f t="shared" si="36"/>
        <v>20</v>
      </c>
      <c r="AV12">
        <f t="shared" si="36"/>
        <v>20</v>
      </c>
    </row>
    <row r="13" spans="1:48" ht="16" customHeight="1" x14ac:dyDescent="0.2"/>
    <row r="14" spans="1:48" x14ac:dyDescent="0.2">
      <c r="C14" s="19" t="s">
        <v>167</v>
      </c>
      <c r="D14" s="6" t="s">
        <v>11</v>
      </c>
      <c r="I14" s="52">
        <f t="shared" ref="I14:AV14" si="37">IF(I3&lt;=$F$4, 1, 0)</f>
        <v>1</v>
      </c>
      <c r="J14" s="52">
        <f t="shared" si="37"/>
        <v>1</v>
      </c>
      <c r="K14" s="52">
        <f t="shared" si="37"/>
        <v>1</v>
      </c>
      <c r="L14" s="52">
        <f t="shared" si="37"/>
        <v>1</v>
      </c>
      <c r="M14" s="52">
        <f t="shared" si="37"/>
        <v>1</v>
      </c>
      <c r="N14" s="52">
        <f t="shared" si="37"/>
        <v>1</v>
      </c>
      <c r="O14" s="52">
        <f t="shared" si="37"/>
        <v>1</v>
      </c>
      <c r="P14" s="52">
        <f t="shared" si="37"/>
        <v>1</v>
      </c>
      <c r="Q14" s="52">
        <f t="shared" si="37"/>
        <v>1</v>
      </c>
      <c r="R14" s="52">
        <f t="shared" si="37"/>
        <v>1</v>
      </c>
      <c r="S14" s="52">
        <f t="shared" si="37"/>
        <v>1</v>
      </c>
      <c r="T14" s="52">
        <f t="shared" si="37"/>
        <v>1</v>
      </c>
      <c r="U14" s="52">
        <f t="shared" si="37"/>
        <v>1</v>
      </c>
      <c r="V14" s="52">
        <f t="shared" si="37"/>
        <v>1</v>
      </c>
      <c r="W14" s="52">
        <f t="shared" si="37"/>
        <v>1</v>
      </c>
      <c r="X14" s="52">
        <f t="shared" si="37"/>
        <v>1</v>
      </c>
      <c r="Y14" s="52">
        <f t="shared" si="37"/>
        <v>1</v>
      </c>
      <c r="Z14" s="52">
        <f t="shared" si="37"/>
        <v>1</v>
      </c>
      <c r="AA14" s="52">
        <f t="shared" si="37"/>
        <v>1</v>
      </c>
      <c r="AB14" s="52">
        <f t="shared" si="37"/>
        <v>1</v>
      </c>
      <c r="AC14" s="52">
        <f t="shared" si="37"/>
        <v>1</v>
      </c>
      <c r="AD14" s="52">
        <f t="shared" si="37"/>
        <v>1</v>
      </c>
      <c r="AE14" s="52">
        <f t="shared" si="37"/>
        <v>1</v>
      </c>
      <c r="AF14" s="52">
        <f t="shared" si="37"/>
        <v>1</v>
      </c>
      <c r="AG14" s="52">
        <f t="shared" si="37"/>
        <v>1</v>
      </c>
      <c r="AH14" s="52">
        <f t="shared" si="37"/>
        <v>1</v>
      </c>
      <c r="AI14" s="52">
        <f t="shared" si="37"/>
        <v>1</v>
      </c>
      <c r="AJ14" s="52">
        <f t="shared" si="37"/>
        <v>1</v>
      </c>
      <c r="AK14" s="52">
        <f t="shared" si="37"/>
        <v>1</v>
      </c>
      <c r="AL14" s="52">
        <f t="shared" si="37"/>
        <v>1</v>
      </c>
      <c r="AM14" s="52">
        <f t="shared" si="37"/>
        <v>1</v>
      </c>
      <c r="AN14" s="52">
        <f t="shared" si="37"/>
        <v>1</v>
      </c>
      <c r="AO14" s="52">
        <f t="shared" si="37"/>
        <v>1</v>
      </c>
      <c r="AP14" s="52">
        <f t="shared" si="37"/>
        <v>1</v>
      </c>
      <c r="AQ14" s="52">
        <f t="shared" si="37"/>
        <v>1</v>
      </c>
      <c r="AR14" s="52">
        <f t="shared" si="37"/>
        <v>1</v>
      </c>
      <c r="AS14" s="52">
        <f t="shared" si="37"/>
        <v>1</v>
      </c>
      <c r="AT14" s="52">
        <f t="shared" si="37"/>
        <v>1</v>
      </c>
      <c r="AU14" s="52">
        <f t="shared" si="37"/>
        <v>1</v>
      </c>
      <c r="AV14" s="52">
        <f t="shared" si="37"/>
        <v>1</v>
      </c>
    </row>
    <row r="15" spans="1:48" x14ac:dyDescent="0.2">
      <c r="C15" s="19"/>
    </row>
    <row r="16" spans="1:48" x14ac:dyDescent="0.2">
      <c r="C16" s="19" t="s">
        <v>188</v>
      </c>
      <c r="D16" s="6" t="s">
        <v>11</v>
      </c>
      <c r="I16" s="53">
        <f t="shared" ref="I16:AV16" si="38">YEAR(I2)-YEAR($E$4)+1</f>
        <v>1</v>
      </c>
      <c r="J16" s="53">
        <f t="shared" si="38"/>
        <v>1</v>
      </c>
      <c r="K16" s="53">
        <f t="shared" si="38"/>
        <v>2</v>
      </c>
      <c r="L16" s="53">
        <f t="shared" si="38"/>
        <v>2</v>
      </c>
      <c r="M16" s="53">
        <f t="shared" si="38"/>
        <v>3</v>
      </c>
      <c r="N16" s="53">
        <f t="shared" si="38"/>
        <v>3</v>
      </c>
      <c r="O16" s="53">
        <f t="shared" si="38"/>
        <v>4</v>
      </c>
      <c r="P16" s="53">
        <f t="shared" si="38"/>
        <v>4</v>
      </c>
      <c r="Q16" s="53">
        <f t="shared" si="38"/>
        <v>5</v>
      </c>
      <c r="R16" s="53">
        <f t="shared" si="38"/>
        <v>5</v>
      </c>
      <c r="S16" s="53">
        <f t="shared" si="38"/>
        <v>6</v>
      </c>
      <c r="T16" s="53">
        <f t="shared" si="38"/>
        <v>6</v>
      </c>
      <c r="U16" s="53">
        <f t="shared" si="38"/>
        <v>7</v>
      </c>
      <c r="V16" s="53">
        <f t="shared" si="38"/>
        <v>7</v>
      </c>
      <c r="W16" s="53">
        <f t="shared" si="38"/>
        <v>8</v>
      </c>
      <c r="X16" s="53">
        <f t="shared" si="38"/>
        <v>8</v>
      </c>
      <c r="Y16" s="53">
        <f t="shared" si="38"/>
        <v>9</v>
      </c>
      <c r="Z16" s="53">
        <f t="shared" si="38"/>
        <v>9</v>
      </c>
      <c r="AA16" s="53">
        <f t="shared" si="38"/>
        <v>10</v>
      </c>
      <c r="AB16" s="53">
        <f t="shared" si="38"/>
        <v>10</v>
      </c>
      <c r="AC16" s="53">
        <f t="shared" si="38"/>
        <v>11</v>
      </c>
      <c r="AD16" s="53">
        <f t="shared" si="38"/>
        <v>11</v>
      </c>
      <c r="AE16" s="53">
        <f t="shared" si="38"/>
        <v>12</v>
      </c>
      <c r="AF16" s="53">
        <f t="shared" si="38"/>
        <v>12</v>
      </c>
      <c r="AG16" s="53">
        <f t="shared" si="38"/>
        <v>13</v>
      </c>
      <c r="AH16" s="53">
        <f t="shared" si="38"/>
        <v>13</v>
      </c>
      <c r="AI16" s="53">
        <f t="shared" si="38"/>
        <v>14</v>
      </c>
      <c r="AJ16" s="53">
        <f t="shared" si="38"/>
        <v>14</v>
      </c>
      <c r="AK16" s="53">
        <f t="shared" si="38"/>
        <v>15</v>
      </c>
      <c r="AL16" s="53">
        <f t="shared" si="38"/>
        <v>15</v>
      </c>
      <c r="AM16" s="53">
        <f t="shared" si="38"/>
        <v>16</v>
      </c>
      <c r="AN16" s="53">
        <f t="shared" si="38"/>
        <v>16</v>
      </c>
      <c r="AO16" s="53">
        <f t="shared" si="38"/>
        <v>17</v>
      </c>
      <c r="AP16" s="53">
        <f t="shared" si="38"/>
        <v>17</v>
      </c>
      <c r="AQ16" s="53">
        <f t="shared" si="38"/>
        <v>18</v>
      </c>
      <c r="AR16" s="53">
        <f t="shared" si="38"/>
        <v>18</v>
      </c>
      <c r="AS16" s="53">
        <f t="shared" si="38"/>
        <v>19</v>
      </c>
      <c r="AT16" s="53">
        <f t="shared" si="38"/>
        <v>19</v>
      </c>
      <c r="AU16" s="53">
        <f t="shared" si="38"/>
        <v>20</v>
      </c>
      <c r="AV16" s="53">
        <f t="shared" si="38"/>
        <v>20</v>
      </c>
    </row>
    <row r="17" spans="2:48" x14ac:dyDescent="0.2">
      <c r="C17" s="19"/>
    </row>
    <row r="18" spans="2:48" s="4" customFormat="1" ht="20" x14ac:dyDescent="0.25">
      <c r="C18" s="4" t="s">
        <v>2</v>
      </c>
      <c r="D18" s="78"/>
    </row>
    <row r="19" spans="2:48" ht="16" x14ac:dyDescent="0.2">
      <c r="B19" s="67" t="s">
        <v>177</v>
      </c>
    </row>
    <row r="20" spans="2:48" x14ac:dyDescent="0.2">
      <c r="C20" s="68" t="s">
        <v>35</v>
      </c>
      <c r="D20" s="6" t="s">
        <v>32</v>
      </c>
      <c r="E20" s="14">
        <f>Input!E21</f>
        <v>50.4</v>
      </c>
      <c r="I20">
        <f>$E$20</f>
        <v>50.4</v>
      </c>
      <c r="J20">
        <f t="shared" ref="J20:AV20" si="39">$E$20</f>
        <v>50.4</v>
      </c>
      <c r="K20">
        <f t="shared" si="39"/>
        <v>50.4</v>
      </c>
      <c r="L20">
        <f t="shared" si="39"/>
        <v>50.4</v>
      </c>
      <c r="M20">
        <f t="shared" si="39"/>
        <v>50.4</v>
      </c>
      <c r="N20">
        <f t="shared" si="39"/>
        <v>50.4</v>
      </c>
      <c r="O20">
        <f t="shared" si="39"/>
        <v>50.4</v>
      </c>
      <c r="P20">
        <f t="shared" si="39"/>
        <v>50.4</v>
      </c>
      <c r="Q20">
        <f t="shared" si="39"/>
        <v>50.4</v>
      </c>
      <c r="R20">
        <f t="shared" si="39"/>
        <v>50.4</v>
      </c>
      <c r="S20">
        <f t="shared" si="39"/>
        <v>50.4</v>
      </c>
      <c r="T20">
        <f t="shared" si="39"/>
        <v>50.4</v>
      </c>
      <c r="U20">
        <f t="shared" si="39"/>
        <v>50.4</v>
      </c>
      <c r="V20">
        <f t="shared" si="39"/>
        <v>50.4</v>
      </c>
      <c r="W20">
        <f t="shared" si="39"/>
        <v>50.4</v>
      </c>
      <c r="X20">
        <f t="shared" si="39"/>
        <v>50.4</v>
      </c>
      <c r="Y20">
        <f t="shared" si="39"/>
        <v>50.4</v>
      </c>
      <c r="Z20">
        <f t="shared" si="39"/>
        <v>50.4</v>
      </c>
      <c r="AA20">
        <f t="shared" si="39"/>
        <v>50.4</v>
      </c>
      <c r="AB20">
        <f t="shared" si="39"/>
        <v>50.4</v>
      </c>
      <c r="AC20">
        <f t="shared" si="39"/>
        <v>50.4</v>
      </c>
      <c r="AD20">
        <f t="shared" si="39"/>
        <v>50.4</v>
      </c>
      <c r="AE20">
        <f t="shared" si="39"/>
        <v>50.4</v>
      </c>
      <c r="AF20">
        <f t="shared" si="39"/>
        <v>50.4</v>
      </c>
      <c r="AG20">
        <f t="shared" si="39"/>
        <v>50.4</v>
      </c>
      <c r="AH20">
        <f t="shared" si="39"/>
        <v>50.4</v>
      </c>
      <c r="AI20">
        <f t="shared" si="39"/>
        <v>50.4</v>
      </c>
      <c r="AJ20">
        <f t="shared" si="39"/>
        <v>50.4</v>
      </c>
      <c r="AK20">
        <f t="shared" si="39"/>
        <v>50.4</v>
      </c>
      <c r="AL20">
        <f t="shared" si="39"/>
        <v>50.4</v>
      </c>
      <c r="AM20">
        <f t="shared" si="39"/>
        <v>50.4</v>
      </c>
      <c r="AN20">
        <f t="shared" si="39"/>
        <v>50.4</v>
      </c>
      <c r="AO20">
        <f t="shared" si="39"/>
        <v>50.4</v>
      </c>
      <c r="AP20">
        <f t="shared" si="39"/>
        <v>50.4</v>
      </c>
      <c r="AQ20">
        <f t="shared" si="39"/>
        <v>50.4</v>
      </c>
      <c r="AR20">
        <f t="shared" si="39"/>
        <v>50.4</v>
      </c>
      <c r="AS20">
        <f t="shared" si="39"/>
        <v>50.4</v>
      </c>
      <c r="AT20">
        <f t="shared" si="39"/>
        <v>50.4</v>
      </c>
      <c r="AU20">
        <f t="shared" si="39"/>
        <v>50.4</v>
      </c>
      <c r="AV20">
        <f t="shared" si="39"/>
        <v>50.4</v>
      </c>
    </row>
    <row r="21" spans="2:48" x14ac:dyDescent="0.2">
      <c r="C21" t="s">
        <v>178</v>
      </c>
      <c r="D21" s="6" t="s">
        <v>38</v>
      </c>
      <c r="E21" s="58">
        <f>Input!E23</f>
        <v>0.28199999999999997</v>
      </c>
      <c r="I21" s="17">
        <f>$E$21</f>
        <v>0.28199999999999997</v>
      </c>
      <c r="J21" s="17">
        <f t="shared" ref="J21:AV21" si="40">$E$21</f>
        <v>0.28199999999999997</v>
      </c>
      <c r="K21" s="17">
        <f t="shared" si="40"/>
        <v>0.28199999999999997</v>
      </c>
      <c r="L21" s="17">
        <f t="shared" si="40"/>
        <v>0.28199999999999997</v>
      </c>
      <c r="M21" s="17">
        <f t="shared" si="40"/>
        <v>0.28199999999999997</v>
      </c>
      <c r="N21" s="17">
        <f t="shared" si="40"/>
        <v>0.28199999999999997</v>
      </c>
      <c r="O21" s="17">
        <f t="shared" si="40"/>
        <v>0.28199999999999997</v>
      </c>
      <c r="P21" s="17">
        <f t="shared" si="40"/>
        <v>0.28199999999999997</v>
      </c>
      <c r="Q21" s="17">
        <f t="shared" si="40"/>
        <v>0.28199999999999997</v>
      </c>
      <c r="R21" s="17">
        <f t="shared" si="40"/>
        <v>0.28199999999999997</v>
      </c>
      <c r="S21" s="17">
        <f t="shared" si="40"/>
        <v>0.28199999999999997</v>
      </c>
      <c r="T21" s="17">
        <f t="shared" si="40"/>
        <v>0.28199999999999997</v>
      </c>
      <c r="U21" s="17">
        <f t="shared" si="40"/>
        <v>0.28199999999999997</v>
      </c>
      <c r="V21" s="17">
        <f t="shared" si="40"/>
        <v>0.28199999999999997</v>
      </c>
      <c r="W21" s="17">
        <f t="shared" si="40"/>
        <v>0.28199999999999997</v>
      </c>
      <c r="X21" s="17">
        <f t="shared" si="40"/>
        <v>0.28199999999999997</v>
      </c>
      <c r="Y21" s="17">
        <f t="shared" si="40"/>
        <v>0.28199999999999997</v>
      </c>
      <c r="Z21" s="17">
        <f t="shared" si="40"/>
        <v>0.28199999999999997</v>
      </c>
      <c r="AA21" s="17">
        <f t="shared" si="40"/>
        <v>0.28199999999999997</v>
      </c>
      <c r="AB21" s="17">
        <f t="shared" si="40"/>
        <v>0.28199999999999997</v>
      </c>
      <c r="AC21" s="17">
        <f t="shared" si="40"/>
        <v>0.28199999999999997</v>
      </c>
      <c r="AD21" s="17">
        <f t="shared" si="40"/>
        <v>0.28199999999999997</v>
      </c>
      <c r="AE21" s="17">
        <f t="shared" si="40"/>
        <v>0.28199999999999997</v>
      </c>
      <c r="AF21" s="17">
        <f t="shared" si="40"/>
        <v>0.28199999999999997</v>
      </c>
      <c r="AG21" s="17">
        <f t="shared" si="40"/>
        <v>0.28199999999999997</v>
      </c>
      <c r="AH21" s="17">
        <f t="shared" si="40"/>
        <v>0.28199999999999997</v>
      </c>
      <c r="AI21" s="17">
        <f t="shared" si="40"/>
        <v>0.28199999999999997</v>
      </c>
      <c r="AJ21" s="17">
        <f t="shared" si="40"/>
        <v>0.28199999999999997</v>
      </c>
      <c r="AK21" s="17">
        <f t="shared" si="40"/>
        <v>0.28199999999999997</v>
      </c>
      <c r="AL21" s="17">
        <f t="shared" si="40"/>
        <v>0.28199999999999997</v>
      </c>
      <c r="AM21" s="17">
        <f t="shared" si="40"/>
        <v>0.28199999999999997</v>
      </c>
      <c r="AN21" s="17">
        <f t="shared" si="40"/>
        <v>0.28199999999999997</v>
      </c>
      <c r="AO21" s="17">
        <f t="shared" si="40"/>
        <v>0.28199999999999997</v>
      </c>
      <c r="AP21" s="17">
        <f t="shared" si="40"/>
        <v>0.28199999999999997</v>
      </c>
      <c r="AQ21" s="17">
        <f t="shared" si="40"/>
        <v>0.28199999999999997</v>
      </c>
      <c r="AR21" s="17">
        <f t="shared" si="40"/>
        <v>0.28199999999999997</v>
      </c>
      <c r="AS21" s="17">
        <f t="shared" si="40"/>
        <v>0.28199999999999997</v>
      </c>
      <c r="AT21" s="17">
        <f t="shared" si="40"/>
        <v>0.28199999999999997</v>
      </c>
      <c r="AU21" s="17">
        <f t="shared" si="40"/>
        <v>0.28199999999999997</v>
      </c>
      <c r="AV21" s="17">
        <f t="shared" si="40"/>
        <v>0.28199999999999997</v>
      </c>
    </row>
    <row r="22" spans="2:48" x14ac:dyDescent="0.2">
      <c r="C22" s="70" t="s">
        <v>168</v>
      </c>
      <c r="D22" s="6" t="s">
        <v>38</v>
      </c>
      <c r="E22" s="56">
        <f>Input!E24</f>
        <v>0.54</v>
      </c>
      <c r="I22" s="94">
        <f>IF(I10=1, $E$22, 0)</f>
        <v>0.54</v>
      </c>
      <c r="J22" s="94">
        <f t="shared" ref="J22:AV22" si="41">IF(J10=1, $E$22, 0)</f>
        <v>0</v>
      </c>
      <c r="K22" s="94">
        <f t="shared" si="41"/>
        <v>0.54</v>
      </c>
      <c r="L22" s="94">
        <f t="shared" si="41"/>
        <v>0</v>
      </c>
      <c r="M22" s="94">
        <f t="shared" si="41"/>
        <v>0.54</v>
      </c>
      <c r="N22" s="94">
        <f t="shared" si="41"/>
        <v>0</v>
      </c>
      <c r="O22" s="94">
        <f t="shared" si="41"/>
        <v>0.54</v>
      </c>
      <c r="P22" s="94">
        <f t="shared" si="41"/>
        <v>0</v>
      </c>
      <c r="Q22" s="94">
        <f t="shared" si="41"/>
        <v>0.54</v>
      </c>
      <c r="R22" s="94">
        <f t="shared" si="41"/>
        <v>0</v>
      </c>
      <c r="S22" s="94">
        <f t="shared" si="41"/>
        <v>0.54</v>
      </c>
      <c r="T22" s="94">
        <f t="shared" si="41"/>
        <v>0</v>
      </c>
      <c r="U22" s="94">
        <f t="shared" si="41"/>
        <v>0.54</v>
      </c>
      <c r="V22" s="94">
        <f t="shared" si="41"/>
        <v>0</v>
      </c>
      <c r="W22" s="94">
        <f t="shared" si="41"/>
        <v>0.54</v>
      </c>
      <c r="X22" s="94">
        <f t="shared" si="41"/>
        <v>0</v>
      </c>
      <c r="Y22" s="94">
        <f t="shared" si="41"/>
        <v>0.54</v>
      </c>
      <c r="Z22" s="94">
        <f t="shared" si="41"/>
        <v>0</v>
      </c>
      <c r="AA22" s="94">
        <f t="shared" si="41"/>
        <v>0.54</v>
      </c>
      <c r="AB22" s="94">
        <f t="shared" si="41"/>
        <v>0</v>
      </c>
      <c r="AC22" s="94">
        <f t="shared" si="41"/>
        <v>0.54</v>
      </c>
      <c r="AD22" s="94">
        <f t="shared" si="41"/>
        <v>0</v>
      </c>
      <c r="AE22" s="94">
        <f t="shared" si="41"/>
        <v>0.54</v>
      </c>
      <c r="AF22" s="94">
        <f t="shared" si="41"/>
        <v>0</v>
      </c>
      <c r="AG22" s="94">
        <f t="shared" si="41"/>
        <v>0.54</v>
      </c>
      <c r="AH22" s="94">
        <f t="shared" si="41"/>
        <v>0</v>
      </c>
      <c r="AI22" s="94">
        <f t="shared" si="41"/>
        <v>0.54</v>
      </c>
      <c r="AJ22" s="94">
        <f t="shared" si="41"/>
        <v>0</v>
      </c>
      <c r="AK22" s="94">
        <f t="shared" si="41"/>
        <v>0.54</v>
      </c>
      <c r="AL22" s="94">
        <f t="shared" si="41"/>
        <v>0</v>
      </c>
      <c r="AM22" s="94">
        <f t="shared" si="41"/>
        <v>0.54</v>
      </c>
      <c r="AN22" s="94">
        <f t="shared" si="41"/>
        <v>0</v>
      </c>
      <c r="AO22" s="94">
        <f t="shared" si="41"/>
        <v>0.54</v>
      </c>
      <c r="AP22" s="94">
        <f t="shared" si="41"/>
        <v>0</v>
      </c>
      <c r="AQ22" s="94">
        <f t="shared" si="41"/>
        <v>0.54</v>
      </c>
      <c r="AR22" s="94">
        <f t="shared" si="41"/>
        <v>0</v>
      </c>
      <c r="AS22" s="94">
        <f t="shared" si="41"/>
        <v>0.54</v>
      </c>
      <c r="AT22" s="94">
        <f t="shared" si="41"/>
        <v>0</v>
      </c>
      <c r="AU22" s="94">
        <f t="shared" si="41"/>
        <v>0.54</v>
      </c>
      <c r="AV22" s="94">
        <f t="shared" si="41"/>
        <v>0</v>
      </c>
    </row>
    <row r="23" spans="2:48" x14ac:dyDescent="0.2">
      <c r="C23" s="70" t="s">
        <v>169</v>
      </c>
      <c r="D23" s="6" t="s">
        <v>38</v>
      </c>
      <c r="E23" s="56">
        <f>Input!E25</f>
        <v>0.46</v>
      </c>
      <c r="I23" s="94">
        <f t="shared" ref="I23:AV23" si="42">IF(I10=2, $E$23, 0)</f>
        <v>0</v>
      </c>
      <c r="J23" s="94">
        <f t="shared" si="42"/>
        <v>0.46</v>
      </c>
      <c r="K23" s="94">
        <f t="shared" si="42"/>
        <v>0</v>
      </c>
      <c r="L23" s="94">
        <f t="shared" si="42"/>
        <v>0.46</v>
      </c>
      <c r="M23" s="94">
        <f t="shared" si="42"/>
        <v>0</v>
      </c>
      <c r="N23" s="94">
        <f t="shared" si="42"/>
        <v>0.46</v>
      </c>
      <c r="O23" s="94">
        <f t="shared" si="42"/>
        <v>0</v>
      </c>
      <c r="P23" s="94">
        <f t="shared" si="42"/>
        <v>0.46</v>
      </c>
      <c r="Q23" s="94">
        <f t="shared" si="42"/>
        <v>0</v>
      </c>
      <c r="R23" s="94">
        <f t="shared" si="42"/>
        <v>0.46</v>
      </c>
      <c r="S23" s="94">
        <f t="shared" si="42"/>
        <v>0</v>
      </c>
      <c r="T23" s="94">
        <f t="shared" si="42"/>
        <v>0.46</v>
      </c>
      <c r="U23" s="94">
        <f t="shared" si="42"/>
        <v>0</v>
      </c>
      <c r="V23" s="94">
        <f t="shared" si="42"/>
        <v>0.46</v>
      </c>
      <c r="W23" s="94">
        <f t="shared" si="42"/>
        <v>0</v>
      </c>
      <c r="X23" s="94">
        <f t="shared" si="42"/>
        <v>0.46</v>
      </c>
      <c r="Y23" s="94">
        <f t="shared" si="42"/>
        <v>0</v>
      </c>
      <c r="Z23" s="94">
        <f t="shared" si="42"/>
        <v>0.46</v>
      </c>
      <c r="AA23" s="94">
        <f t="shared" si="42"/>
        <v>0</v>
      </c>
      <c r="AB23" s="94">
        <f t="shared" si="42"/>
        <v>0.46</v>
      </c>
      <c r="AC23" s="94">
        <f t="shared" si="42"/>
        <v>0</v>
      </c>
      <c r="AD23" s="94">
        <f t="shared" si="42"/>
        <v>0.46</v>
      </c>
      <c r="AE23" s="94">
        <f t="shared" si="42"/>
        <v>0</v>
      </c>
      <c r="AF23" s="94">
        <f t="shared" si="42"/>
        <v>0.46</v>
      </c>
      <c r="AG23" s="94">
        <f t="shared" si="42"/>
        <v>0</v>
      </c>
      <c r="AH23" s="94">
        <f t="shared" si="42"/>
        <v>0.46</v>
      </c>
      <c r="AI23" s="94">
        <f t="shared" si="42"/>
        <v>0</v>
      </c>
      <c r="AJ23" s="94">
        <f t="shared" si="42"/>
        <v>0.46</v>
      </c>
      <c r="AK23" s="94">
        <f t="shared" si="42"/>
        <v>0</v>
      </c>
      <c r="AL23" s="94">
        <f t="shared" si="42"/>
        <v>0.46</v>
      </c>
      <c r="AM23" s="94">
        <f t="shared" si="42"/>
        <v>0</v>
      </c>
      <c r="AN23" s="94">
        <f t="shared" si="42"/>
        <v>0.46</v>
      </c>
      <c r="AO23" s="94">
        <f t="shared" si="42"/>
        <v>0</v>
      </c>
      <c r="AP23" s="94">
        <f t="shared" si="42"/>
        <v>0.46</v>
      </c>
      <c r="AQ23" s="94">
        <f t="shared" si="42"/>
        <v>0</v>
      </c>
      <c r="AR23" s="94">
        <f t="shared" si="42"/>
        <v>0.46</v>
      </c>
      <c r="AS23" s="94">
        <f t="shared" si="42"/>
        <v>0</v>
      </c>
      <c r="AT23" s="94">
        <f t="shared" si="42"/>
        <v>0.46</v>
      </c>
      <c r="AU23" s="94">
        <f t="shared" si="42"/>
        <v>0</v>
      </c>
      <c r="AV23" s="94">
        <f t="shared" si="42"/>
        <v>0.46</v>
      </c>
    </row>
    <row r="25" spans="2:48" x14ac:dyDescent="0.2">
      <c r="C25" s="71" t="s">
        <v>175</v>
      </c>
      <c r="D25" s="6" t="s">
        <v>173</v>
      </c>
      <c r="I25" s="20">
        <f>I20*365*24*(I22+I23)</f>
        <v>238412.16</v>
      </c>
      <c r="J25" s="20">
        <f t="shared" ref="J25:AV25" si="43">J20*365*24*(J22+J23)</f>
        <v>203091.84</v>
      </c>
      <c r="K25" s="20">
        <f t="shared" si="43"/>
        <v>238412.16</v>
      </c>
      <c r="L25" s="20">
        <f t="shared" si="43"/>
        <v>203091.84</v>
      </c>
      <c r="M25" s="20">
        <f t="shared" si="43"/>
        <v>238412.16</v>
      </c>
      <c r="N25" s="20">
        <f t="shared" si="43"/>
        <v>203091.84</v>
      </c>
      <c r="O25" s="20">
        <f t="shared" si="43"/>
        <v>238412.16</v>
      </c>
      <c r="P25" s="20">
        <f t="shared" si="43"/>
        <v>203091.84</v>
      </c>
      <c r="Q25" s="20">
        <f t="shared" si="43"/>
        <v>238412.16</v>
      </c>
      <c r="R25" s="20">
        <f t="shared" si="43"/>
        <v>203091.84</v>
      </c>
      <c r="S25" s="20">
        <f t="shared" si="43"/>
        <v>238412.16</v>
      </c>
      <c r="T25" s="20">
        <f t="shared" si="43"/>
        <v>203091.84</v>
      </c>
      <c r="U25" s="20">
        <f t="shared" si="43"/>
        <v>238412.16</v>
      </c>
      <c r="V25" s="20">
        <f t="shared" si="43"/>
        <v>203091.84</v>
      </c>
      <c r="W25" s="20">
        <f t="shared" si="43"/>
        <v>238412.16</v>
      </c>
      <c r="X25" s="20">
        <f t="shared" si="43"/>
        <v>203091.84</v>
      </c>
      <c r="Y25" s="20">
        <f t="shared" si="43"/>
        <v>238412.16</v>
      </c>
      <c r="Z25" s="20">
        <f t="shared" si="43"/>
        <v>203091.84</v>
      </c>
      <c r="AA25" s="20">
        <f t="shared" si="43"/>
        <v>238412.16</v>
      </c>
      <c r="AB25" s="20">
        <f t="shared" si="43"/>
        <v>203091.84</v>
      </c>
      <c r="AC25" s="20">
        <f t="shared" si="43"/>
        <v>238412.16</v>
      </c>
      <c r="AD25" s="20">
        <f t="shared" si="43"/>
        <v>203091.84</v>
      </c>
      <c r="AE25" s="20">
        <f t="shared" si="43"/>
        <v>238412.16</v>
      </c>
      <c r="AF25" s="20">
        <f t="shared" si="43"/>
        <v>203091.84</v>
      </c>
      <c r="AG25" s="20">
        <f t="shared" si="43"/>
        <v>238412.16</v>
      </c>
      <c r="AH25" s="20">
        <f t="shared" si="43"/>
        <v>203091.84</v>
      </c>
      <c r="AI25" s="20">
        <f t="shared" si="43"/>
        <v>238412.16</v>
      </c>
      <c r="AJ25" s="20">
        <f t="shared" si="43"/>
        <v>203091.84</v>
      </c>
      <c r="AK25" s="20">
        <f t="shared" si="43"/>
        <v>238412.16</v>
      </c>
      <c r="AL25" s="20">
        <f t="shared" si="43"/>
        <v>203091.84</v>
      </c>
      <c r="AM25" s="20">
        <f t="shared" si="43"/>
        <v>238412.16</v>
      </c>
      <c r="AN25" s="20">
        <f t="shared" si="43"/>
        <v>203091.84</v>
      </c>
      <c r="AO25" s="20">
        <f t="shared" si="43"/>
        <v>238412.16</v>
      </c>
      <c r="AP25" s="20">
        <f t="shared" si="43"/>
        <v>203091.84</v>
      </c>
      <c r="AQ25" s="20">
        <f t="shared" si="43"/>
        <v>238412.16</v>
      </c>
      <c r="AR25" s="20">
        <f t="shared" si="43"/>
        <v>203091.84</v>
      </c>
      <c r="AS25" s="20">
        <f t="shared" si="43"/>
        <v>238412.16</v>
      </c>
      <c r="AT25" s="20">
        <f t="shared" si="43"/>
        <v>203091.84</v>
      </c>
      <c r="AU25" s="20">
        <f t="shared" si="43"/>
        <v>238412.16</v>
      </c>
      <c r="AV25" s="20">
        <f t="shared" si="43"/>
        <v>203091.84</v>
      </c>
    </row>
    <row r="27" spans="2:48" x14ac:dyDescent="0.2">
      <c r="C27" s="71" t="s">
        <v>176</v>
      </c>
      <c r="D27" s="6" t="s">
        <v>173</v>
      </c>
      <c r="I27" s="63">
        <f>I25*$E$21</f>
        <v>67232.229119999989</v>
      </c>
      <c r="J27" s="63">
        <f t="shared" ref="J27:AV27" si="44">J25*$E$21</f>
        <v>57271.898879999993</v>
      </c>
      <c r="K27" s="63">
        <f t="shared" si="44"/>
        <v>67232.229119999989</v>
      </c>
      <c r="L27" s="63">
        <f t="shared" si="44"/>
        <v>57271.898879999993</v>
      </c>
      <c r="M27" s="63">
        <f t="shared" si="44"/>
        <v>67232.229119999989</v>
      </c>
      <c r="N27" s="63">
        <f t="shared" si="44"/>
        <v>57271.898879999993</v>
      </c>
      <c r="O27" s="63">
        <f t="shared" si="44"/>
        <v>67232.229119999989</v>
      </c>
      <c r="P27" s="63">
        <f t="shared" si="44"/>
        <v>57271.898879999993</v>
      </c>
      <c r="Q27" s="63">
        <f t="shared" si="44"/>
        <v>67232.229119999989</v>
      </c>
      <c r="R27" s="63">
        <f t="shared" si="44"/>
        <v>57271.898879999993</v>
      </c>
      <c r="S27" s="63">
        <f t="shared" si="44"/>
        <v>67232.229119999989</v>
      </c>
      <c r="T27" s="63">
        <f t="shared" si="44"/>
        <v>57271.898879999993</v>
      </c>
      <c r="U27" s="63">
        <f t="shared" si="44"/>
        <v>67232.229119999989</v>
      </c>
      <c r="V27" s="63">
        <f t="shared" si="44"/>
        <v>57271.898879999993</v>
      </c>
      <c r="W27" s="63">
        <f t="shared" si="44"/>
        <v>67232.229119999989</v>
      </c>
      <c r="X27" s="63">
        <f t="shared" si="44"/>
        <v>57271.898879999993</v>
      </c>
      <c r="Y27" s="63">
        <f t="shared" si="44"/>
        <v>67232.229119999989</v>
      </c>
      <c r="Z27" s="63">
        <f t="shared" si="44"/>
        <v>57271.898879999993</v>
      </c>
      <c r="AA27" s="63">
        <f t="shared" si="44"/>
        <v>67232.229119999989</v>
      </c>
      <c r="AB27" s="63">
        <f t="shared" si="44"/>
        <v>57271.898879999993</v>
      </c>
      <c r="AC27" s="63">
        <f t="shared" si="44"/>
        <v>67232.229119999989</v>
      </c>
      <c r="AD27" s="63">
        <f t="shared" si="44"/>
        <v>57271.898879999993</v>
      </c>
      <c r="AE27" s="63">
        <f t="shared" si="44"/>
        <v>67232.229119999989</v>
      </c>
      <c r="AF27" s="63">
        <f t="shared" si="44"/>
        <v>57271.898879999993</v>
      </c>
      <c r="AG27" s="63">
        <f t="shared" si="44"/>
        <v>67232.229119999989</v>
      </c>
      <c r="AH27" s="63">
        <f t="shared" si="44"/>
        <v>57271.898879999993</v>
      </c>
      <c r="AI27" s="63">
        <f t="shared" si="44"/>
        <v>67232.229119999989</v>
      </c>
      <c r="AJ27" s="63">
        <f t="shared" si="44"/>
        <v>57271.898879999993</v>
      </c>
      <c r="AK27" s="63">
        <f t="shared" si="44"/>
        <v>67232.229119999989</v>
      </c>
      <c r="AL27" s="63">
        <f t="shared" si="44"/>
        <v>57271.898879999993</v>
      </c>
      <c r="AM27" s="63">
        <f t="shared" si="44"/>
        <v>67232.229119999989</v>
      </c>
      <c r="AN27" s="63">
        <f t="shared" si="44"/>
        <v>57271.898879999993</v>
      </c>
      <c r="AO27" s="63">
        <f t="shared" si="44"/>
        <v>67232.229119999989</v>
      </c>
      <c r="AP27" s="63">
        <f t="shared" si="44"/>
        <v>57271.898879999993</v>
      </c>
      <c r="AQ27" s="63">
        <f t="shared" si="44"/>
        <v>67232.229119999989</v>
      </c>
      <c r="AR27" s="63">
        <f t="shared" si="44"/>
        <v>57271.898879999993</v>
      </c>
      <c r="AS27" s="63">
        <f t="shared" si="44"/>
        <v>67232.229119999989</v>
      </c>
      <c r="AT27" s="63">
        <f t="shared" si="44"/>
        <v>57271.898879999993</v>
      </c>
      <c r="AU27" s="63">
        <f t="shared" si="44"/>
        <v>67232.229119999989</v>
      </c>
      <c r="AV27" s="63">
        <f t="shared" si="44"/>
        <v>57271.898879999993</v>
      </c>
    </row>
    <row r="28" spans="2:48" s="4" customFormat="1" ht="20" x14ac:dyDescent="0.25">
      <c r="C28" s="4" t="s">
        <v>3</v>
      </c>
      <c r="D28" s="78"/>
    </row>
    <row r="29" spans="2:48" ht="16" x14ac:dyDescent="0.2">
      <c r="B29" s="67" t="s">
        <v>172</v>
      </c>
    </row>
    <row r="30" spans="2:48" x14ac:dyDescent="0.2">
      <c r="C30" t="s">
        <v>60</v>
      </c>
      <c r="D30" s="6" t="s">
        <v>44</v>
      </c>
      <c r="E30" s="14">
        <f>Input!E27</f>
        <v>87.8</v>
      </c>
      <c r="I30">
        <f>$E$30</f>
        <v>87.8</v>
      </c>
      <c r="J30">
        <f t="shared" ref="J30:AV30" si="45">$E$30</f>
        <v>87.8</v>
      </c>
      <c r="K30">
        <f t="shared" si="45"/>
        <v>87.8</v>
      </c>
      <c r="L30">
        <f t="shared" si="45"/>
        <v>87.8</v>
      </c>
      <c r="M30">
        <f t="shared" si="45"/>
        <v>87.8</v>
      </c>
      <c r="N30">
        <f t="shared" si="45"/>
        <v>87.8</v>
      </c>
      <c r="O30">
        <f t="shared" si="45"/>
        <v>87.8</v>
      </c>
      <c r="P30">
        <f t="shared" si="45"/>
        <v>87.8</v>
      </c>
      <c r="Q30">
        <f t="shared" si="45"/>
        <v>87.8</v>
      </c>
      <c r="R30">
        <f t="shared" si="45"/>
        <v>87.8</v>
      </c>
      <c r="S30">
        <f t="shared" si="45"/>
        <v>87.8</v>
      </c>
      <c r="T30">
        <f t="shared" si="45"/>
        <v>87.8</v>
      </c>
      <c r="U30">
        <f t="shared" si="45"/>
        <v>87.8</v>
      </c>
      <c r="V30">
        <f t="shared" si="45"/>
        <v>87.8</v>
      </c>
      <c r="W30">
        <f t="shared" si="45"/>
        <v>87.8</v>
      </c>
      <c r="X30">
        <f t="shared" si="45"/>
        <v>87.8</v>
      </c>
      <c r="Y30">
        <f t="shared" si="45"/>
        <v>87.8</v>
      </c>
      <c r="Z30">
        <f t="shared" si="45"/>
        <v>87.8</v>
      </c>
      <c r="AA30">
        <f t="shared" si="45"/>
        <v>87.8</v>
      </c>
      <c r="AB30">
        <f t="shared" si="45"/>
        <v>87.8</v>
      </c>
      <c r="AC30">
        <f t="shared" si="45"/>
        <v>87.8</v>
      </c>
      <c r="AD30">
        <f t="shared" si="45"/>
        <v>87.8</v>
      </c>
      <c r="AE30">
        <f t="shared" si="45"/>
        <v>87.8</v>
      </c>
      <c r="AF30">
        <f t="shared" si="45"/>
        <v>87.8</v>
      </c>
      <c r="AG30">
        <f t="shared" si="45"/>
        <v>87.8</v>
      </c>
      <c r="AH30">
        <f t="shared" si="45"/>
        <v>87.8</v>
      </c>
      <c r="AI30">
        <f t="shared" si="45"/>
        <v>87.8</v>
      </c>
      <c r="AJ30">
        <f t="shared" si="45"/>
        <v>87.8</v>
      </c>
      <c r="AK30">
        <f t="shared" si="45"/>
        <v>87.8</v>
      </c>
      <c r="AL30">
        <f t="shared" si="45"/>
        <v>87.8</v>
      </c>
      <c r="AM30">
        <f t="shared" si="45"/>
        <v>87.8</v>
      </c>
      <c r="AN30">
        <f t="shared" si="45"/>
        <v>87.8</v>
      </c>
      <c r="AO30">
        <f t="shared" si="45"/>
        <v>87.8</v>
      </c>
      <c r="AP30">
        <f t="shared" si="45"/>
        <v>87.8</v>
      </c>
      <c r="AQ30">
        <f t="shared" si="45"/>
        <v>87.8</v>
      </c>
      <c r="AR30">
        <f t="shared" si="45"/>
        <v>87.8</v>
      </c>
      <c r="AS30">
        <f t="shared" si="45"/>
        <v>87.8</v>
      </c>
      <c r="AT30">
        <f t="shared" si="45"/>
        <v>87.8</v>
      </c>
      <c r="AU30">
        <f t="shared" si="45"/>
        <v>87.8</v>
      </c>
      <c r="AV30">
        <f t="shared" si="45"/>
        <v>87.8</v>
      </c>
    </row>
    <row r="32" spans="2:48" ht="16" x14ac:dyDescent="0.2">
      <c r="C32" s="61" t="s">
        <v>23</v>
      </c>
      <c r="D32" s="6" t="s">
        <v>174</v>
      </c>
      <c r="E32" s="69">
        <f>Input!E28</f>
        <v>0</v>
      </c>
      <c r="I32" s="66">
        <v>0</v>
      </c>
      <c r="J32" s="16">
        <f>E32</f>
        <v>0</v>
      </c>
      <c r="K32" s="16">
        <f>F32</f>
        <v>0</v>
      </c>
      <c r="L32" s="16">
        <f>G32</f>
        <v>0</v>
      </c>
      <c r="M32" s="16">
        <f t="shared" ref="M32:AV32" si="46">H32</f>
        <v>0</v>
      </c>
      <c r="N32" s="16">
        <f t="shared" si="46"/>
        <v>0</v>
      </c>
      <c r="O32" s="16">
        <f t="shared" si="46"/>
        <v>0</v>
      </c>
      <c r="P32" s="16">
        <f t="shared" si="46"/>
        <v>0</v>
      </c>
      <c r="Q32" s="16">
        <f t="shared" si="46"/>
        <v>0</v>
      </c>
      <c r="R32" s="16">
        <f t="shared" si="46"/>
        <v>0</v>
      </c>
      <c r="S32" s="16">
        <f t="shared" si="46"/>
        <v>0</v>
      </c>
      <c r="T32" s="16">
        <f t="shared" si="46"/>
        <v>0</v>
      </c>
      <c r="U32" s="16">
        <f t="shared" si="46"/>
        <v>0</v>
      </c>
      <c r="V32" s="16">
        <f t="shared" si="46"/>
        <v>0</v>
      </c>
      <c r="W32" s="16">
        <f t="shared" si="46"/>
        <v>0</v>
      </c>
      <c r="X32" s="16">
        <f t="shared" si="46"/>
        <v>0</v>
      </c>
      <c r="Y32" s="16">
        <f t="shared" si="46"/>
        <v>0</v>
      </c>
      <c r="Z32" s="16">
        <f t="shared" si="46"/>
        <v>0</v>
      </c>
      <c r="AA32" s="16">
        <f t="shared" si="46"/>
        <v>0</v>
      </c>
      <c r="AB32" s="16">
        <f t="shared" si="46"/>
        <v>0</v>
      </c>
      <c r="AC32" s="16">
        <f t="shared" si="46"/>
        <v>0</v>
      </c>
      <c r="AD32" s="16">
        <f t="shared" si="46"/>
        <v>0</v>
      </c>
      <c r="AE32" s="16">
        <f t="shared" si="46"/>
        <v>0</v>
      </c>
      <c r="AF32" s="16">
        <f t="shared" si="46"/>
        <v>0</v>
      </c>
      <c r="AG32" s="16">
        <f t="shared" si="46"/>
        <v>0</v>
      </c>
      <c r="AH32" s="16">
        <f t="shared" si="46"/>
        <v>0</v>
      </c>
      <c r="AI32" s="16">
        <f t="shared" si="46"/>
        <v>0</v>
      </c>
      <c r="AJ32" s="16">
        <f t="shared" si="46"/>
        <v>0</v>
      </c>
      <c r="AK32" s="16">
        <f t="shared" si="46"/>
        <v>0</v>
      </c>
      <c r="AL32" s="16">
        <f t="shared" si="46"/>
        <v>0</v>
      </c>
      <c r="AM32" s="16">
        <f t="shared" si="46"/>
        <v>0</v>
      </c>
      <c r="AN32" s="16">
        <f t="shared" si="46"/>
        <v>0</v>
      </c>
      <c r="AO32" s="16">
        <f t="shared" si="46"/>
        <v>0</v>
      </c>
      <c r="AP32" s="16">
        <f t="shared" si="46"/>
        <v>0</v>
      </c>
      <c r="AQ32" s="16">
        <f t="shared" si="46"/>
        <v>0</v>
      </c>
      <c r="AR32" s="16">
        <f t="shared" si="46"/>
        <v>0</v>
      </c>
      <c r="AS32" s="16">
        <f t="shared" si="46"/>
        <v>0</v>
      </c>
      <c r="AT32" s="16">
        <f t="shared" si="46"/>
        <v>0</v>
      </c>
      <c r="AU32" s="16">
        <f t="shared" si="46"/>
        <v>0</v>
      </c>
      <c r="AV32" s="16">
        <f t="shared" si="46"/>
        <v>0</v>
      </c>
    </row>
    <row r="33" spans="2:48" ht="16" x14ac:dyDescent="0.2">
      <c r="C33" s="61" t="s">
        <v>170</v>
      </c>
      <c r="D33" s="6" t="s">
        <v>174</v>
      </c>
      <c r="H33" s="65">
        <v>1</v>
      </c>
      <c r="I33" s="64">
        <f>H33*(1+I32)</f>
        <v>1</v>
      </c>
      <c r="J33" s="64">
        <f t="shared" ref="J33:AT33" si="47">I33*(1+J32)</f>
        <v>1</v>
      </c>
      <c r="K33" s="64">
        <f t="shared" si="47"/>
        <v>1</v>
      </c>
      <c r="L33" s="64">
        <f t="shared" si="47"/>
        <v>1</v>
      </c>
      <c r="M33" s="64">
        <f t="shared" si="47"/>
        <v>1</v>
      </c>
      <c r="N33" s="64">
        <f t="shared" si="47"/>
        <v>1</v>
      </c>
      <c r="O33" s="64">
        <f t="shared" si="47"/>
        <v>1</v>
      </c>
      <c r="P33" s="64">
        <f t="shared" si="47"/>
        <v>1</v>
      </c>
      <c r="Q33" s="64">
        <f t="shared" si="47"/>
        <v>1</v>
      </c>
      <c r="R33" s="64">
        <f t="shared" si="47"/>
        <v>1</v>
      </c>
      <c r="S33" s="64">
        <f t="shared" si="47"/>
        <v>1</v>
      </c>
      <c r="T33" s="64">
        <f t="shared" si="47"/>
        <v>1</v>
      </c>
      <c r="U33" s="64">
        <f t="shared" si="47"/>
        <v>1</v>
      </c>
      <c r="V33" s="64">
        <f t="shared" si="47"/>
        <v>1</v>
      </c>
      <c r="W33" s="64">
        <f t="shared" si="47"/>
        <v>1</v>
      </c>
      <c r="X33" s="64">
        <f t="shared" si="47"/>
        <v>1</v>
      </c>
      <c r="Y33" s="64">
        <f t="shared" si="47"/>
        <v>1</v>
      </c>
      <c r="Z33" s="64">
        <f t="shared" si="47"/>
        <v>1</v>
      </c>
      <c r="AA33" s="64">
        <f t="shared" si="47"/>
        <v>1</v>
      </c>
      <c r="AB33" s="64">
        <f t="shared" si="47"/>
        <v>1</v>
      </c>
      <c r="AC33" s="64">
        <f t="shared" si="47"/>
        <v>1</v>
      </c>
      <c r="AD33" s="64">
        <f t="shared" si="47"/>
        <v>1</v>
      </c>
      <c r="AE33" s="64">
        <f t="shared" si="47"/>
        <v>1</v>
      </c>
      <c r="AF33" s="64">
        <f t="shared" si="47"/>
        <v>1</v>
      </c>
      <c r="AG33" s="64">
        <f t="shared" si="47"/>
        <v>1</v>
      </c>
      <c r="AH33" s="64">
        <f t="shared" si="47"/>
        <v>1</v>
      </c>
      <c r="AI33" s="64">
        <f t="shared" si="47"/>
        <v>1</v>
      </c>
      <c r="AJ33" s="64">
        <f t="shared" si="47"/>
        <v>1</v>
      </c>
      <c r="AK33" s="64">
        <f t="shared" si="47"/>
        <v>1</v>
      </c>
      <c r="AL33" s="64">
        <f t="shared" si="47"/>
        <v>1</v>
      </c>
      <c r="AM33" s="64">
        <f t="shared" si="47"/>
        <v>1</v>
      </c>
      <c r="AN33" s="64">
        <f t="shared" si="47"/>
        <v>1</v>
      </c>
      <c r="AO33" s="64">
        <f t="shared" si="47"/>
        <v>1</v>
      </c>
      <c r="AP33" s="64">
        <f t="shared" si="47"/>
        <v>1</v>
      </c>
      <c r="AQ33" s="64">
        <f t="shared" si="47"/>
        <v>1</v>
      </c>
      <c r="AR33" s="64">
        <f t="shared" si="47"/>
        <v>1</v>
      </c>
      <c r="AS33" s="64">
        <f t="shared" si="47"/>
        <v>1</v>
      </c>
      <c r="AT33" s="64">
        <f t="shared" si="47"/>
        <v>1</v>
      </c>
      <c r="AU33" s="64">
        <f>AT33*(1+AU32)</f>
        <v>1</v>
      </c>
      <c r="AV33" s="64">
        <f t="shared" ref="AV33" si="48">AU33*(1+AV32)</f>
        <v>1</v>
      </c>
    </row>
    <row r="35" spans="2:48" ht="16" x14ac:dyDescent="0.2">
      <c r="C35" s="61" t="s">
        <v>171</v>
      </c>
      <c r="D35" s="6" t="s">
        <v>44</v>
      </c>
      <c r="I35" s="64">
        <f>I30*I33</f>
        <v>87.8</v>
      </c>
      <c r="J35" s="64">
        <f t="shared" ref="J35:AV35" si="49">J30*J33</f>
        <v>87.8</v>
      </c>
      <c r="K35" s="64">
        <f t="shared" si="49"/>
        <v>87.8</v>
      </c>
      <c r="L35" s="64">
        <f t="shared" si="49"/>
        <v>87.8</v>
      </c>
      <c r="M35" s="64">
        <f t="shared" si="49"/>
        <v>87.8</v>
      </c>
      <c r="N35" s="64">
        <f t="shared" si="49"/>
        <v>87.8</v>
      </c>
      <c r="O35" s="64">
        <f t="shared" si="49"/>
        <v>87.8</v>
      </c>
      <c r="P35" s="64">
        <f t="shared" si="49"/>
        <v>87.8</v>
      </c>
      <c r="Q35" s="64">
        <f t="shared" si="49"/>
        <v>87.8</v>
      </c>
      <c r="R35" s="64">
        <f t="shared" si="49"/>
        <v>87.8</v>
      </c>
      <c r="S35" s="64">
        <f t="shared" si="49"/>
        <v>87.8</v>
      </c>
      <c r="T35" s="64">
        <f t="shared" si="49"/>
        <v>87.8</v>
      </c>
      <c r="U35" s="64">
        <f t="shared" si="49"/>
        <v>87.8</v>
      </c>
      <c r="V35" s="64">
        <f t="shared" si="49"/>
        <v>87.8</v>
      </c>
      <c r="W35" s="64">
        <f t="shared" si="49"/>
        <v>87.8</v>
      </c>
      <c r="X35" s="64">
        <f t="shared" si="49"/>
        <v>87.8</v>
      </c>
      <c r="Y35" s="64">
        <f t="shared" si="49"/>
        <v>87.8</v>
      </c>
      <c r="Z35" s="64">
        <f t="shared" si="49"/>
        <v>87.8</v>
      </c>
      <c r="AA35" s="64">
        <f t="shared" si="49"/>
        <v>87.8</v>
      </c>
      <c r="AB35" s="64">
        <f t="shared" si="49"/>
        <v>87.8</v>
      </c>
      <c r="AC35" s="64">
        <f t="shared" si="49"/>
        <v>87.8</v>
      </c>
      <c r="AD35" s="64">
        <f t="shared" si="49"/>
        <v>87.8</v>
      </c>
      <c r="AE35" s="64">
        <f t="shared" si="49"/>
        <v>87.8</v>
      </c>
      <c r="AF35" s="64">
        <f t="shared" si="49"/>
        <v>87.8</v>
      </c>
      <c r="AG35" s="64">
        <f t="shared" si="49"/>
        <v>87.8</v>
      </c>
      <c r="AH35" s="64">
        <f t="shared" si="49"/>
        <v>87.8</v>
      </c>
      <c r="AI35" s="64">
        <f t="shared" si="49"/>
        <v>87.8</v>
      </c>
      <c r="AJ35" s="64">
        <f t="shared" si="49"/>
        <v>87.8</v>
      </c>
      <c r="AK35" s="64">
        <f t="shared" si="49"/>
        <v>87.8</v>
      </c>
      <c r="AL35" s="64">
        <f t="shared" si="49"/>
        <v>87.8</v>
      </c>
      <c r="AM35" s="64">
        <f t="shared" si="49"/>
        <v>87.8</v>
      </c>
      <c r="AN35" s="64">
        <f t="shared" si="49"/>
        <v>87.8</v>
      </c>
      <c r="AO35" s="64">
        <f t="shared" si="49"/>
        <v>87.8</v>
      </c>
      <c r="AP35" s="64">
        <f t="shared" si="49"/>
        <v>87.8</v>
      </c>
      <c r="AQ35" s="64">
        <f t="shared" si="49"/>
        <v>87.8</v>
      </c>
      <c r="AR35" s="64">
        <f t="shared" si="49"/>
        <v>87.8</v>
      </c>
      <c r="AS35" s="64">
        <f t="shared" si="49"/>
        <v>87.8</v>
      </c>
      <c r="AT35" s="64">
        <f t="shared" si="49"/>
        <v>87.8</v>
      </c>
      <c r="AU35" s="64">
        <f t="shared" si="49"/>
        <v>87.8</v>
      </c>
      <c r="AV35" s="64">
        <f t="shared" si="49"/>
        <v>87.8</v>
      </c>
    </row>
    <row r="37" spans="2:48" ht="16" x14ac:dyDescent="0.2">
      <c r="C37" s="62" t="s">
        <v>172</v>
      </c>
      <c r="D37" s="6" t="s">
        <v>78</v>
      </c>
      <c r="H37" s="170">
        <f>SUM(I37:AV37)</f>
        <v>218.62924876799994</v>
      </c>
      <c r="I37" s="165">
        <f>I35*I27/10^6</f>
        <v>5.9029897167359993</v>
      </c>
      <c r="J37" s="165">
        <f t="shared" ref="J37:AV37" si="50">J35*J27/10^6</f>
        <v>5.0284727216639995</v>
      </c>
      <c r="K37" s="165">
        <f t="shared" si="50"/>
        <v>5.9029897167359993</v>
      </c>
      <c r="L37" s="165">
        <f t="shared" si="50"/>
        <v>5.0284727216639995</v>
      </c>
      <c r="M37" s="165">
        <f t="shared" si="50"/>
        <v>5.9029897167359993</v>
      </c>
      <c r="N37" s="165">
        <f t="shared" si="50"/>
        <v>5.0284727216639995</v>
      </c>
      <c r="O37" s="165">
        <f t="shared" si="50"/>
        <v>5.9029897167359993</v>
      </c>
      <c r="P37" s="165">
        <f t="shared" si="50"/>
        <v>5.0284727216639995</v>
      </c>
      <c r="Q37" s="165">
        <f t="shared" si="50"/>
        <v>5.9029897167359993</v>
      </c>
      <c r="R37" s="165">
        <f t="shared" si="50"/>
        <v>5.0284727216639995</v>
      </c>
      <c r="S37" s="165">
        <f t="shared" si="50"/>
        <v>5.9029897167359993</v>
      </c>
      <c r="T37" s="165">
        <f t="shared" si="50"/>
        <v>5.0284727216639995</v>
      </c>
      <c r="U37" s="165">
        <f t="shared" si="50"/>
        <v>5.9029897167359993</v>
      </c>
      <c r="V37" s="165">
        <f t="shared" si="50"/>
        <v>5.0284727216639995</v>
      </c>
      <c r="W37" s="165">
        <f t="shared" si="50"/>
        <v>5.9029897167359993</v>
      </c>
      <c r="X37" s="165">
        <f t="shared" si="50"/>
        <v>5.0284727216639995</v>
      </c>
      <c r="Y37" s="165">
        <f t="shared" si="50"/>
        <v>5.9029897167359993</v>
      </c>
      <c r="Z37" s="165">
        <f t="shared" si="50"/>
        <v>5.0284727216639995</v>
      </c>
      <c r="AA37" s="165">
        <f t="shared" si="50"/>
        <v>5.9029897167359993</v>
      </c>
      <c r="AB37" s="165">
        <f t="shared" si="50"/>
        <v>5.0284727216639995</v>
      </c>
      <c r="AC37" s="165">
        <f t="shared" si="50"/>
        <v>5.9029897167359993</v>
      </c>
      <c r="AD37" s="165">
        <f t="shared" si="50"/>
        <v>5.0284727216639995</v>
      </c>
      <c r="AE37" s="165">
        <f t="shared" si="50"/>
        <v>5.9029897167359993</v>
      </c>
      <c r="AF37" s="165">
        <f t="shared" si="50"/>
        <v>5.0284727216639995</v>
      </c>
      <c r="AG37" s="165">
        <f t="shared" si="50"/>
        <v>5.9029897167359993</v>
      </c>
      <c r="AH37" s="165">
        <f t="shared" si="50"/>
        <v>5.0284727216639995</v>
      </c>
      <c r="AI37" s="165">
        <f t="shared" si="50"/>
        <v>5.9029897167359993</v>
      </c>
      <c r="AJ37" s="165">
        <f t="shared" si="50"/>
        <v>5.0284727216639995</v>
      </c>
      <c r="AK37" s="165">
        <f t="shared" si="50"/>
        <v>5.9029897167359993</v>
      </c>
      <c r="AL37" s="165">
        <f t="shared" si="50"/>
        <v>5.0284727216639995</v>
      </c>
      <c r="AM37" s="165">
        <f t="shared" si="50"/>
        <v>5.9029897167359993</v>
      </c>
      <c r="AN37" s="165">
        <f t="shared" si="50"/>
        <v>5.0284727216639995</v>
      </c>
      <c r="AO37" s="165">
        <f t="shared" si="50"/>
        <v>5.9029897167359993</v>
      </c>
      <c r="AP37" s="165">
        <f t="shared" si="50"/>
        <v>5.0284727216639995</v>
      </c>
      <c r="AQ37" s="165">
        <f t="shared" si="50"/>
        <v>5.9029897167359993</v>
      </c>
      <c r="AR37" s="165">
        <f t="shared" si="50"/>
        <v>5.0284727216639995</v>
      </c>
      <c r="AS37" s="165">
        <f t="shared" si="50"/>
        <v>5.9029897167359993</v>
      </c>
      <c r="AT37" s="165">
        <f t="shared" si="50"/>
        <v>5.0284727216639995</v>
      </c>
      <c r="AU37" s="165">
        <f t="shared" si="50"/>
        <v>5.9029897167359993</v>
      </c>
      <c r="AV37" s="165">
        <f t="shared" si="50"/>
        <v>5.0284727216639995</v>
      </c>
    </row>
    <row r="38" spans="2:48" s="4" customFormat="1" ht="20" x14ac:dyDescent="0.25">
      <c r="C38" s="4" t="s">
        <v>200</v>
      </c>
      <c r="D38" s="78"/>
    </row>
    <row r="40" spans="2:48" ht="16" x14ac:dyDescent="0.2">
      <c r="B40" s="72"/>
      <c r="C40" s="61" t="s">
        <v>23</v>
      </c>
      <c r="D40" s="6" t="s">
        <v>38</v>
      </c>
      <c r="E40" s="69">
        <f>Input!E37</f>
        <v>0.02</v>
      </c>
      <c r="I40" s="16">
        <f t="shared" ref="I40:AV40" si="51">IF(I12&lt;=1, 0, $E$40)</f>
        <v>0</v>
      </c>
      <c r="J40" s="16">
        <f t="shared" si="51"/>
        <v>0</v>
      </c>
      <c r="K40" s="16">
        <f t="shared" si="51"/>
        <v>0.02</v>
      </c>
      <c r="L40" s="16">
        <f t="shared" si="51"/>
        <v>0.02</v>
      </c>
      <c r="M40" s="16">
        <f t="shared" si="51"/>
        <v>0.02</v>
      </c>
      <c r="N40" s="16">
        <f t="shared" si="51"/>
        <v>0.02</v>
      </c>
      <c r="O40" s="16">
        <f t="shared" si="51"/>
        <v>0.02</v>
      </c>
      <c r="P40" s="16">
        <f t="shared" si="51"/>
        <v>0.02</v>
      </c>
      <c r="Q40" s="16">
        <f t="shared" si="51"/>
        <v>0.02</v>
      </c>
      <c r="R40" s="16">
        <f t="shared" si="51"/>
        <v>0.02</v>
      </c>
      <c r="S40" s="16">
        <f t="shared" si="51"/>
        <v>0.02</v>
      </c>
      <c r="T40" s="16">
        <f t="shared" si="51"/>
        <v>0.02</v>
      </c>
      <c r="U40" s="16">
        <f t="shared" si="51"/>
        <v>0.02</v>
      </c>
      <c r="V40" s="16">
        <f t="shared" si="51"/>
        <v>0.02</v>
      </c>
      <c r="W40" s="16">
        <f t="shared" si="51"/>
        <v>0.02</v>
      </c>
      <c r="X40" s="16">
        <f t="shared" si="51"/>
        <v>0.02</v>
      </c>
      <c r="Y40" s="16">
        <f t="shared" si="51"/>
        <v>0.02</v>
      </c>
      <c r="Z40" s="16">
        <f t="shared" si="51"/>
        <v>0.02</v>
      </c>
      <c r="AA40" s="16">
        <f t="shared" si="51"/>
        <v>0.02</v>
      </c>
      <c r="AB40" s="16">
        <f t="shared" si="51"/>
        <v>0.02</v>
      </c>
      <c r="AC40" s="16">
        <f t="shared" si="51"/>
        <v>0.02</v>
      </c>
      <c r="AD40" s="16">
        <f t="shared" si="51"/>
        <v>0.02</v>
      </c>
      <c r="AE40" s="16">
        <f t="shared" si="51"/>
        <v>0.02</v>
      </c>
      <c r="AF40" s="16">
        <f t="shared" si="51"/>
        <v>0.02</v>
      </c>
      <c r="AG40" s="16">
        <f t="shared" si="51"/>
        <v>0.02</v>
      </c>
      <c r="AH40" s="16">
        <f t="shared" si="51"/>
        <v>0.02</v>
      </c>
      <c r="AI40" s="16">
        <f t="shared" si="51"/>
        <v>0.02</v>
      </c>
      <c r="AJ40" s="16">
        <f t="shared" si="51"/>
        <v>0.02</v>
      </c>
      <c r="AK40" s="16">
        <f t="shared" si="51"/>
        <v>0.02</v>
      </c>
      <c r="AL40" s="16">
        <f t="shared" si="51"/>
        <v>0.02</v>
      </c>
      <c r="AM40" s="16">
        <f t="shared" si="51"/>
        <v>0.02</v>
      </c>
      <c r="AN40" s="16">
        <f t="shared" si="51"/>
        <v>0.02</v>
      </c>
      <c r="AO40" s="16">
        <f t="shared" si="51"/>
        <v>0.02</v>
      </c>
      <c r="AP40" s="16">
        <f t="shared" si="51"/>
        <v>0.02</v>
      </c>
      <c r="AQ40" s="16">
        <f t="shared" si="51"/>
        <v>0.02</v>
      </c>
      <c r="AR40" s="16">
        <f t="shared" si="51"/>
        <v>0.02</v>
      </c>
      <c r="AS40" s="16">
        <f t="shared" si="51"/>
        <v>0.02</v>
      </c>
      <c r="AT40" s="16">
        <f t="shared" si="51"/>
        <v>0.02</v>
      </c>
      <c r="AU40" s="16">
        <f t="shared" si="51"/>
        <v>0.02</v>
      </c>
      <c r="AV40" s="16">
        <f t="shared" si="51"/>
        <v>0.02</v>
      </c>
    </row>
    <row r="41" spans="2:48" ht="16" x14ac:dyDescent="0.2">
      <c r="B41" s="72"/>
      <c r="C41" s="61" t="s">
        <v>170</v>
      </c>
      <c r="D41" s="6" t="s">
        <v>38</v>
      </c>
      <c r="H41" s="65">
        <v>1</v>
      </c>
      <c r="I41" s="73">
        <f>IF(I16=H16, H41, H41*(1+I40))</f>
        <v>1</v>
      </c>
      <c r="J41" s="73">
        <f t="shared" ref="J41:AV41" si="52">IF(J16=I16, I41, I41*(1+J40))</f>
        <v>1</v>
      </c>
      <c r="K41" s="73">
        <f t="shared" si="52"/>
        <v>1.02</v>
      </c>
      <c r="L41" s="73">
        <f t="shared" si="52"/>
        <v>1.02</v>
      </c>
      <c r="M41" s="73">
        <f t="shared" si="52"/>
        <v>1.0404</v>
      </c>
      <c r="N41" s="73">
        <f t="shared" si="52"/>
        <v>1.0404</v>
      </c>
      <c r="O41" s="73">
        <f t="shared" si="52"/>
        <v>1.0612079999999999</v>
      </c>
      <c r="P41" s="73">
        <f t="shared" si="52"/>
        <v>1.0612079999999999</v>
      </c>
      <c r="Q41" s="73">
        <f t="shared" si="52"/>
        <v>1.08243216</v>
      </c>
      <c r="R41" s="73">
        <f t="shared" si="52"/>
        <v>1.08243216</v>
      </c>
      <c r="S41" s="73">
        <f t="shared" si="52"/>
        <v>1.1040808032</v>
      </c>
      <c r="T41" s="73">
        <f t="shared" si="52"/>
        <v>1.1040808032</v>
      </c>
      <c r="U41" s="73">
        <f t="shared" si="52"/>
        <v>1.1261624192640001</v>
      </c>
      <c r="V41" s="73">
        <f t="shared" si="52"/>
        <v>1.1261624192640001</v>
      </c>
      <c r="W41" s="73">
        <f t="shared" si="52"/>
        <v>1.14868566764928</v>
      </c>
      <c r="X41" s="73">
        <f t="shared" si="52"/>
        <v>1.14868566764928</v>
      </c>
      <c r="Y41" s="73">
        <f t="shared" si="52"/>
        <v>1.1716593810022657</v>
      </c>
      <c r="Z41" s="73">
        <f t="shared" si="52"/>
        <v>1.1716593810022657</v>
      </c>
      <c r="AA41" s="73">
        <f t="shared" si="52"/>
        <v>1.1950925686223111</v>
      </c>
      <c r="AB41" s="73">
        <f t="shared" si="52"/>
        <v>1.1950925686223111</v>
      </c>
      <c r="AC41" s="73">
        <f t="shared" si="52"/>
        <v>1.2189944199947573</v>
      </c>
      <c r="AD41" s="73">
        <f t="shared" si="52"/>
        <v>1.2189944199947573</v>
      </c>
      <c r="AE41" s="73">
        <f t="shared" si="52"/>
        <v>1.2433743083946525</v>
      </c>
      <c r="AF41" s="73">
        <f t="shared" si="52"/>
        <v>1.2433743083946525</v>
      </c>
      <c r="AG41" s="73">
        <f t="shared" si="52"/>
        <v>1.2682417945625455</v>
      </c>
      <c r="AH41" s="73">
        <f t="shared" si="52"/>
        <v>1.2682417945625455</v>
      </c>
      <c r="AI41" s="73">
        <f t="shared" si="52"/>
        <v>1.2936066304537963</v>
      </c>
      <c r="AJ41" s="73">
        <f t="shared" si="52"/>
        <v>1.2936066304537963</v>
      </c>
      <c r="AK41" s="73">
        <f t="shared" si="52"/>
        <v>1.3194787630628724</v>
      </c>
      <c r="AL41" s="73">
        <f t="shared" si="52"/>
        <v>1.3194787630628724</v>
      </c>
      <c r="AM41" s="73">
        <f t="shared" si="52"/>
        <v>1.3458683383241299</v>
      </c>
      <c r="AN41" s="73">
        <f t="shared" si="52"/>
        <v>1.3458683383241299</v>
      </c>
      <c r="AO41" s="73">
        <f t="shared" si="52"/>
        <v>1.3727857050906125</v>
      </c>
      <c r="AP41" s="73">
        <f t="shared" si="52"/>
        <v>1.3727857050906125</v>
      </c>
      <c r="AQ41" s="73">
        <f t="shared" si="52"/>
        <v>1.4002414191924248</v>
      </c>
      <c r="AR41" s="73">
        <f t="shared" si="52"/>
        <v>1.4002414191924248</v>
      </c>
      <c r="AS41" s="73">
        <f t="shared" si="52"/>
        <v>1.4282462475762734</v>
      </c>
      <c r="AT41" s="73">
        <f t="shared" si="52"/>
        <v>1.4282462475762734</v>
      </c>
      <c r="AU41" s="73">
        <f t="shared" si="52"/>
        <v>1.4568111725277988</v>
      </c>
      <c r="AV41" s="73">
        <f t="shared" si="52"/>
        <v>1.4568111725277988</v>
      </c>
    </row>
    <row r="42" spans="2:48" x14ac:dyDescent="0.2"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</row>
    <row r="43" spans="2:48" ht="16" x14ac:dyDescent="0.2">
      <c r="B43" s="72" t="s">
        <v>180</v>
      </c>
    </row>
    <row r="44" spans="2:48" ht="16" x14ac:dyDescent="0.2">
      <c r="B44" s="72"/>
      <c r="C44" t="s">
        <v>42</v>
      </c>
      <c r="D44" s="6" t="s">
        <v>78</v>
      </c>
      <c r="E44" s="55">
        <f>Input!E32</f>
        <v>865004</v>
      </c>
      <c r="H44" s="170">
        <f>SUM(I44:AV44)</f>
        <v>17.300079999999994</v>
      </c>
      <c r="I44" s="64">
        <f>$E$44/2/10^6</f>
        <v>0.432502</v>
      </c>
      <c r="J44" s="64">
        <f t="shared" ref="J44:AV44" si="53">$E$44/2/10^6</f>
        <v>0.432502</v>
      </c>
      <c r="K44" s="64">
        <f t="shared" si="53"/>
        <v>0.432502</v>
      </c>
      <c r="L44" s="64">
        <f t="shared" si="53"/>
        <v>0.432502</v>
      </c>
      <c r="M44" s="64">
        <f t="shared" si="53"/>
        <v>0.432502</v>
      </c>
      <c r="N44" s="64">
        <f t="shared" si="53"/>
        <v>0.432502</v>
      </c>
      <c r="O44" s="64">
        <f t="shared" si="53"/>
        <v>0.432502</v>
      </c>
      <c r="P44" s="64">
        <f t="shared" si="53"/>
        <v>0.432502</v>
      </c>
      <c r="Q44" s="64">
        <f t="shared" si="53"/>
        <v>0.432502</v>
      </c>
      <c r="R44" s="64">
        <f t="shared" si="53"/>
        <v>0.432502</v>
      </c>
      <c r="S44" s="64">
        <f t="shared" si="53"/>
        <v>0.432502</v>
      </c>
      <c r="T44" s="64">
        <f t="shared" si="53"/>
        <v>0.432502</v>
      </c>
      <c r="U44" s="64">
        <f t="shared" si="53"/>
        <v>0.432502</v>
      </c>
      <c r="V44" s="64">
        <f t="shared" si="53"/>
        <v>0.432502</v>
      </c>
      <c r="W44" s="64">
        <f t="shared" si="53"/>
        <v>0.432502</v>
      </c>
      <c r="X44" s="64">
        <f t="shared" si="53"/>
        <v>0.432502</v>
      </c>
      <c r="Y44" s="64">
        <f t="shared" si="53"/>
        <v>0.432502</v>
      </c>
      <c r="Z44" s="64">
        <f t="shared" si="53"/>
        <v>0.432502</v>
      </c>
      <c r="AA44" s="64">
        <f t="shared" si="53"/>
        <v>0.432502</v>
      </c>
      <c r="AB44" s="64">
        <f t="shared" si="53"/>
        <v>0.432502</v>
      </c>
      <c r="AC44" s="64">
        <f t="shared" si="53"/>
        <v>0.432502</v>
      </c>
      <c r="AD44" s="64">
        <f t="shared" si="53"/>
        <v>0.432502</v>
      </c>
      <c r="AE44" s="64">
        <f t="shared" si="53"/>
        <v>0.432502</v>
      </c>
      <c r="AF44" s="64">
        <f t="shared" si="53"/>
        <v>0.432502</v>
      </c>
      <c r="AG44" s="64">
        <f t="shared" si="53"/>
        <v>0.432502</v>
      </c>
      <c r="AH44" s="64">
        <f t="shared" si="53"/>
        <v>0.432502</v>
      </c>
      <c r="AI44" s="64">
        <f t="shared" si="53"/>
        <v>0.432502</v>
      </c>
      <c r="AJ44" s="64">
        <f t="shared" si="53"/>
        <v>0.432502</v>
      </c>
      <c r="AK44" s="64">
        <f t="shared" si="53"/>
        <v>0.432502</v>
      </c>
      <c r="AL44" s="64">
        <f t="shared" si="53"/>
        <v>0.432502</v>
      </c>
      <c r="AM44" s="64">
        <f t="shared" si="53"/>
        <v>0.432502</v>
      </c>
      <c r="AN44" s="64">
        <f t="shared" si="53"/>
        <v>0.432502</v>
      </c>
      <c r="AO44" s="64">
        <f t="shared" si="53"/>
        <v>0.432502</v>
      </c>
      <c r="AP44" s="64">
        <f t="shared" si="53"/>
        <v>0.432502</v>
      </c>
      <c r="AQ44" s="64">
        <f t="shared" si="53"/>
        <v>0.432502</v>
      </c>
      <c r="AR44" s="64">
        <f t="shared" si="53"/>
        <v>0.432502</v>
      </c>
      <c r="AS44" s="64">
        <f t="shared" si="53"/>
        <v>0.432502</v>
      </c>
      <c r="AT44" s="64">
        <f t="shared" si="53"/>
        <v>0.432502</v>
      </c>
      <c r="AU44" s="64">
        <f t="shared" si="53"/>
        <v>0.432502</v>
      </c>
      <c r="AV44" s="64">
        <f t="shared" si="53"/>
        <v>0.432502</v>
      </c>
    </row>
    <row r="45" spans="2:48" x14ac:dyDescent="0.2">
      <c r="C45" s="19" t="s">
        <v>189</v>
      </c>
      <c r="D45" s="6" t="s">
        <v>78</v>
      </c>
      <c r="H45" s="170">
        <f>SUM(I45:AV45)</f>
        <v>21.017322065543016</v>
      </c>
      <c r="I45" s="166">
        <f>I44*I41</f>
        <v>0.432502</v>
      </c>
      <c r="J45" s="166">
        <f t="shared" ref="J45:AV45" si="54">J44*J41</f>
        <v>0.432502</v>
      </c>
      <c r="K45" s="166">
        <f t="shared" si="54"/>
        <v>0.44115204000000002</v>
      </c>
      <c r="L45" s="166">
        <f t="shared" si="54"/>
        <v>0.44115204000000002</v>
      </c>
      <c r="M45" s="166">
        <f t="shared" si="54"/>
        <v>0.44997508079999998</v>
      </c>
      <c r="N45" s="166">
        <f t="shared" si="54"/>
        <v>0.44997508079999998</v>
      </c>
      <c r="O45" s="166">
        <f t="shared" si="54"/>
        <v>0.45897458241599998</v>
      </c>
      <c r="P45" s="166">
        <f t="shared" si="54"/>
        <v>0.45897458241599998</v>
      </c>
      <c r="Q45" s="166">
        <f t="shared" si="54"/>
        <v>0.46815407406431997</v>
      </c>
      <c r="R45" s="166">
        <f t="shared" si="54"/>
        <v>0.46815407406431997</v>
      </c>
      <c r="S45" s="166">
        <f t="shared" si="54"/>
        <v>0.47751715554560642</v>
      </c>
      <c r="T45" s="166">
        <f t="shared" si="54"/>
        <v>0.47751715554560642</v>
      </c>
      <c r="U45" s="166">
        <f t="shared" si="54"/>
        <v>0.48706749865651855</v>
      </c>
      <c r="V45" s="166">
        <f t="shared" si="54"/>
        <v>0.48706749865651855</v>
      </c>
      <c r="W45" s="166">
        <f t="shared" si="54"/>
        <v>0.49680884862964891</v>
      </c>
      <c r="X45" s="166">
        <f t="shared" si="54"/>
        <v>0.49680884862964891</v>
      </c>
      <c r="Y45" s="166">
        <f t="shared" si="54"/>
        <v>0.50674502560224188</v>
      </c>
      <c r="Z45" s="166">
        <f t="shared" si="54"/>
        <v>0.50674502560224188</v>
      </c>
      <c r="AA45" s="166">
        <f t="shared" si="54"/>
        <v>0.51687992611428679</v>
      </c>
      <c r="AB45" s="166">
        <f t="shared" si="54"/>
        <v>0.51687992611428679</v>
      </c>
      <c r="AC45" s="166">
        <f t="shared" si="54"/>
        <v>0.52721752463657257</v>
      </c>
      <c r="AD45" s="166">
        <f t="shared" si="54"/>
        <v>0.52721752463657257</v>
      </c>
      <c r="AE45" s="166">
        <f t="shared" si="54"/>
        <v>0.53776187512930396</v>
      </c>
      <c r="AF45" s="166">
        <f t="shared" si="54"/>
        <v>0.53776187512930396</v>
      </c>
      <c r="AG45" s="166">
        <f t="shared" si="54"/>
        <v>0.54851711263189007</v>
      </c>
      <c r="AH45" s="166">
        <f t="shared" si="54"/>
        <v>0.54851711263189007</v>
      </c>
      <c r="AI45" s="166">
        <f t="shared" si="54"/>
        <v>0.55948745488452778</v>
      </c>
      <c r="AJ45" s="166">
        <f t="shared" si="54"/>
        <v>0.55948745488452778</v>
      </c>
      <c r="AK45" s="166">
        <f t="shared" si="54"/>
        <v>0.57067720398221844</v>
      </c>
      <c r="AL45" s="166">
        <f t="shared" si="54"/>
        <v>0.57067720398221844</v>
      </c>
      <c r="AM45" s="166">
        <f t="shared" si="54"/>
        <v>0.58209074806186278</v>
      </c>
      <c r="AN45" s="166">
        <f t="shared" si="54"/>
        <v>0.58209074806186278</v>
      </c>
      <c r="AO45" s="166">
        <f t="shared" si="54"/>
        <v>0.59373256302310007</v>
      </c>
      <c r="AP45" s="166">
        <f t="shared" si="54"/>
        <v>0.59373256302310007</v>
      </c>
      <c r="AQ45" s="166">
        <f t="shared" si="54"/>
        <v>0.60560721428356212</v>
      </c>
      <c r="AR45" s="166">
        <f t="shared" si="54"/>
        <v>0.60560721428356212</v>
      </c>
      <c r="AS45" s="166">
        <f t="shared" si="54"/>
        <v>0.61771935856923343</v>
      </c>
      <c r="AT45" s="166">
        <f t="shared" si="54"/>
        <v>0.61771935856923343</v>
      </c>
      <c r="AU45" s="166">
        <f t="shared" si="54"/>
        <v>0.63007374574061803</v>
      </c>
      <c r="AV45" s="166">
        <f t="shared" si="54"/>
        <v>0.63007374574061803</v>
      </c>
    </row>
    <row r="46" spans="2:48" ht="16" x14ac:dyDescent="0.2">
      <c r="B46" s="72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</row>
    <row r="47" spans="2:48" ht="16" x14ac:dyDescent="0.2">
      <c r="B47" s="72"/>
      <c r="C47" t="s">
        <v>179</v>
      </c>
      <c r="D47" s="6" t="s">
        <v>44</v>
      </c>
      <c r="E47" s="57">
        <f>Input!E33</f>
        <v>1.74</v>
      </c>
      <c r="H47" s="64"/>
      <c r="I47" s="64">
        <f>$E$47</f>
        <v>1.74</v>
      </c>
      <c r="J47" s="64">
        <f t="shared" ref="J47:AV47" si="55">$E$47</f>
        <v>1.74</v>
      </c>
      <c r="K47" s="64">
        <f t="shared" si="55"/>
        <v>1.74</v>
      </c>
      <c r="L47" s="64">
        <f t="shared" si="55"/>
        <v>1.74</v>
      </c>
      <c r="M47" s="64">
        <f t="shared" si="55"/>
        <v>1.74</v>
      </c>
      <c r="N47" s="64">
        <f t="shared" si="55"/>
        <v>1.74</v>
      </c>
      <c r="O47" s="64">
        <f t="shared" si="55"/>
        <v>1.74</v>
      </c>
      <c r="P47" s="64">
        <f t="shared" si="55"/>
        <v>1.74</v>
      </c>
      <c r="Q47" s="64">
        <f t="shared" si="55"/>
        <v>1.74</v>
      </c>
      <c r="R47" s="64">
        <f t="shared" si="55"/>
        <v>1.74</v>
      </c>
      <c r="S47" s="64">
        <f t="shared" si="55"/>
        <v>1.74</v>
      </c>
      <c r="T47" s="64">
        <f t="shared" si="55"/>
        <v>1.74</v>
      </c>
      <c r="U47" s="64">
        <f t="shared" si="55"/>
        <v>1.74</v>
      </c>
      <c r="V47" s="64">
        <f t="shared" si="55"/>
        <v>1.74</v>
      </c>
      <c r="W47" s="64">
        <f t="shared" si="55"/>
        <v>1.74</v>
      </c>
      <c r="X47" s="64">
        <f t="shared" si="55"/>
        <v>1.74</v>
      </c>
      <c r="Y47" s="64">
        <f t="shared" si="55"/>
        <v>1.74</v>
      </c>
      <c r="Z47" s="64">
        <f t="shared" si="55"/>
        <v>1.74</v>
      </c>
      <c r="AA47" s="64">
        <f t="shared" si="55"/>
        <v>1.74</v>
      </c>
      <c r="AB47" s="64">
        <f t="shared" si="55"/>
        <v>1.74</v>
      </c>
      <c r="AC47" s="64">
        <f t="shared" si="55"/>
        <v>1.74</v>
      </c>
      <c r="AD47" s="64">
        <f t="shared" si="55"/>
        <v>1.74</v>
      </c>
      <c r="AE47" s="64">
        <f t="shared" si="55"/>
        <v>1.74</v>
      </c>
      <c r="AF47" s="64">
        <f t="shared" si="55"/>
        <v>1.74</v>
      </c>
      <c r="AG47" s="64">
        <f t="shared" si="55"/>
        <v>1.74</v>
      </c>
      <c r="AH47" s="64">
        <f t="shared" si="55"/>
        <v>1.74</v>
      </c>
      <c r="AI47" s="64">
        <f t="shared" si="55"/>
        <v>1.74</v>
      </c>
      <c r="AJ47" s="64">
        <f t="shared" si="55"/>
        <v>1.74</v>
      </c>
      <c r="AK47" s="64">
        <f t="shared" si="55"/>
        <v>1.74</v>
      </c>
      <c r="AL47" s="64">
        <f t="shared" si="55"/>
        <v>1.74</v>
      </c>
      <c r="AM47" s="64">
        <f t="shared" si="55"/>
        <v>1.74</v>
      </c>
      <c r="AN47" s="64">
        <f t="shared" si="55"/>
        <v>1.74</v>
      </c>
      <c r="AO47" s="64">
        <f t="shared" si="55"/>
        <v>1.74</v>
      </c>
      <c r="AP47" s="64">
        <f t="shared" si="55"/>
        <v>1.74</v>
      </c>
      <c r="AQ47" s="64">
        <f t="shared" si="55"/>
        <v>1.74</v>
      </c>
      <c r="AR47" s="64">
        <f t="shared" si="55"/>
        <v>1.74</v>
      </c>
      <c r="AS47" s="64">
        <f t="shared" si="55"/>
        <v>1.74</v>
      </c>
      <c r="AT47" s="64">
        <f t="shared" si="55"/>
        <v>1.74</v>
      </c>
      <c r="AU47" s="64">
        <f t="shared" si="55"/>
        <v>1.74</v>
      </c>
      <c r="AV47" s="64">
        <f t="shared" si="55"/>
        <v>1.74</v>
      </c>
    </row>
    <row r="48" spans="2:48" x14ac:dyDescent="0.2">
      <c r="C48" s="19" t="s">
        <v>189</v>
      </c>
      <c r="D48" s="6" t="s">
        <v>44</v>
      </c>
      <c r="H48" s="64"/>
      <c r="I48" s="64">
        <f>I47*I41</f>
        <v>1.74</v>
      </c>
      <c r="J48" s="64">
        <f t="shared" ref="J48:AV48" si="56">J47*J41</f>
        <v>1.74</v>
      </c>
      <c r="K48" s="64">
        <f t="shared" si="56"/>
        <v>1.7747999999999999</v>
      </c>
      <c r="L48" s="64">
        <f t="shared" si="56"/>
        <v>1.7747999999999999</v>
      </c>
      <c r="M48" s="64">
        <f t="shared" si="56"/>
        <v>1.8102959999999999</v>
      </c>
      <c r="N48" s="64">
        <f t="shared" si="56"/>
        <v>1.8102959999999999</v>
      </c>
      <c r="O48" s="64">
        <f t="shared" si="56"/>
        <v>1.8465019199999999</v>
      </c>
      <c r="P48" s="64">
        <f t="shared" si="56"/>
        <v>1.8465019199999999</v>
      </c>
      <c r="Q48" s="64">
        <f t="shared" si="56"/>
        <v>1.8834319583999999</v>
      </c>
      <c r="R48" s="64">
        <f t="shared" si="56"/>
        <v>1.8834319583999999</v>
      </c>
      <c r="S48" s="64">
        <f t="shared" si="56"/>
        <v>1.921100597568</v>
      </c>
      <c r="T48" s="64">
        <f t="shared" si="56"/>
        <v>1.921100597568</v>
      </c>
      <c r="U48" s="64">
        <f t="shared" si="56"/>
        <v>1.9595226095193601</v>
      </c>
      <c r="V48" s="64">
        <f t="shared" si="56"/>
        <v>1.9595226095193601</v>
      </c>
      <c r="W48" s="64">
        <f t="shared" si="56"/>
        <v>1.9987130617097473</v>
      </c>
      <c r="X48" s="64">
        <f t="shared" si="56"/>
        <v>1.9987130617097473</v>
      </c>
      <c r="Y48" s="64">
        <f t="shared" si="56"/>
        <v>2.0386873229439422</v>
      </c>
      <c r="Z48" s="64">
        <f t="shared" si="56"/>
        <v>2.0386873229439422</v>
      </c>
      <c r="AA48" s="64">
        <f t="shared" si="56"/>
        <v>2.079461069402821</v>
      </c>
      <c r="AB48" s="64">
        <f t="shared" si="56"/>
        <v>2.079461069402821</v>
      </c>
      <c r="AC48" s="64">
        <f t="shared" si="56"/>
        <v>2.1210502907908779</v>
      </c>
      <c r="AD48" s="64">
        <f t="shared" si="56"/>
        <v>2.1210502907908779</v>
      </c>
      <c r="AE48" s="64">
        <f t="shared" si="56"/>
        <v>2.1634712966066951</v>
      </c>
      <c r="AF48" s="64">
        <f t="shared" si="56"/>
        <v>2.1634712966066951</v>
      </c>
      <c r="AG48" s="64">
        <f t="shared" si="56"/>
        <v>2.2067407225388291</v>
      </c>
      <c r="AH48" s="64">
        <f t="shared" si="56"/>
        <v>2.2067407225388291</v>
      </c>
      <c r="AI48" s="64">
        <f t="shared" si="56"/>
        <v>2.2508755369896054</v>
      </c>
      <c r="AJ48" s="64">
        <f t="shared" si="56"/>
        <v>2.2508755369896054</v>
      </c>
      <c r="AK48" s="64">
        <f t="shared" si="56"/>
        <v>2.2958930477293977</v>
      </c>
      <c r="AL48" s="64">
        <f t="shared" si="56"/>
        <v>2.2958930477293977</v>
      </c>
      <c r="AM48" s="64">
        <f t="shared" si="56"/>
        <v>2.341810908683986</v>
      </c>
      <c r="AN48" s="64">
        <f t="shared" si="56"/>
        <v>2.341810908683986</v>
      </c>
      <c r="AO48" s="64">
        <f t="shared" si="56"/>
        <v>2.3886471268576659</v>
      </c>
      <c r="AP48" s="64">
        <f t="shared" si="56"/>
        <v>2.3886471268576659</v>
      </c>
      <c r="AQ48" s="64">
        <f t="shared" si="56"/>
        <v>2.4364200693948193</v>
      </c>
      <c r="AR48" s="64">
        <f t="shared" si="56"/>
        <v>2.4364200693948193</v>
      </c>
      <c r="AS48" s="64">
        <f t="shared" si="56"/>
        <v>2.4851484707827156</v>
      </c>
      <c r="AT48" s="64">
        <f t="shared" si="56"/>
        <v>2.4851484707827156</v>
      </c>
      <c r="AU48" s="64">
        <f t="shared" si="56"/>
        <v>2.5348514401983699</v>
      </c>
      <c r="AV48" s="64">
        <f t="shared" si="56"/>
        <v>2.5348514401983699</v>
      </c>
    </row>
    <row r="49" spans="2:48" ht="16" x14ac:dyDescent="0.2">
      <c r="B49" s="72"/>
      <c r="C49" t="s">
        <v>190</v>
      </c>
      <c r="D49" s="6" t="s">
        <v>385</v>
      </c>
      <c r="H49" s="170">
        <f>SUM(I49:AV49)</f>
        <v>5.2637137407435457</v>
      </c>
      <c r="I49" s="166">
        <f>I48*I27/10^6</f>
        <v>0.11698407866879998</v>
      </c>
      <c r="J49" s="166">
        <f>J48*J27/10^6</f>
        <v>9.9653104051199995E-2</v>
      </c>
      <c r="K49" s="166">
        <f>K48*K27/10^6</f>
        <v>0.11932376024217597</v>
      </c>
      <c r="L49" s="166">
        <f t="shared" ref="L49:AV49" si="57">L48*L27/10^6</f>
        <v>0.10164616613222398</v>
      </c>
      <c r="M49" s="166">
        <f t="shared" si="57"/>
        <v>0.1217102354470195</v>
      </c>
      <c r="N49" s="166">
        <f t="shared" si="57"/>
        <v>0.10367908945486846</v>
      </c>
      <c r="O49" s="166">
        <f t="shared" si="57"/>
        <v>0.12414444015595988</v>
      </c>
      <c r="P49" s="166">
        <f t="shared" si="57"/>
        <v>0.10575267124396583</v>
      </c>
      <c r="Q49" s="166">
        <f t="shared" si="57"/>
        <v>0.12662732895907908</v>
      </c>
      <c r="R49" s="166">
        <f t="shared" si="57"/>
        <v>0.10786772466884514</v>
      </c>
      <c r="S49" s="166">
        <f t="shared" si="57"/>
        <v>0.12915987553826067</v>
      </c>
      <c r="T49" s="166">
        <f t="shared" si="57"/>
        <v>0.11002507916222205</v>
      </c>
      <c r="U49" s="166">
        <f t="shared" si="57"/>
        <v>0.13174307304902591</v>
      </c>
      <c r="V49" s="166">
        <f t="shared" si="57"/>
        <v>0.1122255807454665</v>
      </c>
      <c r="W49" s="166">
        <f t="shared" si="57"/>
        <v>0.1343779345100064</v>
      </c>
      <c r="X49" s="166">
        <f t="shared" si="57"/>
        <v>0.11447009236037582</v>
      </c>
      <c r="Y49" s="166">
        <f t="shared" si="57"/>
        <v>0.13706549320020653</v>
      </c>
      <c r="Z49" s="166">
        <f t="shared" si="57"/>
        <v>0.11675949420758336</v>
      </c>
      <c r="AA49" s="166">
        <f t="shared" si="57"/>
        <v>0.13980680306421067</v>
      </c>
      <c r="AB49" s="166">
        <f t="shared" si="57"/>
        <v>0.11909468409173501</v>
      </c>
      <c r="AC49" s="166">
        <f t="shared" si="57"/>
        <v>0.1426029391254949</v>
      </c>
      <c r="AD49" s="166">
        <f t="shared" si="57"/>
        <v>0.12147657777356975</v>
      </c>
      <c r="AE49" s="166">
        <f t="shared" si="57"/>
        <v>0.14545499790800479</v>
      </c>
      <c r="AF49" s="166">
        <f t="shared" si="57"/>
        <v>0.12390610932904113</v>
      </c>
      <c r="AG49" s="166">
        <f t="shared" si="57"/>
        <v>0.14836409786616489</v>
      </c>
      <c r="AH49" s="166">
        <f t="shared" si="57"/>
        <v>0.12638423151562195</v>
      </c>
      <c r="AI49" s="166">
        <f t="shared" si="57"/>
        <v>0.15133137982348815</v>
      </c>
      <c r="AJ49" s="166">
        <f t="shared" si="57"/>
        <v>0.12891191614593436</v>
      </c>
      <c r="AK49" s="166">
        <f t="shared" si="57"/>
        <v>0.15435800741995792</v>
      </c>
      <c r="AL49" s="166">
        <f t="shared" si="57"/>
        <v>0.13149015446885307</v>
      </c>
      <c r="AM49" s="166">
        <f t="shared" si="57"/>
        <v>0.15744516756835711</v>
      </c>
      <c r="AN49" s="166">
        <f t="shared" si="57"/>
        <v>0.13411995755823014</v>
      </c>
      <c r="AO49" s="166">
        <f t="shared" si="57"/>
        <v>0.16059407091972427</v>
      </c>
      <c r="AP49" s="166">
        <f t="shared" si="57"/>
        <v>0.13680235670939475</v>
      </c>
      <c r="AQ49" s="166">
        <f t="shared" si="57"/>
        <v>0.16380595233811879</v>
      </c>
      <c r="AR49" s="166">
        <f t="shared" si="57"/>
        <v>0.13953840384358265</v>
      </c>
      <c r="AS49" s="166">
        <f t="shared" si="57"/>
        <v>0.16708207138488113</v>
      </c>
      <c r="AT49" s="166">
        <f t="shared" si="57"/>
        <v>0.1423291719204543</v>
      </c>
      <c r="AU49" s="166">
        <f t="shared" si="57"/>
        <v>0.17042371281257876</v>
      </c>
      <c r="AV49" s="166">
        <f t="shared" si="57"/>
        <v>0.1451757553588634</v>
      </c>
    </row>
    <row r="50" spans="2:48" ht="16" x14ac:dyDescent="0.2">
      <c r="B50" s="72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</row>
    <row r="51" spans="2:48" ht="16" x14ac:dyDescent="0.2">
      <c r="B51" s="72"/>
      <c r="C51" t="s">
        <v>181</v>
      </c>
      <c r="D51" s="6" t="s">
        <v>386</v>
      </c>
      <c r="E51" s="60">
        <f>Input!E34/10^6</f>
        <v>6.3E-2</v>
      </c>
      <c r="H51" s="170">
        <f>SUM(I51:AV51)</f>
        <v>15.120000000000003</v>
      </c>
      <c r="I51" s="166">
        <f>$E$51*6</f>
        <v>0.378</v>
      </c>
      <c r="J51" s="166">
        <f t="shared" ref="J51:AV51" si="58">$E$51*6</f>
        <v>0.378</v>
      </c>
      <c r="K51" s="166">
        <f t="shared" si="58"/>
        <v>0.378</v>
      </c>
      <c r="L51" s="166">
        <f t="shared" si="58"/>
        <v>0.378</v>
      </c>
      <c r="M51" s="166">
        <f t="shared" si="58"/>
        <v>0.378</v>
      </c>
      <c r="N51" s="166">
        <f t="shared" si="58"/>
        <v>0.378</v>
      </c>
      <c r="O51" s="166">
        <f t="shared" si="58"/>
        <v>0.378</v>
      </c>
      <c r="P51" s="166">
        <f t="shared" si="58"/>
        <v>0.378</v>
      </c>
      <c r="Q51" s="166">
        <f t="shared" si="58"/>
        <v>0.378</v>
      </c>
      <c r="R51" s="166">
        <f t="shared" si="58"/>
        <v>0.378</v>
      </c>
      <c r="S51" s="166">
        <f t="shared" si="58"/>
        <v>0.378</v>
      </c>
      <c r="T51" s="166">
        <f t="shared" si="58"/>
        <v>0.378</v>
      </c>
      <c r="U51" s="166">
        <f t="shared" si="58"/>
        <v>0.378</v>
      </c>
      <c r="V51" s="166">
        <f t="shared" si="58"/>
        <v>0.378</v>
      </c>
      <c r="W51" s="166">
        <f t="shared" si="58"/>
        <v>0.378</v>
      </c>
      <c r="X51" s="166">
        <f t="shared" si="58"/>
        <v>0.378</v>
      </c>
      <c r="Y51" s="166">
        <f t="shared" si="58"/>
        <v>0.378</v>
      </c>
      <c r="Z51" s="166">
        <f t="shared" si="58"/>
        <v>0.378</v>
      </c>
      <c r="AA51" s="166">
        <f t="shared" si="58"/>
        <v>0.378</v>
      </c>
      <c r="AB51" s="166">
        <f t="shared" si="58"/>
        <v>0.378</v>
      </c>
      <c r="AC51" s="166">
        <f t="shared" si="58"/>
        <v>0.378</v>
      </c>
      <c r="AD51" s="166">
        <f t="shared" si="58"/>
        <v>0.378</v>
      </c>
      <c r="AE51" s="166">
        <f t="shared" si="58"/>
        <v>0.378</v>
      </c>
      <c r="AF51" s="166">
        <f t="shared" si="58"/>
        <v>0.378</v>
      </c>
      <c r="AG51" s="166">
        <f t="shared" si="58"/>
        <v>0.378</v>
      </c>
      <c r="AH51" s="166">
        <f t="shared" si="58"/>
        <v>0.378</v>
      </c>
      <c r="AI51" s="166">
        <f t="shared" si="58"/>
        <v>0.378</v>
      </c>
      <c r="AJ51" s="166">
        <f t="shared" si="58"/>
        <v>0.378</v>
      </c>
      <c r="AK51" s="166">
        <f t="shared" si="58"/>
        <v>0.378</v>
      </c>
      <c r="AL51" s="166">
        <f t="shared" si="58"/>
        <v>0.378</v>
      </c>
      <c r="AM51" s="166">
        <f t="shared" si="58"/>
        <v>0.378</v>
      </c>
      <c r="AN51" s="166">
        <f t="shared" si="58"/>
        <v>0.378</v>
      </c>
      <c r="AO51" s="166">
        <f t="shared" si="58"/>
        <v>0.378</v>
      </c>
      <c r="AP51" s="166">
        <f t="shared" si="58"/>
        <v>0.378</v>
      </c>
      <c r="AQ51" s="166">
        <f t="shared" si="58"/>
        <v>0.378</v>
      </c>
      <c r="AR51" s="166">
        <f t="shared" si="58"/>
        <v>0.378</v>
      </c>
      <c r="AS51" s="166">
        <f t="shared" si="58"/>
        <v>0.378</v>
      </c>
      <c r="AT51" s="166">
        <f t="shared" si="58"/>
        <v>0.378</v>
      </c>
      <c r="AU51" s="166">
        <f t="shared" si="58"/>
        <v>0.378</v>
      </c>
      <c r="AV51" s="166">
        <f t="shared" si="58"/>
        <v>0.378</v>
      </c>
    </row>
    <row r="52" spans="2:48" x14ac:dyDescent="0.2">
      <c r="C52" s="19" t="s">
        <v>189</v>
      </c>
      <c r="D52" s="6" t="s">
        <v>386</v>
      </c>
      <c r="H52" s="170">
        <f>SUM(I52:AV52)</f>
        <v>18.368811567981801</v>
      </c>
      <c r="I52" s="166">
        <f>I51*I41</f>
        <v>0.378</v>
      </c>
      <c r="J52" s="166">
        <f t="shared" ref="J52:AV52" si="59">J51*J41</f>
        <v>0.378</v>
      </c>
      <c r="K52" s="166">
        <f t="shared" si="59"/>
        <v>0.38556000000000001</v>
      </c>
      <c r="L52" s="166">
        <f t="shared" si="59"/>
        <v>0.38556000000000001</v>
      </c>
      <c r="M52" s="166">
        <f t="shared" si="59"/>
        <v>0.39327119999999999</v>
      </c>
      <c r="N52" s="166">
        <f t="shared" si="59"/>
        <v>0.39327119999999999</v>
      </c>
      <c r="O52" s="166">
        <f t="shared" si="59"/>
        <v>0.401136624</v>
      </c>
      <c r="P52" s="166">
        <f t="shared" si="59"/>
        <v>0.401136624</v>
      </c>
      <c r="Q52" s="166">
        <f t="shared" si="59"/>
        <v>0.40915935648000001</v>
      </c>
      <c r="R52" s="166">
        <f t="shared" si="59"/>
        <v>0.40915935648000001</v>
      </c>
      <c r="S52" s="166">
        <f t="shared" si="59"/>
        <v>0.41734254360959999</v>
      </c>
      <c r="T52" s="166">
        <f t="shared" si="59"/>
        <v>0.41734254360959999</v>
      </c>
      <c r="U52" s="166">
        <f t="shared" si="59"/>
        <v>0.42568939448179205</v>
      </c>
      <c r="V52" s="166">
        <f t="shared" si="59"/>
        <v>0.42568939448179205</v>
      </c>
      <c r="W52" s="166">
        <f t="shared" si="59"/>
        <v>0.43420318237142785</v>
      </c>
      <c r="X52" s="166">
        <f t="shared" si="59"/>
        <v>0.43420318237142785</v>
      </c>
      <c r="Y52" s="166">
        <f t="shared" si="59"/>
        <v>0.44288724601885643</v>
      </c>
      <c r="Z52" s="166">
        <f t="shared" si="59"/>
        <v>0.44288724601885643</v>
      </c>
      <c r="AA52" s="166">
        <f t="shared" si="59"/>
        <v>0.45174499093923359</v>
      </c>
      <c r="AB52" s="166">
        <f t="shared" si="59"/>
        <v>0.45174499093923359</v>
      </c>
      <c r="AC52" s="166">
        <f t="shared" si="59"/>
        <v>0.46077989075801828</v>
      </c>
      <c r="AD52" s="166">
        <f t="shared" si="59"/>
        <v>0.46077989075801828</v>
      </c>
      <c r="AE52" s="166">
        <f t="shared" si="59"/>
        <v>0.46999548857317863</v>
      </c>
      <c r="AF52" s="166">
        <f t="shared" si="59"/>
        <v>0.46999548857317863</v>
      </c>
      <c r="AG52" s="166">
        <f t="shared" si="59"/>
        <v>0.47939539834464218</v>
      </c>
      <c r="AH52" s="166">
        <f t="shared" si="59"/>
        <v>0.47939539834464218</v>
      </c>
      <c r="AI52" s="166">
        <f t="shared" si="59"/>
        <v>0.48898330631153503</v>
      </c>
      <c r="AJ52" s="166">
        <f t="shared" si="59"/>
        <v>0.48898330631153503</v>
      </c>
      <c r="AK52" s="166">
        <f t="shared" si="59"/>
        <v>0.49876297243776574</v>
      </c>
      <c r="AL52" s="166">
        <f t="shared" si="59"/>
        <v>0.49876297243776574</v>
      </c>
      <c r="AM52" s="166">
        <f t="shared" si="59"/>
        <v>0.50873823188652112</v>
      </c>
      <c r="AN52" s="166">
        <f t="shared" si="59"/>
        <v>0.50873823188652112</v>
      </c>
      <c r="AO52" s="166">
        <f t="shared" si="59"/>
        <v>0.51891299652425149</v>
      </c>
      <c r="AP52" s="166">
        <f t="shared" si="59"/>
        <v>0.51891299652425149</v>
      </c>
      <c r="AQ52" s="166">
        <f t="shared" si="59"/>
        <v>0.52929125645473662</v>
      </c>
      <c r="AR52" s="166">
        <f t="shared" si="59"/>
        <v>0.52929125645473662</v>
      </c>
      <c r="AS52" s="166">
        <f t="shared" si="59"/>
        <v>0.5398770815838313</v>
      </c>
      <c r="AT52" s="166">
        <f t="shared" si="59"/>
        <v>0.5398770815838313</v>
      </c>
      <c r="AU52" s="166">
        <f t="shared" si="59"/>
        <v>0.55067462321550797</v>
      </c>
      <c r="AV52" s="166">
        <f t="shared" si="59"/>
        <v>0.55067462321550797</v>
      </c>
    </row>
    <row r="53" spans="2:48" ht="16" x14ac:dyDescent="0.2">
      <c r="B53" s="72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</row>
    <row r="54" spans="2:48" ht="16" x14ac:dyDescent="0.2">
      <c r="B54" s="72"/>
      <c r="C54" t="s">
        <v>191</v>
      </c>
      <c r="D54" s="6" t="s">
        <v>182</v>
      </c>
      <c r="E54" s="60">
        <f>Input!E35/10^6</f>
        <v>0.252</v>
      </c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</row>
    <row r="55" spans="2:48" ht="16" x14ac:dyDescent="0.2">
      <c r="B55" s="72"/>
      <c r="C55" t="s">
        <v>193</v>
      </c>
      <c r="D55" s="6" t="s">
        <v>38</v>
      </c>
      <c r="E55" s="75">
        <f>$E$21/Input!$H$23</f>
        <v>1</v>
      </c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</row>
    <row r="56" spans="2:48" ht="16" x14ac:dyDescent="0.2">
      <c r="B56" s="72"/>
      <c r="C56" t="s">
        <v>194</v>
      </c>
      <c r="D56" s="6" t="s">
        <v>387</v>
      </c>
      <c r="E56" s="168">
        <f>E54*E55</f>
        <v>0.252</v>
      </c>
      <c r="H56" s="170">
        <f>SUM(I56:AV56)</f>
        <v>5.04</v>
      </c>
      <c r="I56" s="64">
        <f>$E$56/2</f>
        <v>0.126</v>
      </c>
      <c r="J56" s="64">
        <f t="shared" ref="J56:AV56" si="60">$E$56/2</f>
        <v>0.126</v>
      </c>
      <c r="K56" s="64">
        <f t="shared" si="60"/>
        <v>0.126</v>
      </c>
      <c r="L56" s="64">
        <f t="shared" si="60"/>
        <v>0.126</v>
      </c>
      <c r="M56" s="64">
        <f t="shared" si="60"/>
        <v>0.126</v>
      </c>
      <c r="N56" s="64">
        <f t="shared" si="60"/>
        <v>0.126</v>
      </c>
      <c r="O56" s="64">
        <f t="shared" si="60"/>
        <v>0.126</v>
      </c>
      <c r="P56" s="64">
        <f t="shared" si="60"/>
        <v>0.126</v>
      </c>
      <c r="Q56" s="64">
        <f t="shared" si="60"/>
        <v>0.126</v>
      </c>
      <c r="R56" s="64">
        <f t="shared" si="60"/>
        <v>0.126</v>
      </c>
      <c r="S56" s="64">
        <f t="shared" si="60"/>
        <v>0.126</v>
      </c>
      <c r="T56" s="64">
        <f t="shared" si="60"/>
        <v>0.126</v>
      </c>
      <c r="U56" s="64">
        <f t="shared" si="60"/>
        <v>0.126</v>
      </c>
      <c r="V56" s="64">
        <f t="shared" si="60"/>
        <v>0.126</v>
      </c>
      <c r="W56" s="64">
        <f t="shared" si="60"/>
        <v>0.126</v>
      </c>
      <c r="X56" s="64">
        <f t="shared" si="60"/>
        <v>0.126</v>
      </c>
      <c r="Y56" s="64">
        <f t="shared" si="60"/>
        <v>0.126</v>
      </c>
      <c r="Z56" s="64">
        <f t="shared" si="60"/>
        <v>0.126</v>
      </c>
      <c r="AA56" s="64">
        <f t="shared" si="60"/>
        <v>0.126</v>
      </c>
      <c r="AB56" s="64">
        <f t="shared" si="60"/>
        <v>0.126</v>
      </c>
      <c r="AC56" s="64">
        <f t="shared" si="60"/>
        <v>0.126</v>
      </c>
      <c r="AD56" s="64">
        <f t="shared" si="60"/>
        <v>0.126</v>
      </c>
      <c r="AE56" s="64">
        <f t="shared" si="60"/>
        <v>0.126</v>
      </c>
      <c r="AF56" s="64">
        <f t="shared" si="60"/>
        <v>0.126</v>
      </c>
      <c r="AG56" s="64">
        <f t="shared" si="60"/>
        <v>0.126</v>
      </c>
      <c r="AH56" s="64">
        <f t="shared" si="60"/>
        <v>0.126</v>
      </c>
      <c r="AI56" s="64">
        <f t="shared" si="60"/>
        <v>0.126</v>
      </c>
      <c r="AJ56" s="64">
        <f t="shared" si="60"/>
        <v>0.126</v>
      </c>
      <c r="AK56" s="64">
        <f t="shared" si="60"/>
        <v>0.126</v>
      </c>
      <c r="AL56" s="64">
        <f t="shared" si="60"/>
        <v>0.126</v>
      </c>
      <c r="AM56" s="64">
        <f t="shared" si="60"/>
        <v>0.126</v>
      </c>
      <c r="AN56" s="64">
        <f t="shared" si="60"/>
        <v>0.126</v>
      </c>
      <c r="AO56" s="64">
        <f t="shared" si="60"/>
        <v>0.126</v>
      </c>
      <c r="AP56" s="64">
        <f t="shared" si="60"/>
        <v>0.126</v>
      </c>
      <c r="AQ56" s="64">
        <f t="shared" si="60"/>
        <v>0.126</v>
      </c>
      <c r="AR56" s="64">
        <f t="shared" si="60"/>
        <v>0.126</v>
      </c>
      <c r="AS56" s="64">
        <f t="shared" si="60"/>
        <v>0.126</v>
      </c>
      <c r="AT56" s="64">
        <f t="shared" si="60"/>
        <v>0.126</v>
      </c>
      <c r="AU56" s="64">
        <f t="shared" si="60"/>
        <v>0.126</v>
      </c>
      <c r="AV56" s="64">
        <f t="shared" si="60"/>
        <v>0.126</v>
      </c>
    </row>
    <row r="57" spans="2:48" ht="16" x14ac:dyDescent="0.2">
      <c r="B57" s="72"/>
      <c r="C57" s="19" t="s">
        <v>189</v>
      </c>
      <c r="D57" s="6" t="s">
        <v>387</v>
      </c>
      <c r="H57" s="170">
        <f>SUM(I57:AV57)</f>
        <v>6.1229371893272635</v>
      </c>
      <c r="I57" s="166">
        <f>I56*I41</f>
        <v>0.126</v>
      </c>
      <c r="J57" s="166">
        <f t="shared" ref="J57:AV57" si="61">J56*J41</f>
        <v>0.126</v>
      </c>
      <c r="K57" s="166">
        <f t="shared" si="61"/>
        <v>0.12852</v>
      </c>
      <c r="L57" s="166">
        <f t="shared" si="61"/>
        <v>0.12852</v>
      </c>
      <c r="M57" s="166">
        <f t="shared" si="61"/>
        <v>0.1310904</v>
      </c>
      <c r="N57" s="166">
        <f t="shared" si="61"/>
        <v>0.1310904</v>
      </c>
      <c r="O57" s="166">
        <f t="shared" si="61"/>
        <v>0.133712208</v>
      </c>
      <c r="P57" s="166">
        <f t="shared" si="61"/>
        <v>0.133712208</v>
      </c>
      <c r="Q57" s="166">
        <f t="shared" si="61"/>
        <v>0.13638645216</v>
      </c>
      <c r="R57" s="166">
        <f t="shared" si="61"/>
        <v>0.13638645216</v>
      </c>
      <c r="S57" s="166">
        <f t="shared" si="61"/>
        <v>0.13911418120320002</v>
      </c>
      <c r="T57" s="166">
        <f t="shared" si="61"/>
        <v>0.13911418120320002</v>
      </c>
      <c r="U57" s="166">
        <f t="shared" si="61"/>
        <v>0.14189646482726401</v>
      </c>
      <c r="V57" s="166">
        <f t="shared" si="61"/>
        <v>0.14189646482726401</v>
      </c>
      <c r="W57" s="166">
        <f t="shared" si="61"/>
        <v>0.14473439412380928</v>
      </c>
      <c r="X57" s="166">
        <f t="shared" si="61"/>
        <v>0.14473439412380928</v>
      </c>
      <c r="Y57" s="166">
        <f t="shared" si="61"/>
        <v>0.14762908200628549</v>
      </c>
      <c r="Z57" s="166">
        <f t="shared" si="61"/>
        <v>0.14762908200628549</v>
      </c>
      <c r="AA57" s="166">
        <f t="shared" si="61"/>
        <v>0.15058166364641121</v>
      </c>
      <c r="AB57" s="166">
        <f t="shared" si="61"/>
        <v>0.15058166364641121</v>
      </c>
      <c r="AC57" s="166">
        <f t="shared" si="61"/>
        <v>0.15359329691933943</v>
      </c>
      <c r="AD57" s="166">
        <f t="shared" si="61"/>
        <v>0.15359329691933943</v>
      </c>
      <c r="AE57" s="166">
        <f t="shared" si="61"/>
        <v>0.15666516285772622</v>
      </c>
      <c r="AF57" s="166">
        <f t="shared" si="61"/>
        <v>0.15666516285772622</v>
      </c>
      <c r="AG57" s="166">
        <f t="shared" si="61"/>
        <v>0.15979846611488074</v>
      </c>
      <c r="AH57" s="166">
        <f t="shared" si="61"/>
        <v>0.15979846611488074</v>
      </c>
      <c r="AI57" s="166">
        <f t="shared" si="61"/>
        <v>0.16299443543717834</v>
      </c>
      <c r="AJ57" s="166">
        <f t="shared" si="61"/>
        <v>0.16299443543717834</v>
      </c>
      <c r="AK57" s="166">
        <f t="shared" si="61"/>
        <v>0.16625432414592192</v>
      </c>
      <c r="AL57" s="166">
        <f t="shared" si="61"/>
        <v>0.16625432414592192</v>
      </c>
      <c r="AM57" s="166">
        <f t="shared" si="61"/>
        <v>0.16957941062884035</v>
      </c>
      <c r="AN57" s="166">
        <f t="shared" si="61"/>
        <v>0.16957941062884035</v>
      </c>
      <c r="AO57" s="166">
        <f t="shared" si="61"/>
        <v>0.17297099884141717</v>
      </c>
      <c r="AP57" s="166">
        <f t="shared" si="61"/>
        <v>0.17297099884141717</v>
      </c>
      <c r="AQ57" s="166">
        <f t="shared" si="61"/>
        <v>0.17643041881824553</v>
      </c>
      <c r="AR57" s="166">
        <f t="shared" si="61"/>
        <v>0.17643041881824553</v>
      </c>
      <c r="AS57" s="166">
        <f t="shared" si="61"/>
        <v>0.17995902719461046</v>
      </c>
      <c r="AT57" s="166">
        <f t="shared" si="61"/>
        <v>0.17995902719461046</v>
      </c>
      <c r="AU57" s="166">
        <f t="shared" si="61"/>
        <v>0.18355820773850265</v>
      </c>
      <c r="AV57" s="166">
        <f t="shared" si="61"/>
        <v>0.18355820773850265</v>
      </c>
    </row>
    <row r="58" spans="2:48" ht="16" x14ac:dyDescent="0.2">
      <c r="B58" s="72"/>
      <c r="C58" s="19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</row>
    <row r="59" spans="2:48" x14ac:dyDescent="0.2">
      <c r="C59" s="76" t="s">
        <v>195</v>
      </c>
      <c r="D59" s="6" t="s">
        <v>78</v>
      </c>
      <c r="H59" s="170">
        <f>SUM(I59:AV59)</f>
        <v>50.772784563595636</v>
      </c>
      <c r="I59" s="167">
        <f>I45+I49+I52+I57</f>
        <v>1.0534860786687998</v>
      </c>
      <c r="J59" s="167">
        <f t="shared" ref="J59:AV59" si="62">J45+J49+J52+J57</f>
        <v>1.0361551040512</v>
      </c>
      <c r="K59" s="167">
        <f t="shared" si="62"/>
        <v>1.074555800242176</v>
      </c>
      <c r="L59" s="167">
        <f t="shared" si="62"/>
        <v>1.0568782061322239</v>
      </c>
      <c r="M59" s="167">
        <f t="shared" si="62"/>
        <v>1.0960469162470194</v>
      </c>
      <c r="N59" s="167">
        <f t="shared" si="62"/>
        <v>1.0780157702548683</v>
      </c>
      <c r="O59" s="167">
        <f t="shared" si="62"/>
        <v>1.1179678545719598</v>
      </c>
      <c r="P59" s="167">
        <f t="shared" si="62"/>
        <v>1.0995760856599657</v>
      </c>
      <c r="Q59" s="167">
        <f t="shared" si="62"/>
        <v>1.1403272116633991</v>
      </c>
      <c r="R59" s="167">
        <f t="shared" si="62"/>
        <v>1.1215676073731651</v>
      </c>
      <c r="S59" s="167">
        <f t="shared" si="62"/>
        <v>1.163133755896667</v>
      </c>
      <c r="T59" s="167">
        <f t="shared" si="62"/>
        <v>1.1439989595206284</v>
      </c>
      <c r="U59" s="167">
        <f t="shared" si="62"/>
        <v>1.1863964310146005</v>
      </c>
      <c r="V59" s="167">
        <f t="shared" si="62"/>
        <v>1.1668789387110412</v>
      </c>
      <c r="W59" s="167">
        <f t="shared" si="62"/>
        <v>1.2101243596348925</v>
      </c>
      <c r="X59" s="167">
        <f t="shared" si="62"/>
        <v>1.1902165174852619</v>
      </c>
      <c r="Y59" s="167">
        <f t="shared" si="62"/>
        <v>1.2343268468275905</v>
      </c>
      <c r="Z59" s="167">
        <f t="shared" si="62"/>
        <v>1.2140208478349672</v>
      </c>
      <c r="AA59" s="167">
        <f t="shared" si="62"/>
        <v>1.2590133837641424</v>
      </c>
      <c r="AB59" s="167">
        <f t="shared" si="62"/>
        <v>1.2383012647916665</v>
      </c>
      <c r="AC59" s="167">
        <f t="shared" si="62"/>
        <v>1.2841936514394252</v>
      </c>
      <c r="AD59" s="167">
        <f t="shared" si="62"/>
        <v>1.2630672900875</v>
      </c>
      <c r="AE59" s="167">
        <f t="shared" si="62"/>
        <v>1.3098775244682135</v>
      </c>
      <c r="AF59" s="167">
        <f t="shared" si="62"/>
        <v>1.2883286358892501</v>
      </c>
      <c r="AG59" s="167">
        <f t="shared" si="62"/>
        <v>1.336075074957578</v>
      </c>
      <c r="AH59" s="167">
        <f t="shared" si="62"/>
        <v>1.314095208607035</v>
      </c>
      <c r="AI59" s="167">
        <f t="shared" si="62"/>
        <v>1.3627965764567294</v>
      </c>
      <c r="AJ59" s="167">
        <f t="shared" si="62"/>
        <v>1.3403771127791755</v>
      </c>
      <c r="AK59" s="167">
        <f t="shared" si="62"/>
        <v>1.3900525079858641</v>
      </c>
      <c r="AL59" s="167">
        <f t="shared" si="62"/>
        <v>1.3671846550347593</v>
      </c>
      <c r="AM59" s="167">
        <f t="shared" si="62"/>
        <v>1.4178535581455813</v>
      </c>
      <c r="AN59" s="167">
        <f t="shared" si="62"/>
        <v>1.3945283481354545</v>
      </c>
      <c r="AO59" s="167">
        <f t="shared" si="62"/>
        <v>1.4462106293084929</v>
      </c>
      <c r="AP59" s="167">
        <f t="shared" si="62"/>
        <v>1.4224189150981636</v>
      </c>
      <c r="AQ59" s="167">
        <f t="shared" si="62"/>
        <v>1.475134841894663</v>
      </c>
      <c r="AR59" s="167">
        <f t="shared" si="62"/>
        <v>1.4508672934001268</v>
      </c>
      <c r="AS59" s="167">
        <f t="shared" si="62"/>
        <v>1.5046375387325563</v>
      </c>
      <c r="AT59" s="167">
        <f t="shared" si="62"/>
        <v>1.4798846392681295</v>
      </c>
      <c r="AU59" s="167">
        <f t="shared" si="62"/>
        <v>1.5347302895072075</v>
      </c>
      <c r="AV59" s="167">
        <f t="shared" si="62"/>
        <v>1.5094823320534922</v>
      </c>
    </row>
    <row r="60" spans="2:48" x14ac:dyDescent="0.2">
      <c r="F60" s="11" t="s">
        <v>209</v>
      </c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</row>
    <row r="61" spans="2:48" x14ac:dyDescent="0.2">
      <c r="C61" t="s">
        <v>207</v>
      </c>
      <c r="D61" s="6" t="s">
        <v>78</v>
      </c>
      <c r="F61" s="169">
        <f>$E$105/Input!E68</f>
        <v>4.5359999999999996</v>
      </c>
      <c r="H61" s="171">
        <f>E105</f>
        <v>90.72</v>
      </c>
      <c r="I61" s="64">
        <f>FS!I73</f>
        <v>90.72</v>
      </c>
      <c r="J61" s="64">
        <f>FS!J73</f>
        <v>88.451999999999998</v>
      </c>
      <c r="K61" s="64">
        <f>FS!K73</f>
        <v>86.183999999999997</v>
      </c>
      <c r="L61" s="64">
        <f>FS!L73</f>
        <v>83.915999999999997</v>
      </c>
      <c r="M61" s="64">
        <f>FS!M73</f>
        <v>81.647999999999996</v>
      </c>
      <c r="N61" s="64">
        <f>FS!N73</f>
        <v>79.38</v>
      </c>
      <c r="O61" s="64">
        <f>FS!O73</f>
        <v>77.111999999999995</v>
      </c>
      <c r="P61" s="64">
        <f>FS!P73</f>
        <v>74.843999999999994</v>
      </c>
      <c r="Q61" s="64">
        <f>FS!Q73</f>
        <v>72.575999999999993</v>
      </c>
      <c r="R61" s="64">
        <f>FS!R73</f>
        <v>70.307999999999993</v>
      </c>
      <c r="S61" s="64">
        <f>FS!S73</f>
        <v>68.039999999999992</v>
      </c>
      <c r="T61" s="64">
        <f>FS!T73</f>
        <v>65.771999999999991</v>
      </c>
      <c r="U61" s="64">
        <f>FS!U73</f>
        <v>63.503999999999991</v>
      </c>
      <c r="V61" s="64">
        <f>FS!V73</f>
        <v>61.23599999999999</v>
      </c>
      <c r="W61" s="64">
        <f>FS!W73</f>
        <v>58.967999999999989</v>
      </c>
      <c r="X61" s="64">
        <f>FS!X73</f>
        <v>56.699999999999989</v>
      </c>
      <c r="Y61" s="64">
        <f>FS!Y73</f>
        <v>54.431999999999988</v>
      </c>
      <c r="Z61" s="64">
        <f>FS!Z73</f>
        <v>52.163999999999987</v>
      </c>
      <c r="AA61" s="64">
        <f>FS!AA73</f>
        <v>49.895999999999987</v>
      </c>
      <c r="AB61" s="64">
        <f>FS!AB73</f>
        <v>47.627999999999986</v>
      </c>
      <c r="AC61" s="64">
        <f>FS!AC73</f>
        <v>45.359999999999985</v>
      </c>
      <c r="AD61" s="64">
        <f>FS!AD73</f>
        <v>43.091999999999985</v>
      </c>
      <c r="AE61" s="64">
        <f>FS!AE73</f>
        <v>40.823999999999984</v>
      </c>
      <c r="AF61" s="64">
        <f>FS!AF73</f>
        <v>38.555999999999983</v>
      </c>
      <c r="AG61" s="64">
        <f>FS!AG73</f>
        <v>36.287999999999982</v>
      </c>
      <c r="AH61" s="64">
        <f>FS!AH73</f>
        <v>34.019999999999982</v>
      </c>
      <c r="AI61" s="64">
        <f>FS!AI73</f>
        <v>31.751999999999981</v>
      </c>
      <c r="AJ61" s="64">
        <f>FS!AJ73</f>
        <v>29.48399999999998</v>
      </c>
      <c r="AK61" s="64">
        <f>FS!AK73</f>
        <v>27.21599999999998</v>
      </c>
      <c r="AL61" s="64">
        <f>FS!AL73</f>
        <v>24.947999999999979</v>
      </c>
      <c r="AM61" s="64">
        <f>FS!AM73</f>
        <v>22.679999999999978</v>
      </c>
      <c r="AN61" s="64">
        <f>FS!AN73</f>
        <v>20.411999999999978</v>
      </c>
      <c r="AO61" s="64">
        <f>FS!AO73</f>
        <v>18.143999999999977</v>
      </c>
      <c r="AP61" s="64">
        <f>FS!AP73</f>
        <v>15.875999999999976</v>
      </c>
      <c r="AQ61" s="64">
        <f>FS!AQ73</f>
        <v>13.607999999999976</v>
      </c>
      <c r="AR61" s="64">
        <f>FS!AR73</f>
        <v>11.339999999999975</v>
      </c>
      <c r="AS61" s="64">
        <f>FS!AS73</f>
        <v>9.0719999999999743</v>
      </c>
      <c r="AT61" s="64">
        <f>FS!AT73</f>
        <v>6.8039999999999745</v>
      </c>
      <c r="AU61" s="64">
        <f>FS!AU73</f>
        <v>4.5359999999999747</v>
      </c>
      <c r="AV61" s="64">
        <f>FS!AV73</f>
        <v>2.2679999999999749</v>
      </c>
    </row>
    <row r="62" spans="2:48" ht="16" x14ac:dyDescent="0.2">
      <c r="C62" s="61" t="s">
        <v>185</v>
      </c>
      <c r="D62" s="6" t="s">
        <v>196</v>
      </c>
      <c r="E62" s="69">
        <f>Input!E39</f>
        <v>2.5000000000000001E-3</v>
      </c>
      <c r="H62" s="170">
        <f>SUM(I62:AV62)</f>
        <v>2.3246999999999995</v>
      </c>
      <c r="I62" s="64">
        <f>$E$62*H61/2</f>
        <v>0.1134</v>
      </c>
      <c r="J62" s="64">
        <f t="shared" ref="J62:AV62" si="63">$E$62*J61/2</f>
        <v>0.110565</v>
      </c>
      <c r="K62" s="64">
        <f t="shared" si="63"/>
        <v>0.10772999999999999</v>
      </c>
      <c r="L62" s="64">
        <f t="shared" si="63"/>
        <v>0.104895</v>
      </c>
      <c r="M62" s="64">
        <f t="shared" si="63"/>
        <v>0.10206</v>
      </c>
      <c r="N62" s="64">
        <f t="shared" si="63"/>
        <v>9.9224999999999994E-2</v>
      </c>
      <c r="O62" s="64">
        <f t="shared" si="63"/>
        <v>9.638999999999999E-2</v>
      </c>
      <c r="P62" s="64">
        <f t="shared" si="63"/>
        <v>9.3554999999999999E-2</v>
      </c>
      <c r="Q62" s="64">
        <f t="shared" si="63"/>
        <v>9.0719999999999995E-2</v>
      </c>
      <c r="R62" s="64">
        <f t="shared" si="63"/>
        <v>8.7884999999999991E-2</v>
      </c>
      <c r="S62" s="64">
        <f t="shared" si="63"/>
        <v>8.5049999999999987E-2</v>
      </c>
      <c r="T62" s="64">
        <f t="shared" si="63"/>
        <v>8.2214999999999996E-2</v>
      </c>
      <c r="U62" s="64">
        <f t="shared" si="63"/>
        <v>7.9379999999999992E-2</v>
      </c>
      <c r="V62" s="64">
        <f t="shared" si="63"/>
        <v>7.6544999999999988E-2</v>
      </c>
      <c r="W62" s="64">
        <f t="shared" si="63"/>
        <v>7.3709999999999984E-2</v>
      </c>
      <c r="X62" s="64">
        <f t="shared" si="63"/>
        <v>7.0874999999999994E-2</v>
      </c>
      <c r="Y62" s="64">
        <f t="shared" si="63"/>
        <v>6.8039999999999989E-2</v>
      </c>
      <c r="Z62" s="64">
        <f t="shared" si="63"/>
        <v>6.5204999999999985E-2</v>
      </c>
      <c r="AA62" s="64">
        <f t="shared" si="63"/>
        <v>6.2369999999999988E-2</v>
      </c>
      <c r="AB62" s="64">
        <f t="shared" si="63"/>
        <v>5.9534999999999984E-2</v>
      </c>
      <c r="AC62" s="64">
        <f t="shared" si="63"/>
        <v>5.669999999999998E-2</v>
      </c>
      <c r="AD62" s="64">
        <f t="shared" si="63"/>
        <v>5.3864999999999982E-2</v>
      </c>
      <c r="AE62" s="64">
        <f t="shared" si="63"/>
        <v>5.1029999999999978E-2</v>
      </c>
      <c r="AF62" s="64">
        <f t="shared" si="63"/>
        <v>4.8194999999999981E-2</v>
      </c>
      <c r="AG62" s="64">
        <f t="shared" si="63"/>
        <v>4.5359999999999977E-2</v>
      </c>
      <c r="AH62" s="64">
        <f t="shared" si="63"/>
        <v>4.2524999999999979E-2</v>
      </c>
      <c r="AI62" s="64">
        <f t="shared" si="63"/>
        <v>3.9689999999999975E-2</v>
      </c>
      <c r="AJ62" s="64">
        <f t="shared" si="63"/>
        <v>3.6854999999999978E-2</v>
      </c>
      <c r="AK62" s="64">
        <f t="shared" si="63"/>
        <v>3.4019999999999974E-2</v>
      </c>
      <c r="AL62" s="64">
        <f t="shared" si="63"/>
        <v>3.1184999999999973E-2</v>
      </c>
      <c r="AM62" s="64">
        <f t="shared" si="63"/>
        <v>2.8349999999999972E-2</v>
      </c>
      <c r="AN62" s="64">
        <f t="shared" si="63"/>
        <v>2.5514999999999972E-2</v>
      </c>
      <c r="AO62" s="64">
        <f t="shared" si="63"/>
        <v>2.2679999999999971E-2</v>
      </c>
      <c r="AP62" s="64">
        <f t="shared" si="63"/>
        <v>1.984499999999997E-2</v>
      </c>
      <c r="AQ62" s="64">
        <f t="shared" si="63"/>
        <v>1.700999999999997E-2</v>
      </c>
      <c r="AR62" s="64">
        <f t="shared" si="63"/>
        <v>1.4174999999999969E-2</v>
      </c>
      <c r="AS62" s="64">
        <f t="shared" si="63"/>
        <v>1.1339999999999968E-2</v>
      </c>
      <c r="AT62" s="64">
        <f t="shared" si="63"/>
        <v>8.5049999999999692E-3</v>
      </c>
      <c r="AU62" s="64">
        <f t="shared" si="63"/>
        <v>5.6699999999999685E-3</v>
      </c>
      <c r="AV62" s="64">
        <f t="shared" si="63"/>
        <v>2.8349999999999686E-3</v>
      </c>
    </row>
    <row r="63" spans="2:48" ht="16" x14ac:dyDescent="0.2">
      <c r="C63" s="152" t="s">
        <v>189</v>
      </c>
      <c r="H63" s="170">
        <f>SUM(I63:AV63)</f>
        <v>2.6432578061261394</v>
      </c>
      <c r="I63" s="64">
        <f>I62*I41</f>
        <v>0.1134</v>
      </c>
      <c r="J63" s="64">
        <f t="shared" ref="J63:AV63" si="64">J62*J41</f>
        <v>0.110565</v>
      </c>
      <c r="K63" s="64">
        <f t="shared" si="64"/>
        <v>0.1098846</v>
      </c>
      <c r="L63" s="64">
        <f t="shared" si="64"/>
        <v>0.1069929</v>
      </c>
      <c r="M63" s="64">
        <f t="shared" si="64"/>
        <v>0.10618322399999999</v>
      </c>
      <c r="N63" s="64">
        <f t="shared" si="64"/>
        <v>0.10323368999999999</v>
      </c>
      <c r="O63" s="64">
        <f t="shared" si="64"/>
        <v>0.10228983911999998</v>
      </c>
      <c r="P63" s="64">
        <f t="shared" si="64"/>
        <v>9.928131443999999E-2</v>
      </c>
      <c r="Q63" s="64">
        <f t="shared" si="64"/>
        <v>9.8198245555199987E-2</v>
      </c>
      <c r="R63" s="64">
        <f t="shared" si="64"/>
        <v>9.5129550381599995E-2</v>
      </c>
      <c r="S63" s="64">
        <f t="shared" si="64"/>
        <v>9.3902072312159982E-2</v>
      </c>
      <c r="T63" s="64">
        <f t="shared" si="64"/>
        <v>9.0772003235087995E-2</v>
      </c>
      <c r="U63" s="64">
        <f t="shared" si="64"/>
        <v>8.939477284117632E-2</v>
      </c>
      <c r="V63" s="64">
        <f t="shared" si="64"/>
        <v>8.6202102382562873E-2</v>
      </c>
      <c r="W63" s="64">
        <f t="shared" si="64"/>
        <v>8.466962056242841E-2</v>
      </c>
      <c r="X63" s="64">
        <f t="shared" si="64"/>
        <v>8.1413096694642709E-2</v>
      </c>
      <c r="Y63" s="64">
        <f t="shared" si="64"/>
        <v>7.9719704283394144E-2</v>
      </c>
      <c r="Z63" s="64">
        <f t="shared" si="64"/>
        <v>7.6398049938252721E-2</v>
      </c>
      <c r="AA63" s="64">
        <f t="shared" si="64"/>
        <v>7.4537923504973527E-2</v>
      </c>
      <c r="AB63" s="64">
        <f t="shared" si="64"/>
        <v>7.1149836072929268E-2</v>
      </c>
      <c r="AC63" s="64">
        <f t="shared" si="64"/>
        <v>6.911698361370272E-2</v>
      </c>
      <c r="AD63" s="64">
        <f t="shared" si="64"/>
        <v>6.5661134433017576E-2</v>
      </c>
      <c r="AE63" s="64">
        <f t="shared" si="64"/>
        <v>6.3449390957379087E-2</v>
      </c>
      <c r="AF63" s="64">
        <f t="shared" si="64"/>
        <v>5.9924424793080251E-2</v>
      </c>
      <c r="AG63" s="64">
        <f t="shared" si="64"/>
        <v>5.7527447801357032E-2</v>
      </c>
      <c r="AH63" s="64">
        <f t="shared" si="64"/>
        <v>5.393198231377222E-2</v>
      </c>
      <c r="AI63" s="64">
        <f t="shared" si="64"/>
        <v>5.1343247162711145E-2</v>
      </c>
      <c r="AJ63" s="64">
        <f t="shared" si="64"/>
        <v>4.7675872365374634E-2</v>
      </c>
      <c r="AK63" s="64">
        <f t="shared" si="64"/>
        <v>4.4888667519398885E-2</v>
      </c>
      <c r="AL63" s="64">
        <f t="shared" si="64"/>
        <v>4.1147945226115638E-2</v>
      </c>
      <c r="AM63" s="64">
        <f t="shared" si="64"/>
        <v>3.8155367391489045E-2</v>
      </c>
      <c r="AN63" s="64">
        <f t="shared" si="64"/>
        <v>3.4339830652340135E-2</v>
      </c>
      <c r="AO63" s="64">
        <f t="shared" si="64"/>
        <v>3.1134779791455052E-2</v>
      </c>
      <c r="AP63" s="64">
        <f t="shared" si="64"/>
        <v>2.7242932317523165E-2</v>
      </c>
      <c r="AQ63" s="64">
        <f t="shared" si="64"/>
        <v>2.3818106540463103E-2</v>
      </c>
      <c r="AR63" s="64">
        <f t="shared" si="64"/>
        <v>1.9848422117052577E-2</v>
      </c>
      <c r="AS63" s="64">
        <f t="shared" si="64"/>
        <v>1.6196312447514894E-2</v>
      </c>
      <c r="AT63" s="64">
        <f t="shared" si="64"/>
        <v>1.2147234335636161E-2</v>
      </c>
      <c r="AU63" s="64">
        <f t="shared" si="64"/>
        <v>8.2601193482325728E-3</v>
      </c>
      <c r="AV63" s="64">
        <f t="shared" si="64"/>
        <v>4.1300596741162638E-3</v>
      </c>
    </row>
    <row r="64" spans="2:48" ht="16" x14ac:dyDescent="0.2">
      <c r="C64" s="61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</row>
    <row r="65" spans="2:48" ht="16" x14ac:dyDescent="0.2">
      <c r="C65" s="61" t="s">
        <v>186</v>
      </c>
      <c r="D65" s="6" t="s">
        <v>184</v>
      </c>
      <c r="E65" s="74">
        <f>Input!E40</f>
        <v>5.0000000000000001E-3</v>
      </c>
      <c r="H65" s="170">
        <f>SUM(I65:AV65)</f>
        <v>1.0931462438399997</v>
      </c>
      <c r="I65" s="166">
        <f t="shared" ref="I65:AV65" si="65">$E$65*I37</f>
        <v>2.9514948583679996E-2</v>
      </c>
      <c r="J65" s="166">
        <f t="shared" si="65"/>
        <v>2.5142363608319999E-2</v>
      </c>
      <c r="K65" s="166">
        <f t="shared" si="65"/>
        <v>2.9514948583679996E-2</v>
      </c>
      <c r="L65" s="166">
        <f t="shared" si="65"/>
        <v>2.5142363608319999E-2</v>
      </c>
      <c r="M65" s="166">
        <f t="shared" si="65"/>
        <v>2.9514948583679996E-2</v>
      </c>
      <c r="N65" s="166">
        <f t="shared" si="65"/>
        <v>2.5142363608319999E-2</v>
      </c>
      <c r="O65" s="166">
        <f t="shared" si="65"/>
        <v>2.9514948583679996E-2</v>
      </c>
      <c r="P65" s="166">
        <f t="shared" si="65"/>
        <v>2.5142363608319999E-2</v>
      </c>
      <c r="Q65" s="166">
        <f t="shared" si="65"/>
        <v>2.9514948583679996E-2</v>
      </c>
      <c r="R65" s="166">
        <f t="shared" si="65"/>
        <v>2.5142363608319999E-2</v>
      </c>
      <c r="S65" s="166">
        <f t="shared" si="65"/>
        <v>2.9514948583679996E-2</v>
      </c>
      <c r="T65" s="166">
        <f t="shared" si="65"/>
        <v>2.5142363608319999E-2</v>
      </c>
      <c r="U65" s="166">
        <f t="shared" si="65"/>
        <v>2.9514948583679996E-2</v>
      </c>
      <c r="V65" s="166">
        <f t="shared" si="65"/>
        <v>2.5142363608319999E-2</v>
      </c>
      <c r="W65" s="166">
        <f t="shared" si="65"/>
        <v>2.9514948583679996E-2</v>
      </c>
      <c r="X65" s="166">
        <f t="shared" si="65"/>
        <v>2.5142363608319999E-2</v>
      </c>
      <c r="Y65" s="166">
        <f t="shared" si="65"/>
        <v>2.9514948583679996E-2</v>
      </c>
      <c r="Z65" s="166">
        <f t="shared" si="65"/>
        <v>2.5142363608319999E-2</v>
      </c>
      <c r="AA65" s="166">
        <f t="shared" si="65"/>
        <v>2.9514948583679996E-2</v>
      </c>
      <c r="AB65" s="166">
        <f t="shared" si="65"/>
        <v>2.5142363608319999E-2</v>
      </c>
      <c r="AC65" s="166">
        <f t="shared" si="65"/>
        <v>2.9514948583679996E-2</v>
      </c>
      <c r="AD65" s="166">
        <f t="shared" si="65"/>
        <v>2.5142363608319999E-2</v>
      </c>
      <c r="AE65" s="166">
        <f t="shared" si="65"/>
        <v>2.9514948583679996E-2</v>
      </c>
      <c r="AF65" s="166">
        <f t="shared" si="65"/>
        <v>2.5142363608319999E-2</v>
      </c>
      <c r="AG65" s="166">
        <f t="shared" si="65"/>
        <v>2.9514948583679996E-2</v>
      </c>
      <c r="AH65" s="166">
        <f t="shared" si="65"/>
        <v>2.5142363608319999E-2</v>
      </c>
      <c r="AI65" s="166">
        <f t="shared" si="65"/>
        <v>2.9514948583679996E-2</v>
      </c>
      <c r="AJ65" s="166">
        <f t="shared" si="65"/>
        <v>2.5142363608319999E-2</v>
      </c>
      <c r="AK65" s="166">
        <f t="shared" si="65"/>
        <v>2.9514948583679996E-2</v>
      </c>
      <c r="AL65" s="166">
        <f t="shared" si="65"/>
        <v>2.5142363608319999E-2</v>
      </c>
      <c r="AM65" s="166">
        <f t="shared" si="65"/>
        <v>2.9514948583679996E-2</v>
      </c>
      <c r="AN65" s="166">
        <f t="shared" si="65"/>
        <v>2.5142363608319999E-2</v>
      </c>
      <c r="AO65" s="166">
        <f t="shared" si="65"/>
        <v>2.9514948583679996E-2</v>
      </c>
      <c r="AP65" s="166">
        <f t="shared" si="65"/>
        <v>2.5142363608319999E-2</v>
      </c>
      <c r="AQ65" s="166">
        <f t="shared" si="65"/>
        <v>2.9514948583679996E-2</v>
      </c>
      <c r="AR65" s="166">
        <f t="shared" si="65"/>
        <v>2.5142363608319999E-2</v>
      </c>
      <c r="AS65" s="166">
        <f t="shared" si="65"/>
        <v>2.9514948583679996E-2</v>
      </c>
      <c r="AT65" s="166">
        <f t="shared" si="65"/>
        <v>2.5142363608319999E-2</v>
      </c>
      <c r="AU65" s="166">
        <f t="shared" si="65"/>
        <v>2.9514948583679996E-2</v>
      </c>
      <c r="AV65" s="166">
        <f t="shared" si="65"/>
        <v>2.5142363608319999E-2</v>
      </c>
    </row>
    <row r="66" spans="2:48" ht="16" x14ac:dyDescent="0.2">
      <c r="C66" s="152" t="s">
        <v>189</v>
      </c>
      <c r="D66" s="6" t="s">
        <v>78</v>
      </c>
      <c r="H66" s="170">
        <f>SUM(I66:AV66)</f>
        <v>1.328028926543918</v>
      </c>
      <c r="I66" s="166">
        <f>I65*I41</f>
        <v>2.9514948583679996E-2</v>
      </c>
      <c r="J66" s="166">
        <f t="shared" ref="J66:AV66" si="66">J65*J41</f>
        <v>2.5142363608319999E-2</v>
      </c>
      <c r="K66" s="166">
        <f t="shared" si="66"/>
        <v>3.0105247555353595E-2</v>
      </c>
      <c r="L66" s="166">
        <f t="shared" si="66"/>
        <v>2.5645210880486401E-2</v>
      </c>
      <c r="M66" s="166">
        <f t="shared" si="66"/>
        <v>3.0707352506460669E-2</v>
      </c>
      <c r="N66" s="166">
        <f t="shared" si="66"/>
        <v>2.6158115098096128E-2</v>
      </c>
      <c r="O66" s="166">
        <f t="shared" si="66"/>
        <v>3.1321499556589881E-2</v>
      </c>
      <c r="P66" s="166">
        <f t="shared" si="66"/>
        <v>2.6681277400058049E-2</v>
      </c>
      <c r="Q66" s="166">
        <f t="shared" si="66"/>
        <v>3.194792954772168E-2</v>
      </c>
      <c r="R66" s="166">
        <f t="shared" si="66"/>
        <v>2.721490294805921E-2</v>
      </c>
      <c r="S66" s="166">
        <f t="shared" si="66"/>
        <v>3.2586888138676114E-2</v>
      </c>
      <c r="T66" s="166">
        <f t="shared" si="66"/>
        <v>2.7759201007020395E-2</v>
      </c>
      <c r="U66" s="166">
        <f t="shared" si="66"/>
        <v>3.3238625901449638E-2</v>
      </c>
      <c r="V66" s="166">
        <f t="shared" si="66"/>
        <v>2.8314385027160806E-2</v>
      </c>
      <c r="W66" s="166">
        <f t="shared" si="66"/>
        <v>3.3903398419478627E-2</v>
      </c>
      <c r="X66" s="166">
        <f t="shared" si="66"/>
        <v>2.8880672727704022E-2</v>
      </c>
      <c r="Y66" s="166">
        <f t="shared" si="66"/>
        <v>3.4581466387868201E-2</v>
      </c>
      <c r="Z66" s="166">
        <f t="shared" si="66"/>
        <v>2.9458286182258105E-2</v>
      </c>
      <c r="AA66" s="166">
        <f t="shared" si="66"/>
        <v>3.527309571562557E-2</v>
      </c>
      <c r="AB66" s="166">
        <f t="shared" si="66"/>
        <v>3.0047451905903265E-2</v>
      </c>
      <c r="AC66" s="166">
        <f t="shared" si="66"/>
        <v>3.5978557629938082E-2</v>
      </c>
      <c r="AD66" s="166">
        <f t="shared" si="66"/>
        <v>3.0648400944021333E-2</v>
      </c>
      <c r="AE66" s="166">
        <f t="shared" si="66"/>
        <v>3.6698128782536844E-2</v>
      </c>
      <c r="AF66" s="166">
        <f t="shared" si="66"/>
        <v>3.1261368962901756E-2</v>
      </c>
      <c r="AG66" s="166">
        <f t="shared" si="66"/>
        <v>3.7432091358187577E-2</v>
      </c>
      <c r="AH66" s="166">
        <f t="shared" si="66"/>
        <v>3.188659634215979E-2</v>
      </c>
      <c r="AI66" s="166">
        <f t="shared" si="66"/>
        <v>3.8180733185351326E-2</v>
      </c>
      <c r="AJ66" s="166">
        <f t="shared" si="66"/>
        <v>3.2524328269002985E-2</v>
      </c>
      <c r="AK66" s="166">
        <f t="shared" si="66"/>
        <v>3.8944347849058356E-2</v>
      </c>
      <c r="AL66" s="166">
        <f t="shared" si="66"/>
        <v>3.3174814834383053E-2</v>
      </c>
      <c r="AM66" s="166">
        <f t="shared" si="66"/>
        <v>3.972323480603953E-2</v>
      </c>
      <c r="AN66" s="166">
        <f t="shared" si="66"/>
        <v>3.3838311131070713E-2</v>
      </c>
      <c r="AO66" s="166">
        <f t="shared" si="66"/>
        <v>4.0517699502160318E-2</v>
      </c>
      <c r="AP66" s="166">
        <f t="shared" si="66"/>
        <v>3.4515077353692129E-2</v>
      </c>
      <c r="AQ66" s="166">
        <f t="shared" si="66"/>
        <v>4.1328053492203524E-2</v>
      </c>
      <c r="AR66" s="166">
        <f t="shared" si="66"/>
        <v>3.5205378900765971E-2</v>
      </c>
      <c r="AS66" s="166">
        <f t="shared" si="66"/>
        <v>4.2154614562047596E-2</v>
      </c>
      <c r="AT66" s="166">
        <f t="shared" si="66"/>
        <v>3.590948647878129E-2</v>
      </c>
      <c r="AU66" s="166">
        <f t="shared" si="66"/>
        <v>4.2997706853288548E-2</v>
      </c>
      <c r="AV66" s="166">
        <f t="shared" si="66"/>
        <v>3.662767620835692E-2</v>
      </c>
    </row>
    <row r="67" spans="2:48" ht="16" x14ac:dyDescent="0.2">
      <c r="C67" s="61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</row>
    <row r="68" spans="2:48" ht="16" x14ac:dyDescent="0.2">
      <c r="C68" s="62" t="s">
        <v>183</v>
      </c>
      <c r="D68" s="6" t="s">
        <v>184</v>
      </c>
      <c r="E68" s="69">
        <f>Input!E42</f>
        <v>0.02</v>
      </c>
      <c r="H68" s="170">
        <f>SUM(I68:AV68)</f>
        <v>4.3725849753599988</v>
      </c>
      <c r="I68" s="166">
        <f t="shared" ref="I68:AV68" si="67">$E$68*I37</f>
        <v>0.11805979433471998</v>
      </c>
      <c r="J68" s="166">
        <f t="shared" si="67"/>
        <v>0.10056945443328</v>
      </c>
      <c r="K68" s="166">
        <f t="shared" si="67"/>
        <v>0.11805979433471998</v>
      </c>
      <c r="L68" s="166">
        <f t="shared" si="67"/>
        <v>0.10056945443328</v>
      </c>
      <c r="M68" s="166">
        <f t="shared" si="67"/>
        <v>0.11805979433471998</v>
      </c>
      <c r="N68" s="166">
        <f t="shared" si="67"/>
        <v>0.10056945443328</v>
      </c>
      <c r="O68" s="166">
        <f t="shared" si="67"/>
        <v>0.11805979433471998</v>
      </c>
      <c r="P68" s="166">
        <f t="shared" si="67"/>
        <v>0.10056945443328</v>
      </c>
      <c r="Q68" s="166">
        <f t="shared" si="67"/>
        <v>0.11805979433471998</v>
      </c>
      <c r="R68" s="166">
        <f t="shared" si="67"/>
        <v>0.10056945443328</v>
      </c>
      <c r="S68" s="166">
        <f t="shared" si="67"/>
        <v>0.11805979433471998</v>
      </c>
      <c r="T68" s="166">
        <f t="shared" si="67"/>
        <v>0.10056945443328</v>
      </c>
      <c r="U68" s="166">
        <f t="shared" si="67"/>
        <v>0.11805979433471998</v>
      </c>
      <c r="V68" s="166">
        <f t="shared" si="67"/>
        <v>0.10056945443328</v>
      </c>
      <c r="W68" s="166">
        <f t="shared" si="67"/>
        <v>0.11805979433471998</v>
      </c>
      <c r="X68" s="166">
        <f t="shared" si="67"/>
        <v>0.10056945443328</v>
      </c>
      <c r="Y68" s="166">
        <f t="shared" si="67"/>
        <v>0.11805979433471998</v>
      </c>
      <c r="Z68" s="166">
        <f t="shared" si="67"/>
        <v>0.10056945443328</v>
      </c>
      <c r="AA68" s="166">
        <f t="shared" si="67"/>
        <v>0.11805979433471998</v>
      </c>
      <c r="AB68" s="166">
        <f t="shared" si="67"/>
        <v>0.10056945443328</v>
      </c>
      <c r="AC68" s="166">
        <f t="shared" si="67"/>
        <v>0.11805979433471998</v>
      </c>
      <c r="AD68" s="166">
        <f t="shared" si="67"/>
        <v>0.10056945443328</v>
      </c>
      <c r="AE68" s="166">
        <f t="shared" si="67"/>
        <v>0.11805979433471998</v>
      </c>
      <c r="AF68" s="166">
        <f t="shared" si="67"/>
        <v>0.10056945443328</v>
      </c>
      <c r="AG68" s="166">
        <f t="shared" si="67"/>
        <v>0.11805979433471998</v>
      </c>
      <c r="AH68" s="166">
        <f t="shared" si="67"/>
        <v>0.10056945443328</v>
      </c>
      <c r="AI68" s="166">
        <f t="shared" si="67"/>
        <v>0.11805979433471998</v>
      </c>
      <c r="AJ68" s="166">
        <f t="shared" si="67"/>
        <v>0.10056945443328</v>
      </c>
      <c r="AK68" s="166">
        <f t="shared" si="67"/>
        <v>0.11805979433471998</v>
      </c>
      <c r="AL68" s="166">
        <f t="shared" si="67"/>
        <v>0.10056945443328</v>
      </c>
      <c r="AM68" s="166">
        <f t="shared" si="67"/>
        <v>0.11805979433471998</v>
      </c>
      <c r="AN68" s="166">
        <f t="shared" si="67"/>
        <v>0.10056945443328</v>
      </c>
      <c r="AO68" s="166">
        <f t="shared" si="67"/>
        <v>0.11805979433471998</v>
      </c>
      <c r="AP68" s="166">
        <f t="shared" si="67"/>
        <v>0.10056945443328</v>
      </c>
      <c r="AQ68" s="166">
        <f t="shared" si="67"/>
        <v>0.11805979433471998</v>
      </c>
      <c r="AR68" s="166">
        <f t="shared" si="67"/>
        <v>0.10056945443328</v>
      </c>
      <c r="AS68" s="166">
        <f t="shared" si="67"/>
        <v>0.11805979433471998</v>
      </c>
      <c r="AT68" s="166">
        <f t="shared" si="67"/>
        <v>0.10056945443328</v>
      </c>
      <c r="AU68" s="166">
        <f t="shared" si="67"/>
        <v>0.11805979433471998</v>
      </c>
      <c r="AV68" s="166">
        <f t="shared" si="67"/>
        <v>0.10056945443328</v>
      </c>
    </row>
    <row r="69" spans="2:48" ht="16" x14ac:dyDescent="0.2">
      <c r="C69" s="153" t="s">
        <v>189</v>
      </c>
      <c r="D69" s="6" t="s">
        <v>78</v>
      </c>
      <c r="H69" s="170">
        <f>SUM(I69:AV69)</f>
        <v>5.3121157061756721</v>
      </c>
      <c r="I69" s="166">
        <f>I68*I41</f>
        <v>0.11805979433471998</v>
      </c>
      <c r="J69" s="166">
        <f t="shared" ref="J69:AV69" si="68">J68*J41</f>
        <v>0.10056945443328</v>
      </c>
      <c r="K69" s="166">
        <f t="shared" si="68"/>
        <v>0.12042099022141438</v>
      </c>
      <c r="L69" s="166">
        <f t="shared" si="68"/>
        <v>0.1025808435219456</v>
      </c>
      <c r="M69" s="166">
        <f t="shared" si="68"/>
        <v>0.12282941002584268</v>
      </c>
      <c r="N69" s="166">
        <f t="shared" si="68"/>
        <v>0.10463246039238451</v>
      </c>
      <c r="O69" s="166">
        <f t="shared" si="68"/>
        <v>0.12528599822635952</v>
      </c>
      <c r="P69" s="166">
        <f t="shared" si="68"/>
        <v>0.1067251096002322</v>
      </c>
      <c r="Q69" s="166">
        <f t="shared" si="68"/>
        <v>0.12779171819088672</v>
      </c>
      <c r="R69" s="166">
        <f t="shared" si="68"/>
        <v>0.10885961179223684</v>
      </c>
      <c r="S69" s="166">
        <f t="shared" si="68"/>
        <v>0.13034755255470445</v>
      </c>
      <c r="T69" s="166">
        <f t="shared" si="68"/>
        <v>0.11103680402808158</v>
      </c>
      <c r="U69" s="166">
        <f t="shared" si="68"/>
        <v>0.13295450360579855</v>
      </c>
      <c r="V69" s="166">
        <f t="shared" si="68"/>
        <v>0.11325754010864322</v>
      </c>
      <c r="W69" s="166">
        <f t="shared" si="68"/>
        <v>0.13561359367791451</v>
      </c>
      <c r="X69" s="166">
        <f t="shared" si="68"/>
        <v>0.11552269091081609</v>
      </c>
      <c r="Y69" s="166">
        <f t="shared" si="68"/>
        <v>0.1383258655514728</v>
      </c>
      <c r="Z69" s="166">
        <f t="shared" si="68"/>
        <v>0.11783314472903242</v>
      </c>
      <c r="AA69" s="166">
        <f t="shared" si="68"/>
        <v>0.14109238286250228</v>
      </c>
      <c r="AB69" s="166">
        <f t="shared" si="68"/>
        <v>0.12018980762361306</v>
      </c>
      <c r="AC69" s="166">
        <f t="shared" si="68"/>
        <v>0.14391423051975233</v>
      </c>
      <c r="AD69" s="166">
        <f t="shared" si="68"/>
        <v>0.12259360377608533</v>
      </c>
      <c r="AE69" s="166">
        <f t="shared" si="68"/>
        <v>0.14679251513014738</v>
      </c>
      <c r="AF69" s="166">
        <f t="shared" si="68"/>
        <v>0.12504547585160702</v>
      </c>
      <c r="AG69" s="166">
        <f t="shared" si="68"/>
        <v>0.14972836543275031</v>
      </c>
      <c r="AH69" s="166">
        <f t="shared" si="68"/>
        <v>0.12754638536863916</v>
      </c>
      <c r="AI69" s="166">
        <f t="shared" si="68"/>
        <v>0.1527229327414053</v>
      </c>
      <c r="AJ69" s="166">
        <f t="shared" si="68"/>
        <v>0.13009731307601194</v>
      </c>
      <c r="AK69" s="166">
        <f t="shared" si="68"/>
        <v>0.15577739139623342</v>
      </c>
      <c r="AL69" s="166">
        <f t="shared" si="68"/>
        <v>0.13269925933753221</v>
      </c>
      <c r="AM69" s="166">
        <f t="shared" si="68"/>
        <v>0.15889293922415812</v>
      </c>
      <c r="AN69" s="166">
        <f t="shared" si="68"/>
        <v>0.13535324452428285</v>
      </c>
      <c r="AO69" s="166">
        <f t="shared" si="68"/>
        <v>0.16207079800864127</v>
      </c>
      <c r="AP69" s="166">
        <f t="shared" si="68"/>
        <v>0.13806030941476852</v>
      </c>
      <c r="AQ69" s="166">
        <f t="shared" si="68"/>
        <v>0.1653122139688141</v>
      </c>
      <c r="AR69" s="166">
        <f t="shared" si="68"/>
        <v>0.14082151560306388</v>
      </c>
      <c r="AS69" s="166">
        <f t="shared" si="68"/>
        <v>0.16861845824819038</v>
      </c>
      <c r="AT69" s="166">
        <f t="shared" si="68"/>
        <v>0.14363794591512516</v>
      </c>
      <c r="AU69" s="166">
        <f t="shared" si="68"/>
        <v>0.17199082741315419</v>
      </c>
      <c r="AV69" s="166">
        <f t="shared" si="68"/>
        <v>0.14651070483342768</v>
      </c>
    </row>
    <row r="70" spans="2:48" ht="16" x14ac:dyDescent="0.2">
      <c r="C70" s="61" t="s">
        <v>74</v>
      </c>
      <c r="D70" s="6" t="s">
        <v>38</v>
      </c>
      <c r="E70" s="69">
        <f>Input!E43</f>
        <v>0</v>
      </c>
      <c r="H70" s="64"/>
      <c r="I70" s="64">
        <f t="shared" ref="I70:AV70" si="69">I59*$E$70</f>
        <v>0</v>
      </c>
      <c r="J70" s="64">
        <f t="shared" si="69"/>
        <v>0</v>
      </c>
      <c r="K70" s="64">
        <f t="shared" si="69"/>
        <v>0</v>
      </c>
      <c r="L70" s="64">
        <f t="shared" si="69"/>
        <v>0</v>
      </c>
      <c r="M70" s="64">
        <f t="shared" si="69"/>
        <v>0</v>
      </c>
      <c r="N70" s="64">
        <f t="shared" si="69"/>
        <v>0</v>
      </c>
      <c r="O70" s="64">
        <f t="shared" si="69"/>
        <v>0</v>
      </c>
      <c r="P70" s="64">
        <f t="shared" si="69"/>
        <v>0</v>
      </c>
      <c r="Q70" s="64">
        <f t="shared" si="69"/>
        <v>0</v>
      </c>
      <c r="R70" s="64">
        <f t="shared" si="69"/>
        <v>0</v>
      </c>
      <c r="S70" s="64">
        <f t="shared" si="69"/>
        <v>0</v>
      </c>
      <c r="T70" s="64">
        <f t="shared" si="69"/>
        <v>0</v>
      </c>
      <c r="U70" s="64">
        <f t="shared" si="69"/>
        <v>0</v>
      </c>
      <c r="V70" s="64">
        <f t="shared" si="69"/>
        <v>0</v>
      </c>
      <c r="W70" s="64">
        <f t="shared" si="69"/>
        <v>0</v>
      </c>
      <c r="X70" s="64">
        <f t="shared" si="69"/>
        <v>0</v>
      </c>
      <c r="Y70" s="64">
        <f t="shared" si="69"/>
        <v>0</v>
      </c>
      <c r="Z70" s="64">
        <f t="shared" si="69"/>
        <v>0</v>
      </c>
      <c r="AA70" s="64">
        <f t="shared" si="69"/>
        <v>0</v>
      </c>
      <c r="AB70" s="64">
        <f t="shared" si="69"/>
        <v>0</v>
      </c>
      <c r="AC70" s="64">
        <f t="shared" si="69"/>
        <v>0</v>
      </c>
      <c r="AD70" s="64">
        <f t="shared" si="69"/>
        <v>0</v>
      </c>
      <c r="AE70" s="64">
        <f t="shared" si="69"/>
        <v>0</v>
      </c>
      <c r="AF70" s="64">
        <f t="shared" si="69"/>
        <v>0</v>
      </c>
      <c r="AG70" s="64">
        <f t="shared" si="69"/>
        <v>0</v>
      </c>
      <c r="AH70" s="64">
        <f t="shared" si="69"/>
        <v>0</v>
      </c>
      <c r="AI70" s="64">
        <f t="shared" si="69"/>
        <v>0</v>
      </c>
      <c r="AJ70" s="64">
        <f t="shared" si="69"/>
        <v>0</v>
      </c>
      <c r="AK70" s="64">
        <f t="shared" si="69"/>
        <v>0</v>
      </c>
      <c r="AL70" s="64">
        <f t="shared" si="69"/>
        <v>0</v>
      </c>
      <c r="AM70" s="64">
        <f t="shared" si="69"/>
        <v>0</v>
      </c>
      <c r="AN70" s="64">
        <f t="shared" si="69"/>
        <v>0</v>
      </c>
      <c r="AO70" s="64">
        <f t="shared" si="69"/>
        <v>0</v>
      </c>
      <c r="AP70" s="64">
        <f t="shared" si="69"/>
        <v>0</v>
      </c>
      <c r="AQ70" s="64">
        <f t="shared" si="69"/>
        <v>0</v>
      </c>
      <c r="AR70" s="64">
        <f t="shared" si="69"/>
        <v>0</v>
      </c>
      <c r="AS70" s="64">
        <f t="shared" si="69"/>
        <v>0</v>
      </c>
      <c r="AT70" s="64">
        <f t="shared" si="69"/>
        <v>0</v>
      </c>
      <c r="AU70" s="64">
        <f t="shared" si="69"/>
        <v>0</v>
      </c>
      <c r="AV70" s="64">
        <f t="shared" si="69"/>
        <v>0</v>
      </c>
    </row>
    <row r="72" spans="2:48" x14ac:dyDescent="0.2">
      <c r="B72" s="15" t="s">
        <v>212</v>
      </c>
      <c r="D72" s="6" t="s">
        <v>78</v>
      </c>
      <c r="H72" s="170">
        <f>SUM(I72:AV72)</f>
        <v>60.056187002441355</v>
      </c>
      <c r="I72" s="167">
        <f t="shared" ref="I72:AV72" si="70">I59+I63+I66+I69+I70</f>
        <v>1.3144608215871998</v>
      </c>
      <c r="J72" s="167">
        <f t="shared" si="70"/>
        <v>1.2724319220928</v>
      </c>
      <c r="K72" s="167">
        <f t="shared" si="70"/>
        <v>1.334966638018944</v>
      </c>
      <c r="L72" s="167">
        <f t="shared" si="70"/>
        <v>1.2920971605346558</v>
      </c>
      <c r="M72" s="167">
        <f t="shared" si="70"/>
        <v>1.3557669027793229</v>
      </c>
      <c r="N72" s="167">
        <f t="shared" si="70"/>
        <v>1.3120400357453488</v>
      </c>
      <c r="O72" s="167">
        <f t="shared" si="70"/>
        <v>1.376865191474909</v>
      </c>
      <c r="P72" s="167">
        <f t="shared" si="70"/>
        <v>1.3322637871002558</v>
      </c>
      <c r="Q72" s="167">
        <f t="shared" si="70"/>
        <v>1.3982651049572075</v>
      </c>
      <c r="R72" s="167">
        <f t="shared" si="70"/>
        <v>1.3527716724950614</v>
      </c>
      <c r="S72" s="167">
        <f t="shared" si="70"/>
        <v>1.4199702689022076</v>
      </c>
      <c r="T72" s="167">
        <f t="shared" si="70"/>
        <v>1.3735669677908184</v>
      </c>
      <c r="U72" s="167">
        <f t="shared" si="70"/>
        <v>1.4419843333630251</v>
      </c>
      <c r="V72" s="167">
        <f t="shared" si="70"/>
        <v>1.394652966229408</v>
      </c>
      <c r="W72" s="167">
        <f t="shared" si="70"/>
        <v>1.4643109722947141</v>
      </c>
      <c r="X72" s="167">
        <f t="shared" si="70"/>
        <v>1.4160329778184246</v>
      </c>
      <c r="Y72" s="167">
        <f t="shared" si="70"/>
        <v>1.4869538830503257</v>
      </c>
      <c r="Z72" s="167">
        <f t="shared" si="70"/>
        <v>1.4377103286845105</v>
      </c>
      <c r="AA72" s="167">
        <f t="shared" si="70"/>
        <v>1.5099167858472438</v>
      </c>
      <c r="AB72" s="167">
        <f t="shared" si="70"/>
        <v>1.459688360394112</v>
      </c>
      <c r="AC72" s="167">
        <f t="shared" si="70"/>
        <v>1.5332034232028182</v>
      </c>
      <c r="AD72" s="167">
        <f t="shared" si="70"/>
        <v>1.4819704292406242</v>
      </c>
      <c r="AE72" s="167">
        <f t="shared" si="70"/>
        <v>1.5568175593382767</v>
      </c>
      <c r="AF72" s="167">
        <f t="shared" si="70"/>
        <v>1.5045599054968393</v>
      </c>
      <c r="AG72" s="167">
        <f t="shared" si="70"/>
        <v>1.580762979549873</v>
      </c>
      <c r="AH72" s="167">
        <f t="shared" si="70"/>
        <v>1.5274601726316062</v>
      </c>
      <c r="AI72" s="167">
        <f t="shared" si="70"/>
        <v>1.6050434895461971</v>
      </c>
      <c r="AJ72" s="167">
        <f t="shared" si="70"/>
        <v>1.5506746264895652</v>
      </c>
      <c r="AK72" s="167">
        <f t="shared" si="70"/>
        <v>1.6296629147505548</v>
      </c>
      <c r="AL72" s="167">
        <f t="shared" si="70"/>
        <v>1.5742066744327903</v>
      </c>
      <c r="AM72" s="167">
        <f t="shared" si="70"/>
        <v>1.6546250995672678</v>
      </c>
      <c r="AN72" s="167">
        <f t="shared" si="70"/>
        <v>1.5980597344431482</v>
      </c>
      <c r="AO72" s="167">
        <f t="shared" si="70"/>
        <v>1.6799339066107495</v>
      </c>
      <c r="AP72" s="167">
        <f t="shared" si="70"/>
        <v>1.6222372341841476</v>
      </c>
      <c r="AQ72" s="167">
        <f t="shared" si="70"/>
        <v>1.7055932158961438</v>
      </c>
      <c r="AR72" s="167">
        <f t="shared" si="70"/>
        <v>1.6467426100210092</v>
      </c>
      <c r="AS72" s="167">
        <f t="shared" si="70"/>
        <v>1.7316069239903091</v>
      </c>
      <c r="AT72" s="167">
        <f t="shared" si="70"/>
        <v>1.671579305997672</v>
      </c>
      <c r="AU72" s="167">
        <f t="shared" si="70"/>
        <v>1.7579789431218829</v>
      </c>
      <c r="AV72" s="167">
        <f t="shared" si="70"/>
        <v>1.6967507727693931</v>
      </c>
    </row>
    <row r="73" spans="2:48" x14ac:dyDescent="0.2">
      <c r="C73" s="68"/>
      <c r="H73" s="64"/>
      <c r="I73" s="166"/>
      <c r="J73" s="166"/>
      <c r="K73" s="166"/>
      <c r="L73" s="166"/>
      <c r="M73" s="166"/>
      <c r="N73" s="166"/>
      <c r="O73" s="166"/>
      <c r="P73" s="166"/>
      <c r="Q73" s="166"/>
      <c r="R73" s="166"/>
      <c r="S73" s="166"/>
      <c r="T73" s="166"/>
      <c r="U73" s="166"/>
      <c r="V73" s="166"/>
      <c r="W73" s="166"/>
      <c r="X73" s="166"/>
      <c r="Y73" s="166"/>
      <c r="Z73" s="166"/>
      <c r="AA73" s="166"/>
      <c r="AB73" s="166"/>
      <c r="AC73" s="166"/>
      <c r="AD73" s="166"/>
      <c r="AE73" s="166"/>
      <c r="AF73" s="166"/>
      <c r="AG73" s="166"/>
      <c r="AH73" s="166"/>
      <c r="AI73" s="166"/>
      <c r="AJ73" s="166"/>
      <c r="AK73" s="166"/>
      <c r="AL73" s="166"/>
      <c r="AM73" s="166"/>
      <c r="AN73" s="166"/>
      <c r="AO73" s="166"/>
      <c r="AP73" s="166"/>
      <c r="AQ73" s="166"/>
      <c r="AR73" s="166"/>
      <c r="AS73" s="166"/>
      <c r="AT73" s="166"/>
      <c r="AU73" s="166"/>
      <c r="AV73" s="166"/>
    </row>
    <row r="74" spans="2:48" x14ac:dyDescent="0.2">
      <c r="F74" s="11" t="s">
        <v>199</v>
      </c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</row>
    <row r="75" spans="2:48" x14ac:dyDescent="0.2">
      <c r="C75" s="68" t="s">
        <v>197</v>
      </c>
      <c r="D75" s="6" t="s">
        <v>387</v>
      </c>
      <c r="E75" s="55">
        <f>Input!E45</f>
        <v>25000</v>
      </c>
      <c r="F75" s="55">
        <f>Input!E53</f>
        <v>18</v>
      </c>
      <c r="H75" s="170">
        <f>SUM(I75:AV75)</f>
        <v>0.45000000000000023</v>
      </c>
      <c r="I75" s="166">
        <f t="shared" ref="I75:AV75" si="71">IF(I12&lt;=$F$75, $E$75/2, 0)/10^6</f>
        <v>1.2500000000000001E-2</v>
      </c>
      <c r="J75" s="166">
        <f t="shared" si="71"/>
        <v>1.2500000000000001E-2</v>
      </c>
      <c r="K75" s="166">
        <f t="shared" si="71"/>
        <v>1.2500000000000001E-2</v>
      </c>
      <c r="L75" s="166">
        <f t="shared" si="71"/>
        <v>1.2500000000000001E-2</v>
      </c>
      <c r="M75" s="166">
        <f t="shared" si="71"/>
        <v>1.2500000000000001E-2</v>
      </c>
      <c r="N75" s="166">
        <f t="shared" si="71"/>
        <v>1.2500000000000001E-2</v>
      </c>
      <c r="O75" s="166">
        <f t="shared" si="71"/>
        <v>1.2500000000000001E-2</v>
      </c>
      <c r="P75" s="166">
        <f t="shared" si="71"/>
        <v>1.2500000000000001E-2</v>
      </c>
      <c r="Q75" s="166">
        <f t="shared" si="71"/>
        <v>1.2500000000000001E-2</v>
      </c>
      <c r="R75" s="166">
        <f t="shared" si="71"/>
        <v>1.2500000000000001E-2</v>
      </c>
      <c r="S75" s="166">
        <f t="shared" si="71"/>
        <v>1.2500000000000001E-2</v>
      </c>
      <c r="T75" s="166">
        <f t="shared" si="71"/>
        <v>1.2500000000000001E-2</v>
      </c>
      <c r="U75" s="166">
        <f t="shared" si="71"/>
        <v>1.2500000000000001E-2</v>
      </c>
      <c r="V75" s="166">
        <f t="shared" si="71"/>
        <v>1.2500000000000001E-2</v>
      </c>
      <c r="W75" s="166">
        <f t="shared" si="71"/>
        <v>1.2500000000000001E-2</v>
      </c>
      <c r="X75" s="166">
        <f t="shared" si="71"/>
        <v>1.2500000000000001E-2</v>
      </c>
      <c r="Y75" s="166">
        <f t="shared" si="71"/>
        <v>1.2500000000000001E-2</v>
      </c>
      <c r="Z75" s="166">
        <f t="shared" si="71"/>
        <v>1.2500000000000001E-2</v>
      </c>
      <c r="AA75" s="166">
        <f t="shared" si="71"/>
        <v>1.2500000000000001E-2</v>
      </c>
      <c r="AB75" s="166">
        <f t="shared" si="71"/>
        <v>1.2500000000000001E-2</v>
      </c>
      <c r="AC75" s="166">
        <f t="shared" si="71"/>
        <v>1.2500000000000001E-2</v>
      </c>
      <c r="AD75" s="166">
        <f t="shared" si="71"/>
        <v>1.2500000000000001E-2</v>
      </c>
      <c r="AE75" s="166">
        <f t="shared" si="71"/>
        <v>1.2500000000000001E-2</v>
      </c>
      <c r="AF75" s="166">
        <f t="shared" si="71"/>
        <v>1.2500000000000001E-2</v>
      </c>
      <c r="AG75" s="166">
        <f t="shared" si="71"/>
        <v>1.2500000000000001E-2</v>
      </c>
      <c r="AH75" s="166">
        <f t="shared" si="71"/>
        <v>1.2500000000000001E-2</v>
      </c>
      <c r="AI75" s="166">
        <f t="shared" si="71"/>
        <v>1.2500000000000001E-2</v>
      </c>
      <c r="AJ75" s="166">
        <f t="shared" si="71"/>
        <v>1.2500000000000001E-2</v>
      </c>
      <c r="AK75" s="166">
        <f t="shared" si="71"/>
        <v>1.2500000000000001E-2</v>
      </c>
      <c r="AL75" s="166">
        <f t="shared" si="71"/>
        <v>1.2500000000000001E-2</v>
      </c>
      <c r="AM75" s="166">
        <f t="shared" si="71"/>
        <v>1.2500000000000001E-2</v>
      </c>
      <c r="AN75" s="166">
        <f t="shared" si="71"/>
        <v>1.2500000000000001E-2</v>
      </c>
      <c r="AO75" s="166">
        <f t="shared" si="71"/>
        <v>1.2500000000000001E-2</v>
      </c>
      <c r="AP75" s="166">
        <f t="shared" si="71"/>
        <v>1.2500000000000001E-2</v>
      </c>
      <c r="AQ75" s="166">
        <f t="shared" si="71"/>
        <v>1.2500000000000001E-2</v>
      </c>
      <c r="AR75" s="166">
        <f t="shared" si="71"/>
        <v>1.2500000000000001E-2</v>
      </c>
      <c r="AS75" s="166">
        <f t="shared" si="71"/>
        <v>0</v>
      </c>
      <c r="AT75" s="166">
        <f t="shared" si="71"/>
        <v>0</v>
      </c>
      <c r="AU75" s="166">
        <f t="shared" si="71"/>
        <v>0</v>
      </c>
      <c r="AV75" s="166">
        <f t="shared" si="71"/>
        <v>0</v>
      </c>
    </row>
    <row r="77" spans="2:48" x14ac:dyDescent="0.2">
      <c r="B77" s="15" t="s">
        <v>416</v>
      </c>
      <c r="D77" s="6" t="s">
        <v>78</v>
      </c>
      <c r="H77" s="170">
        <f>SUM(I77:AV77)</f>
        <v>60.506187002441365</v>
      </c>
      <c r="I77" s="64">
        <f>I72+I75</f>
        <v>1.3269608215871997</v>
      </c>
      <c r="J77" s="64">
        <f t="shared" ref="J77:AV77" si="72">J72+J75</f>
        <v>1.2849319220927999</v>
      </c>
      <c r="K77" s="64">
        <f t="shared" si="72"/>
        <v>1.347466638018944</v>
      </c>
      <c r="L77" s="64">
        <f t="shared" si="72"/>
        <v>1.3045971605346558</v>
      </c>
      <c r="M77" s="64">
        <f t="shared" si="72"/>
        <v>1.3682669027793228</v>
      </c>
      <c r="N77" s="64">
        <f t="shared" si="72"/>
        <v>1.3245400357453487</v>
      </c>
      <c r="O77" s="64">
        <f t="shared" si="72"/>
        <v>1.389365191474909</v>
      </c>
      <c r="P77" s="64">
        <f t="shared" si="72"/>
        <v>1.3447637871002558</v>
      </c>
      <c r="Q77" s="64">
        <f t="shared" si="72"/>
        <v>1.4107651049572074</v>
      </c>
      <c r="R77" s="64">
        <f t="shared" si="72"/>
        <v>1.3652716724950613</v>
      </c>
      <c r="S77" s="64">
        <f t="shared" si="72"/>
        <v>1.4324702689022075</v>
      </c>
      <c r="T77" s="64">
        <f t="shared" si="72"/>
        <v>1.3860669677908184</v>
      </c>
      <c r="U77" s="64">
        <f t="shared" si="72"/>
        <v>1.4544843333630251</v>
      </c>
      <c r="V77" s="64">
        <f t="shared" si="72"/>
        <v>1.407152966229408</v>
      </c>
      <c r="W77" s="64">
        <f t="shared" si="72"/>
        <v>1.476810972294714</v>
      </c>
      <c r="X77" s="64">
        <f t="shared" si="72"/>
        <v>1.4285329778184246</v>
      </c>
      <c r="Y77" s="64">
        <f t="shared" si="72"/>
        <v>1.4994538830503257</v>
      </c>
      <c r="Z77" s="64">
        <f t="shared" si="72"/>
        <v>1.4502103286845105</v>
      </c>
      <c r="AA77" s="64">
        <f t="shared" si="72"/>
        <v>1.5224167858472437</v>
      </c>
      <c r="AB77" s="64">
        <f t="shared" si="72"/>
        <v>1.4721883603941119</v>
      </c>
      <c r="AC77" s="64">
        <f t="shared" si="72"/>
        <v>1.5457034232028182</v>
      </c>
      <c r="AD77" s="64">
        <f t="shared" si="72"/>
        <v>1.4944704292406241</v>
      </c>
      <c r="AE77" s="64">
        <f t="shared" si="72"/>
        <v>1.5693175593382767</v>
      </c>
      <c r="AF77" s="64">
        <f t="shared" si="72"/>
        <v>1.5170599054968392</v>
      </c>
      <c r="AG77" s="64">
        <f t="shared" si="72"/>
        <v>1.5932629795498729</v>
      </c>
      <c r="AH77" s="64">
        <f t="shared" si="72"/>
        <v>1.5399601726316061</v>
      </c>
      <c r="AI77" s="64">
        <f t="shared" si="72"/>
        <v>1.6175434895461971</v>
      </c>
      <c r="AJ77" s="64">
        <f t="shared" si="72"/>
        <v>1.5631746264895652</v>
      </c>
      <c r="AK77" s="64">
        <f t="shared" si="72"/>
        <v>1.6421629147505548</v>
      </c>
      <c r="AL77" s="64">
        <f t="shared" si="72"/>
        <v>1.5867066744327902</v>
      </c>
      <c r="AM77" s="64">
        <f t="shared" si="72"/>
        <v>1.6671250995672677</v>
      </c>
      <c r="AN77" s="64">
        <f t="shared" si="72"/>
        <v>1.6105597344431481</v>
      </c>
      <c r="AO77" s="64">
        <f t="shared" si="72"/>
        <v>1.6924339066107494</v>
      </c>
      <c r="AP77" s="64">
        <f t="shared" si="72"/>
        <v>1.6347372341841475</v>
      </c>
      <c r="AQ77" s="64">
        <f t="shared" si="72"/>
        <v>1.7180932158961437</v>
      </c>
      <c r="AR77" s="64">
        <f t="shared" si="72"/>
        <v>1.6592426100210091</v>
      </c>
      <c r="AS77" s="64">
        <f t="shared" si="72"/>
        <v>1.7316069239903091</v>
      </c>
      <c r="AT77" s="64">
        <f t="shared" si="72"/>
        <v>1.671579305997672</v>
      </c>
      <c r="AU77" s="64">
        <f t="shared" si="72"/>
        <v>1.7579789431218829</v>
      </c>
      <c r="AV77" s="64">
        <f t="shared" si="72"/>
        <v>1.6967507727693931</v>
      </c>
    </row>
    <row r="78" spans="2:48" s="4" customFormat="1" ht="20" x14ac:dyDescent="0.25">
      <c r="C78" s="4" t="s">
        <v>4</v>
      </c>
      <c r="D78" s="78"/>
    </row>
    <row r="80" spans="2:48" ht="16" x14ac:dyDescent="0.2">
      <c r="C80" s="113" t="s">
        <v>342</v>
      </c>
      <c r="D80"/>
    </row>
    <row r="81" spans="2:48" ht="16" x14ac:dyDescent="0.2">
      <c r="C81" s="114" t="s">
        <v>343</v>
      </c>
      <c r="E81" s="119" t="s">
        <v>349</v>
      </c>
    </row>
    <row r="82" spans="2:48" ht="16" x14ac:dyDescent="0.2">
      <c r="C82" s="116" t="s">
        <v>347</v>
      </c>
      <c r="D82" s="6" t="s">
        <v>78</v>
      </c>
      <c r="E82" s="121">
        <f>Input!E70</f>
        <v>30</v>
      </c>
      <c r="I82" s="64">
        <f t="shared" ref="I82:AV82" si="73">IF(I11&lt;40, I37*$E$82/180, 0)</f>
        <v>0.98383161945599984</v>
      </c>
      <c r="J82" s="64">
        <f t="shared" si="73"/>
        <v>0.83807878694399984</v>
      </c>
      <c r="K82" s="64">
        <f t="shared" si="73"/>
        <v>0.98383161945599984</v>
      </c>
      <c r="L82" s="64">
        <f t="shared" si="73"/>
        <v>0.83807878694399984</v>
      </c>
      <c r="M82" s="64">
        <f t="shared" si="73"/>
        <v>0.98383161945599984</v>
      </c>
      <c r="N82" s="64">
        <f t="shared" si="73"/>
        <v>0.83807878694399984</v>
      </c>
      <c r="O82" s="64">
        <f t="shared" si="73"/>
        <v>0.98383161945599984</v>
      </c>
      <c r="P82" s="64">
        <f t="shared" si="73"/>
        <v>0.83807878694399984</v>
      </c>
      <c r="Q82" s="64">
        <f t="shared" si="73"/>
        <v>0.98383161945599984</v>
      </c>
      <c r="R82" s="64">
        <f t="shared" si="73"/>
        <v>0.83807878694399984</v>
      </c>
      <c r="S82" s="64">
        <f t="shared" si="73"/>
        <v>0.98383161945599984</v>
      </c>
      <c r="T82" s="64">
        <f t="shared" si="73"/>
        <v>0.83807878694399984</v>
      </c>
      <c r="U82" s="64">
        <f t="shared" si="73"/>
        <v>0.98383161945599984</v>
      </c>
      <c r="V82" s="64">
        <f t="shared" si="73"/>
        <v>0.83807878694399984</v>
      </c>
      <c r="W82" s="64">
        <f t="shared" si="73"/>
        <v>0.98383161945599984</v>
      </c>
      <c r="X82" s="64">
        <f t="shared" si="73"/>
        <v>0.83807878694399984</v>
      </c>
      <c r="Y82" s="64">
        <f t="shared" si="73"/>
        <v>0.98383161945599984</v>
      </c>
      <c r="Z82" s="64">
        <f t="shared" si="73"/>
        <v>0.83807878694399984</v>
      </c>
      <c r="AA82" s="64">
        <f t="shared" si="73"/>
        <v>0.98383161945599984</v>
      </c>
      <c r="AB82" s="64">
        <f t="shared" si="73"/>
        <v>0.83807878694399984</v>
      </c>
      <c r="AC82" s="64">
        <f t="shared" si="73"/>
        <v>0.98383161945599984</v>
      </c>
      <c r="AD82" s="64">
        <f t="shared" si="73"/>
        <v>0.83807878694399984</v>
      </c>
      <c r="AE82" s="64">
        <f t="shared" si="73"/>
        <v>0.98383161945599984</v>
      </c>
      <c r="AF82" s="64">
        <f t="shared" si="73"/>
        <v>0.83807878694399984</v>
      </c>
      <c r="AG82" s="64">
        <f t="shared" si="73"/>
        <v>0.98383161945599984</v>
      </c>
      <c r="AH82" s="64">
        <f t="shared" si="73"/>
        <v>0.83807878694399984</v>
      </c>
      <c r="AI82" s="64">
        <f t="shared" si="73"/>
        <v>0.98383161945599984</v>
      </c>
      <c r="AJ82" s="64">
        <f t="shared" si="73"/>
        <v>0.83807878694399984</v>
      </c>
      <c r="AK82" s="64">
        <f t="shared" si="73"/>
        <v>0.98383161945599984</v>
      </c>
      <c r="AL82" s="64">
        <f t="shared" si="73"/>
        <v>0.83807878694399984</v>
      </c>
      <c r="AM82" s="64">
        <f t="shared" si="73"/>
        <v>0.98383161945599984</v>
      </c>
      <c r="AN82" s="64">
        <f t="shared" si="73"/>
        <v>0.83807878694399984</v>
      </c>
      <c r="AO82" s="64">
        <f t="shared" si="73"/>
        <v>0.98383161945599984</v>
      </c>
      <c r="AP82" s="64">
        <f t="shared" si="73"/>
        <v>0.83807878694399984</v>
      </c>
      <c r="AQ82" s="64">
        <f t="shared" si="73"/>
        <v>0.98383161945599984</v>
      </c>
      <c r="AR82" s="64">
        <f t="shared" si="73"/>
        <v>0.83807878694399984</v>
      </c>
      <c r="AS82" s="64">
        <f t="shared" si="73"/>
        <v>0.98383161945599984</v>
      </c>
      <c r="AT82" s="64">
        <f t="shared" si="73"/>
        <v>0.83807878694399984</v>
      </c>
      <c r="AU82" s="64">
        <f t="shared" si="73"/>
        <v>0.98383161945599984</v>
      </c>
      <c r="AV82" s="64">
        <f t="shared" si="73"/>
        <v>0</v>
      </c>
    </row>
    <row r="83" spans="2:48" ht="16" x14ac:dyDescent="0.2">
      <c r="C83" s="115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</row>
    <row r="84" spans="2:48" ht="16" x14ac:dyDescent="0.2">
      <c r="C84" s="114" t="s">
        <v>344</v>
      </c>
      <c r="E84" s="119" t="s">
        <v>349</v>
      </c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</row>
    <row r="85" spans="2:48" ht="16" x14ac:dyDescent="0.2">
      <c r="C85" s="116" t="s">
        <v>348</v>
      </c>
      <c r="D85" s="6" t="s">
        <v>78</v>
      </c>
      <c r="E85" s="121">
        <f>Input!E71</f>
        <v>20</v>
      </c>
      <c r="I85" s="64">
        <f t="shared" ref="I85:AV85" si="74">IF(I11&lt;40, I72*$E$85/180,0)</f>
        <v>0.14605120239857775</v>
      </c>
      <c r="J85" s="64">
        <f t="shared" si="74"/>
        <v>0.14138132467697775</v>
      </c>
      <c r="K85" s="64">
        <f t="shared" si="74"/>
        <v>0.14832962644654935</v>
      </c>
      <c r="L85" s="64">
        <f t="shared" si="74"/>
        <v>0.1435663511705173</v>
      </c>
      <c r="M85" s="64">
        <f t="shared" si="74"/>
        <v>0.15064076697548032</v>
      </c>
      <c r="N85" s="64">
        <f t="shared" si="74"/>
        <v>0.14578222619392764</v>
      </c>
      <c r="O85" s="64">
        <f t="shared" si="74"/>
        <v>0.15298502127498989</v>
      </c>
      <c r="P85" s="64">
        <f t="shared" si="74"/>
        <v>0.14802930967780623</v>
      </c>
      <c r="Q85" s="64">
        <f t="shared" si="74"/>
        <v>0.15536278943968973</v>
      </c>
      <c r="R85" s="64">
        <f t="shared" si="74"/>
        <v>0.15030796361056237</v>
      </c>
      <c r="S85" s="64">
        <f t="shared" si="74"/>
        <v>0.1577744743224675</v>
      </c>
      <c r="T85" s="64">
        <f t="shared" si="74"/>
        <v>0.15261855197675761</v>
      </c>
      <c r="U85" s="64">
        <f t="shared" si="74"/>
        <v>0.16022048148478057</v>
      </c>
      <c r="V85" s="64">
        <f t="shared" si="74"/>
        <v>0.15496144069215645</v>
      </c>
      <c r="W85" s="64">
        <f t="shared" si="74"/>
        <v>0.16270121914385713</v>
      </c>
      <c r="X85" s="64">
        <f t="shared" si="74"/>
        <v>0.15733699753538052</v>
      </c>
      <c r="Y85" s="64">
        <f t="shared" si="74"/>
        <v>0.16521709811670288</v>
      </c>
      <c r="Z85" s="64">
        <f t="shared" si="74"/>
        <v>0.15974559207605674</v>
      </c>
      <c r="AA85" s="64">
        <f t="shared" si="74"/>
        <v>0.16776853176080486</v>
      </c>
      <c r="AB85" s="64">
        <f t="shared" si="74"/>
        <v>0.16218759559934576</v>
      </c>
      <c r="AC85" s="64">
        <f t="shared" si="74"/>
        <v>0.17035593591142423</v>
      </c>
      <c r="AD85" s="64">
        <f t="shared" si="74"/>
        <v>0.164663381026736</v>
      </c>
      <c r="AE85" s="64">
        <f t="shared" si="74"/>
        <v>0.17297972881536408</v>
      </c>
      <c r="AF85" s="64">
        <f t="shared" si="74"/>
        <v>0.16717332283298214</v>
      </c>
      <c r="AG85" s="64">
        <f t="shared" si="74"/>
        <v>0.175640331061097</v>
      </c>
      <c r="AH85" s="64">
        <f t="shared" si="74"/>
        <v>0.16971779695906736</v>
      </c>
      <c r="AI85" s="64">
        <f t="shared" si="74"/>
        <v>0.17833816550513301</v>
      </c>
      <c r="AJ85" s="64">
        <f t="shared" si="74"/>
        <v>0.17229718072106279</v>
      </c>
      <c r="AK85" s="64">
        <f t="shared" si="74"/>
        <v>0.1810736571945061</v>
      </c>
      <c r="AL85" s="64">
        <f t="shared" si="74"/>
        <v>0.17491185271475448</v>
      </c>
      <c r="AM85" s="64">
        <f t="shared" si="74"/>
        <v>0.18384723328525199</v>
      </c>
      <c r="AN85" s="64">
        <f t="shared" si="74"/>
        <v>0.17756219271590534</v>
      </c>
      <c r="AO85" s="64">
        <f t="shared" si="74"/>
        <v>0.18665932295674995</v>
      </c>
      <c r="AP85" s="64">
        <f t="shared" si="74"/>
        <v>0.18024858157601639</v>
      </c>
      <c r="AQ85" s="64">
        <f t="shared" si="74"/>
        <v>0.18951035732179375</v>
      </c>
      <c r="AR85" s="64">
        <f t="shared" si="74"/>
        <v>0.18297140111344545</v>
      </c>
      <c r="AS85" s="64">
        <f t="shared" si="74"/>
        <v>0.19240076933225655</v>
      </c>
      <c r="AT85" s="64">
        <f t="shared" si="74"/>
        <v>0.18573103399974131</v>
      </c>
      <c r="AU85" s="64">
        <f t="shared" si="74"/>
        <v>0.1953309936802092</v>
      </c>
      <c r="AV85" s="64">
        <f t="shared" si="74"/>
        <v>0</v>
      </c>
    </row>
    <row r="86" spans="2:48" ht="16" x14ac:dyDescent="0.2">
      <c r="C86" s="115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</row>
    <row r="87" spans="2:48" ht="16" x14ac:dyDescent="0.2">
      <c r="C87" s="114" t="s">
        <v>365</v>
      </c>
      <c r="E87" s="119" t="s">
        <v>349</v>
      </c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</row>
    <row r="88" spans="2:48" ht="16" x14ac:dyDescent="0.2">
      <c r="C88" s="123" t="s">
        <v>366</v>
      </c>
      <c r="D88" s="6" t="s">
        <v>78</v>
      </c>
      <c r="E88" s="121">
        <f>Input!E72</f>
        <v>0</v>
      </c>
      <c r="I88" s="64">
        <v>0</v>
      </c>
      <c r="J88" s="64">
        <v>0</v>
      </c>
      <c r="K88" s="64">
        <v>0</v>
      </c>
      <c r="L88" s="64">
        <v>0</v>
      </c>
      <c r="M88" s="64">
        <v>0</v>
      </c>
      <c r="N88" s="64">
        <v>0</v>
      </c>
      <c r="O88" s="64">
        <v>0</v>
      </c>
      <c r="P88" s="64">
        <v>0</v>
      </c>
      <c r="Q88" s="64">
        <v>0</v>
      </c>
      <c r="R88" s="64">
        <v>0</v>
      </c>
      <c r="S88" s="64">
        <v>0</v>
      </c>
      <c r="T88" s="64">
        <v>0</v>
      </c>
      <c r="U88" s="64">
        <v>0</v>
      </c>
      <c r="V88" s="64">
        <v>0</v>
      </c>
      <c r="W88" s="64">
        <v>0</v>
      </c>
      <c r="X88" s="64">
        <v>0</v>
      </c>
      <c r="Y88" s="64">
        <v>0</v>
      </c>
      <c r="Z88" s="64">
        <v>0</v>
      </c>
      <c r="AA88" s="64">
        <v>0</v>
      </c>
      <c r="AB88" s="64">
        <v>0</v>
      </c>
      <c r="AC88" s="64">
        <v>0</v>
      </c>
      <c r="AD88" s="64">
        <v>0</v>
      </c>
      <c r="AE88" s="64">
        <v>0</v>
      </c>
      <c r="AF88" s="64">
        <v>0</v>
      </c>
      <c r="AG88" s="64">
        <v>0</v>
      </c>
      <c r="AH88" s="64">
        <v>0</v>
      </c>
      <c r="AI88" s="64">
        <v>0</v>
      </c>
      <c r="AJ88" s="64">
        <v>0</v>
      </c>
      <c r="AK88" s="64">
        <v>0</v>
      </c>
      <c r="AL88" s="64">
        <v>0</v>
      </c>
      <c r="AM88" s="64">
        <v>0</v>
      </c>
      <c r="AN88" s="64">
        <v>0</v>
      </c>
      <c r="AO88" s="64">
        <v>0</v>
      </c>
      <c r="AP88" s="64">
        <v>0</v>
      </c>
      <c r="AQ88" s="64">
        <v>0</v>
      </c>
      <c r="AR88" s="64">
        <v>0</v>
      </c>
      <c r="AS88" s="64">
        <v>0</v>
      </c>
      <c r="AT88" s="64">
        <v>0</v>
      </c>
      <c r="AU88" s="64">
        <v>0</v>
      </c>
      <c r="AV88" s="64">
        <v>0</v>
      </c>
    </row>
    <row r="89" spans="2:48" x14ac:dyDescent="0.2">
      <c r="D89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</row>
    <row r="90" spans="2:48" ht="16" x14ac:dyDescent="0.2">
      <c r="C90" s="115" t="s">
        <v>345</v>
      </c>
      <c r="D90" s="6" t="s">
        <v>78</v>
      </c>
      <c r="I90" s="64">
        <f>I82-I85+I88</f>
        <v>0.83778041705742212</v>
      </c>
      <c r="J90" s="64">
        <f t="shared" ref="J90:AV90" si="75">J82-J85+J88</f>
        <v>0.69669746226702212</v>
      </c>
      <c r="K90" s="64">
        <f t="shared" si="75"/>
        <v>0.83550199300945049</v>
      </c>
      <c r="L90" s="64">
        <f t="shared" si="75"/>
        <v>0.69451243577348254</v>
      </c>
      <c r="M90" s="64">
        <f t="shared" si="75"/>
        <v>0.83319085248051949</v>
      </c>
      <c r="N90" s="64">
        <f t="shared" si="75"/>
        <v>0.69229656075007218</v>
      </c>
      <c r="O90" s="64">
        <f t="shared" si="75"/>
        <v>0.83084659818100992</v>
      </c>
      <c r="P90" s="64">
        <f t="shared" si="75"/>
        <v>0.69004947726619359</v>
      </c>
      <c r="Q90" s="64">
        <f t="shared" si="75"/>
        <v>0.82846883001631011</v>
      </c>
      <c r="R90" s="64">
        <f t="shared" si="75"/>
        <v>0.68777082333343742</v>
      </c>
      <c r="S90" s="64">
        <f t="shared" si="75"/>
        <v>0.82605714513353234</v>
      </c>
      <c r="T90" s="64">
        <f t="shared" si="75"/>
        <v>0.68546023496724229</v>
      </c>
      <c r="U90" s="64">
        <f t="shared" si="75"/>
        <v>0.82361113797121921</v>
      </c>
      <c r="V90" s="64">
        <f t="shared" si="75"/>
        <v>0.68311734625184339</v>
      </c>
      <c r="W90" s="64">
        <f t="shared" si="75"/>
        <v>0.82113040031214268</v>
      </c>
      <c r="X90" s="64">
        <f t="shared" si="75"/>
        <v>0.68074178940861929</v>
      </c>
      <c r="Y90" s="64">
        <f t="shared" si="75"/>
        <v>0.81861452133929702</v>
      </c>
      <c r="Z90" s="64">
        <f t="shared" si="75"/>
        <v>0.67833319486794308</v>
      </c>
      <c r="AA90" s="64">
        <f t="shared" si="75"/>
        <v>0.81606308769519498</v>
      </c>
      <c r="AB90" s="64">
        <f t="shared" si="75"/>
        <v>0.67589119134465414</v>
      </c>
      <c r="AC90" s="64">
        <f t="shared" si="75"/>
        <v>0.81347568354457556</v>
      </c>
      <c r="AD90" s="64">
        <f t="shared" si="75"/>
        <v>0.6734154059172639</v>
      </c>
      <c r="AE90" s="64">
        <f t="shared" si="75"/>
        <v>0.81085189064063579</v>
      </c>
      <c r="AF90" s="64">
        <f t="shared" si="75"/>
        <v>0.6709054641110177</v>
      </c>
      <c r="AG90" s="64">
        <f t="shared" si="75"/>
        <v>0.80819128839490284</v>
      </c>
      <c r="AH90" s="64">
        <f t="shared" si="75"/>
        <v>0.66836098998493254</v>
      </c>
      <c r="AI90" s="64">
        <f t="shared" si="75"/>
        <v>0.8054934539508668</v>
      </c>
      <c r="AJ90" s="64">
        <f t="shared" si="75"/>
        <v>0.66578160622293703</v>
      </c>
      <c r="AK90" s="64">
        <f t="shared" si="75"/>
        <v>0.80275796226149376</v>
      </c>
      <c r="AL90" s="64">
        <f t="shared" si="75"/>
        <v>0.66316693422924533</v>
      </c>
      <c r="AM90" s="64">
        <f t="shared" si="75"/>
        <v>0.79998438617074785</v>
      </c>
      <c r="AN90" s="64">
        <f t="shared" si="75"/>
        <v>0.6605165942280945</v>
      </c>
      <c r="AO90" s="64">
        <f t="shared" si="75"/>
        <v>0.79717229649924992</v>
      </c>
      <c r="AP90" s="64">
        <f t="shared" si="75"/>
        <v>0.65783020536798342</v>
      </c>
      <c r="AQ90" s="64">
        <f t="shared" si="75"/>
        <v>0.79432126213420606</v>
      </c>
      <c r="AR90" s="64">
        <f t="shared" si="75"/>
        <v>0.65510738583055439</v>
      </c>
      <c r="AS90" s="64">
        <f t="shared" si="75"/>
        <v>0.79143085012374326</v>
      </c>
      <c r="AT90" s="64">
        <f t="shared" si="75"/>
        <v>0.65234775294425851</v>
      </c>
      <c r="AU90" s="64">
        <f t="shared" si="75"/>
        <v>0.78850062577579061</v>
      </c>
      <c r="AV90" s="64">
        <f t="shared" si="75"/>
        <v>0</v>
      </c>
    </row>
    <row r="91" spans="2:48" ht="16" x14ac:dyDescent="0.2">
      <c r="C91" s="118" t="s">
        <v>346</v>
      </c>
      <c r="D91" s="324" t="s">
        <v>78</v>
      </c>
      <c r="E91" s="325"/>
      <c r="F91" s="325"/>
      <c r="G91" s="325"/>
      <c r="H91" s="325"/>
      <c r="I91" s="326">
        <f>IF(I11=1, I90, I90-H90)</f>
        <v>0.83778041705742212</v>
      </c>
      <c r="J91" s="326">
        <f t="shared" ref="J91:AV91" si="76">IF(J11=1, J90, J90-I90)</f>
        <v>-0.14108295479040001</v>
      </c>
      <c r="K91" s="326">
        <f t="shared" si="76"/>
        <v>0.13880453074242838</v>
      </c>
      <c r="L91" s="326">
        <f t="shared" si="76"/>
        <v>-0.14098955723596795</v>
      </c>
      <c r="M91" s="326">
        <f t="shared" si="76"/>
        <v>0.13867841670703696</v>
      </c>
      <c r="N91" s="326">
        <f t="shared" si="76"/>
        <v>-0.14089429173044732</v>
      </c>
      <c r="O91" s="326">
        <f t="shared" si="76"/>
        <v>0.13855003743093774</v>
      </c>
      <c r="P91" s="326">
        <f t="shared" si="76"/>
        <v>-0.14079712091481633</v>
      </c>
      <c r="Q91" s="326">
        <f t="shared" si="76"/>
        <v>0.13841935275011652</v>
      </c>
      <c r="R91" s="326">
        <f t="shared" si="76"/>
        <v>-0.14069800668287269</v>
      </c>
      <c r="S91" s="326">
        <f t="shared" si="76"/>
        <v>0.13828632180009492</v>
      </c>
      <c r="T91" s="326">
        <f t="shared" si="76"/>
        <v>-0.14059691016629006</v>
      </c>
      <c r="U91" s="326">
        <f t="shared" si="76"/>
        <v>0.13815090300397692</v>
      </c>
      <c r="V91" s="326">
        <f t="shared" si="76"/>
        <v>-0.14049379171937582</v>
      </c>
      <c r="W91" s="326">
        <f t="shared" si="76"/>
        <v>0.13801305406029929</v>
      </c>
      <c r="X91" s="326">
        <f t="shared" si="76"/>
        <v>-0.14038861090352339</v>
      </c>
      <c r="Y91" s="326">
        <f t="shared" si="76"/>
        <v>0.13787273193067773</v>
      </c>
      <c r="Z91" s="326">
        <f t="shared" si="76"/>
        <v>-0.14028132647135394</v>
      </c>
      <c r="AA91" s="326">
        <f t="shared" si="76"/>
        <v>0.1377298928272519</v>
      </c>
      <c r="AB91" s="326">
        <f t="shared" si="76"/>
        <v>-0.14017189635054084</v>
      </c>
      <c r="AC91" s="326">
        <f t="shared" si="76"/>
        <v>0.13758449219992142</v>
      </c>
      <c r="AD91" s="326">
        <f t="shared" si="76"/>
        <v>-0.14006027762731166</v>
      </c>
      <c r="AE91" s="326">
        <f t="shared" si="76"/>
        <v>0.13743648472337189</v>
      </c>
      <c r="AF91" s="326">
        <f t="shared" si="76"/>
        <v>-0.13994642652961808</v>
      </c>
      <c r="AG91" s="326">
        <f t="shared" si="76"/>
        <v>0.13728582428388514</v>
      </c>
      <c r="AH91" s="326">
        <f t="shared" si="76"/>
        <v>-0.1398302984099703</v>
      </c>
      <c r="AI91" s="326">
        <f t="shared" si="76"/>
        <v>0.13713246396593426</v>
      </c>
      <c r="AJ91" s="326">
        <f t="shared" si="76"/>
        <v>-0.13971184772792977</v>
      </c>
      <c r="AK91" s="326">
        <f t="shared" si="76"/>
        <v>0.13697635603855673</v>
      </c>
      <c r="AL91" s="326">
        <f t="shared" si="76"/>
        <v>-0.13959102803224843</v>
      </c>
      <c r="AM91" s="326">
        <f t="shared" si="76"/>
        <v>0.13681745194150252</v>
      </c>
      <c r="AN91" s="326">
        <f t="shared" si="76"/>
        <v>-0.13946779194265335</v>
      </c>
      <c r="AO91" s="326">
        <f t="shared" si="76"/>
        <v>0.13665570227115542</v>
      </c>
      <c r="AP91" s="326">
        <f t="shared" si="76"/>
        <v>-0.1393420911312665</v>
      </c>
      <c r="AQ91" s="326">
        <f t="shared" si="76"/>
        <v>0.13649105676622264</v>
      </c>
      <c r="AR91" s="326">
        <f t="shared" si="76"/>
        <v>-0.13921387630365167</v>
      </c>
      <c r="AS91" s="326">
        <f t="shared" si="76"/>
        <v>0.13632346429318887</v>
      </c>
      <c r="AT91" s="326">
        <f t="shared" si="76"/>
        <v>-0.13908309717948475</v>
      </c>
      <c r="AU91" s="326">
        <f t="shared" si="76"/>
        <v>0.1361528728315321</v>
      </c>
      <c r="AV91" s="326">
        <f t="shared" si="76"/>
        <v>-0.78850062577579061</v>
      </c>
    </row>
    <row r="93" spans="2:48" s="4" customFormat="1" ht="20" x14ac:dyDescent="0.25">
      <c r="C93" s="4" t="s">
        <v>5</v>
      </c>
      <c r="D93" s="78"/>
    </row>
    <row r="95" spans="2:48" x14ac:dyDescent="0.2">
      <c r="B95" s="15" t="s">
        <v>210</v>
      </c>
    </row>
    <row r="96" spans="2:48" x14ac:dyDescent="0.2">
      <c r="C96" t="s">
        <v>56</v>
      </c>
      <c r="D96" s="6" t="s">
        <v>59</v>
      </c>
      <c r="E96" s="55">
        <f>Input!E14</f>
        <v>1350</v>
      </c>
    </row>
    <row r="97" spans="2:48" x14ac:dyDescent="0.2">
      <c r="C97" t="s">
        <v>30</v>
      </c>
      <c r="D97" s="6" t="s">
        <v>33</v>
      </c>
      <c r="E97" s="55">
        <f>Input!E19</f>
        <v>28</v>
      </c>
    </row>
    <row r="98" spans="2:48" x14ac:dyDescent="0.2">
      <c r="C98" t="s">
        <v>203</v>
      </c>
      <c r="D98" s="6" t="s">
        <v>32</v>
      </c>
      <c r="E98" s="14">
        <f>Input!E20</f>
        <v>1.8</v>
      </c>
    </row>
    <row r="99" spans="2:48" x14ac:dyDescent="0.2">
      <c r="B99" t="s">
        <v>202</v>
      </c>
      <c r="D99" s="6" t="s">
        <v>78</v>
      </c>
      <c r="E99" s="168">
        <f>E96*E97*E98*1000/10^6</f>
        <v>68.040000000000006</v>
      </c>
    </row>
    <row r="101" spans="2:48" x14ac:dyDescent="0.2">
      <c r="C101" t="s">
        <v>57</v>
      </c>
      <c r="D101" s="6" t="s">
        <v>59</v>
      </c>
      <c r="E101" s="14">
        <f>Input!E15</f>
        <v>450</v>
      </c>
    </row>
    <row r="102" spans="2:48" x14ac:dyDescent="0.2">
      <c r="C102" t="s">
        <v>204</v>
      </c>
      <c r="D102" s="6" t="s">
        <v>32</v>
      </c>
      <c r="E102" s="86">
        <f>Input!E21</f>
        <v>50.4</v>
      </c>
    </row>
    <row r="103" spans="2:48" x14ac:dyDescent="0.2">
      <c r="B103" t="s">
        <v>205</v>
      </c>
      <c r="D103" s="6" t="s">
        <v>78</v>
      </c>
      <c r="E103" s="169">
        <f>E101*E102*1000/10^6</f>
        <v>22.68</v>
      </c>
    </row>
    <row r="105" spans="2:48" x14ac:dyDescent="0.2">
      <c r="B105" t="s">
        <v>201</v>
      </c>
      <c r="D105" s="6" t="s">
        <v>78</v>
      </c>
      <c r="E105" s="169">
        <f>E99+E103</f>
        <v>90.72</v>
      </c>
    </row>
    <row r="107" spans="2:48" s="4" customFormat="1" ht="20" x14ac:dyDescent="0.25">
      <c r="C107" s="4" t="s">
        <v>6</v>
      </c>
      <c r="D107" s="78"/>
    </row>
    <row r="109" spans="2:48" x14ac:dyDescent="0.2">
      <c r="C109" t="s">
        <v>211</v>
      </c>
      <c r="D109" s="6" t="s">
        <v>78</v>
      </c>
      <c r="H109" s="170">
        <f>SUM(I109:AV109)</f>
        <v>218.62924876799994</v>
      </c>
      <c r="I109" s="64">
        <f>I37</f>
        <v>5.9029897167359993</v>
      </c>
      <c r="J109" s="64">
        <f t="shared" ref="J109:AV109" si="77">J37</f>
        <v>5.0284727216639995</v>
      </c>
      <c r="K109" s="64">
        <f t="shared" si="77"/>
        <v>5.9029897167359993</v>
      </c>
      <c r="L109" s="64">
        <f t="shared" si="77"/>
        <v>5.0284727216639995</v>
      </c>
      <c r="M109" s="64">
        <f t="shared" si="77"/>
        <v>5.9029897167359993</v>
      </c>
      <c r="N109" s="64">
        <f t="shared" si="77"/>
        <v>5.0284727216639995</v>
      </c>
      <c r="O109" s="64">
        <f t="shared" si="77"/>
        <v>5.9029897167359993</v>
      </c>
      <c r="P109" s="64">
        <f t="shared" si="77"/>
        <v>5.0284727216639995</v>
      </c>
      <c r="Q109" s="64">
        <f t="shared" si="77"/>
        <v>5.9029897167359993</v>
      </c>
      <c r="R109" s="64">
        <f t="shared" si="77"/>
        <v>5.0284727216639995</v>
      </c>
      <c r="S109" s="64">
        <f t="shared" si="77"/>
        <v>5.9029897167359993</v>
      </c>
      <c r="T109" s="64">
        <f t="shared" si="77"/>
        <v>5.0284727216639995</v>
      </c>
      <c r="U109" s="64">
        <f t="shared" si="77"/>
        <v>5.9029897167359993</v>
      </c>
      <c r="V109" s="64">
        <f t="shared" si="77"/>
        <v>5.0284727216639995</v>
      </c>
      <c r="W109" s="64">
        <f t="shared" si="77"/>
        <v>5.9029897167359993</v>
      </c>
      <c r="X109" s="64">
        <f t="shared" si="77"/>
        <v>5.0284727216639995</v>
      </c>
      <c r="Y109" s="64">
        <f t="shared" si="77"/>
        <v>5.9029897167359993</v>
      </c>
      <c r="Z109" s="64">
        <f t="shared" si="77"/>
        <v>5.0284727216639995</v>
      </c>
      <c r="AA109" s="64">
        <f t="shared" si="77"/>
        <v>5.9029897167359993</v>
      </c>
      <c r="AB109" s="64">
        <f t="shared" si="77"/>
        <v>5.0284727216639995</v>
      </c>
      <c r="AC109" s="64">
        <f t="shared" si="77"/>
        <v>5.9029897167359993</v>
      </c>
      <c r="AD109" s="64">
        <f t="shared" si="77"/>
        <v>5.0284727216639995</v>
      </c>
      <c r="AE109" s="64">
        <f t="shared" si="77"/>
        <v>5.9029897167359993</v>
      </c>
      <c r="AF109" s="64">
        <f t="shared" si="77"/>
        <v>5.0284727216639995</v>
      </c>
      <c r="AG109" s="64">
        <f t="shared" si="77"/>
        <v>5.9029897167359993</v>
      </c>
      <c r="AH109" s="64">
        <f t="shared" si="77"/>
        <v>5.0284727216639995</v>
      </c>
      <c r="AI109" s="64">
        <f t="shared" si="77"/>
        <v>5.9029897167359993</v>
      </c>
      <c r="AJ109" s="64">
        <f t="shared" si="77"/>
        <v>5.0284727216639995</v>
      </c>
      <c r="AK109" s="64">
        <f t="shared" si="77"/>
        <v>5.9029897167359993</v>
      </c>
      <c r="AL109" s="64">
        <f t="shared" si="77"/>
        <v>5.0284727216639995</v>
      </c>
      <c r="AM109" s="64">
        <f t="shared" si="77"/>
        <v>5.9029897167359993</v>
      </c>
      <c r="AN109" s="64">
        <f t="shared" si="77"/>
        <v>5.0284727216639995</v>
      </c>
      <c r="AO109" s="64">
        <f t="shared" si="77"/>
        <v>5.9029897167359993</v>
      </c>
      <c r="AP109" s="64">
        <f t="shared" si="77"/>
        <v>5.0284727216639995</v>
      </c>
      <c r="AQ109" s="64">
        <f t="shared" si="77"/>
        <v>5.9029897167359993</v>
      </c>
      <c r="AR109" s="64">
        <f t="shared" si="77"/>
        <v>5.0284727216639995</v>
      </c>
      <c r="AS109" s="64">
        <f t="shared" si="77"/>
        <v>5.9029897167359993</v>
      </c>
      <c r="AT109" s="64">
        <f t="shared" si="77"/>
        <v>5.0284727216639995</v>
      </c>
      <c r="AU109" s="64">
        <f t="shared" si="77"/>
        <v>5.9029897167359993</v>
      </c>
      <c r="AV109" s="64">
        <f t="shared" si="77"/>
        <v>5.0284727216639995</v>
      </c>
    </row>
    <row r="110" spans="2:48" x14ac:dyDescent="0.2">
      <c r="B110" s="38"/>
      <c r="C110" t="s">
        <v>212</v>
      </c>
      <c r="D110" s="6" t="s">
        <v>78</v>
      </c>
      <c r="H110" s="205">
        <f>SUM(I110:AV110)</f>
        <v>-60.056187002441355</v>
      </c>
      <c r="I110" s="64">
        <f t="shared" ref="I110:AV110" si="78">-I72</f>
        <v>-1.3144608215871998</v>
      </c>
      <c r="J110" s="64">
        <f t="shared" si="78"/>
        <v>-1.2724319220928</v>
      </c>
      <c r="K110" s="64">
        <f t="shared" si="78"/>
        <v>-1.334966638018944</v>
      </c>
      <c r="L110" s="64">
        <f t="shared" si="78"/>
        <v>-1.2920971605346558</v>
      </c>
      <c r="M110" s="64">
        <f t="shared" si="78"/>
        <v>-1.3557669027793229</v>
      </c>
      <c r="N110" s="64">
        <f t="shared" si="78"/>
        <v>-1.3120400357453488</v>
      </c>
      <c r="O110" s="64">
        <f t="shared" si="78"/>
        <v>-1.376865191474909</v>
      </c>
      <c r="P110" s="64">
        <f t="shared" si="78"/>
        <v>-1.3322637871002558</v>
      </c>
      <c r="Q110" s="64">
        <f t="shared" si="78"/>
        <v>-1.3982651049572075</v>
      </c>
      <c r="R110" s="64">
        <f t="shared" si="78"/>
        <v>-1.3527716724950614</v>
      </c>
      <c r="S110" s="64">
        <f t="shared" si="78"/>
        <v>-1.4199702689022076</v>
      </c>
      <c r="T110" s="64">
        <f t="shared" si="78"/>
        <v>-1.3735669677908184</v>
      </c>
      <c r="U110" s="64">
        <f t="shared" si="78"/>
        <v>-1.4419843333630251</v>
      </c>
      <c r="V110" s="64">
        <f t="shared" si="78"/>
        <v>-1.394652966229408</v>
      </c>
      <c r="W110" s="64">
        <f t="shared" si="78"/>
        <v>-1.4643109722947141</v>
      </c>
      <c r="X110" s="64">
        <f t="shared" si="78"/>
        <v>-1.4160329778184246</v>
      </c>
      <c r="Y110" s="64">
        <f t="shared" si="78"/>
        <v>-1.4869538830503257</v>
      </c>
      <c r="Z110" s="64">
        <f t="shared" si="78"/>
        <v>-1.4377103286845105</v>
      </c>
      <c r="AA110" s="64">
        <f t="shared" si="78"/>
        <v>-1.5099167858472438</v>
      </c>
      <c r="AB110" s="64">
        <f t="shared" si="78"/>
        <v>-1.459688360394112</v>
      </c>
      <c r="AC110" s="64">
        <f t="shared" si="78"/>
        <v>-1.5332034232028182</v>
      </c>
      <c r="AD110" s="64">
        <f t="shared" si="78"/>
        <v>-1.4819704292406242</v>
      </c>
      <c r="AE110" s="64">
        <f t="shared" si="78"/>
        <v>-1.5568175593382767</v>
      </c>
      <c r="AF110" s="64">
        <f t="shared" si="78"/>
        <v>-1.5045599054968393</v>
      </c>
      <c r="AG110" s="64">
        <f t="shared" si="78"/>
        <v>-1.580762979549873</v>
      </c>
      <c r="AH110" s="64">
        <f t="shared" si="78"/>
        <v>-1.5274601726316062</v>
      </c>
      <c r="AI110" s="64">
        <f t="shared" si="78"/>
        <v>-1.6050434895461971</v>
      </c>
      <c r="AJ110" s="64">
        <f t="shared" si="78"/>
        <v>-1.5506746264895652</v>
      </c>
      <c r="AK110" s="64">
        <f t="shared" si="78"/>
        <v>-1.6296629147505548</v>
      </c>
      <c r="AL110" s="64">
        <f t="shared" si="78"/>
        <v>-1.5742066744327903</v>
      </c>
      <c r="AM110" s="64">
        <f t="shared" si="78"/>
        <v>-1.6546250995672678</v>
      </c>
      <c r="AN110" s="64">
        <f t="shared" si="78"/>
        <v>-1.5980597344431482</v>
      </c>
      <c r="AO110" s="64">
        <f t="shared" si="78"/>
        <v>-1.6799339066107495</v>
      </c>
      <c r="AP110" s="64">
        <f t="shared" si="78"/>
        <v>-1.6222372341841476</v>
      </c>
      <c r="AQ110" s="64">
        <f t="shared" si="78"/>
        <v>-1.7055932158961438</v>
      </c>
      <c r="AR110" s="64">
        <f t="shared" si="78"/>
        <v>-1.6467426100210092</v>
      </c>
      <c r="AS110" s="64">
        <f t="shared" si="78"/>
        <v>-1.7316069239903091</v>
      </c>
      <c r="AT110" s="64">
        <f t="shared" si="78"/>
        <v>-1.671579305997672</v>
      </c>
      <c r="AU110" s="64">
        <f t="shared" si="78"/>
        <v>-1.7579789431218829</v>
      </c>
      <c r="AV110" s="64">
        <f t="shared" si="78"/>
        <v>-1.6967507727693931</v>
      </c>
    </row>
    <row r="111" spans="2:48" x14ac:dyDescent="0.2">
      <c r="C111" s="217" t="s">
        <v>355</v>
      </c>
      <c r="D111" s="218" t="s">
        <v>78</v>
      </c>
      <c r="E111" s="217"/>
      <c r="F111" s="217"/>
      <c r="G111" s="217"/>
      <c r="H111" s="170">
        <f>SUM(I111:AV111)</f>
        <v>158.57306176555858</v>
      </c>
      <c r="I111" s="219">
        <f>SUM(I109:I110)</f>
        <v>4.5885288951487997</v>
      </c>
      <c r="J111" s="219">
        <f t="shared" ref="J111:AV111" si="79">SUM(J109:J110)</f>
        <v>3.7560407995711995</v>
      </c>
      <c r="K111" s="219">
        <f t="shared" si="79"/>
        <v>4.5680230787170553</v>
      </c>
      <c r="L111" s="219">
        <f t="shared" si="79"/>
        <v>3.7363755611293437</v>
      </c>
      <c r="M111" s="219">
        <f t="shared" si="79"/>
        <v>4.5472228139566759</v>
      </c>
      <c r="N111" s="219">
        <f t="shared" si="79"/>
        <v>3.7164326859186509</v>
      </c>
      <c r="O111" s="219">
        <f t="shared" si="79"/>
        <v>4.52612452526109</v>
      </c>
      <c r="P111" s="219">
        <f t="shared" si="79"/>
        <v>3.6962089345637437</v>
      </c>
      <c r="Q111" s="219">
        <f t="shared" si="79"/>
        <v>4.5047246117787916</v>
      </c>
      <c r="R111" s="219">
        <f t="shared" si="79"/>
        <v>3.6757010491689384</v>
      </c>
      <c r="S111" s="219">
        <f t="shared" si="79"/>
        <v>4.4830194478337919</v>
      </c>
      <c r="T111" s="219">
        <f t="shared" si="79"/>
        <v>3.6549057538731811</v>
      </c>
      <c r="U111" s="219">
        <f t="shared" si="79"/>
        <v>4.4610053833729744</v>
      </c>
      <c r="V111" s="219">
        <f t="shared" si="79"/>
        <v>3.6338197554345912</v>
      </c>
      <c r="W111" s="219">
        <f t="shared" si="79"/>
        <v>4.438678744441285</v>
      </c>
      <c r="X111" s="219">
        <f t="shared" si="79"/>
        <v>3.6124397438455746</v>
      </c>
      <c r="Y111" s="219">
        <f t="shared" si="79"/>
        <v>4.4160358336856733</v>
      </c>
      <c r="Z111" s="219">
        <f t="shared" si="79"/>
        <v>3.5907623929794887</v>
      </c>
      <c r="AA111" s="219">
        <f t="shared" si="79"/>
        <v>4.3930729308887555</v>
      </c>
      <c r="AB111" s="219">
        <f t="shared" si="79"/>
        <v>3.5687843612698877</v>
      </c>
      <c r="AC111" s="219">
        <f t="shared" si="79"/>
        <v>4.3697862935331813</v>
      </c>
      <c r="AD111" s="219">
        <f t="shared" si="79"/>
        <v>3.5465022924233756</v>
      </c>
      <c r="AE111" s="219">
        <f t="shared" si="79"/>
        <v>4.3461721573977226</v>
      </c>
      <c r="AF111" s="219">
        <f t="shared" si="79"/>
        <v>3.5239128161671602</v>
      </c>
      <c r="AG111" s="219">
        <f t="shared" si="79"/>
        <v>4.322226737186126</v>
      </c>
      <c r="AH111" s="219">
        <f t="shared" si="79"/>
        <v>3.5010125490323931</v>
      </c>
      <c r="AI111" s="219">
        <f t="shared" si="79"/>
        <v>4.2979462271898026</v>
      </c>
      <c r="AJ111" s="219">
        <f t="shared" si="79"/>
        <v>3.4777980951744345</v>
      </c>
      <c r="AK111" s="219">
        <f t="shared" si="79"/>
        <v>4.2733268019854442</v>
      </c>
      <c r="AL111" s="219">
        <f t="shared" si="79"/>
        <v>3.4542660472312092</v>
      </c>
      <c r="AM111" s="219">
        <f t="shared" si="79"/>
        <v>4.2483646171687317</v>
      </c>
      <c r="AN111" s="219">
        <f t="shared" si="79"/>
        <v>3.4304129872208513</v>
      </c>
      <c r="AO111" s="219">
        <f t="shared" si="79"/>
        <v>4.22305581012525</v>
      </c>
      <c r="AP111" s="219">
        <f t="shared" si="79"/>
        <v>3.4062354874798517</v>
      </c>
      <c r="AQ111" s="219">
        <f t="shared" si="79"/>
        <v>4.1973965008398553</v>
      </c>
      <c r="AR111" s="219">
        <f t="shared" si="79"/>
        <v>3.3817301116429901</v>
      </c>
      <c r="AS111" s="219">
        <f t="shared" si="79"/>
        <v>4.1713827927456899</v>
      </c>
      <c r="AT111" s="219">
        <f t="shared" si="79"/>
        <v>3.3568934156663275</v>
      </c>
      <c r="AU111" s="219">
        <f t="shared" si="79"/>
        <v>4.145010773614116</v>
      </c>
      <c r="AV111" s="219">
        <f t="shared" si="79"/>
        <v>3.3317219488946064</v>
      </c>
    </row>
    <row r="112" spans="2:48" x14ac:dyDescent="0.2"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</row>
    <row r="113" spans="2:48" x14ac:dyDescent="0.2">
      <c r="C113" t="s">
        <v>418</v>
      </c>
      <c r="D113" s="6" t="s">
        <v>78</v>
      </c>
      <c r="H113" s="170">
        <f>SUM(I113:AV113)</f>
        <v>-0.45000000000000023</v>
      </c>
      <c r="I113" s="64">
        <f>-I75</f>
        <v>-1.2500000000000001E-2</v>
      </c>
      <c r="J113" s="64">
        <f t="shared" ref="J113:AV113" si="80">-J75</f>
        <v>-1.2500000000000001E-2</v>
      </c>
      <c r="K113" s="64">
        <f t="shared" si="80"/>
        <v>-1.2500000000000001E-2</v>
      </c>
      <c r="L113" s="64">
        <f t="shared" si="80"/>
        <v>-1.2500000000000001E-2</v>
      </c>
      <c r="M113" s="64">
        <f t="shared" si="80"/>
        <v>-1.2500000000000001E-2</v>
      </c>
      <c r="N113" s="64">
        <f t="shared" si="80"/>
        <v>-1.2500000000000001E-2</v>
      </c>
      <c r="O113" s="64">
        <f t="shared" si="80"/>
        <v>-1.2500000000000001E-2</v>
      </c>
      <c r="P113" s="64">
        <f t="shared" si="80"/>
        <v>-1.2500000000000001E-2</v>
      </c>
      <c r="Q113" s="64">
        <f t="shared" si="80"/>
        <v>-1.2500000000000001E-2</v>
      </c>
      <c r="R113" s="64">
        <f t="shared" si="80"/>
        <v>-1.2500000000000001E-2</v>
      </c>
      <c r="S113" s="64">
        <f t="shared" si="80"/>
        <v>-1.2500000000000001E-2</v>
      </c>
      <c r="T113" s="64">
        <f t="shared" si="80"/>
        <v>-1.2500000000000001E-2</v>
      </c>
      <c r="U113" s="64">
        <f t="shared" si="80"/>
        <v>-1.2500000000000001E-2</v>
      </c>
      <c r="V113" s="64">
        <f t="shared" si="80"/>
        <v>-1.2500000000000001E-2</v>
      </c>
      <c r="W113" s="64">
        <f t="shared" si="80"/>
        <v>-1.2500000000000001E-2</v>
      </c>
      <c r="X113" s="64">
        <f t="shared" si="80"/>
        <v>-1.2500000000000001E-2</v>
      </c>
      <c r="Y113" s="64">
        <f t="shared" si="80"/>
        <v>-1.2500000000000001E-2</v>
      </c>
      <c r="Z113" s="64">
        <f t="shared" si="80"/>
        <v>-1.2500000000000001E-2</v>
      </c>
      <c r="AA113" s="64">
        <f t="shared" si="80"/>
        <v>-1.2500000000000001E-2</v>
      </c>
      <c r="AB113" s="64">
        <f t="shared" si="80"/>
        <v>-1.2500000000000001E-2</v>
      </c>
      <c r="AC113" s="64">
        <f t="shared" si="80"/>
        <v>-1.2500000000000001E-2</v>
      </c>
      <c r="AD113" s="64">
        <f t="shared" si="80"/>
        <v>-1.2500000000000001E-2</v>
      </c>
      <c r="AE113" s="64">
        <f t="shared" si="80"/>
        <v>-1.2500000000000001E-2</v>
      </c>
      <c r="AF113" s="64">
        <f t="shared" si="80"/>
        <v>-1.2500000000000001E-2</v>
      </c>
      <c r="AG113" s="64">
        <f t="shared" si="80"/>
        <v>-1.2500000000000001E-2</v>
      </c>
      <c r="AH113" s="64">
        <f t="shared" si="80"/>
        <v>-1.2500000000000001E-2</v>
      </c>
      <c r="AI113" s="64">
        <f t="shared" si="80"/>
        <v>-1.2500000000000001E-2</v>
      </c>
      <c r="AJ113" s="64">
        <f t="shared" si="80"/>
        <v>-1.2500000000000001E-2</v>
      </c>
      <c r="AK113" s="64">
        <f t="shared" si="80"/>
        <v>-1.2500000000000001E-2</v>
      </c>
      <c r="AL113" s="64">
        <f t="shared" si="80"/>
        <v>-1.2500000000000001E-2</v>
      </c>
      <c r="AM113" s="64">
        <f t="shared" si="80"/>
        <v>-1.2500000000000001E-2</v>
      </c>
      <c r="AN113" s="64">
        <f t="shared" si="80"/>
        <v>-1.2500000000000001E-2</v>
      </c>
      <c r="AO113" s="64">
        <f t="shared" si="80"/>
        <v>-1.2500000000000001E-2</v>
      </c>
      <c r="AP113" s="64">
        <f t="shared" si="80"/>
        <v>-1.2500000000000001E-2</v>
      </c>
      <c r="AQ113" s="64">
        <f t="shared" si="80"/>
        <v>-1.2500000000000001E-2</v>
      </c>
      <c r="AR113" s="64">
        <f t="shared" si="80"/>
        <v>-1.2500000000000001E-2</v>
      </c>
      <c r="AS113" s="64">
        <f t="shared" si="80"/>
        <v>0</v>
      </c>
      <c r="AT113" s="64">
        <f t="shared" si="80"/>
        <v>0</v>
      </c>
      <c r="AU113" s="64">
        <f t="shared" si="80"/>
        <v>0</v>
      </c>
      <c r="AV113" s="64">
        <f t="shared" si="80"/>
        <v>0</v>
      </c>
    </row>
    <row r="114" spans="2:48" x14ac:dyDescent="0.2">
      <c r="C114" t="s">
        <v>417</v>
      </c>
      <c r="D114" s="6" t="s">
        <v>78</v>
      </c>
      <c r="H114" s="205">
        <f>SUM(I114:AV114)</f>
        <v>0</v>
      </c>
      <c r="I114" s="64">
        <f>-I91</f>
        <v>-0.83778041705742212</v>
      </c>
      <c r="J114" s="64">
        <f t="shared" ref="J114:AV114" si="81">-J91</f>
        <v>0.14108295479040001</v>
      </c>
      <c r="K114" s="64">
        <f t="shared" si="81"/>
        <v>-0.13880453074242838</v>
      </c>
      <c r="L114" s="64">
        <f t="shared" si="81"/>
        <v>0.14098955723596795</v>
      </c>
      <c r="M114" s="64">
        <f t="shared" si="81"/>
        <v>-0.13867841670703696</v>
      </c>
      <c r="N114" s="64">
        <f t="shared" si="81"/>
        <v>0.14089429173044732</v>
      </c>
      <c r="O114" s="64">
        <f t="shared" si="81"/>
        <v>-0.13855003743093774</v>
      </c>
      <c r="P114" s="64">
        <f t="shared" si="81"/>
        <v>0.14079712091481633</v>
      </c>
      <c r="Q114" s="64">
        <f t="shared" si="81"/>
        <v>-0.13841935275011652</v>
      </c>
      <c r="R114" s="64">
        <f t="shared" si="81"/>
        <v>0.14069800668287269</v>
      </c>
      <c r="S114" s="64">
        <f t="shared" si="81"/>
        <v>-0.13828632180009492</v>
      </c>
      <c r="T114" s="64">
        <f t="shared" si="81"/>
        <v>0.14059691016629006</v>
      </c>
      <c r="U114" s="64">
        <f t="shared" si="81"/>
        <v>-0.13815090300397692</v>
      </c>
      <c r="V114" s="64">
        <f t="shared" si="81"/>
        <v>0.14049379171937582</v>
      </c>
      <c r="W114" s="64">
        <f t="shared" si="81"/>
        <v>-0.13801305406029929</v>
      </c>
      <c r="X114" s="64">
        <f t="shared" si="81"/>
        <v>0.14038861090352339</v>
      </c>
      <c r="Y114" s="64">
        <f t="shared" si="81"/>
        <v>-0.13787273193067773</v>
      </c>
      <c r="Z114" s="64">
        <f t="shared" si="81"/>
        <v>0.14028132647135394</v>
      </c>
      <c r="AA114" s="64">
        <f t="shared" si="81"/>
        <v>-0.1377298928272519</v>
      </c>
      <c r="AB114" s="64">
        <f t="shared" si="81"/>
        <v>0.14017189635054084</v>
      </c>
      <c r="AC114" s="64">
        <f t="shared" si="81"/>
        <v>-0.13758449219992142</v>
      </c>
      <c r="AD114" s="64">
        <f t="shared" si="81"/>
        <v>0.14006027762731166</v>
      </c>
      <c r="AE114" s="64">
        <f t="shared" si="81"/>
        <v>-0.13743648472337189</v>
      </c>
      <c r="AF114" s="64">
        <f t="shared" si="81"/>
        <v>0.13994642652961808</v>
      </c>
      <c r="AG114" s="64">
        <f t="shared" si="81"/>
        <v>-0.13728582428388514</v>
      </c>
      <c r="AH114" s="64">
        <f t="shared" si="81"/>
        <v>0.1398302984099703</v>
      </c>
      <c r="AI114" s="64">
        <f t="shared" si="81"/>
        <v>-0.13713246396593426</v>
      </c>
      <c r="AJ114" s="64">
        <f t="shared" si="81"/>
        <v>0.13971184772792977</v>
      </c>
      <c r="AK114" s="64">
        <f t="shared" si="81"/>
        <v>-0.13697635603855673</v>
      </c>
      <c r="AL114" s="64">
        <f t="shared" si="81"/>
        <v>0.13959102803224843</v>
      </c>
      <c r="AM114" s="64">
        <f t="shared" si="81"/>
        <v>-0.13681745194150252</v>
      </c>
      <c r="AN114" s="64">
        <f t="shared" si="81"/>
        <v>0.13946779194265335</v>
      </c>
      <c r="AO114" s="64">
        <f t="shared" si="81"/>
        <v>-0.13665570227115542</v>
      </c>
      <c r="AP114" s="64">
        <f t="shared" si="81"/>
        <v>0.1393420911312665</v>
      </c>
      <c r="AQ114" s="64">
        <f t="shared" si="81"/>
        <v>-0.13649105676622264</v>
      </c>
      <c r="AR114" s="64">
        <f t="shared" si="81"/>
        <v>0.13921387630365167</v>
      </c>
      <c r="AS114" s="64">
        <f t="shared" si="81"/>
        <v>-0.13632346429318887</v>
      </c>
      <c r="AT114" s="64">
        <f t="shared" si="81"/>
        <v>0.13908309717948475</v>
      </c>
      <c r="AU114" s="64">
        <f t="shared" si="81"/>
        <v>-0.1361528728315321</v>
      </c>
      <c r="AV114" s="64">
        <f t="shared" si="81"/>
        <v>0.78850062577579061</v>
      </c>
    </row>
    <row r="115" spans="2:48" x14ac:dyDescent="0.2">
      <c r="B115" s="217"/>
      <c r="C115" s="217" t="s">
        <v>206</v>
      </c>
      <c r="D115" s="218" t="s">
        <v>78</v>
      </c>
      <c r="E115" s="217"/>
      <c r="F115" s="217"/>
      <c r="G115" s="255"/>
      <c r="H115" s="170">
        <f>SUM(I115:AV115)</f>
        <v>158.12306176555862</v>
      </c>
      <c r="I115" s="219">
        <f>SUM(I111:I114)</f>
        <v>3.7382484780913776</v>
      </c>
      <c r="J115" s="219">
        <f t="shared" ref="J115:AV115" si="82">SUM(J111:J114)</f>
        <v>3.8846237543615993</v>
      </c>
      <c r="K115" s="219">
        <f t="shared" si="82"/>
        <v>4.4167185479746269</v>
      </c>
      <c r="L115" s="219">
        <f t="shared" si="82"/>
        <v>3.8648651183653113</v>
      </c>
      <c r="M115" s="219">
        <f t="shared" si="82"/>
        <v>4.3960443972496392</v>
      </c>
      <c r="N115" s="219">
        <f t="shared" si="82"/>
        <v>3.844826977649098</v>
      </c>
      <c r="O115" s="219">
        <f t="shared" si="82"/>
        <v>4.375074487830152</v>
      </c>
      <c r="P115" s="219">
        <f t="shared" si="82"/>
        <v>3.8245060554785599</v>
      </c>
      <c r="Q115" s="219">
        <f t="shared" si="82"/>
        <v>4.3538052590286753</v>
      </c>
      <c r="R115" s="219">
        <f t="shared" si="82"/>
        <v>3.8038990558518107</v>
      </c>
      <c r="S115" s="219">
        <f t="shared" si="82"/>
        <v>4.3322331260336968</v>
      </c>
      <c r="T115" s="219">
        <f t="shared" si="82"/>
        <v>3.7830026640394712</v>
      </c>
      <c r="U115" s="219">
        <f t="shared" si="82"/>
        <v>4.3103544803689973</v>
      </c>
      <c r="V115" s="219">
        <f t="shared" si="82"/>
        <v>3.7618135471539667</v>
      </c>
      <c r="W115" s="219">
        <f t="shared" si="82"/>
        <v>4.2881656903809855</v>
      </c>
      <c r="X115" s="219">
        <f t="shared" si="82"/>
        <v>3.740328354749098</v>
      </c>
      <c r="Y115" s="219">
        <f t="shared" si="82"/>
        <v>4.2656631017549955</v>
      </c>
      <c r="Z115" s="219">
        <f t="shared" si="82"/>
        <v>3.7185437194508424</v>
      </c>
      <c r="AA115" s="219">
        <f t="shared" si="82"/>
        <v>4.242843038061503</v>
      </c>
      <c r="AB115" s="219">
        <f t="shared" si="82"/>
        <v>3.6964562576204285</v>
      </c>
      <c r="AC115" s="219">
        <f t="shared" si="82"/>
        <v>4.2197018013332599</v>
      </c>
      <c r="AD115" s="219">
        <f t="shared" si="82"/>
        <v>3.6740625700506868</v>
      </c>
      <c r="AE115" s="219">
        <f t="shared" si="82"/>
        <v>4.1962356726743506</v>
      </c>
      <c r="AF115" s="219">
        <f t="shared" si="82"/>
        <v>3.651359242696778</v>
      </c>
      <c r="AG115" s="219">
        <f t="shared" si="82"/>
        <v>4.1724409129022408</v>
      </c>
      <c r="AH115" s="219">
        <f t="shared" si="82"/>
        <v>3.6283428474423634</v>
      </c>
      <c r="AI115" s="219">
        <f t="shared" si="82"/>
        <v>4.148313763223868</v>
      </c>
      <c r="AJ115" s="219">
        <f t="shared" si="82"/>
        <v>3.6050099429023641</v>
      </c>
      <c r="AK115" s="219">
        <f t="shared" si="82"/>
        <v>4.1238504459468874</v>
      </c>
      <c r="AL115" s="219">
        <f t="shared" si="82"/>
        <v>3.5813570752634574</v>
      </c>
      <c r="AM115" s="219">
        <f t="shared" si="82"/>
        <v>4.0990471652272289</v>
      </c>
      <c r="AN115" s="219">
        <f t="shared" si="82"/>
        <v>3.5573807791635046</v>
      </c>
      <c r="AO115" s="219">
        <f t="shared" si="82"/>
        <v>4.0739001078540946</v>
      </c>
      <c r="AP115" s="219">
        <f t="shared" si="82"/>
        <v>3.5330775786111182</v>
      </c>
      <c r="AQ115" s="219">
        <f t="shared" si="82"/>
        <v>4.0484054440736328</v>
      </c>
      <c r="AR115" s="219">
        <f t="shared" si="82"/>
        <v>3.5084439879466416</v>
      </c>
      <c r="AS115" s="219">
        <f t="shared" si="82"/>
        <v>4.0350593284525011</v>
      </c>
      <c r="AT115" s="219">
        <f t="shared" si="82"/>
        <v>3.4959765128458122</v>
      </c>
      <c r="AU115" s="219">
        <f t="shared" si="82"/>
        <v>4.0088579007825835</v>
      </c>
      <c r="AV115" s="219">
        <f t="shared" si="82"/>
        <v>4.1202225746703967</v>
      </c>
    </row>
    <row r="117" spans="2:48" s="5" customFormat="1" ht="20" x14ac:dyDescent="0.25">
      <c r="C117" s="5" t="s">
        <v>368</v>
      </c>
      <c r="D117" s="79"/>
    </row>
    <row r="118" spans="2:48" x14ac:dyDescent="0.2">
      <c r="C118" s="15" t="s">
        <v>201</v>
      </c>
      <c r="D118" s="86">
        <f>E105</f>
        <v>90.72</v>
      </c>
    </row>
    <row r="120" spans="2:48" x14ac:dyDescent="0.2">
      <c r="C120" s="15" t="s">
        <v>220</v>
      </c>
      <c r="D120" s="86">
        <f>Input!F94</f>
        <v>94.593744984750373</v>
      </c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</row>
    <row r="121" spans="2:48" x14ac:dyDescent="0.2">
      <c r="C121" s="125" t="s">
        <v>221</v>
      </c>
      <c r="D121" s="86">
        <f>Input!H94</f>
        <v>35.536606474056406</v>
      </c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</row>
    <row r="122" spans="2:48" x14ac:dyDescent="0.2">
      <c r="C122" s="125" t="s">
        <v>20</v>
      </c>
      <c r="D122" s="86">
        <f>Funding!E18</f>
        <v>59.057138510693967</v>
      </c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</row>
    <row r="123" spans="2:48" x14ac:dyDescent="0.2">
      <c r="D123" s="172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</row>
    <row r="124" spans="2:48" x14ac:dyDescent="0.2">
      <c r="C124" s="15" t="s">
        <v>438</v>
      </c>
      <c r="D124" s="172" t="s">
        <v>38</v>
      </c>
      <c r="E124" s="75">
        <f>IRR(H128:AV128)</f>
        <v>3.088915925545499E-2</v>
      </c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</row>
    <row r="125" spans="2:48" x14ac:dyDescent="0.2">
      <c r="C125" s="15" t="s">
        <v>439</v>
      </c>
      <c r="D125" s="172" t="s">
        <v>38</v>
      </c>
      <c r="E125" s="75">
        <f>(1+E124)^2-1</f>
        <v>6.2732458670418767E-2</v>
      </c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</row>
    <row r="126" spans="2:48" x14ac:dyDescent="0.2">
      <c r="C126" s="15"/>
      <c r="D126" s="172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</row>
    <row r="127" spans="2:48" x14ac:dyDescent="0.2">
      <c r="C127" s="241" t="s">
        <v>537</v>
      </c>
      <c r="D127" s="172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</row>
    <row r="128" spans="2:48" x14ac:dyDescent="0.2">
      <c r="C128" s="15" t="s">
        <v>206</v>
      </c>
      <c r="D128" s="172"/>
      <c r="E128" s="64"/>
      <c r="F128" s="64"/>
      <c r="G128" s="64"/>
      <c r="H128" s="173">
        <f>-D118</f>
        <v>-90.72</v>
      </c>
      <c r="I128" s="64">
        <f t="shared" ref="I128:AV128" si="83">I115</f>
        <v>3.7382484780913776</v>
      </c>
      <c r="J128" s="64">
        <f t="shared" si="83"/>
        <v>3.8846237543615993</v>
      </c>
      <c r="K128" s="64">
        <f t="shared" si="83"/>
        <v>4.4167185479746269</v>
      </c>
      <c r="L128" s="64">
        <f t="shared" si="83"/>
        <v>3.8648651183653113</v>
      </c>
      <c r="M128" s="64">
        <f t="shared" si="83"/>
        <v>4.3960443972496392</v>
      </c>
      <c r="N128" s="64">
        <f t="shared" si="83"/>
        <v>3.844826977649098</v>
      </c>
      <c r="O128" s="64">
        <f t="shared" si="83"/>
        <v>4.375074487830152</v>
      </c>
      <c r="P128" s="64">
        <f t="shared" si="83"/>
        <v>3.8245060554785599</v>
      </c>
      <c r="Q128" s="64">
        <f t="shared" si="83"/>
        <v>4.3538052590286753</v>
      </c>
      <c r="R128" s="64">
        <f t="shared" si="83"/>
        <v>3.8038990558518107</v>
      </c>
      <c r="S128" s="64">
        <f t="shared" si="83"/>
        <v>4.3322331260336968</v>
      </c>
      <c r="T128" s="64">
        <f t="shared" si="83"/>
        <v>3.7830026640394712</v>
      </c>
      <c r="U128" s="64">
        <f t="shared" si="83"/>
        <v>4.3103544803689973</v>
      </c>
      <c r="V128" s="64">
        <f t="shared" si="83"/>
        <v>3.7618135471539667</v>
      </c>
      <c r="W128" s="64">
        <f t="shared" si="83"/>
        <v>4.2881656903809855</v>
      </c>
      <c r="X128" s="64">
        <f t="shared" si="83"/>
        <v>3.740328354749098</v>
      </c>
      <c r="Y128" s="64">
        <f t="shared" si="83"/>
        <v>4.2656631017549955</v>
      </c>
      <c r="Z128" s="64">
        <f t="shared" si="83"/>
        <v>3.7185437194508424</v>
      </c>
      <c r="AA128" s="64">
        <f t="shared" si="83"/>
        <v>4.242843038061503</v>
      </c>
      <c r="AB128" s="64">
        <f t="shared" si="83"/>
        <v>3.6964562576204285</v>
      </c>
      <c r="AC128" s="64">
        <f t="shared" si="83"/>
        <v>4.2197018013332599</v>
      </c>
      <c r="AD128" s="64">
        <f t="shared" si="83"/>
        <v>3.6740625700506868</v>
      </c>
      <c r="AE128" s="64">
        <f t="shared" si="83"/>
        <v>4.1962356726743506</v>
      </c>
      <c r="AF128" s="64">
        <f t="shared" si="83"/>
        <v>3.651359242696778</v>
      </c>
      <c r="AG128" s="64">
        <f t="shared" si="83"/>
        <v>4.1724409129022408</v>
      </c>
      <c r="AH128" s="64">
        <f t="shared" si="83"/>
        <v>3.6283428474423634</v>
      </c>
      <c r="AI128" s="64">
        <f t="shared" si="83"/>
        <v>4.148313763223868</v>
      </c>
      <c r="AJ128" s="64">
        <f t="shared" si="83"/>
        <v>3.6050099429023641</v>
      </c>
      <c r="AK128" s="64">
        <f t="shared" si="83"/>
        <v>4.1238504459468874</v>
      </c>
      <c r="AL128" s="64">
        <f t="shared" si="83"/>
        <v>3.5813570752634574</v>
      </c>
      <c r="AM128" s="64">
        <f t="shared" si="83"/>
        <v>4.0990471652272289</v>
      </c>
      <c r="AN128" s="64">
        <f t="shared" si="83"/>
        <v>3.5573807791635046</v>
      </c>
      <c r="AO128" s="64">
        <f t="shared" si="83"/>
        <v>4.0739001078540946</v>
      </c>
      <c r="AP128" s="64">
        <f t="shared" si="83"/>
        <v>3.5330775786111182</v>
      </c>
      <c r="AQ128" s="64">
        <f t="shared" si="83"/>
        <v>4.0484054440736328</v>
      </c>
      <c r="AR128" s="64">
        <f t="shared" si="83"/>
        <v>3.5084439879466416</v>
      </c>
      <c r="AS128" s="64">
        <f t="shared" si="83"/>
        <v>4.0350593284525011</v>
      </c>
      <c r="AT128" s="64">
        <f t="shared" si="83"/>
        <v>3.4959765128458122</v>
      </c>
      <c r="AU128" s="64">
        <f t="shared" si="83"/>
        <v>4.0088579007825835</v>
      </c>
      <c r="AV128" s="64">
        <f t="shared" si="83"/>
        <v>4.1202225746703967</v>
      </c>
    </row>
    <row r="129" spans="2:48" x14ac:dyDescent="0.2">
      <c r="B129" s="418"/>
      <c r="C129" s="417" t="s">
        <v>535</v>
      </c>
      <c r="D129" s="435"/>
      <c r="E129" s="423"/>
      <c r="F129" s="423"/>
      <c r="G129" s="423"/>
      <c r="H129" s="418"/>
      <c r="I129" s="423">
        <f>Tax!I65</f>
        <v>3.2793829752635428</v>
      </c>
      <c r="J129" s="423">
        <f>Tax!J65</f>
        <v>2.9748486956400484</v>
      </c>
      <c r="K129" s="423">
        <f>Tax!K65</f>
        <v>4.2699289886993608</v>
      </c>
      <c r="L129" s="423">
        <f>Tax!L65</f>
        <v>4.1028786857467541</v>
      </c>
      <c r="M129" s="423">
        <f>Tax!M65</f>
        <v>3.1336842859626723</v>
      </c>
      <c r="N129" s="423">
        <f>Tax!N65</f>
        <v>2.9606230230521184</v>
      </c>
      <c r="O129" s="423">
        <f>Tax!O65</f>
        <v>2.4612211741110381</v>
      </c>
      <c r="P129" s="423">
        <f>Tax!P65</f>
        <v>2.2820112294559438</v>
      </c>
      <c r="Q129" s="423">
        <f>Tax!Q65</f>
        <v>2.4841210998819188</v>
      </c>
      <c r="R129" s="423">
        <f>Tax!R65</f>
        <v>2.2986207956673215</v>
      </c>
      <c r="S129" s="423">
        <f>Tax!S65</f>
        <v>1.9860756655415204</v>
      </c>
      <c r="T129" s="423">
        <f>Tax!T65</f>
        <v>1.7941392067627853</v>
      </c>
      <c r="U129" s="423">
        <f>Tax!U65</f>
        <v>1.4896527789379488</v>
      </c>
      <c r="V129" s="423">
        <f>Tax!V65</f>
        <v>1.2911300834237309</v>
      </c>
      <c r="W129" s="423">
        <f>Tax!W65</f>
        <v>1.5158735548715681</v>
      </c>
      <c r="X129" s="423">
        <f>Tax!X65</f>
        <v>1.3106100739336768</v>
      </c>
      <c r="Y129" s="423">
        <f>Tax!Y65</f>
        <v>1.5418847023879922</v>
      </c>
      <c r="Z129" s="423">
        <f>Tax!Z65</f>
        <v>1.3297212315036819</v>
      </c>
      <c r="AA129" s="423">
        <f>Tax!AA65</f>
        <v>1.5676320081244293</v>
      </c>
      <c r="AB129" s="423">
        <f>Tax!AB65</f>
        <v>1.3484044870170375</v>
      </c>
      <c r="AC129" s="423">
        <f>Tax!AC65</f>
        <v>-0.61974746120903279</v>
      </c>
      <c r="AD129" s="423">
        <f>Tax!AD65</f>
        <v>-0.51838531120313502</v>
      </c>
      <c r="AE129" s="423">
        <f>Tax!AE65</f>
        <v>-0.6389648541472277</v>
      </c>
      <c r="AF129" s="423">
        <f>Tax!AF65</f>
        <v>-0.53845384199741408</v>
      </c>
      <c r="AG129" s="423">
        <f>Tax!AG65</f>
        <v>-0.65952211360327417</v>
      </c>
      <c r="AH129" s="423">
        <f>Tax!AH65</f>
        <v>-0.55991105366109595</v>
      </c>
      <c r="AI129" s="423">
        <f>Tax!AI65</f>
        <v>-0.6815111463831196</v>
      </c>
      <c r="AJ129" s="423">
        <f>Tax!AJ65</f>
        <v>-0.58285200608897825</v>
      </c>
      <c r="AK129" s="423">
        <f>Tax!AK65</f>
        <v>-0.70503013318069518</v>
      </c>
      <c r="AL129" s="423">
        <f>Tax!AL65</f>
        <v>-0.60737824463599488</v>
      </c>
      <c r="AM129" s="423">
        <f>Tax!AM65</f>
        <v>-0.74424588509603318</v>
      </c>
      <c r="AN129" s="423">
        <f>Tax!AN65</f>
        <v>-0.64766017098807149</v>
      </c>
      <c r="AO129" s="423">
        <f>Tax!AO65</f>
        <v>-0.78520851385188717</v>
      </c>
      <c r="AP129" s="423">
        <f>Tax!AP65</f>
        <v>-0.68975172870811352</v>
      </c>
      <c r="AQ129" s="423">
        <f>Tax!AQ65</f>
        <v>-0.81397577743395511</v>
      </c>
      <c r="AR129" s="423">
        <f>Tax!AR65</f>
        <v>-0.71971476524873645</v>
      </c>
      <c r="AS129" s="423">
        <f>Tax!AS65</f>
        <v>-0.84736245897502516</v>
      </c>
      <c r="AT129" s="423">
        <f>Tax!AT65</f>
        <v>-0.73415506769762051</v>
      </c>
      <c r="AU129" s="423">
        <f>Tax!AU65</f>
        <v>-0.84186015916434254</v>
      </c>
      <c r="AV129" s="423">
        <f>Tax!AV65</f>
        <v>-0.86524674068078322</v>
      </c>
    </row>
    <row r="130" spans="2:48" x14ac:dyDescent="0.2">
      <c r="C130" s="15" t="s">
        <v>536</v>
      </c>
      <c r="D130" s="172"/>
      <c r="E130" s="64"/>
      <c r="F130" s="64"/>
      <c r="G130" s="64"/>
      <c r="H130" s="434">
        <f>-D118</f>
        <v>-90.72</v>
      </c>
      <c r="I130" s="64">
        <f>SUM(I128:I129)</f>
        <v>7.0176314533549204</v>
      </c>
      <c r="J130" s="64">
        <f t="shared" ref="J130:AV130" si="84">SUM(J128:J129)</f>
        <v>6.8594724500016477</v>
      </c>
      <c r="K130" s="64">
        <f t="shared" si="84"/>
        <v>8.6866475366739877</v>
      </c>
      <c r="L130" s="64">
        <f t="shared" si="84"/>
        <v>7.9677438041120654</v>
      </c>
      <c r="M130" s="64">
        <f t="shared" si="84"/>
        <v>7.529728683212312</v>
      </c>
      <c r="N130" s="64">
        <f t="shared" si="84"/>
        <v>6.8054500007012164</v>
      </c>
      <c r="O130" s="64">
        <f t="shared" si="84"/>
        <v>6.8362956619411896</v>
      </c>
      <c r="P130" s="64">
        <f t="shared" si="84"/>
        <v>6.1065172849345037</v>
      </c>
      <c r="Q130" s="64">
        <f t="shared" si="84"/>
        <v>6.8379263589105941</v>
      </c>
      <c r="R130" s="64">
        <f t="shared" si="84"/>
        <v>6.1025198515191317</v>
      </c>
      <c r="S130" s="64">
        <f t="shared" si="84"/>
        <v>6.318308791575217</v>
      </c>
      <c r="T130" s="64">
        <f t="shared" si="84"/>
        <v>5.5771418708022562</v>
      </c>
      <c r="U130" s="64">
        <f t="shared" si="84"/>
        <v>5.8000072593069465</v>
      </c>
      <c r="V130" s="64">
        <f t="shared" si="84"/>
        <v>5.0529436305776976</v>
      </c>
      <c r="W130" s="64">
        <f t="shared" si="84"/>
        <v>5.8040392452525538</v>
      </c>
      <c r="X130" s="64">
        <f t="shared" si="84"/>
        <v>5.050938428682775</v>
      </c>
      <c r="Y130" s="64">
        <f t="shared" si="84"/>
        <v>5.8075478041429882</v>
      </c>
      <c r="Z130" s="64">
        <f t="shared" si="84"/>
        <v>5.0482649509545245</v>
      </c>
      <c r="AA130" s="64">
        <f t="shared" si="84"/>
        <v>5.8104750461859318</v>
      </c>
      <c r="AB130" s="64">
        <f t="shared" si="84"/>
        <v>5.0448607446374663</v>
      </c>
      <c r="AC130" s="64">
        <f t="shared" si="84"/>
        <v>3.5999543401242269</v>
      </c>
      <c r="AD130" s="64">
        <f t="shared" si="84"/>
        <v>3.1556772588475517</v>
      </c>
      <c r="AE130" s="64">
        <f t="shared" si="84"/>
        <v>3.5572708185271229</v>
      </c>
      <c r="AF130" s="64">
        <f t="shared" si="84"/>
        <v>3.1129054006993639</v>
      </c>
      <c r="AG130" s="64">
        <f t="shared" si="84"/>
        <v>3.5129187992989666</v>
      </c>
      <c r="AH130" s="64">
        <f t="shared" si="84"/>
        <v>3.0684317937812673</v>
      </c>
      <c r="AI130" s="64">
        <f t="shared" si="84"/>
        <v>3.4668026168407486</v>
      </c>
      <c r="AJ130" s="64">
        <f t="shared" si="84"/>
        <v>3.022157936813386</v>
      </c>
      <c r="AK130" s="64">
        <f t="shared" si="84"/>
        <v>3.4188203127661922</v>
      </c>
      <c r="AL130" s="64">
        <f t="shared" si="84"/>
        <v>2.9739788306274626</v>
      </c>
      <c r="AM130" s="64">
        <f t="shared" si="84"/>
        <v>3.3548012801311957</v>
      </c>
      <c r="AN130" s="64">
        <f t="shared" si="84"/>
        <v>2.9097206081754332</v>
      </c>
      <c r="AO130" s="64">
        <f t="shared" si="84"/>
        <v>3.2886915940022075</v>
      </c>
      <c r="AP130" s="64">
        <f t="shared" si="84"/>
        <v>2.8433258499030045</v>
      </c>
      <c r="AQ130" s="64">
        <f t="shared" si="84"/>
        <v>3.2344296666396777</v>
      </c>
      <c r="AR130" s="64">
        <f t="shared" si="84"/>
        <v>2.788729222697905</v>
      </c>
      <c r="AS130" s="64">
        <f t="shared" si="84"/>
        <v>3.1876968694774761</v>
      </c>
      <c r="AT130" s="64">
        <f t="shared" si="84"/>
        <v>2.7618214451481915</v>
      </c>
      <c r="AU130" s="64">
        <f t="shared" si="84"/>
        <v>3.1669977416182409</v>
      </c>
      <c r="AV130" s="64">
        <f t="shared" si="84"/>
        <v>3.2549758339896133</v>
      </c>
    </row>
    <row r="131" spans="2:48" x14ac:dyDescent="0.2">
      <c r="C131" s="15"/>
      <c r="D131" s="172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</row>
    <row r="132" spans="2:48" x14ac:dyDescent="0.2">
      <c r="C132" s="15" t="s">
        <v>533</v>
      </c>
      <c r="D132" s="172" t="s">
        <v>38</v>
      </c>
      <c r="E132" s="75">
        <f>IRR(H130:AV130)</f>
        <v>5.5899064974969992E-2</v>
      </c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</row>
    <row r="133" spans="2:48" x14ac:dyDescent="0.2">
      <c r="C133" s="15" t="s">
        <v>534</v>
      </c>
      <c r="D133" s="172" t="s">
        <v>38</v>
      </c>
      <c r="E133" s="75">
        <f>(1+E132)^2-1</f>
        <v>0.1149228354150158</v>
      </c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</row>
    <row r="134" spans="2:48" x14ac:dyDescent="0.2">
      <c r="C134" s="15"/>
      <c r="D134" s="172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</row>
    <row r="135" spans="2:48" x14ac:dyDescent="0.2">
      <c r="C135" s="241" t="s">
        <v>538</v>
      </c>
      <c r="D135" s="172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</row>
    <row r="136" spans="2:48" x14ac:dyDescent="0.2">
      <c r="C136" s="15" t="s">
        <v>206</v>
      </c>
      <c r="D136" s="172"/>
      <c r="F136" s="64"/>
      <c r="G136" s="64"/>
      <c r="H136" s="86">
        <f>-D118</f>
        <v>-90.72</v>
      </c>
      <c r="I136" s="64">
        <f>I115</f>
        <v>3.7382484780913776</v>
      </c>
      <c r="J136" s="64">
        <f t="shared" ref="J136:AV136" si="85">J115</f>
        <v>3.8846237543615993</v>
      </c>
      <c r="K136" s="64">
        <f t="shared" si="85"/>
        <v>4.4167185479746269</v>
      </c>
      <c r="L136" s="64">
        <f t="shared" si="85"/>
        <v>3.8648651183653113</v>
      </c>
      <c r="M136" s="64">
        <f t="shared" si="85"/>
        <v>4.3960443972496392</v>
      </c>
      <c r="N136" s="64">
        <f t="shared" si="85"/>
        <v>3.844826977649098</v>
      </c>
      <c r="O136" s="64">
        <f t="shared" si="85"/>
        <v>4.375074487830152</v>
      </c>
      <c r="P136" s="64">
        <f t="shared" si="85"/>
        <v>3.8245060554785599</v>
      </c>
      <c r="Q136" s="64">
        <f t="shared" si="85"/>
        <v>4.3538052590286753</v>
      </c>
      <c r="R136" s="64">
        <f t="shared" si="85"/>
        <v>3.8038990558518107</v>
      </c>
      <c r="S136" s="64">
        <f t="shared" si="85"/>
        <v>4.3322331260336968</v>
      </c>
      <c r="T136" s="64">
        <f t="shared" si="85"/>
        <v>3.7830026640394712</v>
      </c>
      <c r="U136" s="64">
        <f t="shared" si="85"/>
        <v>4.3103544803689973</v>
      </c>
      <c r="V136" s="64">
        <f t="shared" si="85"/>
        <v>3.7618135471539667</v>
      </c>
      <c r="W136" s="64">
        <f t="shared" si="85"/>
        <v>4.2881656903809855</v>
      </c>
      <c r="X136" s="64">
        <f t="shared" si="85"/>
        <v>3.740328354749098</v>
      </c>
      <c r="Y136" s="64">
        <f t="shared" si="85"/>
        <v>4.2656631017549955</v>
      </c>
      <c r="Z136" s="64">
        <f t="shared" si="85"/>
        <v>3.7185437194508424</v>
      </c>
      <c r="AA136" s="64">
        <f t="shared" si="85"/>
        <v>4.242843038061503</v>
      </c>
      <c r="AB136" s="64">
        <f t="shared" si="85"/>
        <v>3.6964562576204285</v>
      </c>
      <c r="AC136" s="64">
        <f t="shared" si="85"/>
        <v>4.2197018013332599</v>
      </c>
      <c r="AD136" s="64">
        <f t="shared" si="85"/>
        <v>3.6740625700506868</v>
      </c>
      <c r="AE136" s="64">
        <f t="shared" si="85"/>
        <v>4.1962356726743506</v>
      </c>
      <c r="AF136" s="64">
        <f t="shared" si="85"/>
        <v>3.651359242696778</v>
      </c>
      <c r="AG136" s="64">
        <f t="shared" si="85"/>
        <v>4.1724409129022408</v>
      </c>
      <c r="AH136" s="64">
        <f t="shared" si="85"/>
        <v>3.6283428474423634</v>
      </c>
      <c r="AI136" s="64">
        <f t="shared" si="85"/>
        <v>4.148313763223868</v>
      </c>
      <c r="AJ136" s="64">
        <f t="shared" si="85"/>
        <v>3.6050099429023641</v>
      </c>
      <c r="AK136" s="64">
        <f t="shared" si="85"/>
        <v>4.1238504459468874</v>
      </c>
      <c r="AL136" s="64">
        <f t="shared" si="85"/>
        <v>3.5813570752634574</v>
      </c>
      <c r="AM136" s="64">
        <f t="shared" si="85"/>
        <v>4.0990471652272289</v>
      </c>
      <c r="AN136" s="64">
        <f t="shared" si="85"/>
        <v>3.5573807791635046</v>
      </c>
      <c r="AO136" s="64">
        <f t="shared" si="85"/>
        <v>4.0739001078540946</v>
      </c>
      <c r="AP136" s="64">
        <f t="shared" si="85"/>
        <v>3.5330775786111182</v>
      </c>
      <c r="AQ136" s="64">
        <f t="shared" si="85"/>
        <v>4.0484054440736328</v>
      </c>
      <c r="AR136" s="64">
        <f t="shared" si="85"/>
        <v>3.5084439879466416</v>
      </c>
      <c r="AS136" s="64">
        <f t="shared" si="85"/>
        <v>4.0350593284525011</v>
      </c>
      <c r="AT136" s="64">
        <f t="shared" si="85"/>
        <v>3.4959765128458122</v>
      </c>
      <c r="AU136" s="64">
        <f t="shared" si="85"/>
        <v>4.0088579007825835</v>
      </c>
      <c r="AV136" s="64">
        <f t="shared" si="85"/>
        <v>4.1202225746703967</v>
      </c>
    </row>
    <row r="137" spans="2:48" x14ac:dyDescent="0.2">
      <c r="B137" s="418"/>
      <c r="C137" s="417" t="s">
        <v>535</v>
      </c>
      <c r="D137" s="435"/>
      <c r="E137" s="418"/>
      <c r="F137" s="423"/>
      <c r="G137" s="423"/>
      <c r="H137" s="423"/>
      <c r="I137" s="423">
        <f>Tax!I104</f>
        <v>0</v>
      </c>
      <c r="J137" s="423">
        <f>Tax!J104</f>
        <v>2.2204460492503131E-16</v>
      </c>
      <c r="K137" s="423">
        <f>Tax!K104</f>
        <v>-4.4408920985006262E-16</v>
      </c>
      <c r="L137" s="423">
        <f>Tax!L104</f>
        <v>4.4408920985006262E-16</v>
      </c>
      <c r="M137" s="423">
        <f>Tax!M104</f>
        <v>-4.4408920985006262E-16</v>
      </c>
      <c r="N137" s="423">
        <f>Tax!N104</f>
        <v>2.2204460492503131E-16</v>
      </c>
      <c r="O137" s="423">
        <f>Tax!O104</f>
        <v>-4.4408920985006262E-16</v>
      </c>
      <c r="P137" s="423">
        <f>Tax!P104</f>
        <v>0</v>
      </c>
      <c r="Q137" s="423">
        <f>Tax!Q104</f>
        <v>-6.6613381477509392E-16</v>
      </c>
      <c r="R137" s="423">
        <f>Tax!R104</f>
        <v>1.7763568394002505E-15</v>
      </c>
      <c r="S137" s="423">
        <f>Tax!S104</f>
        <v>4.9439619065339002E-17</v>
      </c>
      <c r="T137" s="423">
        <f>Tax!T104</f>
        <v>6.6613381477509392E-16</v>
      </c>
      <c r="U137" s="423">
        <f>Tax!U104</f>
        <v>-1.3739009929736312E-15</v>
      </c>
      <c r="V137" s="423">
        <f>Tax!V104</f>
        <v>-1.762479051592436E-15</v>
      </c>
      <c r="W137" s="423">
        <f>Tax!W104</f>
        <v>0</v>
      </c>
      <c r="X137" s="423">
        <f>Tax!X104</f>
        <v>1.3183898417423734E-15</v>
      </c>
      <c r="Y137" s="423">
        <f>Tax!Y104</f>
        <v>5.9674487573602164E-16</v>
      </c>
      <c r="Z137" s="423">
        <f>Tax!Z104</f>
        <v>-3.0669911055269949E-15</v>
      </c>
      <c r="AA137" s="423">
        <f>Tax!AA104</f>
        <v>-5.6898930012039273E-16</v>
      </c>
      <c r="AB137" s="423">
        <f>Tax!AB104</f>
        <v>-3.219646771412954E-15</v>
      </c>
      <c r="AC137" s="423">
        <f>Tax!AC104</f>
        <v>-4.3021142204224816E-16</v>
      </c>
      <c r="AD137" s="423">
        <f>Tax!AD104</f>
        <v>1.0130785099704553E-15</v>
      </c>
      <c r="AE137" s="423">
        <f>Tax!AE104</f>
        <v>9.9920072216264089E-16</v>
      </c>
      <c r="AF137" s="423">
        <f>Tax!AF104</f>
        <v>3.3445468616832841E-15</v>
      </c>
      <c r="AG137" s="423">
        <f>Tax!AG104</f>
        <v>-2.9698465908722937E-15</v>
      </c>
      <c r="AH137" s="423">
        <f>Tax!AH104</f>
        <v>2.9976021664879227E-15</v>
      </c>
      <c r="AI137" s="423">
        <f>Tax!AI104</f>
        <v>-6.6613381477509392E-16</v>
      </c>
      <c r="AJ137" s="423">
        <f>Tax!AJ104</f>
        <v>-2.9976021664879227E-15</v>
      </c>
      <c r="AK137" s="423">
        <f>Tax!AK104</f>
        <v>2.248201624865942E-15</v>
      </c>
      <c r="AL137" s="423">
        <f>Tax!AL104</f>
        <v>3.0531133177191805E-15</v>
      </c>
      <c r="AM137" s="423">
        <f>Tax!AM104</f>
        <v>1.8318679906315083E-15</v>
      </c>
      <c r="AN137" s="423">
        <f>Tax!AN104</f>
        <v>2.1926904736346842E-15</v>
      </c>
      <c r="AO137" s="423">
        <f>Tax!AO104</f>
        <v>9.1593399531575415E-16</v>
      </c>
      <c r="AP137" s="423">
        <f>Tax!AP104</f>
        <v>-6.9388939039072284E-16</v>
      </c>
      <c r="AQ137" s="423">
        <f>Tax!AQ104</f>
        <v>-4.4408920985006262E-16</v>
      </c>
      <c r="AR137" s="423">
        <f>Tax!AR104</f>
        <v>-2.3037127760971998E-15</v>
      </c>
      <c r="AS137" s="423">
        <f>Tax!AS104</f>
        <v>4.9960036108132044E-16</v>
      </c>
      <c r="AT137" s="423">
        <f>Tax!AT104</f>
        <v>3.4972025275692431E-15</v>
      </c>
      <c r="AU137" s="423">
        <f>Tax!AU104</f>
        <v>-1.6653345369377348E-15</v>
      </c>
      <c r="AV137" s="423">
        <f>Tax!AV104</f>
        <v>-1.6653345369377348E-15</v>
      </c>
    </row>
    <row r="138" spans="2:48" x14ac:dyDescent="0.2">
      <c r="C138" s="15" t="s">
        <v>536</v>
      </c>
      <c r="D138" s="172"/>
      <c r="F138" s="64"/>
      <c r="G138" s="64"/>
      <c r="H138" s="86">
        <f>-D118</f>
        <v>-90.72</v>
      </c>
      <c r="I138" s="64">
        <f>SUM(I136:I137)</f>
        <v>3.7382484780913776</v>
      </c>
      <c r="J138" s="64">
        <f t="shared" ref="J138:AV138" si="86">SUM(J136:J137)</f>
        <v>3.8846237543615993</v>
      </c>
      <c r="K138" s="64">
        <f t="shared" si="86"/>
        <v>4.4167185479746269</v>
      </c>
      <c r="L138" s="64">
        <f t="shared" si="86"/>
        <v>3.8648651183653118</v>
      </c>
      <c r="M138" s="64">
        <f t="shared" si="86"/>
        <v>4.3960443972496392</v>
      </c>
      <c r="N138" s="64">
        <f t="shared" si="86"/>
        <v>3.844826977649098</v>
      </c>
      <c r="O138" s="64">
        <f t="shared" si="86"/>
        <v>4.3750744878301511</v>
      </c>
      <c r="P138" s="64">
        <f t="shared" si="86"/>
        <v>3.8245060554785599</v>
      </c>
      <c r="Q138" s="64">
        <f t="shared" si="86"/>
        <v>4.3538052590286744</v>
      </c>
      <c r="R138" s="64">
        <f t="shared" si="86"/>
        <v>3.8038990558518124</v>
      </c>
      <c r="S138" s="64">
        <f t="shared" si="86"/>
        <v>4.3322331260336968</v>
      </c>
      <c r="T138" s="64">
        <f t="shared" si="86"/>
        <v>3.7830026640394721</v>
      </c>
      <c r="U138" s="64">
        <f t="shared" si="86"/>
        <v>4.3103544803689955</v>
      </c>
      <c r="V138" s="64">
        <f t="shared" si="86"/>
        <v>3.7618135471539649</v>
      </c>
      <c r="W138" s="64">
        <f t="shared" si="86"/>
        <v>4.2881656903809855</v>
      </c>
      <c r="X138" s="64">
        <f t="shared" si="86"/>
        <v>3.7403283547490993</v>
      </c>
      <c r="Y138" s="64">
        <f t="shared" si="86"/>
        <v>4.2656631017549964</v>
      </c>
      <c r="Z138" s="64">
        <f t="shared" si="86"/>
        <v>3.7185437194508393</v>
      </c>
      <c r="AA138" s="64">
        <f t="shared" si="86"/>
        <v>4.2428430380615021</v>
      </c>
      <c r="AB138" s="64">
        <f t="shared" si="86"/>
        <v>3.6964562576204254</v>
      </c>
      <c r="AC138" s="64">
        <f t="shared" si="86"/>
        <v>4.2197018013332599</v>
      </c>
      <c r="AD138" s="64">
        <f t="shared" si="86"/>
        <v>3.6740625700506877</v>
      </c>
      <c r="AE138" s="64">
        <f t="shared" si="86"/>
        <v>4.1962356726743515</v>
      </c>
      <c r="AF138" s="64">
        <f t="shared" si="86"/>
        <v>3.6513592426967816</v>
      </c>
      <c r="AG138" s="64">
        <f t="shared" si="86"/>
        <v>4.1724409129022382</v>
      </c>
      <c r="AH138" s="64">
        <f t="shared" si="86"/>
        <v>3.6283428474423665</v>
      </c>
      <c r="AI138" s="64">
        <f t="shared" si="86"/>
        <v>4.1483137632238671</v>
      </c>
      <c r="AJ138" s="64">
        <f t="shared" si="86"/>
        <v>3.605009942902361</v>
      </c>
      <c r="AK138" s="64">
        <f t="shared" si="86"/>
        <v>4.1238504459468901</v>
      </c>
      <c r="AL138" s="64">
        <f t="shared" si="86"/>
        <v>3.5813570752634605</v>
      </c>
      <c r="AM138" s="64">
        <f t="shared" si="86"/>
        <v>4.0990471652272307</v>
      </c>
      <c r="AN138" s="64">
        <f t="shared" si="86"/>
        <v>3.5573807791635068</v>
      </c>
      <c r="AO138" s="64">
        <f t="shared" si="86"/>
        <v>4.0739001078540955</v>
      </c>
      <c r="AP138" s="64">
        <f t="shared" si="86"/>
        <v>3.5330775786111173</v>
      </c>
      <c r="AQ138" s="64">
        <f t="shared" si="86"/>
        <v>4.0484054440736319</v>
      </c>
      <c r="AR138" s="64">
        <f t="shared" si="86"/>
        <v>3.5084439879466394</v>
      </c>
      <c r="AS138" s="64">
        <f t="shared" si="86"/>
        <v>4.035059328452502</v>
      </c>
      <c r="AT138" s="64">
        <f t="shared" si="86"/>
        <v>3.4959765128458158</v>
      </c>
      <c r="AU138" s="64">
        <f t="shared" si="86"/>
        <v>4.0088579007825818</v>
      </c>
      <c r="AV138" s="64">
        <f t="shared" si="86"/>
        <v>4.1202225746703949</v>
      </c>
    </row>
    <row r="139" spans="2:48" x14ac:dyDescent="0.2">
      <c r="C139" s="15"/>
      <c r="D139" s="172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</row>
    <row r="140" spans="2:48" x14ac:dyDescent="0.2">
      <c r="C140" s="15" t="s">
        <v>533</v>
      </c>
      <c r="D140" s="172" t="s">
        <v>38</v>
      </c>
      <c r="E140" s="75">
        <f>IRR(H138:AV138)</f>
        <v>3.0889159255454768E-2</v>
      </c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</row>
    <row r="141" spans="2:48" x14ac:dyDescent="0.2">
      <c r="C141" s="15" t="s">
        <v>534</v>
      </c>
      <c r="D141" s="172" t="s">
        <v>38</v>
      </c>
      <c r="E141" s="75">
        <f>(1+E140)^2-1</f>
        <v>6.2732458670418323E-2</v>
      </c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</row>
    <row r="142" spans="2:48" x14ac:dyDescent="0.2">
      <c r="C142" s="19"/>
      <c r="D142" s="172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</row>
    <row r="143" spans="2:48" ht="16" x14ac:dyDescent="0.2">
      <c r="C143" s="67" t="s">
        <v>287</v>
      </c>
      <c r="I143" s="64">
        <f t="shared" ref="I143:AV143" si="87">I128</f>
        <v>3.7382484780913776</v>
      </c>
      <c r="J143" s="64">
        <f t="shared" si="87"/>
        <v>3.8846237543615993</v>
      </c>
      <c r="K143" s="64">
        <f t="shared" si="87"/>
        <v>4.4167185479746269</v>
      </c>
      <c r="L143" s="64">
        <f t="shared" si="87"/>
        <v>3.8648651183653113</v>
      </c>
      <c r="M143" s="64">
        <f t="shared" si="87"/>
        <v>4.3960443972496392</v>
      </c>
      <c r="N143" s="64">
        <f t="shared" si="87"/>
        <v>3.844826977649098</v>
      </c>
      <c r="O143" s="64">
        <f t="shared" si="87"/>
        <v>4.375074487830152</v>
      </c>
      <c r="P143" s="64">
        <f t="shared" si="87"/>
        <v>3.8245060554785599</v>
      </c>
      <c r="Q143" s="64">
        <f t="shared" si="87"/>
        <v>4.3538052590286753</v>
      </c>
      <c r="R143" s="64">
        <f t="shared" si="87"/>
        <v>3.8038990558518107</v>
      </c>
      <c r="S143" s="64">
        <f t="shared" si="87"/>
        <v>4.3322331260336968</v>
      </c>
      <c r="T143" s="64">
        <f t="shared" si="87"/>
        <v>3.7830026640394712</v>
      </c>
      <c r="U143" s="64">
        <f t="shared" si="87"/>
        <v>4.3103544803689973</v>
      </c>
      <c r="V143" s="64">
        <f t="shared" si="87"/>
        <v>3.7618135471539667</v>
      </c>
      <c r="W143" s="64">
        <f t="shared" si="87"/>
        <v>4.2881656903809855</v>
      </c>
      <c r="X143" s="64">
        <f t="shared" si="87"/>
        <v>3.740328354749098</v>
      </c>
      <c r="Y143" s="64">
        <f t="shared" si="87"/>
        <v>4.2656631017549955</v>
      </c>
      <c r="Z143" s="64">
        <f t="shared" si="87"/>
        <v>3.7185437194508424</v>
      </c>
      <c r="AA143" s="64">
        <f t="shared" si="87"/>
        <v>4.242843038061503</v>
      </c>
      <c r="AB143" s="64">
        <f t="shared" si="87"/>
        <v>3.6964562576204285</v>
      </c>
      <c r="AC143" s="64">
        <f t="shared" si="87"/>
        <v>4.2197018013332599</v>
      </c>
      <c r="AD143" s="64">
        <f t="shared" si="87"/>
        <v>3.6740625700506868</v>
      </c>
      <c r="AE143" s="64">
        <f t="shared" si="87"/>
        <v>4.1962356726743506</v>
      </c>
      <c r="AF143" s="64">
        <f t="shared" si="87"/>
        <v>3.651359242696778</v>
      </c>
      <c r="AG143" s="64">
        <f t="shared" si="87"/>
        <v>4.1724409129022408</v>
      </c>
      <c r="AH143" s="64">
        <f t="shared" si="87"/>
        <v>3.6283428474423634</v>
      </c>
      <c r="AI143" s="64">
        <f t="shared" si="87"/>
        <v>4.148313763223868</v>
      </c>
      <c r="AJ143" s="64">
        <f t="shared" si="87"/>
        <v>3.6050099429023641</v>
      </c>
      <c r="AK143" s="64">
        <f t="shared" si="87"/>
        <v>4.1238504459468874</v>
      </c>
      <c r="AL143" s="64">
        <f t="shared" si="87"/>
        <v>3.5813570752634574</v>
      </c>
      <c r="AM143" s="64">
        <f t="shared" si="87"/>
        <v>4.0990471652272289</v>
      </c>
      <c r="AN143" s="64">
        <f t="shared" si="87"/>
        <v>3.5573807791635046</v>
      </c>
      <c r="AO143" s="64">
        <f t="shared" si="87"/>
        <v>4.0739001078540946</v>
      </c>
      <c r="AP143" s="64">
        <f t="shared" si="87"/>
        <v>3.5330775786111182</v>
      </c>
      <c r="AQ143" s="64">
        <f t="shared" si="87"/>
        <v>4.0484054440736328</v>
      </c>
      <c r="AR143" s="64">
        <f t="shared" si="87"/>
        <v>3.5084439879466416</v>
      </c>
      <c r="AS143" s="64">
        <f t="shared" si="87"/>
        <v>4.0350593284525011</v>
      </c>
      <c r="AT143" s="64">
        <f t="shared" si="87"/>
        <v>3.4959765128458122</v>
      </c>
      <c r="AU143" s="64">
        <f t="shared" si="87"/>
        <v>4.0088579007825835</v>
      </c>
      <c r="AV143" s="64">
        <f t="shared" si="87"/>
        <v>4.1202225746703967</v>
      </c>
    </row>
    <row r="144" spans="2:48" ht="16" x14ac:dyDescent="0.2">
      <c r="C144" s="97" t="s">
        <v>288</v>
      </c>
      <c r="D144" s="6" t="s">
        <v>78</v>
      </c>
      <c r="I144" s="64">
        <f>-Funding!I53</f>
        <v>-1.978414140108248</v>
      </c>
      <c r="J144" s="64">
        <f>-Funding!J53</f>
        <v>-1.9552400680761164</v>
      </c>
      <c r="K144" s="64">
        <f>-Funding!K53</f>
        <v>-1.9277871133772995</v>
      </c>
      <c r="L144" s="64">
        <f>-Funding!L53</f>
        <v>-1.8866822164203318</v>
      </c>
      <c r="M144" s="64">
        <f>-Funding!M53</f>
        <v>-1.8574053696238144</v>
      </c>
      <c r="N144" s="64">
        <f>-Funding!N53</f>
        <v>-1.8144373871434529</v>
      </c>
      <c r="O144" s="64">
        <f>-Funding!O53</f>
        <v>-1.7832198226475839</v>
      </c>
      <c r="P144" s="64">
        <f>-Funding!P53</f>
        <v>-1.7382684043189136</v>
      </c>
      <c r="Q144" s="64">
        <f>-Funding!Q53</f>
        <v>-1.7049854295360745</v>
      </c>
      <c r="R144" s="64">
        <f>-Funding!R53</f>
        <v>-1.6579221012987753</v>
      </c>
      <c r="S144" s="64">
        <f>-Funding!S53</f>
        <v>-1.6224406214272586</v>
      </c>
      <c r="T144" s="64">
        <f>-Funding!T53</f>
        <v>-1.5731282324435514</v>
      </c>
      <c r="U144" s="64">
        <f>-Funding!U53</f>
        <v>-1.535306178769466</v>
      </c>
      <c r="V144" s="64">
        <f>-Funding!V53</f>
        <v>-1.4835983106922705</v>
      </c>
      <c r="W144" s="64">
        <f>-Funding!W53</f>
        <v>-1.4432840299364202</v>
      </c>
      <c r="X144" s="64">
        <f>-Funding!X53</f>
        <v>-1.3890243659194594</v>
      </c>
      <c r="Y144" s="64">
        <f>-Funding!Y53</f>
        <v>-1.3460559679748365</v>
      </c>
      <c r="Z144" s="64">
        <f>-Funding!Z53</f>
        <v>-1.2890776186814275</v>
      </c>
      <c r="AA144" s="64">
        <f>-Funding!AA53</f>
        <v>-1.2432822799061101</v>
      </c>
      <c r="AB144" s="64">
        <f>-Funding!AB53</f>
        <v>-1.1834070635864931</v>
      </c>
      <c r="AC144" s="64">
        <f>-Funding!AC53</f>
        <v>-1.1346002826235804</v>
      </c>
      <c r="AD144" s="64">
        <f>-Funding!AD53</f>
        <v>-1.0716379561309959</v>
      </c>
      <c r="AE144" s="64">
        <f>-Funding!AE53</f>
        <v>-1.0196227590208857</v>
      </c>
      <c r="AF144" s="64">
        <f>-Funding!AF53</f>
        <v>-0.95337019642337761</v>
      </c>
      <c r="AG144" s="64">
        <f>-Funding!AG53</f>
        <v>-0.89793628755331645</v>
      </c>
      <c r="AH144" s="64">
        <f>-Funding!AH53</f>
        <v>-0.82817660277047755</v>
      </c>
      <c r="AI144" s="64">
        <f>-Funding!AI53</f>
        <v>-0.76909945797091772</v>
      </c>
      <c r="AJ144" s="64">
        <f>-Funding!AJ53</f>
        <v>-0.69560106762151519</v>
      </c>
      <c r="AK144" s="64">
        <f>-Funding!AK53</f>
        <v>-0.63264096546738646</v>
      </c>
      <c r="AL144" s="64">
        <f>-Funding!AL53</f>
        <v>-0.55515658785395772</v>
      </c>
      <c r="AM144" s="64">
        <f>-Funding!AM53</f>
        <v>-0.48805757496040397</v>
      </c>
      <c r="AN144" s="64">
        <f>-Funding!AN53</f>
        <v>-0.40632316083935455</v>
      </c>
      <c r="AO144" s="64">
        <f>-Funding!AO53</f>
        <v>-0.33481194665463193</v>
      </c>
      <c r="AP144" s="64">
        <f>-Funding!AP53</f>
        <v>-0.24854553714391051</v>
      </c>
      <c r="AQ144" s="64">
        <f>-Funding!AQ53</f>
        <v>-0.17233031343575117</v>
      </c>
      <c r="AR144" s="64">
        <f>-Funding!AR53</f>
        <v>-8.123082009551548E-2</v>
      </c>
      <c r="AS144" s="64">
        <f>-Funding!AS53</f>
        <v>0</v>
      </c>
      <c r="AT144" s="64">
        <f>-Funding!AT53</f>
        <v>0</v>
      </c>
      <c r="AU144" s="64">
        <f>-Funding!AU53</f>
        <v>0</v>
      </c>
      <c r="AV144" s="64">
        <f>-Funding!AV53</f>
        <v>0</v>
      </c>
    </row>
    <row r="145" spans="2:48" ht="16" x14ac:dyDescent="0.2">
      <c r="C145" s="97" t="s">
        <v>289</v>
      </c>
      <c r="D145" s="6" t="s">
        <v>78</v>
      </c>
      <c r="I145" s="64">
        <f>-Funding!I54</f>
        <v>-0.691763344242736</v>
      </c>
      <c r="J145" s="64">
        <f>-Funding!J54</f>
        <v>-0.81949118503931184</v>
      </c>
      <c r="K145" s="64">
        <f>-Funding!K54</f>
        <v>-1.2270118494617201</v>
      </c>
      <c r="L145" s="64">
        <f>-Funding!L54</f>
        <v>-0.87393572526917662</v>
      </c>
      <c r="M145" s="64">
        <f>-Funding!M54</f>
        <v>-1.2826263426973565</v>
      </c>
      <c r="N145" s="64">
        <f>-Funding!N54</f>
        <v>-0.93186759689161724</v>
      </c>
      <c r="O145" s="64">
        <f>-Funding!O54</f>
        <v>-1.3418333829453821</v>
      </c>
      <c r="P145" s="64">
        <f>-Funding!P54</f>
        <v>-0.99352163530862958</v>
      </c>
      <c r="Q145" s="64">
        <f>-Funding!Q54</f>
        <v>-1.4048754697701225</v>
      </c>
      <c r="R145" s="64">
        <f>-Funding!R54</f>
        <v>-1.0591486528810896</v>
      </c>
      <c r="S145" s="64">
        <f>-Funding!S54</f>
        <v>-1.4720116114539534</v>
      </c>
      <c r="T145" s="64">
        <f>-Funding!T54</f>
        <v>-1.1290165275846424</v>
      </c>
      <c r="U145" s="64">
        <f>-Funding!U54</f>
        <v>-1.5435184500655323</v>
      </c>
      <c r="V145" s="64">
        <f>-Funding!V54</f>
        <v>-1.2034113658462771</v>
      </c>
      <c r="W145" s="64">
        <f>-Funding!W54</f>
        <v>-1.6196914631928552</v>
      </c>
      <c r="X145" s="64">
        <f>-Funding!X54</f>
        <v>-1.2826387446156107</v>
      </c>
      <c r="Y145" s="64">
        <f>-Funding!Y54</f>
        <v>-1.7008462475644461</v>
      </c>
      <c r="Z145" s="64">
        <f>-Funding!Z54</f>
        <v>-1.3670250380691746</v>
      </c>
      <c r="AA145" s="64">
        <f>-Funding!AA54</f>
        <v>-1.7873198901378209</v>
      </c>
      <c r="AB145" s="64">
        <f>-Funding!AB54</f>
        <v>-1.4569188347138133</v>
      </c>
      <c r="AC145" s="64">
        <f>-Funding!AC54</f>
        <v>-1.8794724326144627</v>
      </c>
      <c r="AD145" s="64">
        <f>-Funding!AD54</f>
        <v>-1.5526924510480662</v>
      </c>
      <c r="AE145" s="64">
        <f>-Funding!AE54</f>
        <v>-1.9776884357465079</v>
      </c>
      <c r="AF145" s="64">
        <f>-Funding!AF54</f>
        <v>-1.6547435483600355</v>
      </c>
      <c r="AG145" s="64">
        <f>-Funding!AG54</f>
        <v>-2.0823786502339989</v>
      </c>
      <c r="AH145" s="64">
        <f>-Funding!AH54</f>
        <v>-1.7634968596883538</v>
      </c>
      <c r="AI145" s="64">
        <f>-Funding!AI54</f>
        <v>-2.1939818014747026</v>
      </c>
      <c r="AJ145" s="64">
        <f>-Funding!AJ54</f>
        <v>-1.8794060344516021</v>
      </c>
      <c r="AK145" s="64">
        <f>-Funding!AK54</f>
        <v>-2.3129664959232477</v>
      </c>
      <c r="AL145" s="64">
        <f>-Funding!AL54</f>
        <v>-2.0029556087627975</v>
      </c>
      <c r="AM145" s="64">
        <f>-Funding!AM54</f>
        <v>-2.4398332573447594</v>
      </c>
      <c r="AN145" s="64">
        <f>-Funding!AN54</f>
        <v>-2.1346631099917204</v>
      </c>
      <c r="AO145" s="64">
        <f>-Funding!AO54</f>
        <v>-2.5751167018125787</v>
      </c>
      <c r="AP145" s="64">
        <f>-Funding!AP54</f>
        <v>-2.2750813047211738</v>
      </c>
      <c r="AQ145" s="64">
        <f>-Funding!AQ54</f>
        <v>-2.7193878609025579</v>
      </c>
      <c r="AR145" s="64">
        <f>-Funding!AR54</f>
        <v>-2.4248005998663715</v>
      </c>
      <c r="AS145" s="64">
        <f>-Funding!AS54</f>
        <v>0</v>
      </c>
      <c r="AT145" s="64">
        <f>-Funding!AT54</f>
        <v>0</v>
      </c>
      <c r="AU145" s="64">
        <f>-Funding!AU54</f>
        <v>0</v>
      </c>
      <c r="AV145" s="64">
        <f>-Funding!AV54</f>
        <v>0</v>
      </c>
    </row>
    <row r="146" spans="2:48" ht="16" x14ac:dyDescent="0.2">
      <c r="C146" s="154" t="s">
        <v>532</v>
      </c>
      <c r="D146" s="155" t="s">
        <v>78</v>
      </c>
      <c r="E146" s="38"/>
      <c r="F146" s="38"/>
      <c r="G146" s="38"/>
      <c r="H146" s="38"/>
      <c r="I146" s="174">
        <f>-Funding!I79</f>
        <v>-0.10455376876444422</v>
      </c>
      <c r="J146" s="174">
        <f>-Funding!J79</f>
        <v>-0.38006770972359138</v>
      </c>
      <c r="K146" s="174">
        <f>-Funding!K79</f>
        <v>0.39418102114951115</v>
      </c>
      <c r="L146" s="174">
        <f>-Funding!L79</f>
        <v>-0.37941377063166248</v>
      </c>
      <c r="M146" s="174">
        <f>-Funding!M79</f>
        <v>0.39372672828610078</v>
      </c>
      <c r="N146" s="174">
        <f>-Funding!N79</f>
        <v>-0.37874822155789589</v>
      </c>
      <c r="O146" s="174">
        <f>-Funding!O79</f>
        <v>0.39326316596542288</v>
      </c>
      <c r="P146" s="174">
        <f>-Funding!P79</f>
        <v>-0.37807085967865373</v>
      </c>
      <c r="Q146" s="174">
        <f>-Funding!Q79</f>
        <v>0.39279014512633204</v>
      </c>
      <c r="R146" s="174">
        <f>-Funding!R79</f>
        <v>-0.37738147870134719</v>
      </c>
      <c r="S146" s="174">
        <f>-Funding!S79</f>
        <v>0.39230747285301826</v>
      </c>
      <c r="T146" s="174">
        <f>-Funding!T79</f>
        <v>-0.37667986880680449</v>
      </c>
      <c r="U146" s="174">
        <f>-Funding!U79</f>
        <v>0.39181495229645069</v>
      </c>
      <c r="V146" s="174">
        <f>-Funding!V79</f>
        <v>-0.37596581659072781</v>
      </c>
      <c r="W146" s="174">
        <f>-Funding!W79</f>
        <v>0.39131238259420531</v>
      </c>
      <c r="X146" s="174">
        <f>-Funding!X79</f>
        <v>-0.37523910500421254</v>
      </c>
      <c r="Y146" s="174">
        <f>-Funding!Y79</f>
        <v>0.39079955878868056</v>
      </c>
      <c r="Z146" s="174">
        <f>-Funding!Z79</f>
        <v>-0.37449951329332887</v>
      </c>
      <c r="AA146" s="174">
        <f>-Funding!AA79</f>
        <v>0.39027627174362456</v>
      </c>
      <c r="AB146" s="174">
        <f>-Funding!AB79</f>
        <v>-0.3737468169377367</v>
      </c>
      <c r="AC146" s="174">
        <f>-Funding!AC79</f>
        <v>0.38974230805898102</v>
      </c>
      <c r="AD146" s="174">
        <f>-Funding!AD79</f>
        <v>-0.37298078758833153</v>
      </c>
      <c r="AE146" s="174">
        <f>-Funding!AE79</f>
        <v>0.38919744998398054</v>
      </c>
      <c r="AF146" s="174">
        <f>-Funding!AF79</f>
        <v>-0.3722011930039022</v>
      </c>
      <c r="AG146" s="174">
        <f>-Funding!AG79</f>
        <v>0.38864147532848392</v>
      </c>
      <c r="AH146" s="174">
        <f>-Funding!AH79</f>
        <v>-0.37140779698678905</v>
      </c>
      <c r="AI146" s="174">
        <f>-Funding!AI79</f>
        <v>0.38807415737250306</v>
      </c>
      <c r="AJ146" s="174">
        <f>-Funding!AJ79</f>
        <v>-0.37060035931751667</v>
      </c>
      <c r="AK146" s="174">
        <f>-Funding!AK79</f>
        <v>0.38749526477387874</v>
      </c>
      <c r="AL146" s="174">
        <f>-Funding!AL79</f>
        <v>-0.3697786356884083</v>
      </c>
      <c r="AM146" s="174">
        <f>-Funding!AM79</f>
        <v>0.38690456147408847</v>
      </c>
      <c r="AN146" s="174">
        <f>-Funding!AN79</f>
        <v>-0.36894237763613535</v>
      </c>
      <c r="AO146" s="174">
        <f>-Funding!AO79</f>
        <v>0.38630180660212599</v>
      </c>
      <c r="AP146" s="174">
        <f>-Funding!AP79</f>
        <v>-0.36809133247322467</v>
      </c>
      <c r="AQ146" s="174">
        <f>-Funding!AQ79</f>
        <v>0.38568675437642197</v>
      </c>
      <c r="AR146" s="174">
        <f>-Funding!AR79</f>
        <v>2.5060314199618872</v>
      </c>
      <c r="AS146" s="174">
        <f>-Funding!AS79</f>
        <v>0</v>
      </c>
      <c r="AT146" s="174">
        <f>-Funding!AT79</f>
        <v>0</v>
      </c>
      <c r="AU146" s="174">
        <f>-Funding!AU79</f>
        <v>0</v>
      </c>
      <c r="AV146" s="174">
        <f>-Funding!AV79</f>
        <v>0</v>
      </c>
    </row>
    <row r="147" spans="2:48" ht="16" x14ac:dyDescent="0.2">
      <c r="B147" s="217"/>
      <c r="C147" s="72" t="s">
        <v>290</v>
      </c>
      <c r="D147" s="6" t="s">
        <v>78</v>
      </c>
      <c r="F147" s="18"/>
      <c r="H147" s="86">
        <f>-D121</f>
        <v>-35.536606474056406</v>
      </c>
      <c r="I147" s="64">
        <f t="shared" ref="I147:AV147" si="88">SUM(I143:I146)</f>
        <v>0.96351722497594938</v>
      </c>
      <c r="J147" s="64">
        <f t="shared" si="88"/>
        <v>0.72982479152257973</v>
      </c>
      <c r="K147" s="64">
        <f t="shared" si="88"/>
        <v>1.6561006062851185</v>
      </c>
      <c r="L147" s="64">
        <f t="shared" si="88"/>
        <v>0.72483340604414037</v>
      </c>
      <c r="M147" s="64">
        <f t="shared" si="88"/>
        <v>1.6497394132145693</v>
      </c>
      <c r="N147" s="64">
        <f t="shared" si="88"/>
        <v>0.71977377205613169</v>
      </c>
      <c r="O147" s="64">
        <f t="shared" si="88"/>
        <v>1.643284448202609</v>
      </c>
      <c r="P147" s="64">
        <f t="shared" si="88"/>
        <v>0.71464515617236302</v>
      </c>
      <c r="Q147" s="64">
        <f t="shared" si="88"/>
        <v>1.6367345048488104</v>
      </c>
      <c r="R147" s="64">
        <f t="shared" si="88"/>
        <v>0.70944682297059858</v>
      </c>
      <c r="S147" s="64">
        <f t="shared" si="88"/>
        <v>1.630088366005503</v>
      </c>
      <c r="T147" s="64">
        <f t="shared" si="88"/>
        <v>0.70417803520447309</v>
      </c>
      <c r="U147" s="64">
        <f t="shared" si="88"/>
        <v>1.6233448038304494</v>
      </c>
      <c r="V147" s="64">
        <f t="shared" si="88"/>
        <v>0.69883805402469101</v>
      </c>
      <c r="W147" s="64">
        <f t="shared" si="88"/>
        <v>1.6165025798459154</v>
      </c>
      <c r="X147" s="64">
        <f t="shared" si="88"/>
        <v>0.69342613920981511</v>
      </c>
      <c r="Y147" s="64">
        <f t="shared" si="88"/>
        <v>1.6095604450043934</v>
      </c>
      <c r="Z147" s="64">
        <f t="shared" si="88"/>
        <v>0.68794154940691121</v>
      </c>
      <c r="AA147" s="64">
        <f t="shared" si="88"/>
        <v>1.6025171397611966</v>
      </c>
      <c r="AB147" s="64">
        <f t="shared" si="88"/>
        <v>0.68238354238238519</v>
      </c>
      <c r="AC147" s="64">
        <f t="shared" si="88"/>
        <v>1.5953713941541978</v>
      </c>
      <c r="AD147" s="64">
        <f t="shared" si="88"/>
        <v>0.67675137528329343</v>
      </c>
      <c r="AE147" s="64">
        <f t="shared" si="88"/>
        <v>1.5881219278909375</v>
      </c>
      <c r="AF147" s="64">
        <f t="shared" si="88"/>
        <v>0.67104430490946276</v>
      </c>
      <c r="AG147" s="64">
        <f t="shared" si="88"/>
        <v>1.5807674504434095</v>
      </c>
      <c r="AH147" s="64">
        <f t="shared" si="88"/>
        <v>0.66526158799674295</v>
      </c>
      <c r="AI147" s="64">
        <f t="shared" si="88"/>
        <v>1.5733066611507507</v>
      </c>
      <c r="AJ147" s="64">
        <f t="shared" si="88"/>
        <v>0.65940248151172987</v>
      </c>
      <c r="AK147" s="64">
        <f t="shared" si="88"/>
        <v>1.5657382493301322</v>
      </c>
      <c r="AL147" s="64">
        <f t="shared" si="88"/>
        <v>0.65346624295829381</v>
      </c>
      <c r="AM147" s="64">
        <f t="shared" si="88"/>
        <v>1.5580608943961538</v>
      </c>
      <c r="AN147" s="64">
        <f t="shared" si="88"/>
        <v>0.64745213069629415</v>
      </c>
      <c r="AO147" s="64">
        <f t="shared" si="88"/>
        <v>1.5502732659890102</v>
      </c>
      <c r="AP147" s="64">
        <f t="shared" si="88"/>
        <v>0.64135940427280902</v>
      </c>
      <c r="AQ147" s="64">
        <f t="shared" si="88"/>
        <v>1.5423740241117456</v>
      </c>
      <c r="AR147" s="64">
        <f t="shared" si="88"/>
        <v>3.5084439879466416</v>
      </c>
      <c r="AS147" s="64">
        <f t="shared" si="88"/>
        <v>4.0350593284525011</v>
      </c>
      <c r="AT147" s="64">
        <f t="shared" si="88"/>
        <v>3.4959765128458122</v>
      </c>
      <c r="AU147" s="64">
        <f t="shared" si="88"/>
        <v>4.0088579007825835</v>
      </c>
      <c r="AV147" s="64">
        <f t="shared" si="88"/>
        <v>4.1202225746703967</v>
      </c>
    </row>
  </sheetData>
  <conditionalFormatting sqref="I14:AV15 I17:AV17">
    <cfRule type="cellIs" dxfId="9" priority="1" operator="equal">
      <formula>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6BF6-7960-B347-B510-6A66E5DEFCF1}">
  <sheetPr>
    <tabColor theme="4" tint="-0.249977111117893"/>
  </sheetPr>
  <dimension ref="A1:BJ80"/>
  <sheetViews>
    <sheetView topLeftCell="A15" zoomScale="110" zoomScaleNormal="110" workbookViewId="0">
      <pane xSplit="7" topLeftCell="H1" activePane="topRight" state="frozen"/>
      <selection pane="topRight" activeCell="H77" sqref="H77"/>
    </sheetView>
  </sheetViews>
  <sheetFormatPr baseColWidth="10" defaultColWidth="0" defaultRowHeight="16" x14ac:dyDescent="0.2"/>
  <cols>
    <col min="1" max="1" width="2" style="115" customWidth="1"/>
    <col min="2" max="2" width="2.33203125" style="115" customWidth="1"/>
    <col min="3" max="3" width="31.6640625" style="115" customWidth="1"/>
    <col min="4" max="4" width="10.83203125" style="130" customWidth="1"/>
    <col min="5" max="5" width="13.1640625" style="115" customWidth="1"/>
    <col min="6" max="6" width="11.5" style="115" bestFit="1" customWidth="1"/>
    <col min="7" max="7" width="18.33203125" style="115" customWidth="1"/>
    <col min="8" max="8" width="14.33203125" style="115" bestFit="1" customWidth="1"/>
    <col min="9" max="9" width="15.33203125" style="115" customWidth="1"/>
    <col min="10" max="14" width="13.33203125" style="115" bestFit="1" customWidth="1"/>
    <col min="15" max="38" width="12.83203125" style="115" bestFit="1" customWidth="1"/>
    <col min="39" max="39" width="13.83203125" style="115" bestFit="1" customWidth="1"/>
    <col min="40" max="40" width="12.83203125" style="115" bestFit="1" customWidth="1"/>
    <col min="41" max="43" width="13.83203125" style="115" bestFit="1" customWidth="1"/>
    <col min="44" max="44" width="18.33203125" style="115" bestFit="1" customWidth="1"/>
    <col min="45" max="48" width="13.83203125" style="115" bestFit="1" customWidth="1"/>
    <col min="49" max="62" width="0" style="115" hidden="1" customWidth="1"/>
    <col min="63" max="16384" width="10.83203125" style="115" hidden="1"/>
  </cols>
  <sheetData>
    <row r="1" spans="1:48" s="148" customFormat="1" ht="20" x14ac:dyDescent="0.25">
      <c r="A1" s="148" t="s">
        <v>7</v>
      </c>
      <c r="D1" s="149"/>
      <c r="G1" s="150">
        <f>Input!E2</f>
        <v>1</v>
      </c>
      <c r="H1" s="148" t="str">
        <f>LOOKUP(G1, Input!H10:J10, Input!H11:J11)</f>
        <v>P-50 Base</v>
      </c>
    </row>
    <row r="2" spans="1:48" s="126" customFormat="1" ht="17" thickBot="1" x14ac:dyDescent="0.25">
      <c r="D2" s="127"/>
      <c r="I2" s="128">
        <f>H3+1</f>
        <v>42005</v>
      </c>
      <c r="J2" s="128">
        <f>I3+1</f>
        <v>42186</v>
      </c>
      <c r="K2" s="128">
        <f t="shared" ref="K2:AV2" si="0">J3+1</f>
        <v>42370</v>
      </c>
      <c r="L2" s="128">
        <f t="shared" si="0"/>
        <v>42552</v>
      </c>
      <c r="M2" s="128">
        <f t="shared" si="0"/>
        <v>42736</v>
      </c>
      <c r="N2" s="128">
        <f t="shared" si="0"/>
        <v>42917</v>
      </c>
      <c r="O2" s="128">
        <f t="shared" si="0"/>
        <v>43101</v>
      </c>
      <c r="P2" s="128">
        <f t="shared" si="0"/>
        <v>43282</v>
      </c>
      <c r="Q2" s="128">
        <f t="shared" si="0"/>
        <v>43466</v>
      </c>
      <c r="R2" s="128">
        <f t="shared" si="0"/>
        <v>43647</v>
      </c>
      <c r="S2" s="128">
        <f t="shared" si="0"/>
        <v>43831</v>
      </c>
      <c r="T2" s="128">
        <f t="shared" si="0"/>
        <v>44013</v>
      </c>
      <c r="U2" s="128">
        <f t="shared" si="0"/>
        <v>44197</v>
      </c>
      <c r="V2" s="128">
        <f t="shared" si="0"/>
        <v>44378</v>
      </c>
      <c r="W2" s="128">
        <f t="shared" si="0"/>
        <v>44562</v>
      </c>
      <c r="X2" s="128">
        <f t="shared" si="0"/>
        <v>44743</v>
      </c>
      <c r="Y2" s="128">
        <f t="shared" si="0"/>
        <v>44927</v>
      </c>
      <c r="Z2" s="128">
        <f t="shared" si="0"/>
        <v>45108</v>
      </c>
      <c r="AA2" s="128">
        <f t="shared" si="0"/>
        <v>45292</v>
      </c>
      <c r="AB2" s="128">
        <f t="shared" si="0"/>
        <v>45474</v>
      </c>
      <c r="AC2" s="128">
        <f t="shared" si="0"/>
        <v>45658</v>
      </c>
      <c r="AD2" s="128">
        <f t="shared" si="0"/>
        <v>45839</v>
      </c>
      <c r="AE2" s="128">
        <f t="shared" si="0"/>
        <v>46023</v>
      </c>
      <c r="AF2" s="128">
        <f t="shared" si="0"/>
        <v>46204</v>
      </c>
      <c r="AG2" s="128">
        <f t="shared" si="0"/>
        <v>46388</v>
      </c>
      <c r="AH2" s="128">
        <f t="shared" si="0"/>
        <v>46569</v>
      </c>
      <c r="AI2" s="128">
        <f t="shared" si="0"/>
        <v>46753</v>
      </c>
      <c r="AJ2" s="128">
        <f t="shared" si="0"/>
        <v>46935</v>
      </c>
      <c r="AK2" s="128">
        <f t="shared" si="0"/>
        <v>47119</v>
      </c>
      <c r="AL2" s="128">
        <f t="shared" si="0"/>
        <v>47300</v>
      </c>
      <c r="AM2" s="128">
        <f t="shared" si="0"/>
        <v>47484</v>
      </c>
      <c r="AN2" s="128">
        <f t="shared" si="0"/>
        <v>47665</v>
      </c>
      <c r="AO2" s="128">
        <f t="shared" si="0"/>
        <v>47849</v>
      </c>
      <c r="AP2" s="128">
        <f t="shared" si="0"/>
        <v>48030</v>
      </c>
      <c r="AQ2" s="128">
        <f t="shared" si="0"/>
        <v>48214</v>
      </c>
      <c r="AR2" s="128">
        <f t="shared" si="0"/>
        <v>48396</v>
      </c>
      <c r="AS2" s="128">
        <f t="shared" si="0"/>
        <v>48580</v>
      </c>
      <c r="AT2" s="128">
        <f t="shared" si="0"/>
        <v>48761</v>
      </c>
      <c r="AU2" s="128">
        <f t="shared" si="0"/>
        <v>48945</v>
      </c>
      <c r="AV2" s="128">
        <f t="shared" si="0"/>
        <v>49126</v>
      </c>
    </row>
    <row r="3" spans="1:48" s="129" customFormat="1" x14ac:dyDescent="0.2">
      <c r="D3" s="130"/>
      <c r="E3" s="129" t="s">
        <v>25</v>
      </c>
      <c r="F3" s="129" t="s">
        <v>26</v>
      </c>
      <c r="H3" s="131">
        <f>E4-1</f>
        <v>42004</v>
      </c>
      <c r="I3" s="132">
        <f>EOMONTH(I2, 6-1)</f>
        <v>42185</v>
      </c>
      <c r="J3" s="132">
        <f t="shared" ref="J3:Q3" si="1">EOMONTH(J2, 6-1)</f>
        <v>42369</v>
      </c>
      <c r="K3" s="132">
        <f t="shared" si="1"/>
        <v>42551</v>
      </c>
      <c r="L3" s="132">
        <f t="shared" si="1"/>
        <v>42735</v>
      </c>
      <c r="M3" s="132">
        <f t="shared" si="1"/>
        <v>42916</v>
      </c>
      <c r="N3" s="132">
        <f t="shared" si="1"/>
        <v>43100</v>
      </c>
      <c r="O3" s="132">
        <f t="shared" si="1"/>
        <v>43281</v>
      </c>
      <c r="P3" s="132">
        <f t="shared" si="1"/>
        <v>43465</v>
      </c>
      <c r="Q3" s="132">
        <f t="shared" si="1"/>
        <v>43646</v>
      </c>
      <c r="R3" s="132">
        <f>EOMONTH(R2, 6-1)</f>
        <v>43830</v>
      </c>
      <c r="S3" s="132">
        <f t="shared" ref="S3:AV3" si="2">EOMONTH(S2, 6-1)</f>
        <v>44012</v>
      </c>
      <c r="T3" s="132">
        <f t="shared" si="2"/>
        <v>44196</v>
      </c>
      <c r="U3" s="132">
        <f t="shared" si="2"/>
        <v>44377</v>
      </c>
      <c r="V3" s="132">
        <f t="shared" si="2"/>
        <v>44561</v>
      </c>
      <c r="W3" s="132">
        <f t="shared" si="2"/>
        <v>44742</v>
      </c>
      <c r="X3" s="132">
        <f t="shared" si="2"/>
        <v>44926</v>
      </c>
      <c r="Y3" s="132">
        <f t="shared" si="2"/>
        <v>45107</v>
      </c>
      <c r="Z3" s="132">
        <f t="shared" si="2"/>
        <v>45291</v>
      </c>
      <c r="AA3" s="132">
        <f t="shared" si="2"/>
        <v>45473</v>
      </c>
      <c r="AB3" s="132">
        <f t="shared" si="2"/>
        <v>45657</v>
      </c>
      <c r="AC3" s="132">
        <f t="shared" si="2"/>
        <v>45838</v>
      </c>
      <c r="AD3" s="132">
        <f t="shared" si="2"/>
        <v>46022</v>
      </c>
      <c r="AE3" s="132">
        <f t="shared" si="2"/>
        <v>46203</v>
      </c>
      <c r="AF3" s="132">
        <f t="shared" si="2"/>
        <v>46387</v>
      </c>
      <c r="AG3" s="132">
        <f t="shared" si="2"/>
        <v>46568</v>
      </c>
      <c r="AH3" s="132">
        <f t="shared" si="2"/>
        <v>46752</v>
      </c>
      <c r="AI3" s="132">
        <f t="shared" si="2"/>
        <v>46934</v>
      </c>
      <c r="AJ3" s="132">
        <f t="shared" si="2"/>
        <v>47118</v>
      </c>
      <c r="AK3" s="132">
        <f t="shared" si="2"/>
        <v>47299</v>
      </c>
      <c r="AL3" s="132">
        <f t="shared" si="2"/>
        <v>47483</v>
      </c>
      <c r="AM3" s="132">
        <f t="shared" si="2"/>
        <v>47664</v>
      </c>
      <c r="AN3" s="132">
        <f t="shared" si="2"/>
        <v>47848</v>
      </c>
      <c r="AO3" s="132">
        <f t="shared" si="2"/>
        <v>48029</v>
      </c>
      <c r="AP3" s="132">
        <f t="shared" si="2"/>
        <v>48213</v>
      </c>
      <c r="AQ3" s="132">
        <f t="shared" si="2"/>
        <v>48395</v>
      </c>
      <c r="AR3" s="132">
        <f t="shared" si="2"/>
        <v>48579</v>
      </c>
      <c r="AS3" s="132">
        <f t="shared" si="2"/>
        <v>48760</v>
      </c>
      <c r="AT3" s="132">
        <f t="shared" si="2"/>
        <v>48944</v>
      </c>
      <c r="AU3" s="132">
        <f t="shared" si="2"/>
        <v>49125</v>
      </c>
      <c r="AV3" s="132">
        <f t="shared" si="2"/>
        <v>49309</v>
      </c>
    </row>
    <row r="4" spans="1:48" x14ac:dyDescent="0.2">
      <c r="C4" s="115" t="s">
        <v>10</v>
      </c>
      <c r="D4" s="130" t="s">
        <v>11</v>
      </c>
      <c r="E4" s="133">
        <f>Input!E5</f>
        <v>42005</v>
      </c>
      <c r="F4" s="133">
        <f>Input!F5</f>
        <v>49309</v>
      </c>
      <c r="I4" s="134">
        <f>IF(I3&lt;=$F$4, 1, 0)</f>
        <v>1</v>
      </c>
      <c r="J4" s="134">
        <f t="shared" ref="J4:AV4" si="3">IF(J3&lt;=$F$4, 1, 0)</f>
        <v>1</v>
      </c>
      <c r="K4" s="134">
        <f t="shared" si="3"/>
        <v>1</v>
      </c>
      <c r="L4" s="134">
        <f t="shared" si="3"/>
        <v>1</v>
      </c>
      <c r="M4" s="134">
        <f t="shared" si="3"/>
        <v>1</v>
      </c>
      <c r="N4" s="134">
        <f t="shared" si="3"/>
        <v>1</v>
      </c>
      <c r="O4" s="134">
        <f t="shared" si="3"/>
        <v>1</v>
      </c>
      <c r="P4" s="134">
        <f t="shared" si="3"/>
        <v>1</v>
      </c>
      <c r="Q4" s="134">
        <f t="shared" si="3"/>
        <v>1</v>
      </c>
      <c r="R4" s="134">
        <f t="shared" si="3"/>
        <v>1</v>
      </c>
      <c r="S4" s="134">
        <f t="shared" si="3"/>
        <v>1</v>
      </c>
      <c r="T4" s="134">
        <f t="shared" si="3"/>
        <v>1</v>
      </c>
      <c r="U4" s="134">
        <f t="shared" si="3"/>
        <v>1</v>
      </c>
      <c r="V4" s="134">
        <f t="shared" si="3"/>
        <v>1</v>
      </c>
      <c r="W4" s="134">
        <f t="shared" si="3"/>
        <v>1</v>
      </c>
      <c r="X4" s="134">
        <f t="shared" si="3"/>
        <v>1</v>
      </c>
      <c r="Y4" s="134">
        <f t="shared" si="3"/>
        <v>1</v>
      </c>
      <c r="Z4" s="134">
        <f t="shared" si="3"/>
        <v>1</v>
      </c>
      <c r="AA4" s="134">
        <f t="shared" si="3"/>
        <v>1</v>
      </c>
      <c r="AB4" s="134">
        <f t="shared" si="3"/>
        <v>1</v>
      </c>
      <c r="AC4" s="134">
        <f t="shared" si="3"/>
        <v>1</v>
      </c>
      <c r="AD4" s="134">
        <f t="shared" si="3"/>
        <v>1</v>
      </c>
      <c r="AE4" s="134">
        <f t="shared" si="3"/>
        <v>1</v>
      </c>
      <c r="AF4" s="134">
        <f t="shared" si="3"/>
        <v>1</v>
      </c>
      <c r="AG4" s="134">
        <f t="shared" si="3"/>
        <v>1</v>
      </c>
      <c r="AH4" s="134">
        <f t="shared" si="3"/>
        <v>1</v>
      </c>
      <c r="AI4" s="134">
        <f t="shared" si="3"/>
        <v>1</v>
      </c>
      <c r="AJ4" s="134">
        <f t="shared" si="3"/>
        <v>1</v>
      </c>
      <c r="AK4" s="134">
        <f t="shared" si="3"/>
        <v>1</v>
      </c>
      <c r="AL4" s="134">
        <f t="shared" si="3"/>
        <v>1</v>
      </c>
      <c r="AM4" s="134">
        <f t="shared" si="3"/>
        <v>1</v>
      </c>
      <c r="AN4" s="134">
        <f t="shared" si="3"/>
        <v>1</v>
      </c>
      <c r="AO4" s="134">
        <f t="shared" si="3"/>
        <v>1</v>
      </c>
      <c r="AP4" s="134">
        <f t="shared" si="3"/>
        <v>1</v>
      </c>
      <c r="AQ4" s="134">
        <f t="shared" si="3"/>
        <v>1</v>
      </c>
      <c r="AR4" s="134">
        <f t="shared" si="3"/>
        <v>1</v>
      </c>
      <c r="AS4" s="134">
        <f t="shared" si="3"/>
        <v>1</v>
      </c>
      <c r="AT4" s="134">
        <f t="shared" si="3"/>
        <v>1</v>
      </c>
      <c r="AU4" s="134">
        <f t="shared" si="3"/>
        <v>1</v>
      </c>
      <c r="AV4" s="134">
        <f t="shared" si="3"/>
        <v>1</v>
      </c>
    </row>
    <row r="5" spans="1:48" customFormat="1" ht="15" x14ac:dyDescent="0.2">
      <c r="C5" t="s">
        <v>414</v>
      </c>
      <c r="D5" s="6" t="s">
        <v>384</v>
      </c>
      <c r="F5" s="17"/>
      <c r="I5">
        <f>_xlfn.DAYS(I3,H3)</f>
        <v>181</v>
      </c>
      <c r="J5">
        <f t="shared" ref="J5:AV5" si="4">_xlfn.DAYS(J3,I3)</f>
        <v>184</v>
      </c>
      <c r="K5">
        <f t="shared" si="4"/>
        <v>182</v>
      </c>
      <c r="L5">
        <f t="shared" si="4"/>
        <v>184</v>
      </c>
      <c r="M5">
        <f t="shared" si="4"/>
        <v>181</v>
      </c>
      <c r="N5">
        <f t="shared" si="4"/>
        <v>184</v>
      </c>
      <c r="O5">
        <f t="shared" si="4"/>
        <v>181</v>
      </c>
      <c r="P5">
        <f t="shared" si="4"/>
        <v>184</v>
      </c>
      <c r="Q5">
        <f t="shared" si="4"/>
        <v>181</v>
      </c>
      <c r="R5">
        <f t="shared" si="4"/>
        <v>184</v>
      </c>
      <c r="S5">
        <f t="shared" si="4"/>
        <v>182</v>
      </c>
      <c r="T5">
        <f t="shared" si="4"/>
        <v>184</v>
      </c>
      <c r="U5">
        <f t="shared" si="4"/>
        <v>181</v>
      </c>
      <c r="V5">
        <f t="shared" si="4"/>
        <v>184</v>
      </c>
      <c r="W5">
        <f t="shared" si="4"/>
        <v>181</v>
      </c>
      <c r="X5">
        <f t="shared" si="4"/>
        <v>184</v>
      </c>
      <c r="Y5">
        <f t="shared" si="4"/>
        <v>181</v>
      </c>
      <c r="Z5">
        <f t="shared" si="4"/>
        <v>184</v>
      </c>
      <c r="AA5">
        <f t="shared" si="4"/>
        <v>182</v>
      </c>
      <c r="AB5">
        <f t="shared" si="4"/>
        <v>184</v>
      </c>
      <c r="AC5">
        <f t="shared" si="4"/>
        <v>181</v>
      </c>
      <c r="AD5">
        <f t="shared" si="4"/>
        <v>184</v>
      </c>
      <c r="AE5">
        <f t="shared" si="4"/>
        <v>181</v>
      </c>
      <c r="AF5">
        <f t="shared" si="4"/>
        <v>184</v>
      </c>
      <c r="AG5">
        <f t="shared" si="4"/>
        <v>181</v>
      </c>
      <c r="AH5">
        <f t="shared" si="4"/>
        <v>184</v>
      </c>
      <c r="AI5">
        <f t="shared" si="4"/>
        <v>182</v>
      </c>
      <c r="AJ5">
        <f t="shared" si="4"/>
        <v>184</v>
      </c>
      <c r="AK5">
        <f t="shared" si="4"/>
        <v>181</v>
      </c>
      <c r="AL5">
        <f t="shared" si="4"/>
        <v>184</v>
      </c>
      <c r="AM5">
        <f t="shared" si="4"/>
        <v>181</v>
      </c>
      <c r="AN5">
        <f t="shared" si="4"/>
        <v>184</v>
      </c>
      <c r="AO5">
        <f t="shared" si="4"/>
        <v>181</v>
      </c>
      <c r="AP5">
        <f t="shared" si="4"/>
        <v>184</v>
      </c>
      <c r="AQ5">
        <f t="shared" si="4"/>
        <v>182</v>
      </c>
      <c r="AR5">
        <f t="shared" si="4"/>
        <v>184</v>
      </c>
      <c r="AS5">
        <f t="shared" si="4"/>
        <v>181</v>
      </c>
      <c r="AT5">
        <f t="shared" si="4"/>
        <v>184</v>
      </c>
      <c r="AU5">
        <f t="shared" si="4"/>
        <v>181</v>
      </c>
      <c r="AV5">
        <f t="shared" si="4"/>
        <v>184</v>
      </c>
    </row>
    <row r="6" spans="1:48" customFormat="1" ht="15" x14ac:dyDescent="0.2">
      <c r="C6" t="s">
        <v>415</v>
      </c>
      <c r="D6" s="6" t="s">
        <v>384</v>
      </c>
      <c r="I6">
        <f t="shared" ref="I6:AV6" si="5">IF(I11=1, SUM(I5:J5), H6)</f>
        <v>365</v>
      </c>
      <c r="J6">
        <f t="shared" si="5"/>
        <v>365</v>
      </c>
      <c r="K6">
        <f t="shared" si="5"/>
        <v>366</v>
      </c>
      <c r="L6">
        <f t="shared" si="5"/>
        <v>366</v>
      </c>
      <c r="M6">
        <f t="shared" si="5"/>
        <v>365</v>
      </c>
      <c r="N6">
        <f t="shared" si="5"/>
        <v>365</v>
      </c>
      <c r="O6">
        <f t="shared" si="5"/>
        <v>365</v>
      </c>
      <c r="P6">
        <f t="shared" si="5"/>
        <v>365</v>
      </c>
      <c r="Q6">
        <f t="shared" si="5"/>
        <v>365</v>
      </c>
      <c r="R6">
        <f t="shared" si="5"/>
        <v>365</v>
      </c>
      <c r="S6">
        <f t="shared" si="5"/>
        <v>366</v>
      </c>
      <c r="T6">
        <f t="shared" si="5"/>
        <v>366</v>
      </c>
      <c r="U6">
        <f t="shared" si="5"/>
        <v>365</v>
      </c>
      <c r="V6">
        <f t="shared" si="5"/>
        <v>365</v>
      </c>
      <c r="W6">
        <f t="shared" si="5"/>
        <v>365</v>
      </c>
      <c r="X6">
        <f t="shared" si="5"/>
        <v>365</v>
      </c>
      <c r="Y6">
        <f t="shared" si="5"/>
        <v>365</v>
      </c>
      <c r="Z6">
        <f t="shared" si="5"/>
        <v>365</v>
      </c>
      <c r="AA6">
        <f t="shared" si="5"/>
        <v>366</v>
      </c>
      <c r="AB6">
        <f t="shared" si="5"/>
        <v>366</v>
      </c>
      <c r="AC6">
        <f t="shared" si="5"/>
        <v>365</v>
      </c>
      <c r="AD6">
        <f t="shared" si="5"/>
        <v>365</v>
      </c>
      <c r="AE6">
        <f t="shared" si="5"/>
        <v>365</v>
      </c>
      <c r="AF6">
        <f t="shared" si="5"/>
        <v>365</v>
      </c>
      <c r="AG6">
        <f t="shared" si="5"/>
        <v>365</v>
      </c>
      <c r="AH6">
        <f t="shared" si="5"/>
        <v>365</v>
      </c>
      <c r="AI6">
        <f t="shared" si="5"/>
        <v>366</v>
      </c>
      <c r="AJ6">
        <f t="shared" si="5"/>
        <v>366</v>
      </c>
      <c r="AK6">
        <f t="shared" si="5"/>
        <v>365</v>
      </c>
      <c r="AL6">
        <f t="shared" si="5"/>
        <v>365</v>
      </c>
      <c r="AM6">
        <f t="shared" si="5"/>
        <v>365</v>
      </c>
      <c r="AN6">
        <f t="shared" si="5"/>
        <v>365</v>
      </c>
      <c r="AO6">
        <f t="shared" si="5"/>
        <v>365</v>
      </c>
      <c r="AP6">
        <f t="shared" si="5"/>
        <v>365</v>
      </c>
      <c r="AQ6">
        <f t="shared" si="5"/>
        <v>366</v>
      </c>
      <c r="AR6">
        <f t="shared" si="5"/>
        <v>366</v>
      </c>
      <c r="AS6">
        <f t="shared" si="5"/>
        <v>365</v>
      </c>
      <c r="AT6">
        <f t="shared" si="5"/>
        <v>365</v>
      </c>
      <c r="AU6">
        <f t="shared" si="5"/>
        <v>365</v>
      </c>
      <c r="AV6">
        <f t="shared" si="5"/>
        <v>365</v>
      </c>
    </row>
    <row r="7" spans="1:48" customFormat="1" ht="15" x14ac:dyDescent="0.2">
      <c r="D7" s="6"/>
    </row>
    <row r="8" spans="1:48" s="4" customFormat="1" ht="20" x14ac:dyDescent="0.25">
      <c r="C8" s="4" t="s">
        <v>1</v>
      </c>
      <c r="D8" s="78"/>
    </row>
    <row r="9" spans="1:48" customFormat="1" ht="15" x14ac:dyDescent="0.2"/>
    <row r="10" spans="1:48" x14ac:dyDescent="0.2">
      <c r="A10" s="67" t="s">
        <v>77</v>
      </c>
      <c r="D10" s="115"/>
    </row>
    <row r="11" spans="1:48" customFormat="1" ht="15" x14ac:dyDescent="0.2">
      <c r="C11" s="68" t="s">
        <v>198</v>
      </c>
      <c r="D11" s="6" t="s">
        <v>11</v>
      </c>
      <c r="I11">
        <f t="shared" ref="I11:AV11" si="6">IF(MONTH(I3)=6, 1, 2)</f>
        <v>1</v>
      </c>
      <c r="J11">
        <f t="shared" si="6"/>
        <v>2</v>
      </c>
      <c r="K11">
        <f t="shared" si="6"/>
        <v>1</v>
      </c>
      <c r="L11">
        <f t="shared" si="6"/>
        <v>2</v>
      </c>
      <c r="M11">
        <f t="shared" si="6"/>
        <v>1</v>
      </c>
      <c r="N11">
        <f t="shared" si="6"/>
        <v>2</v>
      </c>
      <c r="O11">
        <f t="shared" si="6"/>
        <v>1</v>
      </c>
      <c r="P11">
        <f t="shared" si="6"/>
        <v>2</v>
      </c>
      <c r="Q11">
        <f t="shared" si="6"/>
        <v>1</v>
      </c>
      <c r="R11">
        <f t="shared" si="6"/>
        <v>2</v>
      </c>
      <c r="S11">
        <f t="shared" si="6"/>
        <v>1</v>
      </c>
      <c r="T11">
        <f t="shared" si="6"/>
        <v>2</v>
      </c>
      <c r="U11">
        <f t="shared" si="6"/>
        <v>1</v>
      </c>
      <c r="V11">
        <f t="shared" si="6"/>
        <v>2</v>
      </c>
      <c r="W11">
        <f t="shared" si="6"/>
        <v>1</v>
      </c>
      <c r="X11">
        <f t="shared" si="6"/>
        <v>2</v>
      </c>
      <c r="Y11">
        <f t="shared" si="6"/>
        <v>1</v>
      </c>
      <c r="Z11">
        <f t="shared" si="6"/>
        <v>2</v>
      </c>
      <c r="AA11">
        <f t="shared" si="6"/>
        <v>1</v>
      </c>
      <c r="AB11">
        <f t="shared" si="6"/>
        <v>2</v>
      </c>
      <c r="AC11">
        <f t="shared" si="6"/>
        <v>1</v>
      </c>
      <c r="AD11">
        <f t="shared" si="6"/>
        <v>2</v>
      </c>
      <c r="AE11">
        <f t="shared" si="6"/>
        <v>1</v>
      </c>
      <c r="AF11">
        <f t="shared" si="6"/>
        <v>2</v>
      </c>
      <c r="AG11">
        <f t="shared" si="6"/>
        <v>1</v>
      </c>
      <c r="AH11">
        <f t="shared" si="6"/>
        <v>2</v>
      </c>
      <c r="AI11">
        <f t="shared" si="6"/>
        <v>1</v>
      </c>
      <c r="AJ11">
        <f t="shared" si="6"/>
        <v>2</v>
      </c>
      <c r="AK11">
        <f t="shared" si="6"/>
        <v>1</v>
      </c>
      <c r="AL11">
        <f t="shared" si="6"/>
        <v>2</v>
      </c>
      <c r="AM11">
        <f t="shared" si="6"/>
        <v>1</v>
      </c>
      <c r="AN11">
        <f t="shared" si="6"/>
        <v>2</v>
      </c>
      <c r="AO11">
        <f t="shared" si="6"/>
        <v>1</v>
      </c>
      <c r="AP11">
        <f t="shared" si="6"/>
        <v>2</v>
      </c>
      <c r="AQ11">
        <f t="shared" si="6"/>
        <v>1</v>
      </c>
      <c r="AR11">
        <f t="shared" si="6"/>
        <v>2</v>
      </c>
      <c r="AS11">
        <f t="shared" si="6"/>
        <v>1</v>
      </c>
      <c r="AT11">
        <f t="shared" si="6"/>
        <v>2</v>
      </c>
      <c r="AU11">
        <f t="shared" si="6"/>
        <v>1</v>
      </c>
      <c r="AV11">
        <f t="shared" si="6"/>
        <v>2</v>
      </c>
    </row>
    <row r="12" spans="1:48" ht="16" customHeight="1" x14ac:dyDescent="0.2">
      <c r="C12" s="135" t="s">
        <v>187</v>
      </c>
      <c r="D12" s="130" t="s">
        <v>11</v>
      </c>
      <c r="I12">
        <f t="shared" ref="I12:AV12" si="7">YEAR(I2)-YEAR($E$4)+1</f>
        <v>1</v>
      </c>
      <c r="J12">
        <f t="shared" si="7"/>
        <v>1</v>
      </c>
      <c r="K12">
        <f t="shared" si="7"/>
        <v>2</v>
      </c>
      <c r="L12">
        <f t="shared" si="7"/>
        <v>2</v>
      </c>
      <c r="M12">
        <f t="shared" si="7"/>
        <v>3</v>
      </c>
      <c r="N12">
        <f t="shared" si="7"/>
        <v>3</v>
      </c>
      <c r="O12">
        <f t="shared" si="7"/>
        <v>4</v>
      </c>
      <c r="P12">
        <f t="shared" si="7"/>
        <v>4</v>
      </c>
      <c r="Q12">
        <f t="shared" si="7"/>
        <v>5</v>
      </c>
      <c r="R12">
        <f t="shared" si="7"/>
        <v>5</v>
      </c>
      <c r="S12">
        <f t="shared" si="7"/>
        <v>6</v>
      </c>
      <c r="T12">
        <f t="shared" si="7"/>
        <v>6</v>
      </c>
      <c r="U12">
        <f t="shared" si="7"/>
        <v>7</v>
      </c>
      <c r="V12">
        <f t="shared" si="7"/>
        <v>7</v>
      </c>
      <c r="W12">
        <f t="shared" si="7"/>
        <v>8</v>
      </c>
      <c r="X12">
        <f t="shared" si="7"/>
        <v>8</v>
      </c>
      <c r="Y12">
        <f t="shared" si="7"/>
        <v>9</v>
      </c>
      <c r="Z12">
        <f t="shared" si="7"/>
        <v>9</v>
      </c>
      <c r="AA12">
        <f t="shared" si="7"/>
        <v>10</v>
      </c>
      <c r="AB12">
        <f t="shared" si="7"/>
        <v>10</v>
      </c>
      <c r="AC12">
        <f t="shared" si="7"/>
        <v>11</v>
      </c>
      <c r="AD12">
        <f t="shared" si="7"/>
        <v>11</v>
      </c>
      <c r="AE12">
        <f t="shared" si="7"/>
        <v>12</v>
      </c>
      <c r="AF12">
        <f t="shared" si="7"/>
        <v>12</v>
      </c>
      <c r="AG12">
        <f t="shared" si="7"/>
        <v>13</v>
      </c>
      <c r="AH12">
        <f t="shared" si="7"/>
        <v>13</v>
      </c>
      <c r="AI12">
        <f t="shared" si="7"/>
        <v>14</v>
      </c>
      <c r="AJ12">
        <f t="shared" si="7"/>
        <v>14</v>
      </c>
      <c r="AK12">
        <f t="shared" si="7"/>
        <v>15</v>
      </c>
      <c r="AL12">
        <f t="shared" si="7"/>
        <v>15</v>
      </c>
      <c r="AM12">
        <f t="shared" si="7"/>
        <v>16</v>
      </c>
      <c r="AN12">
        <f t="shared" si="7"/>
        <v>16</v>
      </c>
      <c r="AO12">
        <f t="shared" si="7"/>
        <v>17</v>
      </c>
      <c r="AP12">
        <f t="shared" si="7"/>
        <v>17</v>
      </c>
      <c r="AQ12">
        <f t="shared" si="7"/>
        <v>18</v>
      </c>
      <c r="AR12">
        <f t="shared" si="7"/>
        <v>18</v>
      </c>
      <c r="AS12">
        <f t="shared" si="7"/>
        <v>19</v>
      </c>
      <c r="AT12">
        <f t="shared" si="7"/>
        <v>19</v>
      </c>
      <c r="AU12">
        <f t="shared" si="7"/>
        <v>20</v>
      </c>
      <c r="AV12">
        <f t="shared" si="7"/>
        <v>20</v>
      </c>
    </row>
    <row r="13" spans="1:48" x14ac:dyDescent="0.2">
      <c r="C13" s="115" t="s">
        <v>313</v>
      </c>
      <c r="E13" s="137" t="s">
        <v>214</v>
      </c>
      <c r="I13">
        <f>COUNT($I$4:I4)</f>
        <v>1</v>
      </c>
      <c r="J13">
        <f>COUNT($I$4:J4)</f>
        <v>2</v>
      </c>
      <c r="K13">
        <f>COUNT($I$4:K4)</f>
        <v>3</v>
      </c>
      <c r="L13">
        <f>COUNT($I$4:L4)</f>
        <v>4</v>
      </c>
      <c r="M13">
        <f>COUNT($I$4:M4)</f>
        <v>5</v>
      </c>
      <c r="N13">
        <f>COUNT($I$4:N4)</f>
        <v>6</v>
      </c>
      <c r="O13">
        <f>COUNT($I$4:O4)</f>
        <v>7</v>
      </c>
      <c r="P13">
        <f>COUNT($I$4:P4)</f>
        <v>8</v>
      </c>
      <c r="Q13">
        <f>COUNT($I$4:Q4)</f>
        <v>9</v>
      </c>
      <c r="R13">
        <f>COUNT($I$4:R4)</f>
        <v>10</v>
      </c>
      <c r="S13">
        <f>COUNT($I$4:S4)</f>
        <v>11</v>
      </c>
      <c r="T13">
        <f>COUNT($I$4:T4)</f>
        <v>12</v>
      </c>
      <c r="U13">
        <f>COUNT($I$4:U4)</f>
        <v>13</v>
      </c>
      <c r="V13">
        <f>COUNT($I$4:V4)</f>
        <v>14</v>
      </c>
      <c r="W13">
        <f>COUNT($I$4:W4)</f>
        <v>15</v>
      </c>
      <c r="X13">
        <f>COUNT($I$4:X4)</f>
        <v>16</v>
      </c>
      <c r="Y13">
        <f>COUNT($I$4:Y4)</f>
        <v>17</v>
      </c>
      <c r="Z13">
        <f>COUNT($I$4:Z4)</f>
        <v>18</v>
      </c>
      <c r="AA13">
        <f>COUNT($I$4:AA4)</f>
        <v>19</v>
      </c>
      <c r="AB13">
        <f>COUNT($I$4:AB4)</f>
        <v>20</v>
      </c>
      <c r="AC13">
        <f>COUNT($I$4:AC4)</f>
        <v>21</v>
      </c>
      <c r="AD13">
        <f>COUNT($I$4:AD4)</f>
        <v>22</v>
      </c>
      <c r="AE13">
        <f>COUNT($I$4:AE4)</f>
        <v>23</v>
      </c>
      <c r="AF13">
        <f>COUNT($I$4:AF4)</f>
        <v>24</v>
      </c>
      <c r="AG13">
        <f>COUNT($I$4:AG4)</f>
        <v>25</v>
      </c>
      <c r="AH13">
        <f>COUNT($I$4:AH4)</f>
        <v>26</v>
      </c>
      <c r="AI13">
        <f>COUNT($I$4:AI4)</f>
        <v>27</v>
      </c>
      <c r="AJ13">
        <f>COUNT($I$4:AJ4)</f>
        <v>28</v>
      </c>
      <c r="AK13">
        <f>COUNT($I$4:AK4)</f>
        <v>29</v>
      </c>
      <c r="AL13">
        <f>COUNT($I$4:AL4)</f>
        <v>30</v>
      </c>
      <c r="AM13">
        <f>COUNT($I$4:AM4)</f>
        <v>31</v>
      </c>
      <c r="AN13">
        <f>COUNT($I$4:AN4)</f>
        <v>32</v>
      </c>
      <c r="AO13">
        <f>COUNT($I$4:AO4)</f>
        <v>33</v>
      </c>
      <c r="AP13">
        <f>COUNT($I$4:AP4)</f>
        <v>34</v>
      </c>
      <c r="AQ13">
        <f>COUNT($I$4:AQ4)</f>
        <v>35</v>
      </c>
      <c r="AR13">
        <f>COUNT($I$4:AR4)</f>
        <v>36</v>
      </c>
      <c r="AS13">
        <f>COUNT($I$4:AS4)</f>
        <v>37</v>
      </c>
      <c r="AT13">
        <f>COUNT($I$4:AT4)</f>
        <v>38</v>
      </c>
      <c r="AU13">
        <f>COUNT($I$4:AU4)</f>
        <v>39</v>
      </c>
      <c r="AV13">
        <f>COUNT($I$4:AV4)</f>
        <v>40</v>
      </c>
    </row>
    <row r="14" spans="1:48" x14ac:dyDescent="0.2">
      <c r="C14" s="115" t="s">
        <v>213</v>
      </c>
      <c r="D14" s="130" t="s">
        <v>11</v>
      </c>
      <c r="E14" s="138">
        <f>Input!E53</f>
        <v>18</v>
      </c>
      <c r="I14" s="162">
        <f t="shared" ref="I14:AV14" si="8">IF(I12&lt;=$E$14, 1, 0)</f>
        <v>1</v>
      </c>
      <c r="J14" s="162">
        <f t="shared" si="8"/>
        <v>1</v>
      </c>
      <c r="K14" s="162">
        <f t="shared" si="8"/>
        <v>1</v>
      </c>
      <c r="L14" s="162">
        <f t="shared" si="8"/>
        <v>1</v>
      </c>
      <c r="M14" s="162">
        <f t="shared" si="8"/>
        <v>1</v>
      </c>
      <c r="N14" s="162">
        <f t="shared" si="8"/>
        <v>1</v>
      </c>
      <c r="O14" s="162">
        <f t="shared" si="8"/>
        <v>1</v>
      </c>
      <c r="P14" s="162">
        <f t="shared" si="8"/>
        <v>1</v>
      </c>
      <c r="Q14" s="162">
        <f t="shared" si="8"/>
        <v>1</v>
      </c>
      <c r="R14" s="162">
        <f t="shared" si="8"/>
        <v>1</v>
      </c>
      <c r="S14" s="162">
        <f t="shared" si="8"/>
        <v>1</v>
      </c>
      <c r="T14" s="162">
        <f t="shared" si="8"/>
        <v>1</v>
      </c>
      <c r="U14" s="162">
        <f t="shared" si="8"/>
        <v>1</v>
      </c>
      <c r="V14" s="162">
        <f t="shared" si="8"/>
        <v>1</v>
      </c>
      <c r="W14" s="162">
        <f t="shared" si="8"/>
        <v>1</v>
      </c>
      <c r="X14" s="162">
        <f t="shared" si="8"/>
        <v>1</v>
      </c>
      <c r="Y14" s="162">
        <f t="shared" si="8"/>
        <v>1</v>
      </c>
      <c r="Z14" s="162">
        <f t="shared" si="8"/>
        <v>1</v>
      </c>
      <c r="AA14" s="162">
        <f t="shared" si="8"/>
        <v>1</v>
      </c>
      <c r="AB14" s="162">
        <f t="shared" si="8"/>
        <v>1</v>
      </c>
      <c r="AC14" s="162">
        <f t="shared" si="8"/>
        <v>1</v>
      </c>
      <c r="AD14" s="162">
        <f t="shared" si="8"/>
        <v>1</v>
      </c>
      <c r="AE14" s="162">
        <f t="shared" si="8"/>
        <v>1</v>
      </c>
      <c r="AF14" s="162">
        <f t="shared" si="8"/>
        <v>1</v>
      </c>
      <c r="AG14" s="162">
        <f t="shared" si="8"/>
        <v>1</v>
      </c>
      <c r="AH14" s="162">
        <f t="shared" si="8"/>
        <v>1</v>
      </c>
      <c r="AI14" s="162">
        <f t="shared" si="8"/>
        <v>1</v>
      </c>
      <c r="AJ14" s="162">
        <f t="shared" si="8"/>
        <v>1</v>
      </c>
      <c r="AK14" s="162">
        <f t="shared" si="8"/>
        <v>1</v>
      </c>
      <c r="AL14" s="162">
        <f t="shared" si="8"/>
        <v>1</v>
      </c>
      <c r="AM14" s="162">
        <f t="shared" si="8"/>
        <v>1</v>
      </c>
      <c r="AN14" s="162">
        <f t="shared" si="8"/>
        <v>1</v>
      </c>
      <c r="AO14" s="162">
        <f t="shared" si="8"/>
        <v>1</v>
      </c>
      <c r="AP14" s="162">
        <f t="shared" si="8"/>
        <v>1</v>
      </c>
      <c r="AQ14" s="162">
        <f t="shared" si="8"/>
        <v>1</v>
      </c>
      <c r="AR14" s="162">
        <f t="shared" si="8"/>
        <v>1</v>
      </c>
      <c r="AS14" s="162">
        <f t="shared" si="8"/>
        <v>0</v>
      </c>
      <c r="AT14" s="162">
        <f t="shared" si="8"/>
        <v>0</v>
      </c>
      <c r="AU14" s="162">
        <f t="shared" si="8"/>
        <v>0</v>
      </c>
      <c r="AV14" s="162">
        <f t="shared" si="8"/>
        <v>0</v>
      </c>
    </row>
    <row r="15" spans="1:48" customFormat="1" ht="15" x14ac:dyDescent="0.2">
      <c r="D15" s="6"/>
    </row>
    <row r="16" spans="1:48" s="146" customFormat="1" ht="20" x14ac:dyDescent="0.25">
      <c r="A16" s="146" t="s">
        <v>428</v>
      </c>
      <c r="D16" s="147"/>
    </row>
    <row r="17" spans="1:62" s="3" customFormat="1" ht="20" thickBot="1" x14ac:dyDescent="0.25">
      <c r="A17" s="242" t="s">
        <v>427</v>
      </c>
    </row>
    <row r="18" spans="1:62" x14ac:dyDescent="0.2">
      <c r="C18" s="67" t="s">
        <v>20</v>
      </c>
      <c r="D18" s="6" t="s">
        <v>43</v>
      </c>
      <c r="E18" s="203">
        <f>-F27</f>
        <v>59.057138510693967</v>
      </c>
      <c r="I18" s="161"/>
    </row>
    <row r="19" spans="1:62" x14ac:dyDescent="0.2">
      <c r="D19" s="6"/>
    </row>
    <row r="20" spans="1:62" x14ac:dyDescent="0.2">
      <c r="C20" s="115" t="s">
        <v>66</v>
      </c>
      <c r="D20" s="6" t="s">
        <v>38</v>
      </c>
      <c r="E20" s="139">
        <f>Input!E54</f>
        <v>6.7000000000000004E-2</v>
      </c>
      <c r="G20" s="151"/>
      <c r="I20" s="140">
        <f>$E$20/2</f>
        <v>3.3500000000000002E-2</v>
      </c>
      <c r="J20" s="140">
        <f t="shared" ref="J20:AV20" si="9">$E$20/2</f>
        <v>3.3500000000000002E-2</v>
      </c>
      <c r="K20" s="140">
        <f t="shared" si="9"/>
        <v>3.3500000000000002E-2</v>
      </c>
      <c r="L20" s="140">
        <f t="shared" si="9"/>
        <v>3.3500000000000002E-2</v>
      </c>
      <c r="M20" s="140">
        <f t="shared" si="9"/>
        <v>3.3500000000000002E-2</v>
      </c>
      <c r="N20" s="140">
        <f t="shared" si="9"/>
        <v>3.3500000000000002E-2</v>
      </c>
      <c r="O20" s="140">
        <f t="shared" si="9"/>
        <v>3.3500000000000002E-2</v>
      </c>
      <c r="P20" s="140">
        <f t="shared" si="9"/>
        <v>3.3500000000000002E-2</v>
      </c>
      <c r="Q20" s="140">
        <f t="shared" si="9"/>
        <v>3.3500000000000002E-2</v>
      </c>
      <c r="R20" s="140">
        <f t="shared" si="9"/>
        <v>3.3500000000000002E-2</v>
      </c>
      <c r="S20" s="140">
        <f t="shared" si="9"/>
        <v>3.3500000000000002E-2</v>
      </c>
      <c r="T20" s="140">
        <f t="shared" si="9"/>
        <v>3.3500000000000002E-2</v>
      </c>
      <c r="U20" s="140">
        <f t="shared" si="9"/>
        <v>3.3500000000000002E-2</v>
      </c>
      <c r="V20" s="140">
        <f t="shared" si="9"/>
        <v>3.3500000000000002E-2</v>
      </c>
      <c r="W20" s="140">
        <f t="shared" si="9"/>
        <v>3.3500000000000002E-2</v>
      </c>
      <c r="X20" s="140">
        <f t="shared" si="9"/>
        <v>3.3500000000000002E-2</v>
      </c>
      <c r="Y20" s="140">
        <f t="shared" si="9"/>
        <v>3.3500000000000002E-2</v>
      </c>
      <c r="Z20" s="140">
        <f t="shared" si="9"/>
        <v>3.3500000000000002E-2</v>
      </c>
      <c r="AA20" s="140">
        <f t="shared" si="9"/>
        <v>3.3500000000000002E-2</v>
      </c>
      <c r="AB20" s="140">
        <f t="shared" si="9"/>
        <v>3.3500000000000002E-2</v>
      </c>
      <c r="AC20" s="140">
        <f t="shared" si="9"/>
        <v>3.3500000000000002E-2</v>
      </c>
      <c r="AD20" s="140">
        <f t="shared" si="9"/>
        <v>3.3500000000000002E-2</v>
      </c>
      <c r="AE20" s="140">
        <f t="shared" si="9"/>
        <v>3.3500000000000002E-2</v>
      </c>
      <c r="AF20" s="140">
        <f t="shared" si="9"/>
        <v>3.3500000000000002E-2</v>
      </c>
      <c r="AG20" s="140">
        <f t="shared" si="9"/>
        <v>3.3500000000000002E-2</v>
      </c>
      <c r="AH20" s="140">
        <f t="shared" si="9"/>
        <v>3.3500000000000002E-2</v>
      </c>
      <c r="AI20" s="140">
        <f t="shared" si="9"/>
        <v>3.3500000000000002E-2</v>
      </c>
      <c r="AJ20" s="140">
        <f t="shared" si="9"/>
        <v>3.3500000000000002E-2</v>
      </c>
      <c r="AK20" s="140">
        <f t="shared" si="9"/>
        <v>3.3500000000000002E-2</v>
      </c>
      <c r="AL20" s="140">
        <f t="shared" si="9"/>
        <v>3.3500000000000002E-2</v>
      </c>
      <c r="AM20" s="140">
        <f t="shared" si="9"/>
        <v>3.3500000000000002E-2</v>
      </c>
      <c r="AN20" s="140">
        <f t="shared" si="9"/>
        <v>3.3500000000000002E-2</v>
      </c>
      <c r="AO20" s="140">
        <f t="shared" si="9"/>
        <v>3.3500000000000002E-2</v>
      </c>
      <c r="AP20" s="140">
        <f t="shared" si="9"/>
        <v>3.3500000000000002E-2</v>
      </c>
      <c r="AQ20" s="140">
        <f t="shared" si="9"/>
        <v>3.3500000000000002E-2</v>
      </c>
      <c r="AR20" s="140">
        <f t="shared" si="9"/>
        <v>3.3500000000000002E-2</v>
      </c>
      <c r="AS20" s="140">
        <f t="shared" si="9"/>
        <v>3.3500000000000002E-2</v>
      </c>
      <c r="AT20" s="140">
        <f t="shared" si="9"/>
        <v>3.3500000000000002E-2</v>
      </c>
      <c r="AU20" s="140">
        <f t="shared" si="9"/>
        <v>3.3500000000000002E-2</v>
      </c>
      <c r="AV20" s="140">
        <f t="shared" si="9"/>
        <v>3.3500000000000002E-2</v>
      </c>
      <c r="AW20" s="140"/>
      <c r="AX20" s="140"/>
      <c r="AY20" s="140"/>
      <c r="AZ20" s="140"/>
      <c r="BA20" s="140"/>
      <c r="BB20" s="140"/>
      <c r="BC20" s="140"/>
      <c r="BD20" s="140"/>
      <c r="BE20" s="140"/>
      <c r="BF20" s="140"/>
      <c r="BG20" s="140"/>
      <c r="BH20" s="140"/>
      <c r="BI20" s="140"/>
      <c r="BJ20" s="140"/>
    </row>
    <row r="21" spans="1:62" x14ac:dyDescent="0.2">
      <c r="A21" s="67"/>
      <c r="D21" s="6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  <c r="V21" s="188"/>
      <c r="W21" s="188"/>
      <c r="X21" s="188"/>
      <c r="Y21" s="188"/>
      <c r="Z21" s="188"/>
      <c r="AA21" s="188"/>
      <c r="AB21" s="188"/>
      <c r="AC21" s="188"/>
      <c r="AD21" s="188"/>
      <c r="AE21" s="188"/>
      <c r="AF21" s="188"/>
      <c r="AG21" s="188"/>
      <c r="AH21" s="188"/>
      <c r="AI21" s="188"/>
      <c r="AJ21" s="188"/>
      <c r="AK21" s="188"/>
      <c r="AL21" s="188"/>
      <c r="AM21" s="188"/>
      <c r="AN21" s="188"/>
      <c r="AO21" s="188"/>
      <c r="AP21" s="188"/>
      <c r="AQ21" s="188"/>
      <c r="AR21" s="188"/>
      <c r="AS21" s="188"/>
      <c r="AT21" s="188"/>
      <c r="AU21" s="188"/>
      <c r="AV21" s="188"/>
    </row>
    <row r="22" spans="1:62" x14ac:dyDescent="0.2">
      <c r="B22" s="67" t="s">
        <v>206</v>
      </c>
      <c r="D22" s="200" t="s">
        <v>78</v>
      </c>
      <c r="I22" s="175">
        <f>Operations!I115</f>
        <v>3.7382484780913776</v>
      </c>
      <c r="J22" s="175">
        <f>Operations!J115</f>
        <v>3.8846237543615993</v>
      </c>
      <c r="K22" s="175">
        <f>Operations!K115</f>
        <v>4.4167185479746269</v>
      </c>
      <c r="L22" s="175">
        <f>Operations!L115</f>
        <v>3.8648651183653113</v>
      </c>
      <c r="M22" s="175">
        <f>Operations!M115</f>
        <v>4.3960443972496392</v>
      </c>
      <c r="N22" s="175">
        <f>Operations!N115</f>
        <v>3.844826977649098</v>
      </c>
      <c r="O22" s="175">
        <f>Operations!O115</f>
        <v>4.375074487830152</v>
      </c>
      <c r="P22" s="175">
        <f>Operations!P115</f>
        <v>3.8245060554785599</v>
      </c>
      <c r="Q22" s="175">
        <f>Operations!Q115</f>
        <v>4.3538052590286753</v>
      </c>
      <c r="R22" s="175">
        <f>Operations!R115</f>
        <v>3.8038990558518107</v>
      </c>
      <c r="S22" s="175">
        <f>Operations!S115</f>
        <v>4.3322331260336968</v>
      </c>
      <c r="T22" s="175">
        <f>Operations!T115</f>
        <v>3.7830026640394712</v>
      </c>
      <c r="U22" s="175">
        <f>Operations!U115</f>
        <v>4.3103544803689973</v>
      </c>
      <c r="V22" s="175">
        <f>Operations!V115</f>
        <v>3.7618135471539667</v>
      </c>
      <c r="W22" s="175">
        <f>Operations!W115</f>
        <v>4.2881656903809855</v>
      </c>
      <c r="X22" s="175">
        <f>Operations!X115</f>
        <v>3.740328354749098</v>
      </c>
      <c r="Y22" s="175">
        <f>Operations!Y115</f>
        <v>4.2656631017549955</v>
      </c>
      <c r="Z22" s="175">
        <f>Operations!Z115</f>
        <v>3.7185437194508424</v>
      </c>
      <c r="AA22" s="175">
        <f>Operations!AA115</f>
        <v>4.242843038061503</v>
      </c>
      <c r="AB22" s="175">
        <f>Operations!AB115</f>
        <v>3.6964562576204285</v>
      </c>
      <c r="AC22" s="175">
        <f>Operations!AC115</f>
        <v>4.2197018013332599</v>
      </c>
      <c r="AD22" s="175">
        <f>Operations!AD115</f>
        <v>3.6740625700506868</v>
      </c>
      <c r="AE22" s="175">
        <f>Operations!AE115</f>
        <v>4.1962356726743506</v>
      </c>
      <c r="AF22" s="175">
        <f>Operations!AF115</f>
        <v>3.651359242696778</v>
      </c>
      <c r="AG22" s="175">
        <f>Operations!AG115</f>
        <v>4.1724409129022408</v>
      </c>
      <c r="AH22" s="175">
        <f>Operations!AH115</f>
        <v>3.6283428474423634</v>
      </c>
      <c r="AI22" s="175">
        <f>Operations!AI115</f>
        <v>4.148313763223868</v>
      </c>
      <c r="AJ22" s="175">
        <f>Operations!AJ115</f>
        <v>3.6050099429023641</v>
      </c>
      <c r="AK22" s="175">
        <f>Operations!AK115</f>
        <v>4.1238504459468874</v>
      </c>
      <c r="AL22" s="175">
        <f>Operations!AL115</f>
        <v>3.5813570752634574</v>
      </c>
      <c r="AM22" s="175">
        <f>Operations!AM115</f>
        <v>4.0990471652272289</v>
      </c>
      <c r="AN22" s="175">
        <f>Operations!AN115</f>
        <v>3.5573807791635046</v>
      </c>
      <c r="AO22" s="175">
        <f>Operations!AO115</f>
        <v>4.0739001078540946</v>
      </c>
      <c r="AP22" s="175">
        <f>Operations!AP115</f>
        <v>3.5330775786111182</v>
      </c>
      <c r="AQ22" s="175">
        <f>Operations!AQ115</f>
        <v>4.0484054440736328</v>
      </c>
      <c r="AR22" s="175">
        <f>Operations!AR115</f>
        <v>3.5084439879466416</v>
      </c>
      <c r="AS22" s="175">
        <f>Operations!AS115</f>
        <v>4.0350593284525011</v>
      </c>
      <c r="AT22" s="175">
        <f>Operations!AT115</f>
        <v>3.4959765128458122</v>
      </c>
      <c r="AU22" s="175">
        <f>Operations!AU115</f>
        <v>4.0088579007825835</v>
      </c>
      <c r="AV22" s="175">
        <f>Operations!AV115</f>
        <v>4.1202225746703967</v>
      </c>
    </row>
    <row r="23" spans="1:62" x14ac:dyDescent="0.2">
      <c r="D23" s="6"/>
    </row>
    <row r="24" spans="1:62" x14ac:dyDescent="0.2">
      <c r="B24" s="67" t="s">
        <v>382</v>
      </c>
      <c r="D24" s="6"/>
      <c r="H24" s="142">
        <v>0</v>
      </c>
      <c r="I24" s="176">
        <f t="shared" ref="I24:AV24" si="10">IF(I14=1, I22/I34, 0)</f>
        <v>2.670177484350984</v>
      </c>
      <c r="J24" s="176">
        <f t="shared" si="10"/>
        <v>2.7747312531154282</v>
      </c>
      <c r="K24" s="176">
        <f t="shared" si="10"/>
        <v>3.1547989628390196</v>
      </c>
      <c r="L24" s="176">
        <f t="shared" si="10"/>
        <v>2.7606179416895085</v>
      </c>
      <c r="M24" s="176">
        <f t="shared" si="10"/>
        <v>3.140031712321171</v>
      </c>
      <c r="N24" s="176">
        <f t="shared" si="10"/>
        <v>2.7463049840350702</v>
      </c>
      <c r="O24" s="176">
        <f t="shared" si="10"/>
        <v>3.1250532055929661</v>
      </c>
      <c r="P24" s="176">
        <f t="shared" si="10"/>
        <v>2.7317900396275432</v>
      </c>
      <c r="Q24" s="176">
        <f t="shared" si="10"/>
        <v>3.1098608993061969</v>
      </c>
      <c r="R24" s="176">
        <f t="shared" si="10"/>
        <v>2.7170707541798649</v>
      </c>
      <c r="S24" s="176">
        <f t="shared" si="10"/>
        <v>3.0944522328812121</v>
      </c>
      <c r="T24" s="176">
        <f t="shared" si="10"/>
        <v>2.7021447600281938</v>
      </c>
      <c r="U24" s="176">
        <f t="shared" si="10"/>
        <v>3.0788246288349983</v>
      </c>
      <c r="V24" s="176">
        <f t="shared" si="10"/>
        <v>2.6870096765385476</v>
      </c>
      <c r="W24" s="176">
        <f t="shared" si="10"/>
        <v>3.0629754931292754</v>
      </c>
      <c r="X24" s="176">
        <f t="shared" si="10"/>
        <v>2.6716631105350701</v>
      </c>
      <c r="Y24" s="176">
        <f t="shared" si="10"/>
        <v>3.0469022155392826</v>
      </c>
      <c r="Z24" s="176">
        <f t="shared" si="10"/>
        <v>2.6561026567506021</v>
      </c>
      <c r="AA24" s="176">
        <f t="shared" si="10"/>
        <v>3.030602170043931</v>
      </c>
      <c r="AB24" s="176">
        <f t="shared" si="10"/>
        <v>2.6403258983003064</v>
      </c>
      <c r="AC24" s="176">
        <f t="shared" si="10"/>
        <v>3.0140727152380431</v>
      </c>
      <c r="AD24" s="176">
        <f t="shared" si="10"/>
        <v>2.6243304071790621</v>
      </c>
      <c r="AE24" s="176">
        <f t="shared" si="10"/>
        <v>2.9973111947673936</v>
      </c>
      <c r="AF24" s="176">
        <f t="shared" si="10"/>
        <v>2.6081137447834131</v>
      </c>
      <c r="AG24" s="176">
        <f t="shared" si="10"/>
        <v>2.9803149377873153</v>
      </c>
      <c r="AH24" s="176">
        <f t="shared" si="10"/>
        <v>2.5916734624588313</v>
      </c>
      <c r="AI24" s="176">
        <f t="shared" si="10"/>
        <v>2.9630812594456204</v>
      </c>
      <c r="AJ24" s="176">
        <f t="shared" si="10"/>
        <v>2.5750071020731173</v>
      </c>
      <c r="AK24" s="176">
        <f t="shared" si="10"/>
        <v>2.945607461390634</v>
      </c>
      <c r="AL24" s="176">
        <f t="shared" si="10"/>
        <v>2.5581121966167553</v>
      </c>
      <c r="AM24" s="176">
        <f t="shared" si="10"/>
        <v>2.9278908323051636</v>
      </c>
      <c r="AN24" s="176">
        <f t="shared" si="10"/>
        <v>2.5409862708310751</v>
      </c>
      <c r="AO24" s="176">
        <f t="shared" si="10"/>
        <v>2.9099286484672104</v>
      </c>
      <c r="AP24" s="176">
        <f t="shared" si="10"/>
        <v>2.5236268418650845</v>
      </c>
      <c r="AQ24" s="176">
        <f t="shared" si="10"/>
        <v>2.8917181743383091</v>
      </c>
      <c r="AR24" s="176">
        <f t="shared" si="10"/>
        <v>2.5060314199618872</v>
      </c>
      <c r="AS24" s="176">
        <f t="shared" si="10"/>
        <v>0</v>
      </c>
      <c r="AT24" s="176">
        <f t="shared" si="10"/>
        <v>0</v>
      </c>
      <c r="AU24" s="176">
        <f t="shared" si="10"/>
        <v>0</v>
      </c>
      <c r="AV24" s="176">
        <f t="shared" si="10"/>
        <v>0</v>
      </c>
    </row>
    <row r="25" spans="1:62" x14ac:dyDescent="0.2">
      <c r="B25" s="67"/>
      <c r="D25" s="6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AV25" s="141"/>
    </row>
    <row r="26" spans="1:62" s="144" customFormat="1" x14ac:dyDescent="0.2">
      <c r="A26" s="115"/>
      <c r="B26" s="115"/>
      <c r="C26" s="135" t="s">
        <v>215</v>
      </c>
      <c r="D26" s="200" t="s">
        <v>78</v>
      </c>
      <c r="E26" s="164"/>
      <c r="F26" s="137" t="s">
        <v>370</v>
      </c>
      <c r="G26" s="115"/>
      <c r="H26" s="115"/>
      <c r="I26" s="176">
        <f t="shared" ref="I26:AV26" si="11">H28</f>
        <v>59.057138510693967</v>
      </c>
      <c r="J26" s="176">
        <f t="shared" si="11"/>
        <v>58.36537516645123</v>
      </c>
      <c r="K26" s="176">
        <f t="shared" si="11"/>
        <v>57.545883981411919</v>
      </c>
      <c r="L26" s="176">
        <f t="shared" si="11"/>
        <v>56.318872131950201</v>
      </c>
      <c r="M26" s="176">
        <f t="shared" si="11"/>
        <v>55.444936406681023</v>
      </c>
      <c r="N26" s="176">
        <f t="shared" si="11"/>
        <v>54.162310063983668</v>
      </c>
      <c r="O26" s="176">
        <f t="shared" si="11"/>
        <v>53.230442467092054</v>
      </c>
      <c r="P26" s="176">
        <f t="shared" si="11"/>
        <v>51.888609084146673</v>
      </c>
      <c r="Q26" s="176">
        <f t="shared" si="11"/>
        <v>50.895087448838041</v>
      </c>
      <c r="R26" s="176">
        <f t="shared" si="11"/>
        <v>49.490211979067915</v>
      </c>
      <c r="S26" s="176">
        <f t="shared" si="11"/>
        <v>48.431063326186823</v>
      </c>
      <c r="T26" s="176">
        <f t="shared" si="11"/>
        <v>46.959051714732873</v>
      </c>
      <c r="U26" s="176">
        <f t="shared" si="11"/>
        <v>45.830035187148233</v>
      </c>
      <c r="V26" s="176">
        <f t="shared" si="11"/>
        <v>44.2865167370827</v>
      </c>
      <c r="W26" s="176">
        <f t="shared" si="11"/>
        <v>43.083105371236421</v>
      </c>
      <c r="X26" s="176">
        <f t="shared" si="11"/>
        <v>41.463413908043563</v>
      </c>
      <c r="Y26" s="176">
        <f t="shared" si="11"/>
        <v>40.180775163427953</v>
      </c>
      <c r="Z26" s="176">
        <f t="shared" si="11"/>
        <v>38.479928915863503</v>
      </c>
      <c r="AA26" s="176">
        <f t="shared" si="11"/>
        <v>37.112903877794331</v>
      </c>
      <c r="AB26" s="176">
        <f t="shared" si="11"/>
        <v>35.325583987656508</v>
      </c>
      <c r="AC26" s="176">
        <f t="shared" si="11"/>
        <v>33.868665152942697</v>
      </c>
      <c r="AD26" s="176">
        <f t="shared" si="11"/>
        <v>31.989192720328234</v>
      </c>
      <c r="AE26" s="176">
        <f t="shared" si="11"/>
        <v>30.436500269280167</v>
      </c>
      <c r="AF26" s="176">
        <f t="shared" si="11"/>
        <v>28.458811833533659</v>
      </c>
      <c r="AG26" s="176">
        <f t="shared" si="11"/>
        <v>26.804068285173624</v>
      </c>
      <c r="AH26" s="176">
        <f t="shared" si="11"/>
        <v>24.721689634939626</v>
      </c>
      <c r="AI26" s="176">
        <f t="shared" si="11"/>
        <v>22.958192775251273</v>
      </c>
      <c r="AJ26" s="176">
        <f t="shared" si="11"/>
        <v>20.764210973776571</v>
      </c>
      <c r="AK26" s="176">
        <f t="shared" si="11"/>
        <v>18.884804939324969</v>
      </c>
      <c r="AL26" s="176">
        <f t="shared" si="11"/>
        <v>16.57183844340172</v>
      </c>
      <c r="AM26" s="176">
        <f t="shared" si="11"/>
        <v>14.568882834638924</v>
      </c>
      <c r="AN26" s="176">
        <f t="shared" si="11"/>
        <v>12.129049577294165</v>
      </c>
      <c r="AO26" s="176">
        <f t="shared" si="11"/>
        <v>9.9943864673024443</v>
      </c>
      <c r="AP26" s="176">
        <f t="shared" si="11"/>
        <v>7.4192697654898652</v>
      </c>
      <c r="AQ26" s="176">
        <f t="shared" si="11"/>
        <v>5.1441884607686914</v>
      </c>
      <c r="AR26" s="144">
        <f t="shared" si="11"/>
        <v>2.4248005998661335</v>
      </c>
      <c r="AS26" s="144">
        <f t="shared" si="11"/>
        <v>-2.3803181647963356E-13</v>
      </c>
      <c r="AT26" s="144">
        <f t="shared" si="11"/>
        <v>-2.3803181647963356E-13</v>
      </c>
      <c r="AU26" s="144">
        <f t="shared" si="11"/>
        <v>-2.3803181647963356E-13</v>
      </c>
      <c r="AV26" s="144">
        <f t="shared" si="11"/>
        <v>-2.3803181647963356E-13</v>
      </c>
    </row>
    <row r="27" spans="1:62" s="144" customFormat="1" x14ac:dyDescent="0.2">
      <c r="A27" s="115"/>
      <c r="B27" s="247"/>
      <c r="C27" s="179" t="s">
        <v>216</v>
      </c>
      <c r="D27" s="155" t="s">
        <v>78</v>
      </c>
      <c r="E27" s="115"/>
      <c r="F27" s="250">
        <f>-NPV($E$20/2, I24:AV24)</f>
        <v>-59.057138510693967</v>
      </c>
      <c r="G27" s="115"/>
      <c r="H27" s="136"/>
      <c r="I27" s="177">
        <f>-I31</f>
        <v>-0.691763344242736</v>
      </c>
      <c r="J27" s="177">
        <f t="shared" ref="J27:AV27" si="12">-J31</f>
        <v>-0.81949118503931184</v>
      </c>
      <c r="K27" s="177">
        <f t="shared" si="12"/>
        <v>-1.2270118494617201</v>
      </c>
      <c r="L27" s="177">
        <f t="shared" si="12"/>
        <v>-0.87393572526917662</v>
      </c>
      <c r="M27" s="177">
        <f t="shared" si="12"/>
        <v>-1.2826263426973565</v>
      </c>
      <c r="N27" s="177">
        <f t="shared" si="12"/>
        <v>-0.93186759689161724</v>
      </c>
      <c r="O27" s="177">
        <f t="shared" si="12"/>
        <v>-1.3418333829453821</v>
      </c>
      <c r="P27" s="177">
        <f t="shared" si="12"/>
        <v>-0.99352163530862958</v>
      </c>
      <c r="Q27" s="177">
        <f t="shared" si="12"/>
        <v>-1.4048754697701225</v>
      </c>
      <c r="R27" s="177">
        <f t="shared" si="12"/>
        <v>-1.0591486528810896</v>
      </c>
      <c r="S27" s="177">
        <f t="shared" si="12"/>
        <v>-1.4720116114539534</v>
      </c>
      <c r="T27" s="177">
        <f t="shared" si="12"/>
        <v>-1.1290165275846424</v>
      </c>
      <c r="U27" s="177">
        <f t="shared" si="12"/>
        <v>-1.5435184500655323</v>
      </c>
      <c r="V27" s="177">
        <f t="shared" si="12"/>
        <v>-1.2034113658462771</v>
      </c>
      <c r="W27" s="177">
        <f t="shared" si="12"/>
        <v>-1.6196914631928552</v>
      </c>
      <c r="X27" s="177">
        <f t="shared" si="12"/>
        <v>-1.2826387446156107</v>
      </c>
      <c r="Y27" s="177">
        <f t="shared" si="12"/>
        <v>-1.7008462475644461</v>
      </c>
      <c r="Z27" s="177">
        <f t="shared" si="12"/>
        <v>-1.3670250380691746</v>
      </c>
      <c r="AA27" s="177">
        <f t="shared" si="12"/>
        <v>-1.7873198901378209</v>
      </c>
      <c r="AB27" s="177">
        <f t="shared" si="12"/>
        <v>-1.4569188347138133</v>
      </c>
      <c r="AC27" s="177">
        <f t="shared" si="12"/>
        <v>-1.8794724326144627</v>
      </c>
      <c r="AD27" s="177">
        <f t="shared" si="12"/>
        <v>-1.5526924510480662</v>
      </c>
      <c r="AE27" s="177">
        <f t="shared" si="12"/>
        <v>-1.9776884357465079</v>
      </c>
      <c r="AF27" s="177">
        <f t="shared" si="12"/>
        <v>-1.6547435483600355</v>
      </c>
      <c r="AG27" s="177">
        <f t="shared" si="12"/>
        <v>-2.0823786502339989</v>
      </c>
      <c r="AH27" s="177">
        <f t="shared" si="12"/>
        <v>-1.7634968596883538</v>
      </c>
      <c r="AI27" s="177">
        <f t="shared" si="12"/>
        <v>-2.1939818014747026</v>
      </c>
      <c r="AJ27" s="177">
        <f t="shared" si="12"/>
        <v>-1.8794060344516021</v>
      </c>
      <c r="AK27" s="177">
        <f t="shared" si="12"/>
        <v>-2.3129664959232477</v>
      </c>
      <c r="AL27" s="177">
        <f t="shared" si="12"/>
        <v>-2.0029556087627975</v>
      </c>
      <c r="AM27" s="177">
        <f t="shared" si="12"/>
        <v>-2.4398332573447594</v>
      </c>
      <c r="AN27" s="177">
        <f t="shared" si="12"/>
        <v>-2.1346631099917204</v>
      </c>
      <c r="AO27" s="177">
        <f t="shared" si="12"/>
        <v>-2.5751167018125787</v>
      </c>
      <c r="AP27" s="177">
        <f t="shared" si="12"/>
        <v>-2.2750813047211738</v>
      </c>
      <c r="AQ27" s="177">
        <f t="shared" si="12"/>
        <v>-2.7193878609025579</v>
      </c>
      <c r="AR27" s="193">
        <f t="shared" si="12"/>
        <v>-2.4248005998663715</v>
      </c>
      <c r="AS27" s="193">
        <f t="shared" si="12"/>
        <v>0</v>
      </c>
      <c r="AT27" s="193">
        <f t="shared" si="12"/>
        <v>0</v>
      </c>
      <c r="AU27" s="193">
        <f t="shared" si="12"/>
        <v>0</v>
      </c>
      <c r="AV27" s="193">
        <f t="shared" si="12"/>
        <v>0</v>
      </c>
    </row>
    <row r="28" spans="1:62" s="144" customFormat="1" x14ac:dyDescent="0.2">
      <c r="A28" s="115"/>
      <c r="B28" s="67" t="s">
        <v>115</v>
      </c>
      <c r="C28" s="251"/>
      <c r="D28" s="200" t="s">
        <v>78</v>
      </c>
      <c r="E28" s="251"/>
      <c r="F28" s="251"/>
      <c r="G28" s="251"/>
      <c r="H28" s="252">
        <f>-F27</f>
        <v>59.057138510693967</v>
      </c>
      <c r="I28" s="144">
        <f>I26+I27</f>
        <v>58.36537516645123</v>
      </c>
      <c r="J28" s="144">
        <f t="shared" ref="J28:AV28" si="13">J26+J27</f>
        <v>57.545883981411919</v>
      </c>
      <c r="K28" s="144">
        <f t="shared" si="13"/>
        <v>56.318872131950201</v>
      </c>
      <c r="L28" s="144">
        <f t="shared" si="13"/>
        <v>55.444936406681023</v>
      </c>
      <c r="M28" s="144">
        <f t="shared" si="13"/>
        <v>54.162310063983668</v>
      </c>
      <c r="N28" s="144">
        <f t="shared" si="13"/>
        <v>53.230442467092054</v>
      </c>
      <c r="O28" s="144">
        <f t="shared" si="13"/>
        <v>51.888609084146673</v>
      </c>
      <c r="P28" s="144">
        <f t="shared" si="13"/>
        <v>50.895087448838041</v>
      </c>
      <c r="Q28" s="144">
        <f t="shared" si="13"/>
        <v>49.490211979067915</v>
      </c>
      <c r="R28" s="144">
        <f t="shared" si="13"/>
        <v>48.431063326186823</v>
      </c>
      <c r="S28" s="144">
        <f t="shared" si="13"/>
        <v>46.959051714732873</v>
      </c>
      <c r="T28" s="144">
        <f t="shared" si="13"/>
        <v>45.830035187148233</v>
      </c>
      <c r="U28" s="144">
        <f t="shared" si="13"/>
        <v>44.2865167370827</v>
      </c>
      <c r="V28" s="144">
        <f t="shared" si="13"/>
        <v>43.083105371236421</v>
      </c>
      <c r="W28" s="144">
        <f t="shared" si="13"/>
        <v>41.463413908043563</v>
      </c>
      <c r="X28" s="144">
        <f t="shared" si="13"/>
        <v>40.180775163427953</v>
      </c>
      <c r="Y28" s="144">
        <f t="shared" si="13"/>
        <v>38.479928915863503</v>
      </c>
      <c r="Z28" s="144">
        <f t="shared" si="13"/>
        <v>37.112903877794331</v>
      </c>
      <c r="AA28" s="144">
        <f t="shared" si="13"/>
        <v>35.325583987656508</v>
      </c>
      <c r="AB28" s="144">
        <f t="shared" si="13"/>
        <v>33.868665152942697</v>
      </c>
      <c r="AC28" s="144">
        <f t="shared" si="13"/>
        <v>31.989192720328234</v>
      </c>
      <c r="AD28" s="144">
        <f t="shared" si="13"/>
        <v>30.436500269280167</v>
      </c>
      <c r="AE28" s="144">
        <f t="shared" si="13"/>
        <v>28.458811833533659</v>
      </c>
      <c r="AF28" s="144">
        <f t="shared" si="13"/>
        <v>26.804068285173624</v>
      </c>
      <c r="AG28" s="144">
        <f t="shared" si="13"/>
        <v>24.721689634939626</v>
      </c>
      <c r="AH28" s="144">
        <f t="shared" si="13"/>
        <v>22.958192775251273</v>
      </c>
      <c r="AI28" s="144">
        <f t="shared" si="13"/>
        <v>20.764210973776571</v>
      </c>
      <c r="AJ28" s="144">
        <f t="shared" si="13"/>
        <v>18.884804939324969</v>
      </c>
      <c r="AK28" s="144">
        <f t="shared" si="13"/>
        <v>16.57183844340172</v>
      </c>
      <c r="AL28" s="144">
        <f t="shared" si="13"/>
        <v>14.568882834638924</v>
      </c>
      <c r="AM28" s="144">
        <f t="shared" si="13"/>
        <v>12.129049577294165</v>
      </c>
      <c r="AN28" s="144">
        <f t="shared" si="13"/>
        <v>9.9943864673024443</v>
      </c>
      <c r="AO28" s="144">
        <f t="shared" si="13"/>
        <v>7.4192697654898652</v>
      </c>
      <c r="AP28" s="144">
        <f t="shared" si="13"/>
        <v>5.1441884607686914</v>
      </c>
      <c r="AQ28" s="144">
        <f t="shared" si="13"/>
        <v>2.4248005998661335</v>
      </c>
      <c r="AR28" s="144">
        <f>AR26+AR27</f>
        <v>-2.3803181647963356E-13</v>
      </c>
      <c r="AS28" s="144">
        <f t="shared" si="13"/>
        <v>-2.3803181647963356E-13</v>
      </c>
      <c r="AT28" s="144">
        <f t="shared" si="13"/>
        <v>-2.3803181647963356E-13</v>
      </c>
      <c r="AU28" s="144">
        <f t="shared" si="13"/>
        <v>-2.3803181647963356E-13</v>
      </c>
      <c r="AV28" s="144">
        <f t="shared" si="13"/>
        <v>-2.3803181647963356E-13</v>
      </c>
    </row>
    <row r="29" spans="1:62" x14ac:dyDescent="0.2">
      <c r="B29" s="67"/>
      <c r="D29" s="6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144"/>
      <c r="AK29" s="144"/>
      <c r="AL29" s="144"/>
      <c r="AM29" s="144"/>
      <c r="AN29" s="144"/>
      <c r="AO29" s="144"/>
      <c r="AP29" s="144"/>
      <c r="AQ29" s="144"/>
      <c r="AR29" s="144"/>
      <c r="AS29" s="144"/>
      <c r="AT29" s="144"/>
      <c r="AU29" s="144"/>
      <c r="AV29" s="144"/>
    </row>
    <row r="30" spans="1:62" x14ac:dyDescent="0.2">
      <c r="C30" s="135" t="s">
        <v>217</v>
      </c>
      <c r="D30" s="200" t="s">
        <v>78</v>
      </c>
      <c r="I30" s="176">
        <f t="shared" ref="I30:AV30" si="14">I26*I20*I14</f>
        <v>1.978414140108248</v>
      </c>
      <c r="J30" s="176">
        <f t="shared" si="14"/>
        <v>1.9552400680761164</v>
      </c>
      <c r="K30" s="176">
        <f t="shared" si="14"/>
        <v>1.9277871133772995</v>
      </c>
      <c r="L30" s="176">
        <f t="shared" si="14"/>
        <v>1.8866822164203318</v>
      </c>
      <c r="M30" s="176">
        <f t="shared" si="14"/>
        <v>1.8574053696238144</v>
      </c>
      <c r="N30" s="176">
        <f t="shared" si="14"/>
        <v>1.8144373871434529</v>
      </c>
      <c r="O30" s="176">
        <f t="shared" si="14"/>
        <v>1.7832198226475839</v>
      </c>
      <c r="P30" s="176">
        <f t="shared" si="14"/>
        <v>1.7382684043189136</v>
      </c>
      <c r="Q30" s="176">
        <f t="shared" si="14"/>
        <v>1.7049854295360745</v>
      </c>
      <c r="R30" s="176">
        <f t="shared" si="14"/>
        <v>1.6579221012987753</v>
      </c>
      <c r="S30" s="176">
        <f t="shared" si="14"/>
        <v>1.6224406214272586</v>
      </c>
      <c r="T30" s="176">
        <f t="shared" si="14"/>
        <v>1.5731282324435514</v>
      </c>
      <c r="U30" s="176">
        <f t="shared" si="14"/>
        <v>1.535306178769466</v>
      </c>
      <c r="V30" s="176">
        <f t="shared" si="14"/>
        <v>1.4835983106922705</v>
      </c>
      <c r="W30" s="176">
        <f t="shared" si="14"/>
        <v>1.4432840299364202</v>
      </c>
      <c r="X30" s="176">
        <f t="shared" si="14"/>
        <v>1.3890243659194594</v>
      </c>
      <c r="Y30" s="176">
        <f t="shared" si="14"/>
        <v>1.3460559679748365</v>
      </c>
      <c r="Z30" s="176">
        <f t="shared" si="14"/>
        <v>1.2890776186814275</v>
      </c>
      <c r="AA30" s="176">
        <f t="shared" si="14"/>
        <v>1.2432822799061101</v>
      </c>
      <c r="AB30" s="176">
        <f t="shared" si="14"/>
        <v>1.1834070635864931</v>
      </c>
      <c r="AC30" s="176">
        <f t="shared" si="14"/>
        <v>1.1346002826235804</v>
      </c>
      <c r="AD30" s="176">
        <f t="shared" si="14"/>
        <v>1.0716379561309959</v>
      </c>
      <c r="AE30" s="176">
        <f t="shared" si="14"/>
        <v>1.0196227590208857</v>
      </c>
      <c r="AF30" s="176">
        <f t="shared" si="14"/>
        <v>0.95337019642337761</v>
      </c>
      <c r="AG30" s="176">
        <f t="shared" si="14"/>
        <v>0.89793628755331645</v>
      </c>
      <c r="AH30" s="176">
        <f t="shared" si="14"/>
        <v>0.82817660277047755</v>
      </c>
      <c r="AI30" s="176">
        <f t="shared" si="14"/>
        <v>0.76909945797091772</v>
      </c>
      <c r="AJ30" s="176">
        <f t="shared" si="14"/>
        <v>0.69560106762151519</v>
      </c>
      <c r="AK30" s="176">
        <f t="shared" si="14"/>
        <v>0.63264096546738646</v>
      </c>
      <c r="AL30" s="176">
        <f t="shared" si="14"/>
        <v>0.55515658785395772</v>
      </c>
      <c r="AM30" s="176">
        <f t="shared" si="14"/>
        <v>0.48805757496040397</v>
      </c>
      <c r="AN30" s="176">
        <f t="shared" si="14"/>
        <v>0.40632316083935455</v>
      </c>
      <c r="AO30" s="176">
        <f t="shared" si="14"/>
        <v>0.33481194665463193</v>
      </c>
      <c r="AP30" s="176">
        <f t="shared" si="14"/>
        <v>0.24854553714391051</v>
      </c>
      <c r="AQ30" s="176">
        <f t="shared" si="14"/>
        <v>0.17233031343575117</v>
      </c>
      <c r="AR30" s="176">
        <f t="shared" si="14"/>
        <v>8.123082009551548E-2</v>
      </c>
      <c r="AS30" s="176">
        <f t="shared" si="14"/>
        <v>0</v>
      </c>
      <c r="AT30" s="176">
        <f t="shared" si="14"/>
        <v>0</v>
      </c>
      <c r="AU30" s="176">
        <f t="shared" si="14"/>
        <v>0</v>
      </c>
      <c r="AV30" s="176">
        <f t="shared" si="14"/>
        <v>0</v>
      </c>
    </row>
    <row r="31" spans="1:62" x14ac:dyDescent="0.2">
      <c r="B31" s="342"/>
      <c r="C31" s="247" t="s">
        <v>388</v>
      </c>
      <c r="D31" s="155" t="s">
        <v>78</v>
      </c>
      <c r="E31" s="247"/>
      <c r="F31" s="247"/>
      <c r="G31" s="247"/>
      <c r="H31" s="247"/>
      <c r="I31" s="177">
        <f>I24-I30</f>
        <v>0.691763344242736</v>
      </c>
      <c r="J31" s="177">
        <f t="shared" ref="J31:AV31" si="15">J24-J30</f>
        <v>0.81949118503931184</v>
      </c>
      <c r="K31" s="177">
        <f t="shared" si="15"/>
        <v>1.2270118494617201</v>
      </c>
      <c r="L31" s="177">
        <f t="shared" si="15"/>
        <v>0.87393572526917662</v>
      </c>
      <c r="M31" s="177">
        <f t="shared" si="15"/>
        <v>1.2826263426973565</v>
      </c>
      <c r="N31" s="177">
        <f t="shared" si="15"/>
        <v>0.93186759689161724</v>
      </c>
      <c r="O31" s="177">
        <f t="shared" si="15"/>
        <v>1.3418333829453821</v>
      </c>
      <c r="P31" s="177">
        <f t="shared" si="15"/>
        <v>0.99352163530862958</v>
      </c>
      <c r="Q31" s="177">
        <f t="shared" si="15"/>
        <v>1.4048754697701225</v>
      </c>
      <c r="R31" s="177">
        <f t="shared" si="15"/>
        <v>1.0591486528810896</v>
      </c>
      <c r="S31" s="177">
        <f t="shared" si="15"/>
        <v>1.4720116114539534</v>
      </c>
      <c r="T31" s="177">
        <f t="shared" si="15"/>
        <v>1.1290165275846424</v>
      </c>
      <c r="U31" s="177">
        <f t="shared" si="15"/>
        <v>1.5435184500655323</v>
      </c>
      <c r="V31" s="177">
        <f t="shared" si="15"/>
        <v>1.2034113658462771</v>
      </c>
      <c r="W31" s="177">
        <f t="shared" si="15"/>
        <v>1.6196914631928552</v>
      </c>
      <c r="X31" s="177">
        <f t="shared" si="15"/>
        <v>1.2826387446156107</v>
      </c>
      <c r="Y31" s="177">
        <f t="shared" si="15"/>
        <v>1.7008462475644461</v>
      </c>
      <c r="Z31" s="177">
        <f t="shared" si="15"/>
        <v>1.3670250380691746</v>
      </c>
      <c r="AA31" s="177">
        <f t="shared" si="15"/>
        <v>1.7873198901378209</v>
      </c>
      <c r="AB31" s="177">
        <f t="shared" si="15"/>
        <v>1.4569188347138133</v>
      </c>
      <c r="AC31" s="177">
        <f t="shared" si="15"/>
        <v>1.8794724326144627</v>
      </c>
      <c r="AD31" s="177">
        <f t="shared" si="15"/>
        <v>1.5526924510480662</v>
      </c>
      <c r="AE31" s="177">
        <f t="shared" si="15"/>
        <v>1.9776884357465079</v>
      </c>
      <c r="AF31" s="177">
        <f t="shared" si="15"/>
        <v>1.6547435483600355</v>
      </c>
      <c r="AG31" s="177">
        <f t="shared" si="15"/>
        <v>2.0823786502339989</v>
      </c>
      <c r="AH31" s="177">
        <f t="shared" si="15"/>
        <v>1.7634968596883538</v>
      </c>
      <c r="AI31" s="177">
        <f t="shared" si="15"/>
        <v>2.1939818014747026</v>
      </c>
      <c r="AJ31" s="177">
        <f t="shared" si="15"/>
        <v>1.8794060344516021</v>
      </c>
      <c r="AK31" s="177">
        <f t="shared" si="15"/>
        <v>2.3129664959232477</v>
      </c>
      <c r="AL31" s="177">
        <f t="shared" si="15"/>
        <v>2.0029556087627975</v>
      </c>
      <c r="AM31" s="177">
        <f t="shared" si="15"/>
        <v>2.4398332573447594</v>
      </c>
      <c r="AN31" s="177">
        <f t="shared" si="15"/>
        <v>2.1346631099917204</v>
      </c>
      <c r="AO31" s="177">
        <f t="shared" si="15"/>
        <v>2.5751167018125787</v>
      </c>
      <c r="AP31" s="177">
        <f t="shared" si="15"/>
        <v>2.2750813047211738</v>
      </c>
      <c r="AQ31" s="177">
        <f t="shared" si="15"/>
        <v>2.7193878609025579</v>
      </c>
      <c r="AR31" s="177">
        <f t="shared" si="15"/>
        <v>2.4248005998663715</v>
      </c>
      <c r="AS31" s="177">
        <f t="shared" si="15"/>
        <v>0</v>
      </c>
      <c r="AT31" s="177">
        <f t="shared" si="15"/>
        <v>0</v>
      </c>
      <c r="AU31" s="177">
        <f t="shared" si="15"/>
        <v>0</v>
      </c>
      <c r="AV31" s="177">
        <f t="shared" si="15"/>
        <v>0</v>
      </c>
    </row>
    <row r="32" spans="1:62" x14ac:dyDescent="0.2">
      <c r="B32" s="67" t="s">
        <v>383</v>
      </c>
      <c r="D32" s="6"/>
      <c r="I32" s="176">
        <f>SUM(I30:I31)</f>
        <v>2.670177484350984</v>
      </c>
      <c r="J32" s="176">
        <f t="shared" ref="J32:AV32" si="16">SUM(J30:J31)</f>
        <v>2.7747312531154282</v>
      </c>
      <c r="K32" s="176">
        <f t="shared" si="16"/>
        <v>3.1547989628390196</v>
      </c>
      <c r="L32" s="176">
        <f t="shared" si="16"/>
        <v>2.7606179416895085</v>
      </c>
      <c r="M32" s="176">
        <f t="shared" si="16"/>
        <v>3.140031712321171</v>
      </c>
      <c r="N32" s="176">
        <f t="shared" si="16"/>
        <v>2.7463049840350702</v>
      </c>
      <c r="O32" s="176">
        <f t="shared" si="16"/>
        <v>3.1250532055929661</v>
      </c>
      <c r="P32" s="176">
        <f t="shared" si="16"/>
        <v>2.7317900396275432</v>
      </c>
      <c r="Q32" s="176">
        <f t="shared" si="16"/>
        <v>3.1098608993061969</v>
      </c>
      <c r="R32" s="176">
        <f t="shared" si="16"/>
        <v>2.7170707541798649</v>
      </c>
      <c r="S32" s="176">
        <f t="shared" si="16"/>
        <v>3.0944522328812121</v>
      </c>
      <c r="T32" s="176">
        <f t="shared" si="16"/>
        <v>2.7021447600281938</v>
      </c>
      <c r="U32" s="176">
        <f t="shared" si="16"/>
        <v>3.0788246288349983</v>
      </c>
      <c r="V32" s="176">
        <f t="shared" si="16"/>
        <v>2.6870096765385476</v>
      </c>
      <c r="W32" s="176">
        <f t="shared" si="16"/>
        <v>3.0629754931292754</v>
      </c>
      <c r="X32" s="176">
        <f t="shared" si="16"/>
        <v>2.6716631105350701</v>
      </c>
      <c r="Y32" s="176">
        <f t="shared" si="16"/>
        <v>3.0469022155392826</v>
      </c>
      <c r="Z32" s="176">
        <f t="shared" si="16"/>
        <v>2.6561026567506021</v>
      </c>
      <c r="AA32" s="176">
        <f t="shared" si="16"/>
        <v>3.030602170043931</v>
      </c>
      <c r="AB32" s="176">
        <f t="shared" si="16"/>
        <v>2.6403258983003064</v>
      </c>
      <c r="AC32" s="176">
        <f t="shared" si="16"/>
        <v>3.0140727152380431</v>
      </c>
      <c r="AD32" s="176">
        <f t="shared" si="16"/>
        <v>2.6243304071790621</v>
      </c>
      <c r="AE32" s="176">
        <f t="shared" si="16"/>
        <v>2.9973111947673936</v>
      </c>
      <c r="AF32" s="176">
        <f t="shared" si="16"/>
        <v>2.6081137447834131</v>
      </c>
      <c r="AG32" s="176">
        <f t="shared" si="16"/>
        <v>2.9803149377873153</v>
      </c>
      <c r="AH32" s="176">
        <f t="shared" si="16"/>
        <v>2.5916734624588313</v>
      </c>
      <c r="AI32" s="176">
        <f t="shared" si="16"/>
        <v>2.9630812594456204</v>
      </c>
      <c r="AJ32" s="176">
        <f t="shared" si="16"/>
        <v>2.5750071020731173</v>
      </c>
      <c r="AK32" s="176">
        <f t="shared" si="16"/>
        <v>2.945607461390634</v>
      </c>
      <c r="AL32" s="176">
        <f t="shared" si="16"/>
        <v>2.5581121966167553</v>
      </c>
      <c r="AM32" s="176">
        <f t="shared" si="16"/>
        <v>2.9278908323051636</v>
      </c>
      <c r="AN32" s="176">
        <f t="shared" si="16"/>
        <v>2.5409862708310751</v>
      </c>
      <c r="AO32" s="176">
        <f t="shared" si="16"/>
        <v>2.9099286484672104</v>
      </c>
      <c r="AP32" s="176">
        <f t="shared" si="16"/>
        <v>2.5236268418650845</v>
      </c>
      <c r="AQ32" s="176">
        <f t="shared" si="16"/>
        <v>2.8917181743383091</v>
      </c>
      <c r="AR32" s="176">
        <f t="shared" si="16"/>
        <v>2.5060314199618872</v>
      </c>
      <c r="AS32" s="176">
        <f t="shared" si="16"/>
        <v>0</v>
      </c>
      <c r="AT32" s="176">
        <f t="shared" si="16"/>
        <v>0</v>
      </c>
      <c r="AU32" s="176">
        <f t="shared" si="16"/>
        <v>0</v>
      </c>
      <c r="AV32" s="176">
        <f t="shared" si="16"/>
        <v>0</v>
      </c>
    </row>
    <row r="33" spans="1:48" x14ac:dyDescent="0.2">
      <c r="C33" s="88"/>
      <c r="D33" s="6"/>
    </row>
    <row r="34" spans="1:48" x14ac:dyDescent="0.2">
      <c r="B34" s="343" t="s">
        <v>218</v>
      </c>
      <c r="C34" s="248"/>
      <c r="D34" s="324" t="s">
        <v>68</v>
      </c>
      <c r="E34" s="249">
        <f>Input!E55</f>
        <v>1.4</v>
      </c>
      <c r="F34" s="248"/>
      <c r="G34" s="248"/>
      <c r="H34" s="248"/>
      <c r="I34" s="143">
        <f t="shared" ref="I34:AV34" si="17">IF(I14=1, $E$34, "")</f>
        <v>1.4</v>
      </c>
      <c r="J34" s="143">
        <f t="shared" si="17"/>
        <v>1.4</v>
      </c>
      <c r="K34" s="143">
        <f t="shared" si="17"/>
        <v>1.4</v>
      </c>
      <c r="L34" s="143">
        <f t="shared" si="17"/>
        <v>1.4</v>
      </c>
      <c r="M34" s="143">
        <f t="shared" si="17"/>
        <v>1.4</v>
      </c>
      <c r="N34" s="143">
        <f t="shared" si="17"/>
        <v>1.4</v>
      </c>
      <c r="O34" s="143">
        <f t="shared" si="17"/>
        <v>1.4</v>
      </c>
      <c r="P34" s="143">
        <f t="shared" si="17"/>
        <v>1.4</v>
      </c>
      <c r="Q34" s="143">
        <f t="shared" si="17"/>
        <v>1.4</v>
      </c>
      <c r="R34" s="143">
        <f t="shared" si="17"/>
        <v>1.4</v>
      </c>
      <c r="S34" s="143">
        <f t="shared" si="17"/>
        <v>1.4</v>
      </c>
      <c r="T34" s="143">
        <f t="shared" si="17"/>
        <v>1.4</v>
      </c>
      <c r="U34" s="143">
        <f t="shared" si="17"/>
        <v>1.4</v>
      </c>
      <c r="V34" s="143">
        <f t="shared" si="17"/>
        <v>1.4</v>
      </c>
      <c r="W34" s="143">
        <f t="shared" si="17"/>
        <v>1.4</v>
      </c>
      <c r="X34" s="143">
        <f t="shared" si="17"/>
        <v>1.4</v>
      </c>
      <c r="Y34" s="143">
        <f t="shared" si="17"/>
        <v>1.4</v>
      </c>
      <c r="Z34" s="143">
        <f t="shared" si="17"/>
        <v>1.4</v>
      </c>
      <c r="AA34" s="143">
        <f t="shared" si="17"/>
        <v>1.4</v>
      </c>
      <c r="AB34" s="143">
        <f t="shared" si="17"/>
        <v>1.4</v>
      </c>
      <c r="AC34" s="143">
        <f t="shared" si="17"/>
        <v>1.4</v>
      </c>
      <c r="AD34" s="143">
        <f t="shared" si="17"/>
        <v>1.4</v>
      </c>
      <c r="AE34" s="143">
        <f t="shared" si="17"/>
        <v>1.4</v>
      </c>
      <c r="AF34" s="143">
        <f t="shared" si="17"/>
        <v>1.4</v>
      </c>
      <c r="AG34" s="143">
        <f t="shared" si="17"/>
        <v>1.4</v>
      </c>
      <c r="AH34" s="143">
        <f t="shared" si="17"/>
        <v>1.4</v>
      </c>
      <c r="AI34" s="143">
        <f t="shared" si="17"/>
        <v>1.4</v>
      </c>
      <c r="AJ34" s="143">
        <f t="shared" si="17"/>
        <v>1.4</v>
      </c>
      <c r="AK34" s="143">
        <f t="shared" si="17"/>
        <v>1.4</v>
      </c>
      <c r="AL34" s="143">
        <f t="shared" si="17"/>
        <v>1.4</v>
      </c>
      <c r="AM34" s="143">
        <f t="shared" si="17"/>
        <v>1.4</v>
      </c>
      <c r="AN34" s="143">
        <f t="shared" si="17"/>
        <v>1.4</v>
      </c>
      <c r="AO34" s="143">
        <f t="shared" si="17"/>
        <v>1.4</v>
      </c>
      <c r="AP34" s="143">
        <f t="shared" si="17"/>
        <v>1.4</v>
      </c>
      <c r="AQ34" s="143">
        <f t="shared" si="17"/>
        <v>1.4</v>
      </c>
      <c r="AR34" s="143">
        <f t="shared" si="17"/>
        <v>1.4</v>
      </c>
      <c r="AS34" s="143" t="str">
        <f t="shared" si="17"/>
        <v/>
      </c>
      <c r="AT34" s="143" t="str">
        <f t="shared" si="17"/>
        <v/>
      </c>
      <c r="AU34" s="143" t="str">
        <f t="shared" si="17"/>
        <v/>
      </c>
      <c r="AV34" s="143" t="str">
        <f t="shared" si="17"/>
        <v/>
      </c>
    </row>
    <row r="35" spans="1:48" x14ac:dyDescent="0.2">
      <c r="C35" s="88"/>
      <c r="D35" s="6"/>
    </row>
    <row r="36" spans="1:48" x14ac:dyDescent="0.2">
      <c r="B36" s="343" t="s">
        <v>219</v>
      </c>
      <c r="C36" s="248"/>
      <c r="D36" s="324" t="s">
        <v>68</v>
      </c>
      <c r="E36" s="344">
        <f>AVERAGE(I36:AR36)</f>
        <v>1.3999999999999992</v>
      </c>
      <c r="F36" s="248"/>
      <c r="G36" s="248"/>
      <c r="H36" s="248"/>
      <c r="I36" s="143">
        <f t="shared" ref="I36:AV36" si="18">IF(I14=1, I22/I32, "")</f>
        <v>1.4</v>
      </c>
      <c r="J36" s="143">
        <f t="shared" si="18"/>
        <v>1.4</v>
      </c>
      <c r="K36" s="143">
        <f t="shared" si="18"/>
        <v>1.4</v>
      </c>
      <c r="L36" s="143">
        <f t="shared" si="18"/>
        <v>1.4</v>
      </c>
      <c r="M36" s="143">
        <f t="shared" si="18"/>
        <v>1.4</v>
      </c>
      <c r="N36" s="143">
        <f t="shared" si="18"/>
        <v>1.4</v>
      </c>
      <c r="O36" s="143">
        <f t="shared" si="18"/>
        <v>1.4</v>
      </c>
      <c r="P36" s="143">
        <f t="shared" si="18"/>
        <v>1.4</v>
      </c>
      <c r="Q36" s="143">
        <f t="shared" si="18"/>
        <v>1.4</v>
      </c>
      <c r="R36" s="143">
        <f t="shared" si="18"/>
        <v>1.4</v>
      </c>
      <c r="S36" s="143">
        <f t="shared" si="18"/>
        <v>1.4</v>
      </c>
      <c r="T36" s="143">
        <f t="shared" si="18"/>
        <v>1.4</v>
      </c>
      <c r="U36" s="143">
        <f t="shared" si="18"/>
        <v>1.4</v>
      </c>
      <c r="V36" s="143">
        <f t="shared" si="18"/>
        <v>1.4</v>
      </c>
      <c r="W36" s="143">
        <f t="shared" si="18"/>
        <v>1.4</v>
      </c>
      <c r="X36" s="143">
        <f t="shared" si="18"/>
        <v>1.4</v>
      </c>
      <c r="Y36" s="143">
        <f t="shared" si="18"/>
        <v>1.4</v>
      </c>
      <c r="Z36" s="143">
        <f t="shared" si="18"/>
        <v>1.3999999999999997</v>
      </c>
      <c r="AA36" s="143">
        <f t="shared" si="18"/>
        <v>1.4</v>
      </c>
      <c r="AB36" s="143">
        <f t="shared" si="18"/>
        <v>1.4</v>
      </c>
      <c r="AC36" s="143">
        <f t="shared" si="18"/>
        <v>1.4</v>
      </c>
      <c r="AD36" s="143">
        <f t="shared" si="18"/>
        <v>1.4</v>
      </c>
      <c r="AE36" s="143">
        <f t="shared" si="18"/>
        <v>1.4</v>
      </c>
      <c r="AF36" s="143">
        <f t="shared" si="18"/>
        <v>1.4</v>
      </c>
      <c r="AG36" s="143">
        <f t="shared" si="18"/>
        <v>1.4</v>
      </c>
      <c r="AH36" s="143">
        <f t="shared" si="18"/>
        <v>1.3999999999999997</v>
      </c>
      <c r="AI36" s="143">
        <f t="shared" si="18"/>
        <v>1.4</v>
      </c>
      <c r="AJ36" s="143">
        <f t="shared" si="18"/>
        <v>1.4</v>
      </c>
      <c r="AK36" s="143">
        <f t="shared" si="18"/>
        <v>1.4</v>
      </c>
      <c r="AL36" s="143">
        <f t="shared" si="18"/>
        <v>1.4</v>
      </c>
      <c r="AM36" s="143">
        <f t="shared" si="18"/>
        <v>1.4</v>
      </c>
      <c r="AN36" s="143">
        <f t="shared" si="18"/>
        <v>1.3999999999999997</v>
      </c>
      <c r="AO36" s="143">
        <f t="shared" si="18"/>
        <v>1.4</v>
      </c>
      <c r="AP36" s="143">
        <f t="shared" si="18"/>
        <v>1.4</v>
      </c>
      <c r="AQ36" s="143">
        <f t="shared" si="18"/>
        <v>1.4</v>
      </c>
      <c r="AR36" s="143">
        <f t="shared" si="18"/>
        <v>1.4</v>
      </c>
      <c r="AS36" s="143" t="str">
        <f t="shared" si="18"/>
        <v/>
      </c>
      <c r="AT36" s="143" t="str">
        <f t="shared" si="18"/>
        <v/>
      </c>
      <c r="AU36" s="143" t="str">
        <f t="shared" si="18"/>
        <v/>
      </c>
      <c r="AV36" s="143" t="str">
        <f t="shared" si="18"/>
        <v/>
      </c>
    </row>
    <row r="38" spans="1:48" s="146" customFormat="1" ht="20" x14ac:dyDescent="0.25">
      <c r="A38" s="146" t="s">
        <v>426</v>
      </c>
      <c r="D38" s="147"/>
    </row>
    <row r="40" spans="1:48" x14ac:dyDescent="0.2">
      <c r="C40" s="15" t="s">
        <v>220</v>
      </c>
      <c r="D40" s="200" t="s">
        <v>78</v>
      </c>
      <c r="E40" s="393">
        <f>Input!F94</f>
        <v>94.593744984750373</v>
      </c>
    </row>
    <row r="41" spans="1:48" x14ac:dyDescent="0.2">
      <c r="C41" s="19" t="s">
        <v>407</v>
      </c>
      <c r="D41" s="200" t="s">
        <v>78</v>
      </c>
      <c r="E41" s="393">
        <f>Input!G94</f>
        <v>59.057138510693967</v>
      </c>
    </row>
    <row r="42" spans="1:48" x14ac:dyDescent="0.2">
      <c r="C42" s="19" t="s">
        <v>411</v>
      </c>
      <c r="D42" s="200" t="s">
        <v>78</v>
      </c>
      <c r="E42" s="393">
        <f>Input!H94</f>
        <v>35.536606474056406</v>
      </c>
    </row>
    <row r="44" spans="1:48" s="146" customFormat="1" ht="20" x14ac:dyDescent="0.25">
      <c r="A44" s="146" t="s">
        <v>222</v>
      </c>
      <c r="D44" s="147"/>
    </row>
    <row r="45" spans="1:48" x14ac:dyDescent="0.2">
      <c r="C45" s="115" t="s">
        <v>66</v>
      </c>
      <c r="D45" s="6" t="s">
        <v>38</v>
      </c>
      <c r="E45" s="139">
        <f>Input!E54</f>
        <v>6.7000000000000004E-2</v>
      </c>
      <c r="G45" s="137" t="s">
        <v>460</v>
      </c>
      <c r="I45" s="188">
        <f>$E$45/2</f>
        <v>3.3500000000000002E-2</v>
      </c>
      <c r="J45" s="188">
        <f t="shared" ref="J45:AV45" si="19">$E$45/2</f>
        <v>3.3500000000000002E-2</v>
      </c>
      <c r="K45" s="188">
        <f t="shared" si="19"/>
        <v>3.3500000000000002E-2</v>
      </c>
      <c r="L45" s="188">
        <f t="shared" si="19"/>
        <v>3.3500000000000002E-2</v>
      </c>
      <c r="M45" s="188">
        <f t="shared" si="19"/>
        <v>3.3500000000000002E-2</v>
      </c>
      <c r="N45" s="188">
        <f t="shared" si="19"/>
        <v>3.3500000000000002E-2</v>
      </c>
      <c r="O45" s="188">
        <f t="shared" si="19"/>
        <v>3.3500000000000002E-2</v>
      </c>
      <c r="P45" s="188">
        <f t="shared" si="19"/>
        <v>3.3500000000000002E-2</v>
      </c>
      <c r="Q45" s="188">
        <f t="shared" si="19"/>
        <v>3.3500000000000002E-2</v>
      </c>
      <c r="R45" s="188">
        <f t="shared" si="19"/>
        <v>3.3500000000000002E-2</v>
      </c>
      <c r="S45" s="188">
        <f t="shared" si="19"/>
        <v>3.3500000000000002E-2</v>
      </c>
      <c r="T45" s="188">
        <f t="shared" si="19"/>
        <v>3.3500000000000002E-2</v>
      </c>
      <c r="U45" s="188">
        <f t="shared" si="19"/>
        <v>3.3500000000000002E-2</v>
      </c>
      <c r="V45" s="188">
        <f t="shared" si="19"/>
        <v>3.3500000000000002E-2</v>
      </c>
      <c r="W45" s="188">
        <f t="shared" si="19"/>
        <v>3.3500000000000002E-2</v>
      </c>
      <c r="X45" s="188">
        <f t="shared" si="19"/>
        <v>3.3500000000000002E-2</v>
      </c>
      <c r="Y45" s="188">
        <f t="shared" si="19"/>
        <v>3.3500000000000002E-2</v>
      </c>
      <c r="Z45" s="188">
        <f t="shared" si="19"/>
        <v>3.3500000000000002E-2</v>
      </c>
      <c r="AA45" s="188">
        <f t="shared" si="19"/>
        <v>3.3500000000000002E-2</v>
      </c>
      <c r="AB45" s="188">
        <f t="shared" si="19"/>
        <v>3.3500000000000002E-2</v>
      </c>
      <c r="AC45" s="188">
        <f t="shared" si="19"/>
        <v>3.3500000000000002E-2</v>
      </c>
      <c r="AD45" s="188">
        <f t="shared" si="19"/>
        <v>3.3500000000000002E-2</v>
      </c>
      <c r="AE45" s="188">
        <f t="shared" si="19"/>
        <v>3.3500000000000002E-2</v>
      </c>
      <c r="AF45" s="188">
        <f t="shared" si="19"/>
        <v>3.3500000000000002E-2</v>
      </c>
      <c r="AG45" s="188">
        <f t="shared" si="19"/>
        <v>3.3500000000000002E-2</v>
      </c>
      <c r="AH45" s="188">
        <f t="shared" si="19"/>
        <v>3.3500000000000002E-2</v>
      </c>
      <c r="AI45" s="188">
        <f t="shared" si="19"/>
        <v>3.3500000000000002E-2</v>
      </c>
      <c r="AJ45" s="188">
        <f t="shared" si="19"/>
        <v>3.3500000000000002E-2</v>
      </c>
      <c r="AK45" s="188">
        <f t="shared" si="19"/>
        <v>3.3500000000000002E-2</v>
      </c>
      <c r="AL45" s="188">
        <f t="shared" si="19"/>
        <v>3.3500000000000002E-2</v>
      </c>
      <c r="AM45" s="188">
        <f t="shared" si="19"/>
        <v>3.3500000000000002E-2</v>
      </c>
      <c r="AN45" s="188">
        <f t="shared" si="19"/>
        <v>3.3500000000000002E-2</v>
      </c>
      <c r="AO45" s="188">
        <f t="shared" si="19"/>
        <v>3.3500000000000002E-2</v>
      </c>
      <c r="AP45" s="188">
        <f t="shared" si="19"/>
        <v>3.3500000000000002E-2</v>
      </c>
      <c r="AQ45" s="188">
        <f t="shared" si="19"/>
        <v>3.3500000000000002E-2</v>
      </c>
      <c r="AR45" s="188">
        <f t="shared" si="19"/>
        <v>3.3500000000000002E-2</v>
      </c>
      <c r="AS45" s="188">
        <f t="shared" si="19"/>
        <v>3.3500000000000002E-2</v>
      </c>
      <c r="AT45" s="188">
        <f t="shared" si="19"/>
        <v>3.3500000000000002E-2</v>
      </c>
      <c r="AU45" s="188">
        <f t="shared" si="19"/>
        <v>3.3500000000000002E-2</v>
      </c>
      <c r="AV45" s="188">
        <f t="shared" si="19"/>
        <v>3.3500000000000002E-2</v>
      </c>
    </row>
    <row r="46" spans="1:48" x14ac:dyDescent="0.2">
      <c r="D46" s="6"/>
      <c r="E46"/>
      <c r="G46" s="390">
        <f>IF(ROUND(MIN(I51:AV51), 5)=0, 0, 1)</f>
        <v>0</v>
      </c>
    </row>
    <row r="47" spans="1:48" x14ac:dyDescent="0.2">
      <c r="B47" s="67" t="s">
        <v>206</v>
      </c>
      <c r="D47" s="200" t="s">
        <v>78</v>
      </c>
      <c r="H47" s="170">
        <f>SUM(I47:AV47)</f>
        <v>158.12306176555862</v>
      </c>
      <c r="I47" s="144">
        <f>Operations!I115</f>
        <v>3.7382484780913776</v>
      </c>
      <c r="J47" s="144">
        <f>Operations!J115</f>
        <v>3.8846237543615993</v>
      </c>
      <c r="K47" s="144">
        <f>Operations!K115</f>
        <v>4.4167185479746269</v>
      </c>
      <c r="L47" s="144">
        <f>Operations!L115</f>
        <v>3.8648651183653113</v>
      </c>
      <c r="M47" s="144">
        <f>Operations!M115</f>
        <v>4.3960443972496392</v>
      </c>
      <c r="N47" s="144">
        <f>Operations!N115</f>
        <v>3.844826977649098</v>
      </c>
      <c r="O47" s="144">
        <f>Operations!O115</f>
        <v>4.375074487830152</v>
      </c>
      <c r="P47" s="144">
        <f>Operations!P115</f>
        <v>3.8245060554785599</v>
      </c>
      <c r="Q47" s="144">
        <f>Operations!Q115</f>
        <v>4.3538052590286753</v>
      </c>
      <c r="R47" s="144">
        <f>Operations!R115</f>
        <v>3.8038990558518107</v>
      </c>
      <c r="S47" s="144">
        <f>Operations!S115</f>
        <v>4.3322331260336968</v>
      </c>
      <c r="T47" s="144">
        <f>Operations!T115</f>
        <v>3.7830026640394712</v>
      </c>
      <c r="U47" s="144">
        <f>Operations!U115</f>
        <v>4.3103544803689973</v>
      </c>
      <c r="V47" s="144">
        <f>Operations!V115</f>
        <v>3.7618135471539667</v>
      </c>
      <c r="W47" s="144">
        <f>Operations!W115</f>
        <v>4.2881656903809855</v>
      </c>
      <c r="X47" s="144">
        <f>Operations!X115</f>
        <v>3.740328354749098</v>
      </c>
      <c r="Y47" s="144">
        <f>Operations!Y115</f>
        <v>4.2656631017549955</v>
      </c>
      <c r="Z47" s="144">
        <f>Operations!Z115</f>
        <v>3.7185437194508424</v>
      </c>
      <c r="AA47" s="144">
        <f>Operations!AA115</f>
        <v>4.242843038061503</v>
      </c>
      <c r="AB47" s="144">
        <f>Operations!AB115</f>
        <v>3.6964562576204285</v>
      </c>
      <c r="AC47" s="144">
        <f>Operations!AC115</f>
        <v>4.2197018013332599</v>
      </c>
      <c r="AD47" s="144">
        <f>Operations!AD115</f>
        <v>3.6740625700506868</v>
      </c>
      <c r="AE47" s="144">
        <f>Operations!AE115</f>
        <v>4.1962356726743506</v>
      </c>
      <c r="AF47" s="144">
        <f>Operations!AF115</f>
        <v>3.651359242696778</v>
      </c>
      <c r="AG47" s="144">
        <f>Operations!AG115</f>
        <v>4.1724409129022408</v>
      </c>
      <c r="AH47" s="144">
        <f>Operations!AH115</f>
        <v>3.6283428474423634</v>
      </c>
      <c r="AI47" s="144">
        <f>Operations!AI115</f>
        <v>4.148313763223868</v>
      </c>
      <c r="AJ47" s="144">
        <f>Operations!AJ115</f>
        <v>3.6050099429023641</v>
      </c>
      <c r="AK47" s="144">
        <f>Operations!AK115</f>
        <v>4.1238504459468874</v>
      </c>
      <c r="AL47" s="144">
        <f>Operations!AL115</f>
        <v>3.5813570752634574</v>
      </c>
      <c r="AM47" s="144">
        <f>Operations!AM115</f>
        <v>4.0990471652272289</v>
      </c>
      <c r="AN47" s="144">
        <f>Operations!AN115</f>
        <v>3.5573807791635046</v>
      </c>
      <c r="AO47" s="144">
        <f>Operations!AO115</f>
        <v>4.0739001078540946</v>
      </c>
      <c r="AP47" s="144">
        <f>Operations!AP115</f>
        <v>3.5330775786111182</v>
      </c>
      <c r="AQ47" s="144">
        <f>Operations!AQ115</f>
        <v>4.0484054440736328</v>
      </c>
      <c r="AR47" s="144">
        <f>Operations!AR115</f>
        <v>3.5084439879466416</v>
      </c>
      <c r="AS47" s="144">
        <f>Operations!AS115</f>
        <v>4.0350593284525011</v>
      </c>
      <c r="AT47" s="144">
        <f>Operations!AT115</f>
        <v>3.4959765128458122</v>
      </c>
      <c r="AU47" s="144">
        <f>Operations!AU115</f>
        <v>4.0088579007825835</v>
      </c>
      <c r="AV47" s="144">
        <f>Operations!AV115</f>
        <v>4.1202225746703967</v>
      </c>
    </row>
    <row r="48" spans="1:48" x14ac:dyDescent="0.2">
      <c r="D48" s="6"/>
    </row>
    <row r="49" spans="1:48" x14ac:dyDescent="0.2">
      <c r="C49" s="135" t="s">
        <v>215</v>
      </c>
      <c r="D49" s="200" t="s">
        <v>78</v>
      </c>
      <c r="I49" s="239">
        <f>H51</f>
        <v>59.057138510693967</v>
      </c>
      <c r="J49" s="239">
        <f t="shared" ref="J49:AV49" si="20">I51</f>
        <v>58.36537516645123</v>
      </c>
      <c r="K49" s="239">
        <f t="shared" si="20"/>
        <v>57.545883981411919</v>
      </c>
      <c r="L49" s="239">
        <f t="shared" si="20"/>
        <v>56.318872131950201</v>
      </c>
      <c r="M49" s="239">
        <f t="shared" si="20"/>
        <v>55.444936406681023</v>
      </c>
      <c r="N49" s="239">
        <f t="shared" si="20"/>
        <v>54.162310063983668</v>
      </c>
      <c r="O49" s="239">
        <f t="shared" si="20"/>
        <v>53.230442467092054</v>
      </c>
      <c r="P49" s="239">
        <f t="shared" si="20"/>
        <v>51.888609084146673</v>
      </c>
      <c r="Q49" s="239">
        <f t="shared" si="20"/>
        <v>50.895087448838041</v>
      </c>
      <c r="R49" s="239">
        <f t="shared" si="20"/>
        <v>49.490211979067915</v>
      </c>
      <c r="S49" s="239">
        <f t="shared" si="20"/>
        <v>48.431063326186823</v>
      </c>
      <c r="T49" s="239">
        <f t="shared" si="20"/>
        <v>46.959051714732873</v>
      </c>
      <c r="U49" s="239">
        <f t="shared" si="20"/>
        <v>45.830035187148233</v>
      </c>
      <c r="V49" s="239">
        <f t="shared" si="20"/>
        <v>44.2865167370827</v>
      </c>
      <c r="W49" s="239">
        <f t="shared" si="20"/>
        <v>43.083105371236421</v>
      </c>
      <c r="X49" s="239">
        <f t="shared" si="20"/>
        <v>41.463413908043563</v>
      </c>
      <c r="Y49" s="239">
        <f t="shared" si="20"/>
        <v>40.180775163427953</v>
      </c>
      <c r="Z49" s="239">
        <f t="shared" si="20"/>
        <v>38.479928915863503</v>
      </c>
      <c r="AA49" s="239">
        <f t="shared" si="20"/>
        <v>37.112903877794331</v>
      </c>
      <c r="AB49" s="239">
        <f t="shared" si="20"/>
        <v>35.325583987656508</v>
      </c>
      <c r="AC49" s="239">
        <f t="shared" si="20"/>
        <v>33.868665152942697</v>
      </c>
      <c r="AD49" s="239">
        <f t="shared" si="20"/>
        <v>31.989192720328234</v>
      </c>
      <c r="AE49" s="239">
        <f t="shared" si="20"/>
        <v>30.436500269280167</v>
      </c>
      <c r="AF49" s="239">
        <f t="shared" si="20"/>
        <v>28.458811833533659</v>
      </c>
      <c r="AG49" s="239">
        <f t="shared" si="20"/>
        <v>26.804068285173624</v>
      </c>
      <c r="AH49" s="239">
        <f t="shared" si="20"/>
        <v>24.721689634939626</v>
      </c>
      <c r="AI49" s="239">
        <f t="shared" si="20"/>
        <v>22.958192775251273</v>
      </c>
      <c r="AJ49" s="239">
        <f t="shared" si="20"/>
        <v>20.764210973776571</v>
      </c>
      <c r="AK49" s="239">
        <f t="shared" si="20"/>
        <v>18.884804939324969</v>
      </c>
      <c r="AL49" s="239">
        <f t="shared" si="20"/>
        <v>16.57183844340172</v>
      </c>
      <c r="AM49" s="239">
        <f t="shared" si="20"/>
        <v>14.568882834638924</v>
      </c>
      <c r="AN49" s="239">
        <f t="shared" si="20"/>
        <v>12.129049577294165</v>
      </c>
      <c r="AO49" s="239">
        <f t="shared" si="20"/>
        <v>9.9943864673024443</v>
      </c>
      <c r="AP49" s="239">
        <f t="shared" si="20"/>
        <v>7.4192697654898652</v>
      </c>
      <c r="AQ49" s="239">
        <f t="shared" si="20"/>
        <v>5.1441884607686914</v>
      </c>
      <c r="AR49" s="239">
        <f t="shared" si="20"/>
        <v>2.4248005998661335</v>
      </c>
      <c r="AS49" s="239">
        <f t="shared" si="20"/>
        <v>-2.3803181647963356E-13</v>
      </c>
      <c r="AT49" s="239">
        <f t="shared" si="20"/>
        <v>-2.3803181647963356E-13</v>
      </c>
      <c r="AU49" s="239">
        <f t="shared" si="20"/>
        <v>-2.3803181647963356E-13</v>
      </c>
      <c r="AV49" s="239">
        <f t="shared" si="20"/>
        <v>-2.3803181647963356E-13</v>
      </c>
    </row>
    <row r="50" spans="1:48" x14ac:dyDescent="0.2">
      <c r="B50" s="247"/>
      <c r="C50" s="246" t="s">
        <v>216</v>
      </c>
      <c r="D50" s="155" t="s">
        <v>78</v>
      </c>
      <c r="E50" s="247"/>
      <c r="F50" s="247"/>
      <c r="G50" s="247"/>
      <c r="H50" s="247"/>
      <c r="I50" s="193">
        <f>-I54</f>
        <v>-0.691763344242736</v>
      </c>
      <c r="J50" s="193">
        <f t="shared" ref="J50:AV50" si="21">-J54</f>
        <v>-0.81949118503931184</v>
      </c>
      <c r="K50" s="193">
        <f t="shared" si="21"/>
        <v>-1.2270118494617201</v>
      </c>
      <c r="L50" s="193">
        <f t="shared" si="21"/>
        <v>-0.87393572526917662</v>
      </c>
      <c r="M50" s="193">
        <f t="shared" si="21"/>
        <v>-1.2826263426973565</v>
      </c>
      <c r="N50" s="193">
        <f t="shared" si="21"/>
        <v>-0.93186759689161724</v>
      </c>
      <c r="O50" s="193">
        <f t="shared" si="21"/>
        <v>-1.3418333829453821</v>
      </c>
      <c r="P50" s="193">
        <f t="shared" si="21"/>
        <v>-0.99352163530862958</v>
      </c>
      <c r="Q50" s="193">
        <f t="shared" si="21"/>
        <v>-1.4048754697701225</v>
      </c>
      <c r="R50" s="193">
        <f t="shared" si="21"/>
        <v>-1.0591486528810896</v>
      </c>
      <c r="S50" s="193">
        <f t="shared" si="21"/>
        <v>-1.4720116114539534</v>
      </c>
      <c r="T50" s="193">
        <f t="shared" si="21"/>
        <v>-1.1290165275846424</v>
      </c>
      <c r="U50" s="193">
        <f t="shared" si="21"/>
        <v>-1.5435184500655323</v>
      </c>
      <c r="V50" s="193">
        <f t="shared" si="21"/>
        <v>-1.2034113658462771</v>
      </c>
      <c r="W50" s="193">
        <f t="shared" si="21"/>
        <v>-1.6196914631928552</v>
      </c>
      <c r="X50" s="193">
        <f t="shared" si="21"/>
        <v>-1.2826387446156107</v>
      </c>
      <c r="Y50" s="193">
        <f t="shared" si="21"/>
        <v>-1.7008462475644461</v>
      </c>
      <c r="Z50" s="193">
        <f t="shared" si="21"/>
        <v>-1.3670250380691746</v>
      </c>
      <c r="AA50" s="193">
        <f t="shared" si="21"/>
        <v>-1.7873198901378209</v>
      </c>
      <c r="AB50" s="193">
        <f t="shared" si="21"/>
        <v>-1.4569188347138133</v>
      </c>
      <c r="AC50" s="193">
        <f t="shared" si="21"/>
        <v>-1.8794724326144627</v>
      </c>
      <c r="AD50" s="193">
        <f t="shared" si="21"/>
        <v>-1.5526924510480662</v>
      </c>
      <c r="AE50" s="193">
        <f t="shared" si="21"/>
        <v>-1.9776884357465079</v>
      </c>
      <c r="AF50" s="193">
        <f t="shared" si="21"/>
        <v>-1.6547435483600355</v>
      </c>
      <c r="AG50" s="193">
        <f t="shared" si="21"/>
        <v>-2.0823786502339989</v>
      </c>
      <c r="AH50" s="193">
        <f t="shared" si="21"/>
        <v>-1.7634968596883538</v>
      </c>
      <c r="AI50" s="193">
        <f t="shared" si="21"/>
        <v>-2.1939818014747026</v>
      </c>
      <c r="AJ50" s="193">
        <f t="shared" si="21"/>
        <v>-1.8794060344516021</v>
      </c>
      <c r="AK50" s="193">
        <f t="shared" si="21"/>
        <v>-2.3129664959232477</v>
      </c>
      <c r="AL50" s="193">
        <f t="shared" si="21"/>
        <v>-2.0029556087627975</v>
      </c>
      <c r="AM50" s="193">
        <f t="shared" si="21"/>
        <v>-2.4398332573447594</v>
      </c>
      <c r="AN50" s="193">
        <f t="shared" si="21"/>
        <v>-2.1346631099917204</v>
      </c>
      <c r="AO50" s="193">
        <f t="shared" si="21"/>
        <v>-2.5751167018125787</v>
      </c>
      <c r="AP50" s="193">
        <f t="shared" si="21"/>
        <v>-2.2750813047211738</v>
      </c>
      <c r="AQ50" s="193">
        <f t="shared" si="21"/>
        <v>-2.7193878609025579</v>
      </c>
      <c r="AR50" s="193">
        <f t="shared" si="21"/>
        <v>-2.4248005998663715</v>
      </c>
      <c r="AS50" s="193">
        <f t="shared" si="21"/>
        <v>0</v>
      </c>
      <c r="AT50" s="193">
        <f t="shared" si="21"/>
        <v>0</v>
      </c>
      <c r="AU50" s="193">
        <f t="shared" si="21"/>
        <v>0</v>
      </c>
      <c r="AV50" s="193">
        <f t="shared" si="21"/>
        <v>0</v>
      </c>
    </row>
    <row r="51" spans="1:48" x14ac:dyDescent="0.2">
      <c r="B51" s="67" t="s">
        <v>115</v>
      </c>
      <c r="D51" s="6"/>
      <c r="H51" s="253">
        <f>E41</f>
        <v>59.057138510693967</v>
      </c>
      <c r="I51" s="239">
        <f>SUM(I49:I50)</f>
        <v>58.36537516645123</v>
      </c>
      <c r="J51" s="239">
        <f t="shared" ref="J51:AV51" si="22">SUM(J49:J50)</f>
        <v>57.545883981411919</v>
      </c>
      <c r="K51" s="239">
        <f t="shared" si="22"/>
        <v>56.318872131950201</v>
      </c>
      <c r="L51" s="239">
        <f t="shared" si="22"/>
        <v>55.444936406681023</v>
      </c>
      <c r="M51" s="239">
        <f t="shared" si="22"/>
        <v>54.162310063983668</v>
      </c>
      <c r="N51" s="239">
        <f t="shared" si="22"/>
        <v>53.230442467092054</v>
      </c>
      <c r="O51" s="239">
        <f t="shared" si="22"/>
        <v>51.888609084146673</v>
      </c>
      <c r="P51" s="239">
        <f t="shared" si="22"/>
        <v>50.895087448838041</v>
      </c>
      <c r="Q51" s="239">
        <f t="shared" si="22"/>
        <v>49.490211979067915</v>
      </c>
      <c r="R51" s="239">
        <f t="shared" si="22"/>
        <v>48.431063326186823</v>
      </c>
      <c r="S51" s="239">
        <f t="shared" si="22"/>
        <v>46.959051714732873</v>
      </c>
      <c r="T51" s="239">
        <f t="shared" si="22"/>
        <v>45.830035187148233</v>
      </c>
      <c r="U51" s="239">
        <f t="shared" si="22"/>
        <v>44.2865167370827</v>
      </c>
      <c r="V51" s="239">
        <f t="shared" si="22"/>
        <v>43.083105371236421</v>
      </c>
      <c r="W51" s="239">
        <f t="shared" si="22"/>
        <v>41.463413908043563</v>
      </c>
      <c r="X51" s="239">
        <f t="shared" si="22"/>
        <v>40.180775163427953</v>
      </c>
      <c r="Y51" s="239">
        <f t="shared" si="22"/>
        <v>38.479928915863503</v>
      </c>
      <c r="Z51" s="239">
        <f t="shared" si="22"/>
        <v>37.112903877794331</v>
      </c>
      <c r="AA51" s="239">
        <f t="shared" si="22"/>
        <v>35.325583987656508</v>
      </c>
      <c r="AB51" s="239">
        <f t="shared" si="22"/>
        <v>33.868665152942697</v>
      </c>
      <c r="AC51" s="239">
        <f t="shared" si="22"/>
        <v>31.989192720328234</v>
      </c>
      <c r="AD51" s="239">
        <f t="shared" si="22"/>
        <v>30.436500269280167</v>
      </c>
      <c r="AE51" s="239">
        <f t="shared" si="22"/>
        <v>28.458811833533659</v>
      </c>
      <c r="AF51" s="239">
        <f t="shared" si="22"/>
        <v>26.804068285173624</v>
      </c>
      <c r="AG51" s="239">
        <f t="shared" si="22"/>
        <v>24.721689634939626</v>
      </c>
      <c r="AH51" s="239">
        <f t="shared" si="22"/>
        <v>22.958192775251273</v>
      </c>
      <c r="AI51" s="239">
        <f t="shared" si="22"/>
        <v>20.764210973776571</v>
      </c>
      <c r="AJ51" s="239">
        <f t="shared" si="22"/>
        <v>18.884804939324969</v>
      </c>
      <c r="AK51" s="239">
        <f t="shared" si="22"/>
        <v>16.57183844340172</v>
      </c>
      <c r="AL51" s="239">
        <f t="shared" si="22"/>
        <v>14.568882834638924</v>
      </c>
      <c r="AM51" s="239">
        <f t="shared" si="22"/>
        <v>12.129049577294165</v>
      </c>
      <c r="AN51" s="239">
        <f t="shared" si="22"/>
        <v>9.9943864673024443</v>
      </c>
      <c r="AO51" s="239">
        <f t="shared" si="22"/>
        <v>7.4192697654898652</v>
      </c>
      <c r="AP51" s="239">
        <f t="shared" si="22"/>
        <v>5.1441884607686914</v>
      </c>
      <c r="AQ51" s="239">
        <f t="shared" si="22"/>
        <v>2.4248005998661335</v>
      </c>
      <c r="AR51" s="239">
        <f t="shared" si="22"/>
        <v>-2.3803181647963356E-13</v>
      </c>
      <c r="AS51" s="239">
        <f t="shared" si="22"/>
        <v>-2.3803181647963356E-13</v>
      </c>
      <c r="AT51" s="239">
        <f t="shared" si="22"/>
        <v>-2.3803181647963356E-13</v>
      </c>
      <c r="AU51" s="239">
        <f t="shared" si="22"/>
        <v>-2.3803181647963356E-13</v>
      </c>
      <c r="AV51" s="239">
        <f t="shared" si="22"/>
        <v>-2.3803181647963356E-13</v>
      </c>
    </row>
    <row r="52" spans="1:48" x14ac:dyDescent="0.2">
      <c r="D52" s="6"/>
    </row>
    <row r="53" spans="1:48" x14ac:dyDescent="0.2">
      <c r="C53" s="135" t="s">
        <v>217</v>
      </c>
      <c r="D53" s="200" t="s">
        <v>78</v>
      </c>
      <c r="H53" s="170">
        <f t="shared" ref="H53:H54" si="23">SUM(I53:AV53)</f>
        <v>42.702108238453889</v>
      </c>
      <c r="I53" s="144">
        <f>I49*I45*I14</f>
        <v>1.978414140108248</v>
      </c>
      <c r="J53" s="144">
        <f t="shared" ref="J53:AV53" si="24">J49*J45*J14</f>
        <v>1.9552400680761164</v>
      </c>
      <c r="K53" s="144">
        <f t="shared" si="24"/>
        <v>1.9277871133772995</v>
      </c>
      <c r="L53" s="144">
        <f t="shared" si="24"/>
        <v>1.8866822164203318</v>
      </c>
      <c r="M53" s="144">
        <f t="shared" si="24"/>
        <v>1.8574053696238144</v>
      </c>
      <c r="N53" s="144">
        <f t="shared" si="24"/>
        <v>1.8144373871434529</v>
      </c>
      <c r="O53" s="144">
        <f t="shared" si="24"/>
        <v>1.7832198226475839</v>
      </c>
      <c r="P53" s="144">
        <f t="shared" si="24"/>
        <v>1.7382684043189136</v>
      </c>
      <c r="Q53" s="144">
        <f t="shared" si="24"/>
        <v>1.7049854295360745</v>
      </c>
      <c r="R53" s="144">
        <f t="shared" si="24"/>
        <v>1.6579221012987753</v>
      </c>
      <c r="S53" s="144">
        <f t="shared" si="24"/>
        <v>1.6224406214272586</v>
      </c>
      <c r="T53" s="144">
        <f t="shared" si="24"/>
        <v>1.5731282324435514</v>
      </c>
      <c r="U53" s="144">
        <f t="shared" si="24"/>
        <v>1.535306178769466</v>
      </c>
      <c r="V53" s="144">
        <f t="shared" si="24"/>
        <v>1.4835983106922705</v>
      </c>
      <c r="W53" s="144">
        <f t="shared" si="24"/>
        <v>1.4432840299364202</v>
      </c>
      <c r="X53" s="144">
        <f t="shared" si="24"/>
        <v>1.3890243659194594</v>
      </c>
      <c r="Y53" s="144">
        <f t="shared" si="24"/>
        <v>1.3460559679748365</v>
      </c>
      <c r="Z53" s="144">
        <f t="shared" si="24"/>
        <v>1.2890776186814275</v>
      </c>
      <c r="AA53" s="144">
        <f t="shared" si="24"/>
        <v>1.2432822799061101</v>
      </c>
      <c r="AB53" s="144">
        <f t="shared" si="24"/>
        <v>1.1834070635864931</v>
      </c>
      <c r="AC53" s="144">
        <f t="shared" si="24"/>
        <v>1.1346002826235804</v>
      </c>
      <c r="AD53" s="144">
        <f t="shared" si="24"/>
        <v>1.0716379561309959</v>
      </c>
      <c r="AE53" s="144">
        <f t="shared" si="24"/>
        <v>1.0196227590208857</v>
      </c>
      <c r="AF53" s="144">
        <f t="shared" si="24"/>
        <v>0.95337019642337761</v>
      </c>
      <c r="AG53" s="144">
        <f t="shared" si="24"/>
        <v>0.89793628755331645</v>
      </c>
      <c r="AH53" s="144">
        <f t="shared" si="24"/>
        <v>0.82817660277047755</v>
      </c>
      <c r="AI53" s="144">
        <f t="shared" si="24"/>
        <v>0.76909945797091772</v>
      </c>
      <c r="AJ53" s="144">
        <f t="shared" si="24"/>
        <v>0.69560106762151519</v>
      </c>
      <c r="AK53" s="144">
        <f t="shared" si="24"/>
        <v>0.63264096546738646</v>
      </c>
      <c r="AL53" s="144">
        <f t="shared" si="24"/>
        <v>0.55515658785395772</v>
      </c>
      <c r="AM53" s="144">
        <f t="shared" si="24"/>
        <v>0.48805757496040397</v>
      </c>
      <c r="AN53" s="144">
        <f t="shared" si="24"/>
        <v>0.40632316083935455</v>
      </c>
      <c r="AO53" s="144">
        <f t="shared" si="24"/>
        <v>0.33481194665463193</v>
      </c>
      <c r="AP53" s="144">
        <f t="shared" si="24"/>
        <v>0.24854553714391051</v>
      </c>
      <c r="AQ53" s="144">
        <f t="shared" si="24"/>
        <v>0.17233031343575117</v>
      </c>
      <c r="AR53" s="144">
        <f t="shared" si="24"/>
        <v>8.123082009551548E-2</v>
      </c>
      <c r="AS53" s="144">
        <f t="shared" si="24"/>
        <v>0</v>
      </c>
      <c r="AT53" s="144">
        <f t="shared" si="24"/>
        <v>0</v>
      </c>
      <c r="AU53" s="144">
        <f t="shared" si="24"/>
        <v>0</v>
      </c>
      <c r="AV53" s="144">
        <f t="shared" si="24"/>
        <v>0</v>
      </c>
    </row>
    <row r="54" spans="1:48" x14ac:dyDescent="0.2">
      <c r="B54" s="247"/>
      <c r="C54" s="247" t="s">
        <v>388</v>
      </c>
      <c r="D54" s="155" t="s">
        <v>78</v>
      </c>
      <c r="E54" s="247"/>
      <c r="F54" s="247"/>
      <c r="G54" s="247"/>
      <c r="H54" s="170">
        <f t="shared" si="23"/>
        <v>59.057138510694202</v>
      </c>
      <c r="I54" s="193">
        <f>I55-I53</f>
        <v>0.691763344242736</v>
      </c>
      <c r="J54" s="193">
        <f t="shared" ref="J54:AV54" si="25">J55-J53</f>
        <v>0.81949118503931184</v>
      </c>
      <c r="K54" s="193">
        <f t="shared" si="25"/>
        <v>1.2270118494617201</v>
      </c>
      <c r="L54" s="193">
        <f t="shared" si="25"/>
        <v>0.87393572526917662</v>
      </c>
      <c r="M54" s="193">
        <f t="shared" si="25"/>
        <v>1.2826263426973565</v>
      </c>
      <c r="N54" s="193">
        <f t="shared" si="25"/>
        <v>0.93186759689161724</v>
      </c>
      <c r="O54" s="193">
        <f t="shared" si="25"/>
        <v>1.3418333829453821</v>
      </c>
      <c r="P54" s="193">
        <f t="shared" si="25"/>
        <v>0.99352163530862958</v>
      </c>
      <c r="Q54" s="193">
        <f t="shared" si="25"/>
        <v>1.4048754697701225</v>
      </c>
      <c r="R54" s="193">
        <f t="shared" si="25"/>
        <v>1.0591486528810896</v>
      </c>
      <c r="S54" s="193">
        <f t="shared" si="25"/>
        <v>1.4720116114539534</v>
      </c>
      <c r="T54" s="193">
        <f t="shared" si="25"/>
        <v>1.1290165275846424</v>
      </c>
      <c r="U54" s="193">
        <f t="shared" si="25"/>
        <v>1.5435184500655323</v>
      </c>
      <c r="V54" s="193">
        <f t="shared" si="25"/>
        <v>1.2034113658462771</v>
      </c>
      <c r="W54" s="193">
        <f t="shared" si="25"/>
        <v>1.6196914631928552</v>
      </c>
      <c r="X54" s="193">
        <f t="shared" si="25"/>
        <v>1.2826387446156107</v>
      </c>
      <c r="Y54" s="193">
        <f t="shared" si="25"/>
        <v>1.7008462475644461</v>
      </c>
      <c r="Z54" s="193">
        <f t="shared" si="25"/>
        <v>1.3670250380691746</v>
      </c>
      <c r="AA54" s="193">
        <f t="shared" si="25"/>
        <v>1.7873198901378209</v>
      </c>
      <c r="AB54" s="193">
        <f t="shared" si="25"/>
        <v>1.4569188347138133</v>
      </c>
      <c r="AC54" s="193">
        <f t="shared" si="25"/>
        <v>1.8794724326144627</v>
      </c>
      <c r="AD54" s="193">
        <f t="shared" si="25"/>
        <v>1.5526924510480662</v>
      </c>
      <c r="AE54" s="193">
        <f t="shared" si="25"/>
        <v>1.9776884357465079</v>
      </c>
      <c r="AF54" s="193">
        <f t="shared" si="25"/>
        <v>1.6547435483600355</v>
      </c>
      <c r="AG54" s="193">
        <f t="shared" si="25"/>
        <v>2.0823786502339989</v>
      </c>
      <c r="AH54" s="193">
        <f t="shared" si="25"/>
        <v>1.7634968596883538</v>
      </c>
      <c r="AI54" s="193">
        <f t="shared" si="25"/>
        <v>2.1939818014747026</v>
      </c>
      <c r="AJ54" s="193">
        <f t="shared" si="25"/>
        <v>1.8794060344516021</v>
      </c>
      <c r="AK54" s="193">
        <f t="shared" si="25"/>
        <v>2.3129664959232477</v>
      </c>
      <c r="AL54" s="193">
        <f t="shared" si="25"/>
        <v>2.0029556087627975</v>
      </c>
      <c r="AM54" s="193">
        <f t="shared" si="25"/>
        <v>2.4398332573447594</v>
      </c>
      <c r="AN54" s="193">
        <f t="shared" si="25"/>
        <v>2.1346631099917204</v>
      </c>
      <c r="AO54" s="193">
        <f t="shared" si="25"/>
        <v>2.5751167018125787</v>
      </c>
      <c r="AP54" s="193">
        <f t="shared" si="25"/>
        <v>2.2750813047211738</v>
      </c>
      <c r="AQ54" s="193">
        <f t="shared" si="25"/>
        <v>2.7193878609025579</v>
      </c>
      <c r="AR54" s="193">
        <f t="shared" si="25"/>
        <v>2.4248005998663715</v>
      </c>
      <c r="AS54" s="193">
        <f t="shared" si="25"/>
        <v>0</v>
      </c>
      <c r="AT54" s="193">
        <f t="shared" si="25"/>
        <v>0</v>
      </c>
      <c r="AU54" s="193">
        <f t="shared" si="25"/>
        <v>0</v>
      </c>
      <c r="AV54" s="193">
        <f t="shared" si="25"/>
        <v>0</v>
      </c>
    </row>
    <row r="55" spans="1:48" x14ac:dyDescent="0.2">
      <c r="B55" s="67" t="s">
        <v>383</v>
      </c>
      <c r="D55" s="200" t="s">
        <v>78</v>
      </c>
      <c r="H55" s="170">
        <f>SUM(I55:AV55)</f>
        <v>101.75924674914808</v>
      </c>
      <c r="I55" s="144">
        <f>Input!I89</f>
        <v>2.670177484350984</v>
      </c>
      <c r="J55" s="144">
        <f>Input!J89</f>
        <v>2.7747312531154282</v>
      </c>
      <c r="K55" s="144">
        <f>Input!K89</f>
        <v>3.1547989628390196</v>
      </c>
      <c r="L55" s="144">
        <f>Input!L89</f>
        <v>2.7606179416895085</v>
      </c>
      <c r="M55" s="144">
        <f>Input!M89</f>
        <v>3.140031712321171</v>
      </c>
      <c r="N55" s="144">
        <f>Input!N89</f>
        <v>2.7463049840350702</v>
      </c>
      <c r="O55" s="144">
        <f>Input!O89</f>
        <v>3.1250532055929661</v>
      </c>
      <c r="P55" s="144">
        <f>Input!P89</f>
        <v>2.7317900396275432</v>
      </c>
      <c r="Q55" s="144">
        <f>Input!Q89</f>
        <v>3.1098608993061969</v>
      </c>
      <c r="R55" s="144">
        <f>Input!R89</f>
        <v>2.7170707541798649</v>
      </c>
      <c r="S55" s="144">
        <f>Input!S89</f>
        <v>3.0944522328812121</v>
      </c>
      <c r="T55" s="144">
        <f>Input!T89</f>
        <v>2.7021447600281938</v>
      </c>
      <c r="U55" s="144">
        <f>Input!U89</f>
        <v>3.0788246288349983</v>
      </c>
      <c r="V55" s="144">
        <f>Input!V89</f>
        <v>2.6870096765385476</v>
      </c>
      <c r="W55" s="144">
        <f>Input!W89</f>
        <v>3.0629754931292754</v>
      </c>
      <c r="X55" s="144">
        <f>Input!X89</f>
        <v>2.6716631105350701</v>
      </c>
      <c r="Y55" s="144">
        <f>Input!Y89</f>
        <v>3.0469022155392826</v>
      </c>
      <c r="Z55" s="144">
        <f>Input!Z89</f>
        <v>2.6561026567506021</v>
      </c>
      <c r="AA55" s="144">
        <f>Input!AA89</f>
        <v>3.030602170043931</v>
      </c>
      <c r="AB55" s="144">
        <f>Input!AB89</f>
        <v>2.6403258983003064</v>
      </c>
      <c r="AC55" s="144">
        <f>Input!AC89</f>
        <v>3.0140727152380431</v>
      </c>
      <c r="AD55" s="144">
        <f>Input!AD89</f>
        <v>2.6243304071790621</v>
      </c>
      <c r="AE55" s="144">
        <f>Input!AE89</f>
        <v>2.9973111947673936</v>
      </c>
      <c r="AF55" s="144">
        <f>Input!AF89</f>
        <v>2.6081137447834131</v>
      </c>
      <c r="AG55" s="144">
        <f>Input!AG89</f>
        <v>2.9803149377873153</v>
      </c>
      <c r="AH55" s="144">
        <f>Input!AH89</f>
        <v>2.5916734624588313</v>
      </c>
      <c r="AI55" s="144">
        <f>Input!AI89</f>
        <v>2.9630812594456204</v>
      </c>
      <c r="AJ55" s="144">
        <f>Input!AJ89</f>
        <v>2.5750071020731173</v>
      </c>
      <c r="AK55" s="144">
        <f>Input!AK89</f>
        <v>2.945607461390634</v>
      </c>
      <c r="AL55" s="144">
        <f>Input!AL89</f>
        <v>2.5581121966167553</v>
      </c>
      <c r="AM55" s="144">
        <f>Input!AM89</f>
        <v>2.9278908323051636</v>
      </c>
      <c r="AN55" s="144">
        <f>Input!AN89</f>
        <v>2.5409862708310751</v>
      </c>
      <c r="AO55" s="144">
        <f>Input!AO89</f>
        <v>2.9099286484672104</v>
      </c>
      <c r="AP55" s="144">
        <f>Input!AP89</f>
        <v>2.5236268418650845</v>
      </c>
      <c r="AQ55" s="144">
        <f>Input!AQ89</f>
        <v>2.8917181743383091</v>
      </c>
      <c r="AR55" s="144">
        <f>Input!AR89</f>
        <v>2.5060314199618872</v>
      </c>
      <c r="AS55" s="144">
        <f>Input!AS89</f>
        <v>0</v>
      </c>
      <c r="AT55" s="144">
        <f>Input!AT89</f>
        <v>0</v>
      </c>
      <c r="AU55" s="144">
        <f>Input!AU89</f>
        <v>0</v>
      </c>
      <c r="AV55" s="144">
        <f>Input!AV89</f>
        <v>0</v>
      </c>
    </row>
    <row r="56" spans="1:48" x14ac:dyDescent="0.2">
      <c r="D56" s="6"/>
    </row>
    <row r="57" spans="1:48" x14ac:dyDescent="0.2">
      <c r="B57" s="343" t="s">
        <v>219</v>
      </c>
      <c r="C57" s="248"/>
      <c r="D57" s="324" t="s">
        <v>68</v>
      </c>
      <c r="E57" s="392">
        <f>AVERAGE(I57:AV57)</f>
        <v>1.3999999999999992</v>
      </c>
      <c r="F57" s="248"/>
      <c r="G57" s="248"/>
      <c r="H57" s="248"/>
      <c r="I57" s="143">
        <f>IF(I55&lt;&gt;0, I47/I55, "")</f>
        <v>1.4</v>
      </c>
      <c r="J57" s="143">
        <f t="shared" ref="J57:AV57" si="26">IF(J55&lt;&gt;0, J47/J55, "")</f>
        <v>1.4</v>
      </c>
      <c r="K57" s="143">
        <f t="shared" si="26"/>
        <v>1.4</v>
      </c>
      <c r="L57" s="143">
        <f t="shared" si="26"/>
        <v>1.4</v>
      </c>
      <c r="M57" s="143">
        <f t="shared" si="26"/>
        <v>1.4</v>
      </c>
      <c r="N57" s="143">
        <f t="shared" si="26"/>
        <v>1.4</v>
      </c>
      <c r="O57" s="143">
        <f t="shared" si="26"/>
        <v>1.4</v>
      </c>
      <c r="P57" s="143">
        <f t="shared" si="26"/>
        <v>1.4</v>
      </c>
      <c r="Q57" s="143">
        <f t="shared" si="26"/>
        <v>1.4</v>
      </c>
      <c r="R57" s="143">
        <f t="shared" si="26"/>
        <v>1.4</v>
      </c>
      <c r="S57" s="143">
        <f t="shared" si="26"/>
        <v>1.4</v>
      </c>
      <c r="T57" s="143">
        <f t="shared" si="26"/>
        <v>1.4</v>
      </c>
      <c r="U57" s="143">
        <f t="shared" si="26"/>
        <v>1.4</v>
      </c>
      <c r="V57" s="143">
        <f t="shared" si="26"/>
        <v>1.4</v>
      </c>
      <c r="W57" s="143">
        <f t="shared" si="26"/>
        <v>1.4</v>
      </c>
      <c r="X57" s="143">
        <f t="shared" si="26"/>
        <v>1.4</v>
      </c>
      <c r="Y57" s="143">
        <f t="shared" si="26"/>
        <v>1.4</v>
      </c>
      <c r="Z57" s="143">
        <f t="shared" si="26"/>
        <v>1.3999999999999997</v>
      </c>
      <c r="AA57" s="143">
        <f t="shared" si="26"/>
        <v>1.4</v>
      </c>
      <c r="AB57" s="143">
        <f t="shared" si="26"/>
        <v>1.4</v>
      </c>
      <c r="AC57" s="143">
        <f t="shared" si="26"/>
        <v>1.4</v>
      </c>
      <c r="AD57" s="143">
        <f t="shared" si="26"/>
        <v>1.4</v>
      </c>
      <c r="AE57" s="143">
        <f t="shared" si="26"/>
        <v>1.4</v>
      </c>
      <c r="AF57" s="143">
        <f t="shared" si="26"/>
        <v>1.4</v>
      </c>
      <c r="AG57" s="143">
        <f t="shared" si="26"/>
        <v>1.4</v>
      </c>
      <c r="AH57" s="143">
        <f t="shared" si="26"/>
        <v>1.3999999999999997</v>
      </c>
      <c r="AI57" s="143">
        <f t="shared" si="26"/>
        <v>1.4</v>
      </c>
      <c r="AJ57" s="143">
        <f t="shared" si="26"/>
        <v>1.4</v>
      </c>
      <c r="AK57" s="143">
        <f t="shared" si="26"/>
        <v>1.4</v>
      </c>
      <c r="AL57" s="143">
        <f t="shared" si="26"/>
        <v>1.4</v>
      </c>
      <c r="AM57" s="143">
        <f t="shared" si="26"/>
        <v>1.4</v>
      </c>
      <c r="AN57" s="143">
        <f t="shared" si="26"/>
        <v>1.3999999999999997</v>
      </c>
      <c r="AO57" s="143">
        <f t="shared" si="26"/>
        <v>1.4</v>
      </c>
      <c r="AP57" s="143">
        <f t="shared" si="26"/>
        <v>1.4</v>
      </c>
      <c r="AQ57" s="143">
        <f t="shared" si="26"/>
        <v>1.4</v>
      </c>
      <c r="AR57" s="143">
        <f t="shared" si="26"/>
        <v>1.4</v>
      </c>
      <c r="AS57" s="143" t="str">
        <f t="shared" si="26"/>
        <v/>
      </c>
      <c r="AT57" s="143" t="str">
        <f t="shared" si="26"/>
        <v/>
      </c>
      <c r="AU57" s="143" t="str">
        <f t="shared" si="26"/>
        <v/>
      </c>
      <c r="AV57" s="143" t="str">
        <f t="shared" si="26"/>
        <v/>
      </c>
    </row>
    <row r="58" spans="1:48" x14ac:dyDescent="0.2">
      <c r="C58" s="394" t="s">
        <v>500</v>
      </c>
      <c r="D58" s="6" t="s">
        <v>68</v>
      </c>
      <c r="E58" s="392">
        <f>MIN(I57:AV57)</f>
        <v>1.3999999999999997</v>
      </c>
      <c r="F58" s="240"/>
    </row>
    <row r="59" spans="1:48" x14ac:dyDescent="0.2">
      <c r="B59" s="345" t="s">
        <v>430</v>
      </c>
      <c r="C59" s="248"/>
      <c r="D59" s="324" t="s">
        <v>441</v>
      </c>
      <c r="E59" s="346">
        <f>IF(SUM(I59:AV59)=0, 0, 1)</f>
        <v>0</v>
      </c>
      <c r="F59" s="248"/>
      <c r="G59" s="248"/>
      <c r="H59" s="248"/>
      <c r="I59" s="346">
        <f>IF(I55=0, "", IF(I57&gt;=I34, 0, 1))</f>
        <v>0</v>
      </c>
      <c r="J59" s="346">
        <f t="shared" ref="J59:AV59" si="27">IF(J55=0, "", IF(J57&gt;=J34, 0, 1))</f>
        <v>0</v>
      </c>
      <c r="K59" s="346">
        <f t="shared" si="27"/>
        <v>0</v>
      </c>
      <c r="L59" s="346">
        <f t="shared" si="27"/>
        <v>0</v>
      </c>
      <c r="M59" s="346">
        <f t="shared" si="27"/>
        <v>0</v>
      </c>
      <c r="N59" s="346">
        <f t="shared" si="27"/>
        <v>0</v>
      </c>
      <c r="O59" s="346">
        <f t="shared" si="27"/>
        <v>0</v>
      </c>
      <c r="P59" s="346">
        <f t="shared" si="27"/>
        <v>0</v>
      </c>
      <c r="Q59" s="346">
        <f t="shared" si="27"/>
        <v>0</v>
      </c>
      <c r="R59" s="346">
        <f t="shared" si="27"/>
        <v>0</v>
      </c>
      <c r="S59" s="346">
        <f t="shared" si="27"/>
        <v>0</v>
      </c>
      <c r="T59" s="346">
        <f t="shared" si="27"/>
        <v>0</v>
      </c>
      <c r="U59" s="346">
        <f t="shared" si="27"/>
        <v>0</v>
      </c>
      <c r="V59" s="346">
        <f t="shared" si="27"/>
        <v>0</v>
      </c>
      <c r="W59" s="346">
        <f t="shared" si="27"/>
        <v>0</v>
      </c>
      <c r="X59" s="346">
        <f t="shared" si="27"/>
        <v>0</v>
      </c>
      <c r="Y59" s="346">
        <f t="shared" si="27"/>
        <v>0</v>
      </c>
      <c r="Z59" s="346">
        <f t="shared" si="27"/>
        <v>0</v>
      </c>
      <c r="AA59" s="346">
        <f t="shared" si="27"/>
        <v>0</v>
      </c>
      <c r="AB59" s="346">
        <f t="shared" si="27"/>
        <v>0</v>
      </c>
      <c r="AC59" s="346">
        <f t="shared" si="27"/>
        <v>0</v>
      </c>
      <c r="AD59" s="346">
        <f t="shared" si="27"/>
        <v>0</v>
      </c>
      <c r="AE59" s="346">
        <f t="shared" si="27"/>
        <v>0</v>
      </c>
      <c r="AF59" s="346">
        <f t="shared" si="27"/>
        <v>0</v>
      </c>
      <c r="AG59" s="346">
        <f t="shared" si="27"/>
        <v>0</v>
      </c>
      <c r="AH59" s="346">
        <f t="shared" si="27"/>
        <v>0</v>
      </c>
      <c r="AI59" s="346">
        <f t="shared" si="27"/>
        <v>0</v>
      </c>
      <c r="AJ59" s="346">
        <f t="shared" si="27"/>
        <v>0</v>
      </c>
      <c r="AK59" s="346">
        <f t="shared" si="27"/>
        <v>0</v>
      </c>
      <c r="AL59" s="346">
        <f t="shared" si="27"/>
        <v>0</v>
      </c>
      <c r="AM59" s="346">
        <f t="shared" si="27"/>
        <v>0</v>
      </c>
      <c r="AN59" s="346">
        <f t="shared" si="27"/>
        <v>0</v>
      </c>
      <c r="AO59" s="346">
        <f t="shared" si="27"/>
        <v>0</v>
      </c>
      <c r="AP59" s="346">
        <f t="shared" si="27"/>
        <v>0</v>
      </c>
      <c r="AQ59" s="346">
        <f t="shared" si="27"/>
        <v>0</v>
      </c>
      <c r="AR59" s="346">
        <f t="shared" si="27"/>
        <v>0</v>
      </c>
      <c r="AS59" s="346" t="str">
        <f t="shared" si="27"/>
        <v/>
      </c>
      <c r="AT59" s="346" t="str">
        <f t="shared" si="27"/>
        <v/>
      </c>
      <c r="AU59" s="346" t="str">
        <f t="shared" si="27"/>
        <v/>
      </c>
      <c r="AV59" s="346" t="str">
        <f t="shared" si="27"/>
        <v/>
      </c>
    </row>
    <row r="60" spans="1:48" x14ac:dyDescent="0.2"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  <c r="AD60" s="144"/>
      <c r="AE60" s="144"/>
      <c r="AF60" s="144"/>
      <c r="AG60" s="144"/>
      <c r="AH60" s="144"/>
      <c r="AI60" s="144"/>
      <c r="AJ60" s="144"/>
      <c r="AK60" s="144"/>
      <c r="AL60" s="144"/>
      <c r="AM60" s="144"/>
      <c r="AN60" s="144"/>
      <c r="AO60" s="144"/>
      <c r="AP60" s="144"/>
      <c r="AQ60" s="144"/>
      <c r="AR60" s="144"/>
      <c r="AS60" s="144"/>
      <c r="AT60" s="144"/>
      <c r="AU60" s="144"/>
      <c r="AV60" s="144"/>
    </row>
    <row r="61" spans="1:48" s="146" customFormat="1" ht="21" customHeight="1" x14ac:dyDescent="0.25">
      <c r="A61" s="146" t="s">
        <v>8</v>
      </c>
      <c r="D61" s="147"/>
    </row>
    <row r="62" spans="1:48" x14ac:dyDescent="0.2">
      <c r="D62" s="6"/>
    </row>
    <row r="63" spans="1:48" x14ac:dyDescent="0.2">
      <c r="B63" s="67" t="s">
        <v>268</v>
      </c>
      <c r="C63" s="67"/>
      <c r="D63" s="6"/>
    </row>
    <row r="64" spans="1:48" x14ac:dyDescent="0.2">
      <c r="C64" s="115" t="s">
        <v>269</v>
      </c>
      <c r="D64" s="200" t="s">
        <v>78</v>
      </c>
      <c r="I64" s="176">
        <f t="shared" ref="I64:AV64" si="28">I22</f>
        <v>3.7382484780913776</v>
      </c>
      <c r="J64" s="176">
        <f t="shared" si="28"/>
        <v>3.8846237543615993</v>
      </c>
      <c r="K64" s="176">
        <f t="shared" si="28"/>
        <v>4.4167185479746269</v>
      </c>
      <c r="L64" s="176">
        <f t="shared" si="28"/>
        <v>3.8648651183653113</v>
      </c>
      <c r="M64" s="176">
        <f t="shared" si="28"/>
        <v>4.3960443972496392</v>
      </c>
      <c r="N64" s="176">
        <f t="shared" si="28"/>
        <v>3.844826977649098</v>
      </c>
      <c r="O64" s="176">
        <f t="shared" si="28"/>
        <v>4.375074487830152</v>
      </c>
      <c r="P64" s="176">
        <f t="shared" si="28"/>
        <v>3.8245060554785599</v>
      </c>
      <c r="Q64" s="176">
        <f t="shared" si="28"/>
        <v>4.3538052590286753</v>
      </c>
      <c r="R64" s="176">
        <f t="shared" si="28"/>
        <v>3.8038990558518107</v>
      </c>
      <c r="S64" s="176">
        <f t="shared" si="28"/>
        <v>4.3322331260336968</v>
      </c>
      <c r="T64" s="176">
        <f t="shared" si="28"/>
        <v>3.7830026640394712</v>
      </c>
      <c r="U64" s="176">
        <f t="shared" si="28"/>
        <v>4.3103544803689973</v>
      </c>
      <c r="V64" s="176">
        <f t="shared" si="28"/>
        <v>3.7618135471539667</v>
      </c>
      <c r="W64" s="176">
        <f t="shared" si="28"/>
        <v>4.2881656903809855</v>
      </c>
      <c r="X64" s="176">
        <f t="shared" si="28"/>
        <v>3.740328354749098</v>
      </c>
      <c r="Y64" s="176">
        <f t="shared" si="28"/>
        <v>4.2656631017549955</v>
      </c>
      <c r="Z64" s="176">
        <f t="shared" si="28"/>
        <v>3.7185437194508424</v>
      </c>
      <c r="AA64" s="176">
        <f t="shared" si="28"/>
        <v>4.242843038061503</v>
      </c>
      <c r="AB64" s="176">
        <f t="shared" si="28"/>
        <v>3.6964562576204285</v>
      </c>
      <c r="AC64" s="176">
        <f t="shared" si="28"/>
        <v>4.2197018013332599</v>
      </c>
      <c r="AD64" s="176">
        <f t="shared" si="28"/>
        <v>3.6740625700506868</v>
      </c>
      <c r="AE64" s="176">
        <f t="shared" si="28"/>
        <v>4.1962356726743506</v>
      </c>
      <c r="AF64" s="176">
        <f t="shared" si="28"/>
        <v>3.651359242696778</v>
      </c>
      <c r="AG64" s="176">
        <f t="shared" si="28"/>
        <v>4.1724409129022408</v>
      </c>
      <c r="AH64" s="176">
        <f t="shared" si="28"/>
        <v>3.6283428474423634</v>
      </c>
      <c r="AI64" s="176">
        <f t="shared" si="28"/>
        <v>4.148313763223868</v>
      </c>
      <c r="AJ64" s="176">
        <f t="shared" si="28"/>
        <v>3.6050099429023641</v>
      </c>
      <c r="AK64" s="176">
        <f t="shared" si="28"/>
        <v>4.1238504459468874</v>
      </c>
      <c r="AL64" s="176">
        <f t="shared" si="28"/>
        <v>3.5813570752634574</v>
      </c>
      <c r="AM64" s="176">
        <f t="shared" si="28"/>
        <v>4.0990471652272289</v>
      </c>
      <c r="AN64" s="176">
        <f t="shared" si="28"/>
        <v>3.5573807791635046</v>
      </c>
      <c r="AO64" s="176">
        <f t="shared" si="28"/>
        <v>4.0739001078540946</v>
      </c>
      <c r="AP64" s="176">
        <f t="shared" si="28"/>
        <v>3.5330775786111182</v>
      </c>
      <c r="AQ64" s="176">
        <f t="shared" si="28"/>
        <v>4.0484054440736328</v>
      </c>
      <c r="AR64" s="176">
        <f t="shared" si="28"/>
        <v>3.5084439879466416</v>
      </c>
      <c r="AS64" s="176">
        <f t="shared" si="28"/>
        <v>4.0350593284525011</v>
      </c>
      <c r="AT64" s="176">
        <f t="shared" si="28"/>
        <v>3.4959765128458122</v>
      </c>
      <c r="AU64" s="176">
        <f t="shared" si="28"/>
        <v>4.0088579007825835</v>
      </c>
      <c r="AV64" s="176">
        <f t="shared" si="28"/>
        <v>4.1202225746703967</v>
      </c>
    </row>
    <row r="65" spans="2:48" x14ac:dyDescent="0.2">
      <c r="B65" s="247"/>
      <c r="C65" s="247" t="s">
        <v>270</v>
      </c>
      <c r="D65" s="155" t="s">
        <v>78</v>
      </c>
      <c r="E65" s="247"/>
      <c r="F65" s="247"/>
      <c r="G65" s="247"/>
      <c r="H65" s="247"/>
      <c r="I65" s="177">
        <f>I55</f>
        <v>2.670177484350984</v>
      </c>
      <c r="J65" s="177">
        <f t="shared" ref="J65:AV65" si="29">J55</f>
        <v>2.7747312531154282</v>
      </c>
      <c r="K65" s="177">
        <f t="shared" si="29"/>
        <v>3.1547989628390196</v>
      </c>
      <c r="L65" s="177">
        <f t="shared" si="29"/>
        <v>2.7606179416895085</v>
      </c>
      <c r="M65" s="177">
        <f t="shared" si="29"/>
        <v>3.140031712321171</v>
      </c>
      <c r="N65" s="177">
        <f t="shared" si="29"/>
        <v>2.7463049840350702</v>
      </c>
      <c r="O65" s="177">
        <f t="shared" si="29"/>
        <v>3.1250532055929661</v>
      </c>
      <c r="P65" s="177">
        <f t="shared" si="29"/>
        <v>2.7317900396275432</v>
      </c>
      <c r="Q65" s="177">
        <f t="shared" si="29"/>
        <v>3.1098608993061969</v>
      </c>
      <c r="R65" s="177">
        <f t="shared" si="29"/>
        <v>2.7170707541798649</v>
      </c>
      <c r="S65" s="177">
        <f t="shared" si="29"/>
        <v>3.0944522328812121</v>
      </c>
      <c r="T65" s="177">
        <f t="shared" si="29"/>
        <v>2.7021447600281938</v>
      </c>
      <c r="U65" s="177">
        <f t="shared" si="29"/>
        <v>3.0788246288349983</v>
      </c>
      <c r="V65" s="177">
        <f t="shared" si="29"/>
        <v>2.6870096765385476</v>
      </c>
      <c r="W65" s="177">
        <f t="shared" si="29"/>
        <v>3.0629754931292754</v>
      </c>
      <c r="X65" s="177">
        <f t="shared" si="29"/>
        <v>2.6716631105350701</v>
      </c>
      <c r="Y65" s="177">
        <f t="shared" si="29"/>
        <v>3.0469022155392826</v>
      </c>
      <c r="Z65" s="177">
        <f t="shared" si="29"/>
        <v>2.6561026567506021</v>
      </c>
      <c r="AA65" s="177">
        <f t="shared" si="29"/>
        <v>3.030602170043931</v>
      </c>
      <c r="AB65" s="177">
        <f t="shared" si="29"/>
        <v>2.6403258983003064</v>
      </c>
      <c r="AC65" s="177">
        <f t="shared" si="29"/>
        <v>3.0140727152380431</v>
      </c>
      <c r="AD65" s="177">
        <f t="shared" si="29"/>
        <v>2.6243304071790621</v>
      </c>
      <c r="AE65" s="177">
        <f t="shared" si="29"/>
        <v>2.9973111947673936</v>
      </c>
      <c r="AF65" s="177">
        <f t="shared" si="29"/>
        <v>2.6081137447834131</v>
      </c>
      <c r="AG65" s="177">
        <f t="shared" si="29"/>
        <v>2.9803149377873153</v>
      </c>
      <c r="AH65" s="177">
        <f t="shared" si="29"/>
        <v>2.5916734624588313</v>
      </c>
      <c r="AI65" s="177">
        <f t="shared" si="29"/>
        <v>2.9630812594456204</v>
      </c>
      <c r="AJ65" s="177">
        <f t="shared" si="29"/>
        <v>2.5750071020731173</v>
      </c>
      <c r="AK65" s="177">
        <f t="shared" si="29"/>
        <v>2.945607461390634</v>
      </c>
      <c r="AL65" s="177">
        <f t="shared" si="29"/>
        <v>2.5581121966167553</v>
      </c>
      <c r="AM65" s="177">
        <f t="shared" si="29"/>
        <v>2.9278908323051636</v>
      </c>
      <c r="AN65" s="177">
        <f t="shared" si="29"/>
        <v>2.5409862708310751</v>
      </c>
      <c r="AO65" s="177">
        <f t="shared" si="29"/>
        <v>2.9099286484672104</v>
      </c>
      <c r="AP65" s="177">
        <f t="shared" si="29"/>
        <v>2.5236268418650845</v>
      </c>
      <c r="AQ65" s="177">
        <f t="shared" si="29"/>
        <v>2.8917181743383091</v>
      </c>
      <c r="AR65" s="177">
        <f t="shared" si="29"/>
        <v>2.5060314199618872</v>
      </c>
      <c r="AS65" s="177">
        <f t="shared" si="29"/>
        <v>0</v>
      </c>
      <c r="AT65" s="177">
        <f t="shared" si="29"/>
        <v>0</v>
      </c>
      <c r="AU65" s="177">
        <f t="shared" si="29"/>
        <v>0</v>
      </c>
      <c r="AV65" s="177">
        <f t="shared" si="29"/>
        <v>0</v>
      </c>
    </row>
    <row r="66" spans="2:48" x14ac:dyDescent="0.2">
      <c r="C66" s="115" t="s">
        <v>314</v>
      </c>
      <c r="D66" s="200" t="s">
        <v>78</v>
      </c>
      <c r="I66" s="176">
        <f>I64-I65</f>
        <v>1.0680709937403936</v>
      </c>
      <c r="J66" s="176">
        <f t="shared" ref="J66:AV66" si="30">J64-J65</f>
        <v>1.1098925012461711</v>
      </c>
      <c r="K66" s="176">
        <f t="shared" si="30"/>
        <v>1.2619195851356073</v>
      </c>
      <c r="L66" s="176">
        <f t="shared" si="30"/>
        <v>1.1042471766758029</v>
      </c>
      <c r="M66" s="176">
        <f t="shared" si="30"/>
        <v>1.2560126849284683</v>
      </c>
      <c r="N66" s="176">
        <f t="shared" si="30"/>
        <v>1.0985219936140278</v>
      </c>
      <c r="O66" s="176">
        <f t="shared" si="30"/>
        <v>1.2500212822371859</v>
      </c>
      <c r="P66" s="176">
        <f t="shared" si="30"/>
        <v>1.0927160158510167</v>
      </c>
      <c r="Q66" s="176">
        <f t="shared" si="30"/>
        <v>1.2439443597224784</v>
      </c>
      <c r="R66" s="176">
        <f t="shared" si="30"/>
        <v>1.0868283016719458</v>
      </c>
      <c r="S66" s="176">
        <f t="shared" si="30"/>
        <v>1.2377808931524847</v>
      </c>
      <c r="T66" s="176">
        <f t="shared" si="30"/>
        <v>1.0808579040112773</v>
      </c>
      <c r="U66" s="176">
        <f t="shared" si="30"/>
        <v>1.231529851533999</v>
      </c>
      <c r="V66" s="176">
        <f t="shared" si="30"/>
        <v>1.074803870615419</v>
      </c>
      <c r="W66" s="176">
        <f t="shared" si="30"/>
        <v>1.2251901972517101</v>
      </c>
      <c r="X66" s="176">
        <f t="shared" si="30"/>
        <v>1.0686652442140279</v>
      </c>
      <c r="Y66" s="176">
        <f t="shared" si="30"/>
        <v>1.2187608862157129</v>
      </c>
      <c r="Z66" s="176">
        <f t="shared" si="30"/>
        <v>1.0624410627002403</v>
      </c>
      <c r="AA66" s="176">
        <f t="shared" si="30"/>
        <v>1.212240868017572</v>
      </c>
      <c r="AB66" s="176">
        <f t="shared" si="30"/>
        <v>1.0561303593201221</v>
      </c>
      <c r="AC66" s="176">
        <f t="shared" si="30"/>
        <v>1.2056290860952168</v>
      </c>
      <c r="AD66" s="176">
        <f t="shared" si="30"/>
        <v>1.0497321628716247</v>
      </c>
      <c r="AE66" s="176">
        <f t="shared" si="30"/>
        <v>1.198924477906957</v>
      </c>
      <c r="AF66" s="176">
        <f t="shared" si="30"/>
        <v>1.043245497913365</v>
      </c>
      <c r="AG66" s="176">
        <f t="shared" si="30"/>
        <v>1.1921259751149256</v>
      </c>
      <c r="AH66" s="176">
        <f t="shared" si="30"/>
        <v>1.036669384983532</v>
      </c>
      <c r="AI66" s="176">
        <f t="shared" si="30"/>
        <v>1.1852325037782476</v>
      </c>
      <c r="AJ66" s="176">
        <f t="shared" si="30"/>
        <v>1.0300028408292468</v>
      </c>
      <c r="AK66" s="176">
        <f t="shared" si="30"/>
        <v>1.1782429845562534</v>
      </c>
      <c r="AL66" s="176">
        <f t="shared" si="30"/>
        <v>1.0232448786467021</v>
      </c>
      <c r="AM66" s="176">
        <f t="shared" si="30"/>
        <v>1.1711563329220653</v>
      </c>
      <c r="AN66" s="176">
        <f t="shared" si="30"/>
        <v>1.0163945083324295</v>
      </c>
      <c r="AO66" s="176">
        <f t="shared" si="30"/>
        <v>1.1639714593868842</v>
      </c>
      <c r="AP66" s="176">
        <f t="shared" si="30"/>
        <v>1.0094507367460337</v>
      </c>
      <c r="AQ66" s="176">
        <f t="shared" si="30"/>
        <v>1.1566872697353237</v>
      </c>
      <c r="AR66" s="176">
        <f t="shared" si="30"/>
        <v>1.0024125679847544</v>
      </c>
      <c r="AS66" s="176">
        <f t="shared" si="30"/>
        <v>4.0350593284525011</v>
      </c>
      <c r="AT66" s="176">
        <f t="shared" si="30"/>
        <v>3.4959765128458122</v>
      </c>
      <c r="AU66" s="176">
        <f t="shared" si="30"/>
        <v>4.0088579007825835</v>
      </c>
      <c r="AV66" s="176">
        <f t="shared" si="30"/>
        <v>4.1202225746703967</v>
      </c>
    </row>
    <row r="67" spans="2:48" x14ac:dyDescent="0.2">
      <c r="D67" s="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  <c r="Y67" s="176"/>
      <c r="Z67" s="176"/>
      <c r="AA67" s="176"/>
      <c r="AB67" s="176"/>
      <c r="AC67" s="176"/>
      <c r="AD67" s="176"/>
      <c r="AE67" s="176"/>
      <c r="AF67" s="176"/>
      <c r="AG67" s="176"/>
      <c r="AH67" s="176"/>
      <c r="AI67" s="176"/>
      <c r="AJ67" s="176"/>
      <c r="AK67" s="176"/>
      <c r="AL67" s="176"/>
      <c r="AM67" s="176"/>
      <c r="AN67" s="176"/>
      <c r="AO67" s="176"/>
      <c r="AP67" s="176"/>
      <c r="AQ67" s="176"/>
      <c r="AR67" s="176"/>
      <c r="AS67" s="176"/>
      <c r="AT67" s="176"/>
      <c r="AU67" s="176"/>
      <c r="AV67" s="176"/>
    </row>
    <row r="68" spans="2:48" x14ac:dyDescent="0.2">
      <c r="C68" s="115" t="s">
        <v>271</v>
      </c>
      <c r="D68" s="200" t="s">
        <v>78</v>
      </c>
      <c r="I68" s="176">
        <f>J55</f>
        <v>2.7747312531154282</v>
      </c>
      <c r="J68" s="176">
        <f t="shared" ref="J68:AV68" si="31">K55</f>
        <v>3.1547989628390196</v>
      </c>
      <c r="K68" s="176">
        <f t="shared" si="31"/>
        <v>2.7606179416895085</v>
      </c>
      <c r="L68" s="176">
        <f t="shared" si="31"/>
        <v>3.140031712321171</v>
      </c>
      <c r="M68" s="176">
        <f t="shared" si="31"/>
        <v>2.7463049840350702</v>
      </c>
      <c r="N68" s="176">
        <f t="shared" si="31"/>
        <v>3.1250532055929661</v>
      </c>
      <c r="O68" s="176">
        <f t="shared" si="31"/>
        <v>2.7317900396275432</v>
      </c>
      <c r="P68" s="176">
        <f t="shared" si="31"/>
        <v>3.1098608993061969</v>
      </c>
      <c r="Q68" s="176">
        <f t="shared" si="31"/>
        <v>2.7170707541798649</v>
      </c>
      <c r="R68" s="176">
        <f t="shared" si="31"/>
        <v>3.0944522328812121</v>
      </c>
      <c r="S68" s="176">
        <f t="shared" si="31"/>
        <v>2.7021447600281938</v>
      </c>
      <c r="T68" s="176">
        <f t="shared" si="31"/>
        <v>3.0788246288349983</v>
      </c>
      <c r="U68" s="176">
        <f t="shared" si="31"/>
        <v>2.6870096765385476</v>
      </c>
      <c r="V68" s="176">
        <f t="shared" si="31"/>
        <v>3.0629754931292754</v>
      </c>
      <c r="W68" s="176">
        <f t="shared" si="31"/>
        <v>2.6716631105350701</v>
      </c>
      <c r="X68" s="176">
        <f t="shared" si="31"/>
        <v>3.0469022155392826</v>
      </c>
      <c r="Y68" s="176">
        <f t="shared" si="31"/>
        <v>2.6561026567506021</v>
      </c>
      <c r="Z68" s="176">
        <f t="shared" si="31"/>
        <v>3.030602170043931</v>
      </c>
      <c r="AA68" s="176">
        <f t="shared" si="31"/>
        <v>2.6403258983003064</v>
      </c>
      <c r="AB68" s="176">
        <f t="shared" si="31"/>
        <v>3.0140727152380431</v>
      </c>
      <c r="AC68" s="176">
        <f t="shared" si="31"/>
        <v>2.6243304071790621</v>
      </c>
      <c r="AD68" s="176">
        <f t="shared" si="31"/>
        <v>2.9973111947673936</v>
      </c>
      <c r="AE68" s="176">
        <f t="shared" si="31"/>
        <v>2.6081137447834131</v>
      </c>
      <c r="AF68" s="176">
        <f t="shared" si="31"/>
        <v>2.9803149377873153</v>
      </c>
      <c r="AG68" s="176">
        <f t="shared" si="31"/>
        <v>2.5916734624588313</v>
      </c>
      <c r="AH68" s="176">
        <f t="shared" si="31"/>
        <v>2.9630812594456204</v>
      </c>
      <c r="AI68" s="176">
        <f t="shared" si="31"/>
        <v>2.5750071020731173</v>
      </c>
      <c r="AJ68" s="176">
        <f t="shared" si="31"/>
        <v>2.945607461390634</v>
      </c>
      <c r="AK68" s="176">
        <f t="shared" si="31"/>
        <v>2.5581121966167553</v>
      </c>
      <c r="AL68" s="176">
        <f t="shared" si="31"/>
        <v>2.9278908323051636</v>
      </c>
      <c r="AM68" s="176">
        <f t="shared" si="31"/>
        <v>2.5409862708310751</v>
      </c>
      <c r="AN68" s="176">
        <f t="shared" si="31"/>
        <v>2.9099286484672104</v>
      </c>
      <c r="AO68" s="176">
        <f t="shared" si="31"/>
        <v>2.5236268418650845</v>
      </c>
      <c r="AP68" s="176">
        <f t="shared" si="31"/>
        <v>2.8917181743383091</v>
      </c>
      <c r="AQ68" s="176">
        <f t="shared" si="31"/>
        <v>2.5060314199618872</v>
      </c>
      <c r="AR68" s="176">
        <f t="shared" si="31"/>
        <v>0</v>
      </c>
      <c r="AS68" s="176">
        <f t="shared" si="31"/>
        <v>0</v>
      </c>
      <c r="AT68" s="176">
        <f t="shared" si="31"/>
        <v>0</v>
      </c>
      <c r="AU68" s="176">
        <f t="shared" si="31"/>
        <v>0</v>
      </c>
      <c r="AV68" s="176">
        <f t="shared" si="31"/>
        <v>0</v>
      </c>
    </row>
    <row r="69" spans="2:48" x14ac:dyDescent="0.2">
      <c r="D69" s="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176"/>
      <c r="Z69" s="176"/>
      <c r="AA69" s="176"/>
      <c r="AB69" s="176"/>
      <c r="AC69" s="176"/>
      <c r="AD69" s="176"/>
      <c r="AE69" s="176"/>
      <c r="AF69" s="176"/>
      <c r="AG69" s="176"/>
      <c r="AH69" s="176"/>
      <c r="AI69" s="176"/>
      <c r="AJ69" s="176"/>
      <c r="AK69" s="176"/>
      <c r="AL69" s="176"/>
      <c r="AM69" s="176"/>
      <c r="AN69" s="176"/>
      <c r="AO69" s="176"/>
      <c r="AP69" s="176"/>
      <c r="AQ69" s="176"/>
      <c r="AR69" s="176"/>
      <c r="AS69" s="176"/>
      <c r="AT69" s="176"/>
      <c r="AU69" s="176"/>
      <c r="AV69" s="176"/>
    </row>
    <row r="70" spans="2:48" x14ac:dyDescent="0.2">
      <c r="B70" s="67" t="s">
        <v>272</v>
      </c>
      <c r="D70" s="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176"/>
      <c r="Z70" s="176"/>
      <c r="AA70" s="176"/>
      <c r="AB70" s="176"/>
      <c r="AC70" s="176"/>
      <c r="AD70" s="176"/>
      <c r="AE70" s="176"/>
      <c r="AF70" s="176"/>
      <c r="AG70" s="176"/>
      <c r="AH70" s="176"/>
      <c r="AI70" s="176"/>
      <c r="AJ70" s="176"/>
      <c r="AK70" s="176"/>
      <c r="AL70" s="176"/>
      <c r="AM70" s="176"/>
      <c r="AN70" s="176"/>
      <c r="AO70" s="176"/>
      <c r="AP70" s="176"/>
      <c r="AQ70" s="176"/>
      <c r="AR70" s="176"/>
      <c r="AS70" s="176"/>
      <c r="AT70" s="176"/>
      <c r="AU70" s="176"/>
      <c r="AV70" s="176"/>
    </row>
    <row r="71" spans="2:48" x14ac:dyDescent="0.2">
      <c r="B71" s="115" t="s">
        <v>369</v>
      </c>
      <c r="D71" s="200" t="s">
        <v>78</v>
      </c>
      <c r="E71" s="186">
        <f>I55</f>
        <v>2.670177484350984</v>
      </c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176"/>
      <c r="Z71" s="176"/>
      <c r="AA71" s="176"/>
      <c r="AB71" s="176"/>
      <c r="AC71" s="176"/>
      <c r="AD71" s="176"/>
      <c r="AE71" s="176"/>
      <c r="AF71" s="176"/>
      <c r="AG71" s="176"/>
      <c r="AH71" s="176"/>
      <c r="AI71" s="176"/>
      <c r="AJ71" s="176"/>
      <c r="AK71" s="176"/>
      <c r="AL71" s="176"/>
      <c r="AM71" s="176"/>
      <c r="AN71" s="176"/>
      <c r="AO71" s="176"/>
      <c r="AP71" s="176"/>
      <c r="AQ71" s="176"/>
      <c r="AR71" s="176"/>
      <c r="AS71" s="176"/>
      <c r="AT71" s="176"/>
      <c r="AU71" s="176"/>
      <c r="AV71" s="176"/>
    </row>
    <row r="72" spans="2:48" x14ac:dyDescent="0.2">
      <c r="B72" s="115" t="s">
        <v>273</v>
      </c>
      <c r="D72" s="200" t="s">
        <v>78</v>
      </c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176"/>
      <c r="Z72" s="176"/>
      <c r="AA72" s="176"/>
      <c r="AB72" s="176"/>
      <c r="AC72" s="176"/>
      <c r="AD72" s="176"/>
      <c r="AE72" s="176"/>
      <c r="AF72" s="176"/>
      <c r="AG72" s="176"/>
      <c r="AH72" s="176"/>
      <c r="AI72" s="176"/>
      <c r="AJ72" s="176"/>
      <c r="AK72" s="176"/>
      <c r="AL72" s="176"/>
      <c r="AM72" s="176"/>
      <c r="AN72" s="176"/>
      <c r="AO72" s="176"/>
      <c r="AP72" s="176"/>
      <c r="AQ72" s="176"/>
      <c r="AR72" s="176"/>
      <c r="AS72" s="176"/>
      <c r="AT72" s="176"/>
      <c r="AU72" s="176"/>
      <c r="AV72" s="176"/>
    </row>
    <row r="73" spans="2:48" x14ac:dyDescent="0.2">
      <c r="C73" s="115" t="s">
        <v>276</v>
      </c>
      <c r="D73" s="200" t="s">
        <v>78</v>
      </c>
      <c r="I73" s="176">
        <f>E71</f>
        <v>2.670177484350984</v>
      </c>
      <c r="J73" s="176">
        <f>I77</f>
        <v>2.7747312531154282</v>
      </c>
      <c r="K73" s="176">
        <f t="shared" ref="K73:AV73" si="32">J77</f>
        <v>3.1547989628390196</v>
      </c>
      <c r="L73" s="176">
        <f t="shared" si="32"/>
        <v>2.7606179416895085</v>
      </c>
      <c r="M73" s="176">
        <f t="shared" si="32"/>
        <v>3.140031712321171</v>
      </c>
      <c r="N73" s="176">
        <f t="shared" si="32"/>
        <v>2.7463049840350702</v>
      </c>
      <c r="O73" s="176">
        <f t="shared" si="32"/>
        <v>3.1250532055929661</v>
      </c>
      <c r="P73" s="176">
        <f t="shared" si="32"/>
        <v>2.7317900396275432</v>
      </c>
      <c r="Q73" s="176">
        <f t="shared" si="32"/>
        <v>3.1098608993061969</v>
      </c>
      <c r="R73" s="176">
        <f t="shared" si="32"/>
        <v>2.7170707541798649</v>
      </c>
      <c r="S73" s="176">
        <f t="shared" si="32"/>
        <v>3.0944522328812121</v>
      </c>
      <c r="T73" s="176">
        <f t="shared" si="32"/>
        <v>2.7021447600281938</v>
      </c>
      <c r="U73" s="176">
        <f t="shared" si="32"/>
        <v>3.0788246288349983</v>
      </c>
      <c r="V73" s="176">
        <f t="shared" si="32"/>
        <v>2.6870096765385476</v>
      </c>
      <c r="W73" s="176">
        <f t="shared" si="32"/>
        <v>3.0629754931292754</v>
      </c>
      <c r="X73" s="176">
        <f t="shared" si="32"/>
        <v>2.6716631105350701</v>
      </c>
      <c r="Y73" s="176">
        <f t="shared" si="32"/>
        <v>3.0469022155392826</v>
      </c>
      <c r="Z73" s="176">
        <f t="shared" si="32"/>
        <v>2.6561026567506021</v>
      </c>
      <c r="AA73" s="176">
        <f t="shared" si="32"/>
        <v>3.030602170043931</v>
      </c>
      <c r="AB73" s="176">
        <f t="shared" si="32"/>
        <v>2.6403258983003064</v>
      </c>
      <c r="AC73" s="176">
        <f t="shared" si="32"/>
        <v>3.0140727152380431</v>
      </c>
      <c r="AD73" s="176">
        <f t="shared" si="32"/>
        <v>2.6243304071790621</v>
      </c>
      <c r="AE73" s="176">
        <f t="shared" si="32"/>
        <v>2.9973111947673936</v>
      </c>
      <c r="AF73" s="176">
        <f t="shared" si="32"/>
        <v>2.6081137447834131</v>
      </c>
      <c r="AG73" s="176">
        <f t="shared" si="32"/>
        <v>2.9803149377873153</v>
      </c>
      <c r="AH73" s="176">
        <f t="shared" si="32"/>
        <v>2.5916734624588313</v>
      </c>
      <c r="AI73" s="176">
        <f t="shared" si="32"/>
        <v>2.9630812594456204</v>
      </c>
      <c r="AJ73" s="176">
        <f t="shared" si="32"/>
        <v>2.5750071020731173</v>
      </c>
      <c r="AK73" s="176">
        <f t="shared" si="32"/>
        <v>2.945607461390634</v>
      </c>
      <c r="AL73" s="176">
        <f t="shared" si="32"/>
        <v>2.5581121966167553</v>
      </c>
      <c r="AM73" s="176">
        <f t="shared" si="32"/>
        <v>2.9278908323051636</v>
      </c>
      <c r="AN73" s="176">
        <f t="shared" si="32"/>
        <v>2.5409862708310751</v>
      </c>
      <c r="AO73" s="176">
        <f t="shared" si="32"/>
        <v>2.9099286484672104</v>
      </c>
      <c r="AP73" s="176">
        <f t="shared" si="32"/>
        <v>2.5236268418650845</v>
      </c>
      <c r="AQ73" s="176">
        <f t="shared" si="32"/>
        <v>2.8917181743383091</v>
      </c>
      <c r="AR73" s="176">
        <f t="shared" si="32"/>
        <v>2.5060314199618872</v>
      </c>
      <c r="AS73" s="176">
        <f t="shared" si="32"/>
        <v>0</v>
      </c>
      <c r="AT73" s="176">
        <f t="shared" si="32"/>
        <v>0</v>
      </c>
      <c r="AU73" s="176">
        <f t="shared" si="32"/>
        <v>0</v>
      </c>
      <c r="AV73" s="176">
        <f t="shared" si="32"/>
        <v>0</v>
      </c>
    </row>
    <row r="74" spans="2:48" x14ac:dyDescent="0.2">
      <c r="C74" s="115" t="s">
        <v>274</v>
      </c>
      <c r="D74" s="200" t="s">
        <v>78</v>
      </c>
      <c r="I74" s="176">
        <f>IF(I73&gt;I68,0,IF(I66&gt;I68-I73,I68-I73,I66))</f>
        <v>0.10455376876444422</v>
      </c>
      <c r="J74" s="176">
        <f t="shared" ref="J74:AV74" si="33">IF(J73&gt;J68,0,IF(J66&gt;J68-J73,J68-J73,J66))</f>
        <v>0.38006770972359138</v>
      </c>
      <c r="K74" s="176">
        <f t="shared" si="33"/>
        <v>0</v>
      </c>
      <c r="L74" s="176">
        <f t="shared" si="33"/>
        <v>0.37941377063166248</v>
      </c>
      <c r="M74" s="176">
        <f t="shared" si="33"/>
        <v>0</v>
      </c>
      <c r="N74" s="176">
        <f t="shared" si="33"/>
        <v>0.37874822155789589</v>
      </c>
      <c r="O74" s="176">
        <f t="shared" si="33"/>
        <v>0</v>
      </c>
      <c r="P74" s="176">
        <f t="shared" si="33"/>
        <v>0.37807085967865373</v>
      </c>
      <c r="Q74" s="176">
        <f t="shared" si="33"/>
        <v>0</v>
      </c>
      <c r="R74" s="176">
        <f t="shared" si="33"/>
        <v>0.37738147870134719</v>
      </c>
      <c r="S74" s="176">
        <f t="shared" si="33"/>
        <v>0</v>
      </c>
      <c r="T74" s="176">
        <f t="shared" si="33"/>
        <v>0.37667986880680449</v>
      </c>
      <c r="U74" s="176">
        <f t="shared" si="33"/>
        <v>0</v>
      </c>
      <c r="V74" s="176">
        <f t="shared" si="33"/>
        <v>0.37596581659072781</v>
      </c>
      <c r="W74" s="176">
        <f t="shared" si="33"/>
        <v>0</v>
      </c>
      <c r="X74" s="176">
        <f t="shared" si="33"/>
        <v>0.37523910500421254</v>
      </c>
      <c r="Y74" s="176">
        <f t="shared" si="33"/>
        <v>0</v>
      </c>
      <c r="Z74" s="176">
        <f t="shared" si="33"/>
        <v>0.37449951329332887</v>
      </c>
      <c r="AA74" s="176">
        <f t="shared" si="33"/>
        <v>0</v>
      </c>
      <c r="AB74" s="176">
        <f t="shared" si="33"/>
        <v>0.3737468169377367</v>
      </c>
      <c r="AC74" s="176">
        <f t="shared" si="33"/>
        <v>0</v>
      </c>
      <c r="AD74" s="176">
        <f t="shared" si="33"/>
        <v>0.37298078758833153</v>
      </c>
      <c r="AE74" s="176">
        <f t="shared" si="33"/>
        <v>0</v>
      </c>
      <c r="AF74" s="176">
        <f t="shared" si="33"/>
        <v>0.3722011930039022</v>
      </c>
      <c r="AG74" s="176">
        <f t="shared" si="33"/>
        <v>0</v>
      </c>
      <c r="AH74" s="176">
        <f t="shared" si="33"/>
        <v>0.37140779698678905</v>
      </c>
      <c r="AI74" s="176">
        <f t="shared" si="33"/>
        <v>0</v>
      </c>
      <c r="AJ74" s="176">
        <f t="shared" si="33"/>
        <v>0.37060035931751667</v>
      </c>
      <c r="AK74" s="176">
        <f t="shared" si="33"/>
        <v>0</v>
      </c>
      <c r="AL74" s="176">
        <f t="shared" si="33"/>
        <v>0.3697786356884083</v>
      </c>
      <c r="AM74" s="176">
        <f t="shared" si="33"/>
        <v>0</v>
      </c>
      <c r="AN74" s="176">
        <f t="shared" si="33"/>
        <v>0.36894237763613535</v>
      </c>
      <c r="AO74" s="176">
        <f t="shared" si="33"/>
        <v>0</v>
      </c>
      <c r="AP74" s="176">
        <f t="shared" si="33"/>
        <v>0.36809133247322467</v>
      </c>
      <c r="AQ74" s="176">
        <f t="shared" si="33"/>
        <v>0</v>
      </c>
      <c r="AR74" s="176">
        <f t="shared" si="33"/>
        <v>0</v>
      </c>
      <c r="AS74" s="176">
        <f t="shared" si="33"/>
        <v>0</v>
      </c>
      <c r="AT74" s="176">
        <f t="shared" si="33"/>
        <v>0</v>
      </c>
      <c r="AU74" s="176">
        <f t="shared" si="33"/>
        <v>0</v>
      </c>
      <c r="AV74" s="176">
        <f t="shared" si="33"/>
        <v>0</v>
      </c>
    </row>
    <row r="75" spans="2:48" x14ac:dyDescent="0.2">
      <c r="C75" s="115" t="s">
        <v>275</v>
      </c>
      <c r="D75" s="200" t="s">
        <v>78</v>
      </c>
      <c r="I75" s="176">
        <f>IF(I65&gt;I64, I65-I64, 0)</f>
        <v>0</v>
      </c>
      <c r="J75" s="176">
        <f t="shared" ref="J75:AV75" si="34">IF(J65&gt;J64, J65-J64, 0)</f>
        <v>0</v>
      </c>
      <c r="K75" s="176">
        <f t="shared" si="34"/>
        <v>0</v>
      </c>
      <c r="L75" s="176">
        <f t="shared" si="34"/>
        <v>0</v>
      </c>
      <c r="M75" s="176">
        <f t="shared" si="34"/>
        <v>0</v>
      </c>
      <c r="N75" s="176">
        <f t="shared" si="34"/>
        <v>0</v>
      </c>
      <c r="O75" s="176">
        <f t="shared" si="34"/>
        <v>0</v>
      </c>
      <c r="P75" s="176">
        <f t="shared" si="34"/>
        <v>0</v>
      </c>
      <c r="Q75" s="176">
        <f t="shared" si="34"/>
        <v>0</v>
      </c>
      <c r="R75" s="176">
        <f t="shared" si="34"/>
        <v>0</v>
      </c>
      <c r="S75" s="176">
        <f t="shared" si="34"/>
        <v>0</v>
      </c>
      <c r="T75" s="176">
        <f t="shared" si="34"/>
        <v>0</v>
      </c>
      <c r="U75" s="176">
        <f t="shared" si="34"/>
        <v>0</v>
      </c>
      <c r="V75" s="176">
        <f t="shared" si="34"/>
        <v>0</v>
      </c>
      <c r="W75" s="176">
        <f t="shared" si="34"/>
        <v>0</v>
      </c>
      <c r="X75" s="176">
        <f t="shared" si="34"/>
        <v>0</v>
      </c>
      <c r="Y75" s="176">
        <f t="shared" si="34"/>
        <v>0</v>
      </c>
      <c r="Z75" s="176">
        <f t="shared" si="34"/>
        <v>0</v>
      </c>
      <c r="AA75" s="176">
        <f t="shared" si="34"/>
        <v>0</v>
      </c>
      <c r="AB75" s="176">
        <f t="shared" si="34"/>
        <v>0</v>
      </c>
      <c r="AC75" s="176">
        <f t="shared" si="34"/>
        <v>0</v>
      </c>
      <c r="AD75" s="176">
        <f t="shared" si="34"/>
        <v>0</v>
      </c>
      <c r="AE75" s="176">
        <f t="shared" si="34"/>
        <v>0</v>
      </c>
      <c r="AF75" s="176">
        <f t="shared" si="34"/>
        <v>0</v>
      </c>
      <c r="AG75" s="176">
        <f t="shared" si="34"/>
        <v>0</v>
      </c>
      <c r="AH75" s="176">
        <f t="shared" si="34"/>
        <v>0</v>
      </c>
      <c r="AI75" s="176">
        <f t="shared" si="34"/>
        <v>0</v>
      </c>
      <c r="AJ75" s="176">
        <f t="shared" si="34"/>
        <v>0</v>
      </c>
      <c r="AK75" s="176">
        <f t="shared" si="34"/>
        <v>0</v>
      </c>
      <c r="AL75" s="176">
        <f t="shared" si="34"/>
        <v>0</v>
      </c>
      <c r="AM75" s="176">
        <f t="shared" si="34"/>
        <v>0</v>
      </c>
      <c r="AN75" s="176">
        <f t="shared" si="34"/>
        <v>0</v>
      </c>
      <c r="AO75" s="176">
        <f t="shared" si="34"/>
        <v>0</v>
      </c>
      <c r="AP75" s="176">
        <f t="shared" si="34"/>
        <v>0</v>
      </c>
      <c r="AQ75" s="176">
        <f t="shared" si="34"/>
        <v>0</v>
      </c>
      <c r="AR75" s="176">
        <f t="shared" si="34"/>
        <v>0</v>
      </c>
      <c r="AS75" s="176">
        <f t="shared" si="34"/>
        <v>0</v>
      </c>
      <c r="AT75" s="176">
        <f t="shared" si="34"/>
        <v>0</v>
      </c>
      <c r="AU75" s="176">
        <f t="shared" si="34"/>
        <v>0</v>
      </c>
      <c r="AV75" s="176">
        <f t="shared" si="34"/>
        <v>0</v>
      </c>
    </row>
    <row r="76" spans="2:48" x14ac:dyDescent="0.2">
      <c r="B76" s="247"/>
      <c r="C76" s="247" t="s">
        <v>367</v>
      </c>
      <c r="D76" s="155" t="s">
        <v>78</v>
      </c>
      <c r="E76" s="247"/>
      <c r="F76" s="247"/>
      <c r="G76" s="247"/>
      <c r="H76" s="247"/>
      <c r="I76" s="177">
        <f>IF(I73-I68&gt;0, I73-I68, 0)</f>
        <v>0</v>
      </c>
      <c r="J76" s="177">
        <f t="shared" ref="J76:AV76" si="35">IF(J73-J68&gt;0, J73-J68, 0)</f>
        <v>0</v>
      </c>
      <c r="K76" s="177">
        <f>IF(K73-K68&gt;0, K73-K68, 0)</f>
        <v>0.39418102114951115</v>
      </c>
      <c r="L76" s="177">
        <f t="shared" si="35"/>
        <v>0</v>
      </c>
      <c r="M76" s="177">
        <f t="shared" si="35"/>
        <v>0.39372672828610078</v>
      </c>
      <c r="N76" s="177">
        <f t="shared" si="35"/>
        <v>0</v>
      </c>
      <c r="O76" s="177">
        <f t="shared" si="35"/>
        <v>0.39326316596542288</v>
      </c>
      <c r="P76" s="177">
        <f t="shared" si="35"/>
        <v>0</v>
      </c>
      <c r="Q76" s="177">
        <f t="shared" si="35"/>
        <v>0.39279014512633204</v>
      </c>
      <c r="R76" s="177">
        <f t="shared" si="35"/>
        <v>0</v>
      </c>
      <c r="S76" s="177">
        <f t="shared" si="35"/>
        <v>0.39230747285301826</v>
      </c>
      <c r="T76" s="177">
        <f t="shared" si="35"/>
        <v>0</v>
      </c>
      <c r="U76" s="177">
        <f t="shared" si="35"/>
        <v>0.39181495229645069</v>
      </c>
      <c r="V76" s="177">
        <f t="shared" si="35"/>
        <v>0</v>
      </c>
      <c r="W76" s="177">
        <f t="shared" si="35"/>
        <v>0.39131238259420531</v>
      </c>
      <c r="X76" s="177">
        <f t="shared" si="35"/>
        <v>0</v>
      </c>
      <c r="Y76" s="177">
        <f t="shared" si="35"/>
        <v>0.39079955878868056</v>
      </c>
      <c r="Z76" s="177">
        <f t="shared" si="35"/>
        <v>0</v>
      </c>
      <c r="AA76" s="177">
        <f t="shared" si="35"/>
        <v>0.39027627174362456</v>
      </c>
      <c r="AB76" s="177">
        <f t="shared" si="35"/>
        <v>0</v>
      </c>
      <c r="AC76" s="177">
        <f t="shared" si="35"/>
        <v>0.38974230805898102</v>
      </c>
      <c r="AD76" s="177">
        <f t="shared" si="35"/>
        <v>0</v>
      </c>
      <c r="AE76" s="177">
        <f t="shared" si="35"/>
        <v>0.38919744998398054</v>
      </c>
      <c r="AF76" s="177">
        <f t="shared" si="35"/>
        <v>0</v>
      </c>
      <c r="AG76" s="177">
        <f t="shared" si="35"/>
        <v>0.38864147532848392</v>
      </c>
      <c r="AH76" s="177">
        <f t="shared" si="35"/>
        <v>0</v>
      </c>
      <c r="AI76" s="177">
        <f t="shared" si="35"/>
        <v>0.38807415737250306</v>
      </c>
      <c r="AJ76" s="177">
        <f t="shared" si="35"/>
        <v>0</v>
      </c>
      <c r="AK76" s="177">
        <f t="shared" si="35"/>
        <v>0.38749526477387874</v>
      </c>
      <c r="AL76" s="177">
        <f t="shared" si="35"/>
        <v>0</v>
      </c>
      <c r="AM76" s="177">
        <f t="shared" si="35"/>
        <v>0.38690456147408847</v>
      </c>
      <c r="AN76" s="177">
        <f t="shared" si="35"/>
        <v>0</v>
      </c>
      <c r="AO76" s="177">
        <f t="shared" si="35"/>
        <v>0.38630180660212599</v>
      </c>
      <c r="AP76" s="177">
        <f t="shared" si="35"/>
        <v>0</v>
      </c>
      <c r="AQ76" s="177">
        <f t="shared" si="35"/>
        <v>0.38568675437642197</v>
      </c>
      <c r="AR76" s="177">
        <f t="shared" si="35"/>
        <v>2.5060314199618872</v>
      </c>
      <c r="AS76" s="177">
        <f t="shared" si="35"/>
        <v>0</v>
      </c>
      <c r="AT76" s="177">
        <f t="shared" si="35"/>
        <v>0</v>
      </c>
      <c r="AU76" s="177">
        <f t="shared" si="35"/>
        <v>0</v>
      </c>
      <c r="AV76" s="177">
        <f t="shared" si="35"/>
        <v>0</v>
      </c>
    </row>
    <row r="77" spans="2:48" x14ac:dyDescent="0.2">
      <c r="B77" s="67" t="s">
        <v>335</v>
      </c>
      <c r="D77" s="200" t="s">
        <v>78</v>
      </c>
      <c r="H77" s="254">
        <f>E71</f>
        <v>2.670177484350984</v>
      </c>
      <c r="I77" s="176">
        <f>I73+I74-I75-I76</f>
        <v>2.7747312531154282</v>
      </c>
      <c r="J77" s="176">
        <f t="shared" ref="J77:AV77" si="36">J73+J74-J75-J76</f>
        <v>3.1547989628390196</v>
      </c>
      <c r="K77" s="176">
        <f t="shared" si="36"/>
        <v>2.7606179416895085</v>
      </c>
      <c r="L77" s="176">
        <f t="shared" si="36"/>
        <v>3.140031712321171</v>
      </c>
      <c r="M77" s="176">
        <f t="shared" si="36"/>
        <v>2.7463049840350702</v>
      </c>
      <c r="N77" s="176">
        <f t="shared" si="36"/>
        <v>3.1250532055929661</v>
      </c>
      <c r="O77" s="176">
        <f t="shared" si="36"/>
        <v>2.7317900396275432</v>
      </c>
      <c r="P77" s="176">
        <f t="shared" si="36"/>
        <v>3.1098608993061969</v>
      </c>
      <c r="Q77" s="176">
        <f t="shared" si="36"/>
        <v>2.7170707541798649</v>
      </c>
      <c r="R77" s="176">
        <f t="shared" si="36"/>
        <v>3.0944522328812121</v>
      </c>
      <c r="S77" s="176">
        <f t="shared" si="36"/>
        <v>2.7021447600281938</v>
      </c>
      <c r="T77" s="176">
        <f t="shared" si="36"/>
        <v>3.0788246288349983</v>
      </c>
      <c r="U77" s="176">
        <f t="shared" si="36"/>
        <v>2.6870096765385476</v>
      </c>
      <c r="V77" s="176">
        <f t="shared" si="36"/>
        <v>3.0629754931292754</v>
      </c>
      <c r="W77" s="176">
        <f t="shared" si="36"/>
        <v>2.6716631105350701</v>
      </c>
      <c r="X77" s="176">
        <f t="shared" si="36"/>
        <v>3.0469022155392826</v>
      </c>
      <c r="Y77" s="176">
        <f t="shared" si="36"/>
        <v>2.6561026567506021</v>
      </c>
      <c r="Z77" s="176">
        <f t="shared" si="36"/>
        <v>3.030602170043931</v>
      </c>
      <c r="AA77" s="176">
        <f t="shared" si="36"/>
        <v>2.6403258983003064</v>
      </c>
      <c r="AB77" s="176">
        <f t="shared" si="36"/>
        <v>3.0140727152380431</v>
      </c>
      <c r="AC77" s="176">
        <f t="shared" si="36"/>
        <v>2.6243304071790621</v>
      </c>
      <c r="AD77" s="176">
        <f t="shared" si="36"/>
        <v>2.9973111947673936</v>
      </c>
      <c r="AE77" s="176">
        <f t="shared" si="36"/>
        <v>2.6081137447834131</v>
      </c>
      <c r="AF77" s="176">
        <f t="shared" si="36"/>
        <v>2.9803149377873153</v>
      </c>
      <c r="AG77" s="176">
        <f t="shared" si="36"/>
        <v>2.5916734624588313</v>
      </c>
      <c r="AH77" s="176">
        <f t="shared" si="36"/>
        <v>2.9630812594456204</v>
      </c>
      <c r="AI77" s="176">
        <f t="shared" si="36"/>
        <v>2.5750071020731173</v>
      </c>
      <c r="AJ77" s="176">
        <f t="shared" si="36"/>
        <v>2.945607461390634</v>
      </c>
      <c r="AK77" s="176">
        <f t="shared" si="36"/>
        <v>2.5581121966167553</v>
      </c>
      <c r="AL77" s="176">
        <f t="shared" si="36"/>
        <v>2.9278908323051636</v>
      </c>
      <c r="AM77" s="176">
        <f t="shared" si="36"/>
        <v>2.5409862708310751</v>
      </c>
      <c r="AN77" s="176">
        <f t="shared" si="36"/>
        <v>2.9099286484672104</v>
      </c>
      <c r="AO77" s="176">
        <f t="shared" si="36"/>
        <v>2.5236268418650845</v>
      </c>
      <c r="AP77" s="176">
        <f t="shared" si="36"/>
        <v>2.8917181743383091</v>
      </c>
      <c r="AQ77" s="176">
        <f t="shared" si="36"/>
        <v>2.5060314199618872</v>
      </c>
      <c r="AR77" s="176">
        <f>AR73+AR74-AR75-AR76</f>
        <v>0</v>
      </c>
      <c r="AS77" s="176">
        <f t="shared" si="36"/>
        <v>0</v>
      </c>
      <c r="AT77" s="176">
        <f t="shared" si="36"/>
        <v>0</v>
      </c>
      <c r="AU77" s="176">
        <f t="shared" si="36"/>
        <v>0</v>
      </c>
      <c r="AV77" s="176">
        <f t="shared" si="36"/>
        <v>0</v>
      </c>
    </row>
    <row r="78" spans="2:48" x14ac:dyDescent="0.2">
      <c r="D78" s="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76"/>
      <c r="T78" s="176"/>
      <c r="U78" s="176"/>
      <c r="V78" s="176"/>
      <c r="W78" s="176"/>
      <c r="X78" s="176"/>
      <c r="Y78" s="176"/>
      <c r="Z78" s="176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  <c r="AO78" s="176"/>
      <c r="AP78" s="176"/>
      <c r="AQ78" s="176"/>
      <c r="AR78" s="176"/>
      <c r="AS78" s="176"/>
      <c r="AT78" s="176"/>
      <c r="AU78" s="176"/>
      <c r="AV78" s="176"/>
    </row>
    <row r="79" spans="2:48" x14ac:dyDescent="0.2">
      <c r="B79" s="163" t="s">
        <v>381</v>
      </c>
      <c r="D79" s="200" t="s">
        <v>78</v>
      </c>
      <c r="I79" s="176">
        <f>I77-H77</f>
        <v>0.10455376876444422</v>
      </c>
      <c r="J79" s="176">
        <f>J77-I77</f>
        <v>0.38006770972359138</v>
      </c>
      <c r="K79" s="176">
        <f t="shared" ref="K79:AV79" si="37">K77-J77</f>
        <v>-0.39418102114951115</v>
      </c>
      <c r="L79" s="176">
        <f t="shared" si="37"/>
        <v>0.37941377063166248</v>
      </c>
      <c r="M79" s="176">
        <f t="shared" si="37"/>
        <v>-0.39372672828610078</v>
      </c>
      <c r="N79" s="176">
        <f t="shared" si="37"/>
        <v>0.37874822155789589</v>
      </c>
      <c r="O79" s="176">
        <f t="shared" si="37"/>
        <v>-0.39326316596542288</v>
      </c>
      <c r="P79" s="176">
        <f t="shared" si="37"/>
        <v>0.37807085967865373</v>
      </c>
      <c r="Q79" s="176">
        <f t="shared" si="37"/>
        <v>-0.39279014512633204</v>
      </c>
      <c r="R79" s="176">
        <f t="shared" si="37"/>
        <v>0.37738147870134719</v>
      </c>
      <c r="S79" s="176">
        <f t="shared" si="37"/>
        <v>-0.39230747285301826</v>
      </c>
      <c r="T79" s="176">
        <f t="shared" si="37"/>
        <v>0.37667986880680449</v>
      </c>
      <c r="U79" s="176">
        <f t="shared" si="37"/>
        <v>-0.39181495229645069</v>
      </c>
      <c r="V79" s="176">
        <f t="shared" si="37"/>
        <v>0.37596581659072781</v>
      </c>
      <c r="W79" s="176">
        <f t="shared" si="37"/>
        <v>-0.39131238259420531</v>
      </c>
      <c r="X79" s="176">
        <f t="shared" si="37"/>
        <v>0.37523910500421254</v>
      </c>
      <c r="Y79" s="176">
        <f t="shared" si="37"/>
        <v>-0.39079955878868056</v>
      </c>
      <c r="Z79" s="176">
        <f t="shared" si="37"/>
        <v>0.37449951329332887</v>
      </c>
      <c r="AA79" s="176">
        <f t="shared" si="37"/>
        <v>-0.39027627174362456</v>
      </c>
      <c r="AB79" s="176">
        <f t="shared" si="37"/>
        <v>0.3737468169377367</v>
      </c>
      <c r="AC79" s="176">
        <f t="shared" si="37"/>
        <v>-0.38974230805898102</v>
      </c>
      <c r="AD79" s="176">
        <f t="shared" si="37"/>
        <v>0.37298078758833153</v>
      </c>
      <c r="AE79" s="176">
        <f t="shared" si="37"/>
        <v>-0.38919744998398054</v>
      </c>
      <c r="AF79" s="176">
        <f t="shared" si="37"/>
        <v>0.3722011930039022</v>
      </c>
      <c r="AG79" s="176">
        <f t="shared" si="37"/>
        <v>-0.38864147532848392</v>
      </c>
      <c r="AH79" s="176">
        <f t="shared" si="37"/>
        <v>0.37140779698678905</v>
      </c>
      <c r="AI79" s="176">
        <f t="shared" si="37"/>
        <v>-0.38807415737250306</v>
      </c>
      <c r="AJ79" s="176">
        <f t="shared" si="37"/>
        <v>0.37060035931751667</v>
      </c>
      <c r="AK79" s="176">
        <f t="shared" si="37"/>
        <v>-0.38749526477387874</v>
      </c>
      <c r="AL79" s="176">
        <f t="shared" si="37"/>
        <v>0.3697786356884083</v>
      </c>
      <c r="AM79" s="176">
        <f t="shared" si="37"/>
        <v>-0.38690456147408847</v>
      </c>
      <c r="AN79" s="176">
        <f t="shared" si="37"/>
        <v>0.36894237763613535</v>
      </c>
      <c r="AO79" s="176">
        <f t="shared" si="37"/>
        <v>-0.38630180660212599</v>
      </c>
      <c r="AP79" s="176">
        <f t="shared" si="37"/>
        <v>0.36809133247322467</v>
      </c>
      <c r="AQ79" s="176">
        <f t="shared" si="37"/>
        <v>-0.38568675437642197</v>
      </c>
      <c r="AR79" s="176">
        <f t="shared" si="37"/>
        <v>-2.5060314199618872</v>
      </c>
      <c r="AS79" s="176">
        <f t="shared" si="37"/>
        <v>0</v>
      </c>
      <c r="AT79" s="176">
        <f t="shared" si="37"/>
        <v>0</v>
      </c>
      <c r="AU79" s="176">
        <f t="shared" si="37"/>
        <v>0</v>
      </c>
      <c r="AV79" s="176">
        <f t="shared" si="37"/>
        <v>0</v>
      </c>
    </row>
    <row r="80" spans="2:48" x14ac:dyDescent="0.2">
      <c r="D80" s="6"/>
      <c r="H80" s="145"/>
    </row>
  </sheetData>
  <conditionalFormatting sqref="E59">
    <cfRule type="cellIs" dxfId="8" priority="1" operator="equal">
      <formula>1</formula>
    </cfRule>
  </conditionalFormatting>
  <conditionalFormatting sqref="I14:AV14">
    <cfRule type="cellIs" dxfId="7" priority="13" operator="equal">
      <formula>1</formula>
    </cfRule>
  </conditionalFormatting>
  <conditionalFormatting sqref="I59:AV59">
    <cfRule type="cellIs" dxfId="6" priority="2" operator="equal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4B8A-8AF2-C34B-81F8-7AC5BEA35BB2}">
  <sheetPr>
    <tabColor theme="4" tint="-0.249977111117893"/>
  </sheetPr>
  <dimension ref="A1:AW125"/>
  <sheetViews>
    <sheetView zoomScaleNormal="100" workbookViewId="0">
      <pane xSplit="7" topLeftCell="H1" activePane="topRight" state="frozen"/>
      <selection pane="topRight" activeCell="J127" sqref="J127"/>
    </sheetView>
  </sheetViews>
  <sheetFormatPr baseColWidth="10" defaultColWidth="0" defaultRowHeight="15" x14ac:dyDescent="0.2"/>
  <cols>
    <col min="1" max="1" width="1.6640625" customWidth="1"/>
    <col min="2" max="2" width="2.1640625" customWidth="1"/>
    <col min="3" max="3" width="40.6640625" customWidth="1"/>
    <col min="4" max="4" width="10.83203125" customWidth="1"/>
    <col min="5" max="5" width="11.6640625" bestFit="1" customWidth="1"/>
    <col min="6" max="6" width="10.83203125" customWidth="1"/>
    <col min="7" max="7" width="11.1640625" bestFit="1" customWidth="1"/>
    <col min="8" max="8" width="10.83203125" customWidth="1"/>
    <col min="9" max="9" width="12.83203125" customWidth="1"/>
    <col min="10" max="10" width="14.6640625" customWidth="1"/>
    <col min="11" max="11" width="12.1640625" customWidth="1"/>
    <col min="12" max="23" width="15" bestFit="1" customWidth="1"/>
    <col min="24" max="41" width="16" bestFit="1" customWidth="1"/>
    <col min="42" max="42" width="13.33203125" customWidth="1"/>
    <col min="43" max="43" width="12" customWidth="1"/>
    <col min="44" max="44" width="12.33203125" customWidth="1"/>
    <col min="45" max="47" width="16" bestFit="1" customWidth="1"/>
    <col min="48" max="48" width="16.33203125" bestFit="1" customWidth="1"/>
    <col min="49" max="49" width="0" hidden="1" customWidth="1"/>
    <col min="50" max="16384" width="10.83203125" hidden="1"/>
  </cols>
  <sheetData>
    <row r="1" spans="2:48" s="1" customFormat="1" ht="25" x14ac:dyDescent="0.25">
      <c r="B1" s="2"/>
      <c r="C1" s="1" t="s">
        <v>22</v>
      </c>
      <c r="D1" s="77"/>
      <c r="G1" s="104">
        <f>Input!E2</f>
        <v>1</v>
      </c>
      <c r="H1" s="92" t="str">
        <f>Input!E11</f>
        <v>P-50 Base</v>
      </c>
    </row>
    <row r="2" spans="2:48" s="4" customFormat="1" ht="20" x14ac:dyDescent="0.25">
      <c r="C2" s="4" t="s">
        <v>234</v>
      </c>
      <c r="D2" s="78"/>
    </row>
    <row r="4" spans="2:48" x14ac:dyDescent="0.2">
      <c r="C4" s="95" t="s">
        <v>237</v>
      </c>
      <c r="D4" s="95"/>
      <c r="E4" s="95"/>
      <c r="F4" s="95"/>
      <c r="G4" s="95"/>
      <c r="H4" s="95"/>
      <c r="I4" s="95">
        <v>1</v>
      </c>
      <c r="J4" s="95">
        <v>2</v>
      </c>
      <c r="K4" s="95">
        <v>3</v>
      </c>
      <c r="L4" s="95">
        <v>4</v>
      </c>
      <c r="M4" s="95">
        <v>5</v>
      </c>
      <c r="N4" s="95">
        <v>6</v>
      </c>
    </row>
    <row r="5" spans="2:48" ht="19" x14ac:dyDescent="0.25">
      <c r="C5" s="90" t="s">
        <v>229</v>
      </c>
    </row>
    <row r="6" spans="2:48" ht="16" x14ac:dyDescent="0.2">
      <c r="C6" s="258" t="s">
        <v>230</v>
      </c>
      <c r="D6" s="259"/>
      <c r="E6" s="260" t="s">
        <v>235</v>
      </c>
      <c r="F6" s="258"/>
      <c r="G6" s="258"/>
      <c r="H6" s="258"/>
      <c r="I6" s="258"/>
      <c r="J6" s="258"/>
      <c r="K6" s="258"/>
      <c r="L6" s="258"/>
      <c r="M6" s="258"/>
      <c r="N6" s="258"/>
    </row>
    <row r="7" spans="2:48" ht="16" x14ac:dyDescent="0.2">
      <c r="C7" s="261" t="s">
        <v>231</v>
      </c>
      <c r="D7" s="259" t="s">
        <v>11</v>
      </c>
      <c r="E7" s="262">
        <f>Input!E66</f>
        <v>0.95</v>
      </c>
      <c r="F7" s="258"/>
      <c r="G7" s="258"/>
      <c r="H7" s="258"/>
      <c r="I7" s="258">
        <f>IF(I4&lt;=5+1, H8, "")</f>
        <v>0</v>
      </c>
      <c r="J7" s="258">
        <f t="shared" ref="J7:N7" si="0">IF(J4&lt;=5+1, I8, "")</f>
        <v>0.5</v>
      </c>
      <c r="K7" s="258">
        <f t="shared" si="0"/>
        <v>1.5</v>
      </c>
      <c r="L7" s="258">
        <f t="shared" si="0"/>
        <v>2.5</v>
      </c>
      <c r="M7" s="258">
        <f t="shared" si="0"/>
        <v>3.5</v>
      </c>
      <c r="N7" s="258">
        <f t="shared" si="0"/>
        <v>4.5</v>
      </c>
    </row>
    <row r="8" spans="2:48" ht="16" x14ac:dyDescent="0.2">
      <c r="C8" s="261" t="s">
        <v>232</v>
      </c>
      <c r="D8" s="259" t="s">
        <v>11</v>
      </c>
      <c r="E8" s="258"/>
      <c r="F8" s="258"/>
      <c r="G8" s="258"/>
      <c r="H8" s="263">
        <v>0</v>
      </c>
      <c r="I8" s="258">
        <f>IF(I4&lt;=5, I4-0.5, IF(I4=5+1, 5, ""))</f>
        <v>0.5</v>
      </c>
      <c r="J8" s="258">
        <f t="shared" ref="J8:N8" si="1">IF(J4&lt;=5, J4-0.5, IF(J4=5+1, 5, ""))</f>
        <v>1.5</v>
      </c>
      <c r="K8" s="258">
        <f t="shared" si="1"/>
        <v>2.5</v>
      </c>
      <c r="L8" s="258">
        <f t="shared" si="1"/>
        <v>3.5</v>
      </c>
      <c r="M8" s="258">
        <f t="shared" si="1"/>
        <v>4.5</v>
      </c>
      <c r="N8" s="258">
        <f t="shared" si="1"/>
        <v>5</v>
      </c>
    </row>
    <row r="9" spans="2:48" ht="16" x14ac:dyDescent="0.2"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</row>
    <row r="10" spans="2:48" ht="16" x14ac:dyDescent="0.2">
      <c r="C10" s="258" t="s">
        <v>233</v>
      </c>
      <c r="D10" s="264" t="s">
        <v>38</v>
      </c>
      <c r="E10" s="258"/>
      <c r="F10" s="258"/>
      <c r="G10" s="258"/>
      <c r="H10" s="258"/>
      <c r="I10" s="265">
        <f>VDB(100%, 0, 5, I7, I8)</f>
        <v>0.2</v>
      </c>
      <c r="J10" s="265">
        <f t="shared" ref="J10:N10" si="2">VDB(100%, 0, 5, J7, J8)</f>
        <v>0.32000000000000006</v>
      </c>
      <c r="K10" s="265">
        <f t="shared" si="2"/>
        <v>0.192</v>
      </c>
      <c r="L10" s="265">
        <f t="shared" si="2"/>
        <v>0.1152</v>
      </c>
      <c r="M10" s="265">
        <f t="shared" si="2"/>
        <v>0.11519999999999998</v>
      </c>
      <c r="N10" s="265">
        <f t="shared" si="2"/>
        <v>5.7599999999999991E-2</v>
      </c>
    </row>
    <row r="11" spans="2:48" x14ac:dyDescent="0.2">
      <c r="C11" s="95" t="s">
        <v>237</v>
      </c>
      <c r="D11" s="95"/>
      <c r="E11" s="95"/>
      <c r="F11" s="95"/>
      <c r="G11" s="95"/>
      <c r="H11" s="95"/>
      <c r="I11" s="95">
        <v>1</v>
      </c>
      <c r="J11" s="95">
        <v>2</v>
      </c>
      <c r="K11" s="95">
        <v>3</v>
      </c>
      <c r="L11" s="95">
        <v>4</v>
      </c>
      <c r="M11" s="95">
        <v>5</v>
      </c>
      <c r="N11" s="95">
        <v>6</v>
      </c>
      <c r="O11" s="95">
        <v>7</v>
      </c>
      <c r="P11" s="95">
        <v>8</v>
      </c>
      <c r="Q11" s="95">
        <v>9</v>
      </c>
      <c r="R11" s="95">
        <v>10</v>
      </c>
      <c r="S11" s="95">
        <v>11</v>
      </c>
      <c r="T11" s="95">
        <v>12</v>
      </c>
      <c r="U11" s="95">
        <v>13</v>
      </c>
      <c r="V11" s="95">
        <v>14</v>
      </c>
      <c r="W11" s="95">
        <v>15</v>
      </c>
      <c r="X11" s="95">
        <v>16</v>
      </c>
    </row>
    <row r="12" spans="2:48" ht="19" x14ac:dyDescent="0.25">
      <c r="C12" s="90" t="s">
        <v>236</v>
      </c>
    </row>
    <row r="13" spans="2:48" ht="16" x14ac:dyDescent="0.2">
      <c r="C13" s="258" t="s">
        <v>230</v>
      </c>
      <c r="D13" s="259"/>
      <c r="E13" s="260" t="s">
        <v>235</v>
      </c>
      <c r="F13" s="258"/>
      <c r="G13" s="258"/>
      <c r="H13" s="258"/>
      <c r="I13" s="258"/>
      <c r="J13" s="258"/>
      <c r="K13" s="258"/>
      <c r="L13" s="258"/>
      <c r="M13" s="258"/>
      <c r="N13" s="258"/>
      <c r="O13" s="258"/>
      <c r="P13" s="258"/>
      <c r="Q13" s="258"/>
      <c r="R13" s="258"/>
      <c r="S13" s="258"/>
      <c r="T13" s="258"/>
      <c r="U13" s="258"/>
      <c r="V13" s="258"/>
      <c r="W13" s="258"/>
      <c r="X13" s="258"/>
      <c r="Y13" s="258"/>
      <c r="Z13" s="258"/>
      <c r="AA13" s="258"/>
      <c r="AB13" s="258"/>
      <c r="AC13" s="258"/>
      <c r="AD13" s="258"/>
      <c r="AE13" s="258"/>
      <c r="AF13" s="258"/>
      <c r="AG13" s="258"/>
      <c r="AH13" s="258"/>
      <c r="AI13" s="258"/>
      <c r="AJ13" s="258"/>
      <c r="AK13" s="258"/>
      <c r="AL13" s="258"/>
      <c r="AM13" s="258"/>
      <c r="AN13" s="258"/>
      <c r="AO13" s="258"/>
      <c r="AP13" s="258"/>
      <c r="AQ13" s="258"/>
      <c r="AR13" s="258"/>
      <c r="AS13" s="258"/>
      <c r="AT13" s="258"/>
      <c r="AU13" s="258"/>
      <c r="AV13" s="258"/>
    </row>
    <row r="14" spans="2:48" ht="16" x14ac:dyDescent="0.2">
      <c r="C14" s="261" t="s">
        <v>231</v>
      </c>
      <c r="D14" s="259" t="s">
        <v>11</v>
      </c>
      <c r="E14" s="262">
        <f>Input!E67</f>
        <v>0.05</v>
      </c>
      <c r="F14" s="258"/>
      <c r="G14" s="258"/>
      <c r="H14" s="258"/>
      <c r="I14" s="258">
        <f>IF(I11&lt;=15+1, H15, "")</f>
        <v>0</v>
      </c>
      <c r="J14" s="258">
        <f t="shared" ref="J14:W14" si="3">IF(J11&lt;=15+1, I15, "")</f>
        <v>0.5</v>
      </c>
      <c r="K14" s="258">
        <f t="shared" si="3"/>
        <v>1.5</v>
      </c>
      <c r="L14" s="258">
        <f t="shared" si="3"/>
        <v>2.5</v>
      </c>
      <c r="M14" s="258">
        <f t="shared" si="3"/>
        <v>3.5</v>
      </c>
      <c r="N14" s="258">
        <f t="shared" si="3"/>
        <v>4.5</v>
      </c>
      <c r="O14" s="258">
        <f t="shared" si="3"/>
        <v>5.5</v>
      </c>
      <c r="P14" s="258">
        <f t="shared" si="3"/>
        <v>6.5</v>
      </c>
      <c r="Q14" s="258">
        <f t="shared" si="3"/>
        <v>7.5</v>
      </c>
      <c r="R14" s="258">
        <f t="shared" si="3"/>
        <v>8.5</v>
      </c>
      <c r="S14" s="258">
        <f t="shared" si="3"/>
        <v>9.5</v>
      </c>
      <c r="T14" s="258">
        <f t="shared" si="3"/>
        <v>10.5</v>
      </c>
      <c r="U14" s="258">
        <f t="shared" si="3"/>
        <v>11.5</v>
      </c>
      <c r="V14" s="258">
        <f t="shared" si="3"/>
        <v>12.5</v>
      </c>
      <c r="W14" s="258">
        <f t="shared" si="3"/>
        <v>13.5</v>
      </c>
      <c r="X14" s="258">
        <f>IF(X11&lt;=15+1, W15, "")</f>
        <v>14.5</v>
      </c>
      <c r="Y14" s="258"/>
      <c r="Z14" s="258"/>
      <c r="AA14" s="258"/>
      <c r="AB14" s="258"/>
      <c r="AC14" s="258"/>
      <c r="AD14" s="258"/>
      <c r="AE14" s="258"/>
      <c r="AF14" s="258"/>
      <c r="AG14" s="258"/>
      <c r="AH14" s="258"/>
      <c r="AI14" s="258"/>
      <c r="AJ14" s="258"/>
      <c r="AK14" s="258"/>
      <c r="AL14" s="258"/>
      <c r="AM14" s="258"/>
      <c r="AN14" s="258"/>
      <c r="AO14" s="258"/>
      <c r="AP14" s="258"/>
      <c r="AQ14" s="258"/>
      <c r="AR14" s="258"/>
      <c r="AS14" s="258"/>
      <c r="AT14" s="258"/>
      <c r="AU14" s="258"/>
      <c r="AV14" s="258"/>
    </row>
    <row r="15" spans="2:48" ht="16" x14ac:dyDescent="0.2">
      <c r="C15" s="261" t="s">
        <v>232</v>
      </c>
      <c r="D15" s="259" t="s">
        <v>11</v>
      </c>
      <c r="E15" s="258"/>
      <c r="F15" s="258"/>
      <c r="G15" s="258"/>
      <c r="H15" s="263">
        <v>0</v>
      </c>
      <c r="I15" s="258">
        <f t="shared" ref="I15:X15" si="4">IF(I11&lt;=15, I11-0.5, IF(I11=15+1, 15, ""))</f>
        <v>0.5</v>
      </c>
      <c r="J15" s="258">
        <f t="shared" si="4"/>
        <v>1.5</v>
      </c>
      <c r="K15" s="258">
        <f t="shared" si="4"/>
        <v>2.5</v>
      </c>
      <c r="L15" s="258">
        <f t="shared" si="4"/>
        <v>3.5</v>
      </c>
      <c r="M15" s="258">
        <f t="shared" si="4"/>
        <v>4.5</v>
      </c>
      <c r="N15" s="258">
        <f>IF(N11&lt;=15, N11-0.5, IF(N11=15+1, 15, ""))</f>
        <v>5.5</v>
      </c>
      <c r="O15" s="258">
        <f t="shared" si="4"/>
        <v>6.5</v>
      </c>
      <c r="P15" s="258">
        <f t="shared" si="4"/>
        <v>7.5</v>
      </c>
      <c r="Q15" s="258">
        <f t="shared" si="4"/>
        <v>8.5</v>
      </c>
      <c r="R15" s="258">
        <f t="shared" si="4"/>
        <v>9.5</v>
      </c>
      <c r="S15" s="258">
        <f t="shared" si="4"/>
        <v>10.5</v>
      </c>
      <c r="T15" s="258">
        <f t="shared" si="4"/>
        <v>11.5</v>
      </c>
      <c r="U15" s="258">
        <f t="shared" si="4"/>
        <v>12.5</v>
      </c>
      <c r="V15" s="258">
        <f t="shared" si="4"/>
        <v>13.5</v>
      </c>
      <c r="W15" s="258">
        <f t="shared" si="4"/>
        <v>14.5</v>
      </c>
      <c r="X15" s="258">
        <f t="shared" si="4"/>
        <v>15</v>
      </c>
      <c r="Y15" s="258"/>
      <c r="Z15" s="258"/>
      <c r="AA15" s="258"/>
      <c r="AB15" s="258"/>
      <c r="AC15" s="258"/>
      <c r="AD15" s="258"/>
      <c r="AE15" s="258"/>
      <c r="AF15" s="258"/>
      <c r="AG15" s="258"/>
      <c r="AH15" s="258"/>
      <c r="AI15" s="258"/>
      <c r="AJ15" s="258"/>
      <c r="AK15" s="258"/>
      <c r="AL15" s="258"/>
      <c r="AM15" s="258"/>
      <c r="AN15" s="258"/>
      <c r="AO15" s="258"/>
      <c r="AP15" s="258"/>
      <c r="AQ15" s="258"/>
      <c r="AR15" s="258"/>
      <c r="AS15" s="258"/>
      <c r="AT15" s="258"/>
      <c r="AU15" s="258"/>
      <c r="AV15" s="258"/>
    </row>
    <row r="16" spans="2:48" ht="16" x14ac:dyDescent="0.2">
      <c r="C16" s="258"/>
      <c r="D16" s="258"/>
      <c r="E16" s="258"/>
      <c r="F16" s="258"/>
      <c r="G16" s="258"/>
      <c r="H16" s="258"/>
      <c r="I16" s="258"/>
      <c r="J16" s="258"/>
      <c r="K16" s="258"/>
      <c r="L16" s="258"/>
      <c r="M16" s="258"/>
      <c r="N16" s="258"/>
      <c r="O16" s="258"/>
      <c r="P16" s="258"/>
      <c r="Q16" s="258"/>
      <c r="R16" s="258"/>
      <c r="S16" s="258"/>
      <c r="T16" s="258"/>
      <c r="U16" s="258"/>
      <c r="V16" s="258"/>
      <c r="W16" s="258"/>
      <c r="X16" s="258"/>
      <c r="Y16" s="258"/>
      <c r="Z16" s="258"/>
      <c r="AA16" s="258"/>
      <c r="AB16" s="258"/>
      <c r="AC16" s="258"/>
      <c r="AD16" s="258"/>
      <c r="AE16" s="258"/>
      <c r="AF16" s="258"/>
      <c r="AG16" s="258"/>
      <c r="AH16" s="258"/>
      <c r="AI16" s="258"/>
      <c r="AJ16" s="258"/>
      <c r="AK16" s="258"/>
      <c r="AL16" s="258"/>
      <c r="AM16" s="258"/>
      <c r="AN16" s="258"/>
      <c r="AO16" s="258"/>
      <c r="AP16" s="258"/>
      <c r="AQ16" s="258"/>
      <c r="AR16" s="258"/>
      <c r="AS16" s="258"/>
      <c r="AT16" s="258"/>
      <c r="AU16" s="258"/>
      <c r="AV16" s="258"/>
    </row>
    <row r="17" spans="2:48" ht="16" x14ac:dyDescent="0.2">
      <c r="C17" s="258" t="s">
        <v>233</v>
      </c>
      <c r="D17" s="264" t="s">
        <v>38</v>
      </c>
      <c r="E17" s="258"/>
      <c r="F17" s="258"/>
      <c r="G17" s="258"/>
      <c r="H17" s="258"/>
      <c r="I17" s="265">
        <f>VDB(100%, 0, 15, I14, I15, 150%)</f>
        <v>0.05</v>
      </c>
      <c r="J17" s="265">
        <f t="shared" ref="J17:X17" si="5">VDB(100%, 0, 15, J14, J15, 150%)</f>
        <v>9.5000000000000001E-2</v>
      </c>
      <c r="K17" s="265">
        <f t="shared" si="5"/>
        <v>8.5500000000000007E-2</v>
      </c>
      <c r="L17" s="265">
        <f t="shared" si="5"/>
        <v>7.6950000000000005E-2</v>
      </c>
      <c r="M17" s="265">
        <f t="shared" si="5"/>
        <v>6.9254999999999997E-2</v>
      </c>
      <c r="N17" s="265">
        <f t="shared" si="5"/>
        <v>6.232950000000001E-2</v>
      </c>
      <c r="O17" s="265">
        <f t="shared" si="5"/>
        <v>5.9048999999999997E-2</v>
      </c>
      <c r="P17" s="265">
        <f t="shared" si="5"/>
        <v>5.9048999999999997E-2</v>
      </c>
      <c r="Q17" s="265">
        <f t="shared" si="5"/>
        <v>5.9048999999999997E-2</v>
      </c>
      <c r="R17" s="265">
        <f t="shared" si="5"/>
        <v>5.9048999999999997E-2</v>
      </c>
      <c r="S17" s="265">
        <f t="shared" si="5"/>
        <v>5.9048999999999997E-2</v>
      </c>
      <c r="T17" s="265">
        <f t="shared" si="5"/>
        <v>5.9048999999999997E-2</v>
      </c>
      <c r="U17" s="265">
        <f t="shared" si="5"/>
        <v>5.9048999999999997E-2</v>
      </c>
      <c r="V17" s="265">
        <f t="shared" si="5"/>
        <v>5.9048999999999997E-2</v>
      </c>
      <c r="W17" s="265">
        <f t="shared" si="5"/>
        <v>5.9048999999999997E-2</v>
      </c>
      <c r="X17" s="265">
        <f t="shared" si="5"/>
        <v>2.9524499999999999E-2</v>
      </c>
      <c r="Y17" s="258"/>
      <c r="Z17" s="258"/>
      <c r="AA17" s="258"/>
      <c r="AB17" s="258"/>
      <c r="AC17" s="258"/>
      <c r="AD17" s="258"/>
      <c r="AE17" s="258"/>
      <c r="AF17" s="258"/>
      <c r="AG17" s="258"/>
      <c r="AH17" s="258"/>
      <c r="AI17" s="258"/>
      <c r="AJ17" s="258"/>
      <c r="AK17" s="258"/>
      <c r="AL17" s="258"/>
      <c r="AM17" s="258"/>
      <c r="AN17" s="258"/>
      <c r="AO17" s="258"/>
      <c r="AP17" s="258"/>
      <c r="AQ17" s="258"/>
      <c r="AR17" s="258"/>
      <c r="AS17" s="258"/>
      <c r="AT17" s="258"/>
      <c r="AU17" s="258"/>
      <c r="AV17" s="258"/>
    </row>
    <row r="18" spans="2:48" ht="16" x14ac:dyDescent="0.2">
      <c r="C18" s="258"/>
      <c r="D18" s="264"/>
      <c r="E18" s="258"/>
      <c r="F18" s="258"/>
      <c r="G18" s="258"/>
      <c r="H18" s="258"/>
      <c r="I18" s="265"/>
      <c r="J18" s="265"/>
      <c r="K18" s="265"/>
      <c r="L18" s="265"/>
      <c r="M18" s="265"/>
      <c r="N18" s="265"/>
      <c r="O18" s="265"/>
      <c r="P18" s="265"/>
      <c r="Q18" s="265"/>
      <c r="R18" s="265"/>
      <c r="S18" s="265"/>
      <c r="T18" s="265"/>
      <c r="U18" s="265"/>
      <c r="V18" s="265"/>
      <c r="W18" s="265"/>
      <c r="X18" s="265"/>
      <c r="Y18" s="258"/>
      <c r="Z18" s="258"/>
      <c r="AA18" s="258"/>
      <c r="AB18" s="258"/>
      <c r="AC18" s="258"/>
      <c r="AD18" s="258"/>
      <c r="AE18" s="258"/>
      <c r="AF18" s="258"/>
      <c r="AG18" s="258"/>
      <c r="AH18" s="258"/>
      <c r="AI18" s="258"/>
      <c r="AJ18" s="258"/>
      <c r="AK18" s="258"/>
      <c r="AL18" s="258"/>
      <c r="AM18" s="258"/>
      <c r="AN18" s="258"/>
      <c r="AO18" s="258"/>
      <c r="AP18" s="258"/>
      <c r="AQ18" s="258"/>
      <c r="AR18" s="258"/>
      <c r="AS18" s="258"/>
      <c r="AT18" s="258"/>
      <c r="AU18" s="258"/>
      <c r="AV18" s="258"/>
    </row>
    <row r="19" spans="2:48" ht="16" x14ac:dyDescent="0.2">
      <c r="C19" s="258" t="s">
        <v>277</v>
      </c>
      <c r="D19" s="264" t="s">
        <v>38</v>
      </c>
      <c r="E19" s="258"/>
      <c r="F19" s="258"/>
      <c r="G19" s="258"/>
      <c r="H19" s="258"/>
      <c r="I19" s="266">
        <f>-(I10*$E$7+I17*$E$14)</f>
        <v>-0.1925</v>
      </c>
      <c r="J19" s="266">
        <f t="shared" ref="J19:X19" si="6">-(J10*$E$7+J17*$E$14)</f>
        <v>-0.30875000000000002</v>
      </c>
      <c r="K19" s="266">
        <f t="shared" si="6"/>
        <v>-0.18667500000000001</v>
      </c>
      <c r="L19" s="266">
        <f t="shared" si="6"/>
        <v>-0.1132875</v>
      </c>
      <c r="M19" s="266">
        <f t="shared" si="6"/>
        <v>-0.11290274999999998</v>
      </c>
      <c r="N19" s="266">
        <f t="shared" si="6"/>
        <v>-5.7836474999999991E-2</v>
      </c>
      <c r="O19" s="266">
        <f t="shared" si="6"/>
        <v>-2.9524500000000001E-3</v>
      </c>
      <c r="P19" s="266">
        <f t="shared" si="6"/>
        <v>-2.9524500000000001E-3</v>
      </c>
      <c r="Q19" s="266">
        <f t="shared" si="6"/>
        <v>-2.9524500000000001E-3</v>
      </c>
      <c r="R19" s="266">
        <f t="shared" si="6"/>
        <v>-2.9524500000000001E-3</v>
      </c>
      <c r="S19" s="266">
        <f t="shared" si="6"/>
        <v>-2.9524500000000001E-3</v>
      </c>
      <c r="T19" s="266">
        <f t="shared" si="6"/>
        <v>-2.9524500000000001E-3</v>
      </c>
      <c r="U19" s="266">
        <f t="shared" si="6"/>
        <v>-2.9524500000000001E-3</v>
      </c>
      <c r="V19" s="266">
        <f t="shared" si="6"/>
        <v>-2.9524500000000001E-3</v>
      </c>
      <c r="W19" s="266">
        <f t="shared" si="6"/>
        <v>-2.9524500000000001E-3</v>
      </c>
      <c r="X19" s="266">
        <f t="shared" si="6"/>
        <v>-1.4762250000000001E-3</v>
      </c>
      <c r="Y19" s="258"/>
      <c r="Z19" s="258"/>
      <c r="AA19" s="258"/>
      <c r="AB19" s="258"/>
      <c r="AC19" s="258"/>
      <c r="AD19" s="258"/>
      <c r="AE19" s="258"/>
      <c r="AF19" s="258"/>
      <c r="AG19" s="258"/>
      <c r="AH19" s="258"/>
      <c r="AI19" s="258"/>
      <c r="AJ19" s="258"/>
      <c r="AK19" s="258"/>
      <c r="AL19" s="258"/>
      <c r="AM19" s="258"/>
      <c r="AN19" s="258"/>
      <c r="AO19" s="258"/>
      <c r="AP19" s="258"/>
      <c r="AQ19" s="258"/>
      <c r="AR19" s="258"/>
      <c r="AS19" s="258"/>
      <c r="AT19" s="258"/>
      <c r="AU19" s="258"/>
      <c r="AV19" s="258"/>
    </row>
    <row r="20" spans="2:48" s="101" customFormat="1" ht="20" x14ac:dyDescent="0.25">
      <c r="C20" s="101" t="s">
        <v>1</v>
      </c>
      <c r="D20" s="102"/>
    </row>
    <row r="21" spans="2:48" s="100" customFormat="1" ht="16" x14ac:dyDescent="0.2">
      <c r="C21" s="267"/>
      <c r="D21" s="267"/>
      <c r="E21" s="267"/>
      <c r="F21" s="267"/>
      <c r="G21" s="267"/>
      <c r="H21" s="267"/>
      <c r="I21" s="268">
        <f t="shared" ref="I21:AV21" si="7">H22+1</f>
        <v>42005</v>
      </c>
      <c r="J21" s="268">
        <f t="shared" si="7"/>
        <v>42186</v>
      </c>
      <c r="K21" s="268">
        <f t="shared" si="7"/>
        <v>42370</v>
      </c>
      <c r="L21" s="268">
        <f t="shared" si="7"/>
        <v>42552</v>
      </c>
      <c r="M21" s="268">
        <f t="shared" si="7"/>
        <v>42736</v>
      </c>
      <c r="N21" s="268">
        <f t="shared" si="7"/>
        <v>42917</v>
      </c>
      <c r="O21" s="268">
        <f t="shared" si="7"/>
        <v>43101</v>
      </c>
      <c r="P21" s="268">
        <f t="shared" si="7"/>
        <v>43282</v>
      </c>
      <c r="Q21" s="268">
        <f t="shared" si="7"/>
        <v>43466</v>
      </c>
      <c r="R21" s="268">
        <f t="shared" si="7"/>
        <v>43647</v>
      </c>
      <c r="S21" s="268">
        <f t="shared" si="7"/>
        <v>43831</v>
      </c>
      <c r="T21" s="268">
        <f t="shared" si="7"/>
        <v>44013</v>
      </c>
      <c r="U21" s="268">
        <f t="shared" si="7"/>
        <v>44197</v>
      </c>
      <c r="V21" s="268">
        <f t="shared" si="7"/>
        <v>44378</v>
      </c>
      <c r="W21" s="268">
        <f t="shared" si="7"/>
        <v>44562</v>
      </c>
      <c r="X21" s="268">
        <f t="shared" si="7"/>
        <v>44743</v>
      </c>
      <c r="Y21" s="268">
        <f t="shared" si="7"/>
        <v>44927</v>
      </c>
      <c r="Z21" s="268">
        <f t="shared" si="7"/>
        <v>45108</v>
      </c>
      <c r="AA21" s="268">
        <f t="shared" si="7"/>
        <v>45292</v>
      </c>
      <c r="AB21" s="268">
        <f t="shared" si="7"/>
        <v>45474</v>
      </c>
      <c r="AC21" s="268">
        <f t="shared" si="7"/>
        <v>45658</v>
      </c>
      <c r="AD21" s="268">
        <f t="shared" si="7"/>
        <v>45839</v>
      </c>
      <c r="AE21" s="268">
        <f t="shared" si="7"/>
        <v>46023</v>
      </c>
      <c r="AF21" s="268">
        <f t="shared" si="7"/>
        <v>46204</v>
      </c>
      <c r="AG21" s="268">
        <f t="shared" si="7"/>
        <v>46388</v>
      </c>
      <c r="AH21" s="268">
        <f t="shared" si="7"/>
        <v>46569</v>
      </c>
      <c r="AI21" s="268">
        <f t="shared" si="7"/>
        <v>46753</v>
      </c>
      <c r="AJ21" s="268">
        <f t="shared" si="7"/>
        <v>46935</v>
      </c>
      <c r="AK21" s="268">
        <f t="shared" si="7"/>
        <v>47119</v>
      </c>
      <c r="AL21" s="268">
        <f t="shared" si="7"/>
        <v>47300</v>
      </c>
      <c r="AM21" s="268">
        <f t="shared" si="7"/>
        <v>47484</v>
      </c>
      <c r="AN21" s="268">
        <f t="shared" si="7"/>
        <v>47665</v>
      </c>
      <c r="AO21" s="268">
        <f t="shared" si="7"/>
        <v>47849</v>
      </c>
      <c r="AP21" s="268">
        <f t="shared" si="7"/>
        <v>48030</v>
      </c>
      <c r="AQ21" s="268">
        <f t="shared" si="7"/>
        <v>48214</v>
      </c>
      <c r="AR21" s="268">
        <f t="shared" si="7"/>
        <v>48396</v>
      </c>
      <c r="AS21" s="268">
        <f t="shared" si="7"/>
        <v>48580</v>
      </c>
      <c r="AT21" s="268">
        <f t="shared" si="7"/>
        <v>48761</v>
      </c>
      <c r="AU21" s="268">
        <f t="shared" si="7"/>
        <v>48945</v>
      </c>
      <c r="AV21" s="268">
        <f t="shared" si="7"/>
        <v>49126</v>
      </c>
    </row>
    <row r="22" spans="2:48" s="82" customFormat="1" ht="16" x14ac:dyDescent="0.2">
      <c r="C22" s="269"/>
      <c r="D22" s="270"/>
      <c r="E22" s="11" t="s">
        <v>25</v>
      </c>
      <c r="F22" s="11" t="s">
        <v>26</v>
      </c>
      <c r="G22" s="269"/>
      <c r="H22" s="271">
        <f>E23-1</f>
        <v>42004</v>
      </c>
      <c r="I22" s="272">
        <f t="shared" ref="I22:AV22" si="8">EOMONTH(I21, 6-1)</f>
        <v>42185</v>
      </c>
      <c r="J22" s="272">
        <f t="shared" si="8"/>
        <v>42369</v>
      </c>
      <c r="K22" s="272">
        <f t="shared" si="8"/>
        <v>42551</v>
      </c>
      <c r="L22" s="272">
        <f t="shared" si="8"/>
        <v>42735</v>
      </c>
      <c r="M22" s="272">
        <f t="shared" si="8"/>
        <v>42916</v>
      </c>
      <c r="N22" s="272">
        <f t="shared" si="8"/>
        <v>43100</v>
      </c>
      <c r="O22" s="272">
        <f t="shared" si="8"/>
        <v>43281</v>
      </c>
      <c r="P22" s="272">
        <f t="shared" si="8"/>
        <v>43465</v>
      </c>
      <c r="Q22" s="272">
        <f t="shared" si="8"/>
        <v>43646</v>
      </c>
      <c r="R22" s="272">
        <f t="shared" si="8"/>
        <v>43830</v>
      </c>
      <c r="S22" s="272">
        <f t="shared" si="8"/>
        <v>44012</v>
      </c>
      <c r="T22" s="272">
        <f t="shared" si="8"/>
        <v>44196</v>
      </c>
      <c r="U22" s="272">
        <f t="shared" si="8"/>
        <v>44377</v>
      </c>
      <c r="V22" s="272">
        <f t="shared" si="8"/>
        <v>44561</v>
      </c>
      <c r="W22" s="272">
        <f t="shared" si="8"/>
        <v>44742</v>
      </c>
      <c r="X22" s="272">
        <f t="shared" si="8"/>
        <v>44926</v>
      </c>
      <c r="Y22" s="272">
        <f t="shared" si="8"/>
        <v>45107</v>
      </c>
      <c r="Z22" s="272">
        <f t="shared" si="8"/>
        <v>45291</v>
      </c>
      <c r="AA22" s="272">
        <f t="shared" si="8"/>
        <v>45473</v>
      </c>
      <c r="AB22" s="272">
        <f t="shared" si="8"/>
        <v>45657</v>
      </c>
      <c r="AC22" s="272">
        <f t="shared" si="8"/>
        <v>45838</v>
      </c>
      <c r="AD22" s="272">
        <f t="shared" si="8"/>
        <v>46022</v>
      </c>
      <c r="AE22" s="272">
        <f t="shared" si="8"/>
        <v>46203</v>
      </c>
      <c r="AF22" s="272">
        <f t="shared" si="8"/>
        <v>46387</v>
      </c>
      <c r="AG22" s="272">
        <f t="shared" si="8"/>
        <v>46568</v>
      </c>
      <c r="AH22" s="272">
        <f t="shared" si="8"/>
        <v>46752</v>
      </c>
      <c r="AI22" s="272">
        <f t="shared" si="8"/>
        <v>46934</v>
      </c>
      <c r="AJ22" s="272">
        <f t="shared" si="8"/>
        <v>47118</v>
      </c>
      <c r="AK22" s="272">
        <f t="shared" si="8"/>
        <v>47299</v>
      </c>
      <c r="AL22" s="272">
        <f t="shared" si="8"/>
        <v>47483</v>
      </c>
      <c r="AM22" s="272">
        <f t="shared" si="8"/>
        <v>47664</v>
      </c>
      <c r="AN22" s="272">
        <f t="shared" si="8"/>
        <v>47848</v>
      </c>
      <c r="AO22" s="272">
        <f t="shared" si="8"/>
        <v>48029</v>
      </c>
      <c r="AP22" s="272">
        <f t="shared" si="8"/>
        <v>48213</v>
      </c>
      <c r="AQ22" s="272">
        <f t="shared" si="8"/>
        <v>48395</v>
      </c>
      <c r="AR22" s="272">
        <f t="shared" si="8"/>
        <v>48579</v>
      </c>
      <c r="AS22" s="272">
        <f t="shared" si="8"/>
        <v>48760</v>
      </c>
      <c r="AT22" s="272">
        <f t="shared" si="8"/>
        <v>48944</v>
      </c>
      <c r="AU22" s="272">
        <f t="shared" si="8"/>
        <v>49125</v>
      </c>
      <c r="AV22" s="272">
        <f t="shared" si="8"/>
        <v>49309</v>
      </c>
    </row>
    <row r="23" spans="2:48" ht="16" x14ac:dyDescent="0.2">
      <c r="C23" s="258" t="s">
        <v>10</v>
      </c>
      <c r="D23" s="259" t="s">
        <v>11</v>
      </c>
      <c r="E23" s="273">
        <f>Input!E5</f>
        <v>42005</v>
      </c>
      <c r="F23" s="273">
        <f>Input!F5</f>
        <v>49309</v>
      </c>
      <c r="G23" s="258"/>
      <c r="H23" s="258"/>
      <c r="I23" s="274">
        <f>IF(I22&lt;=$F$23, 1, 0)</f>
        <v>1</v>
      </c>
      <c r="J23" s="274">
        <f t="shared" ref="J23:AV23" si="9">IF(J22&lt;=$F$23, 1, 0)</f>
        <v>1</v>
      </c>
      <c r="K23" s="274">
        <f t="shared" si="9"/>
        <v>1</v>
      </c>
      <c r="L23" s="274">
        <f t="shared" si="9"/>
        <v>1</v>
      </c>
      <c r="M23" s="274">
        <f t="shared" si="9"/>
        <v>1</v>
      </c>
      <c r="N23" s="274">
        <f t="shared" si="9"/>
        <v>1</v>
      </c>
      <c r="O23" s="274">
        <f t="shared" si="9"/>
        <v>1</v>
      </c>
      <c r="P23" s="274">
        <f t="shared" si="9"/>
        <v>1</v>
      </c>
      <c r="Q23" s="274">
        <f t="shared" si="9"/>
        <v>1</v>
      </c>
      <c r="R23" s="274">
        <f t="shared" si="9"/>
        <v>1</v>
      </c>
      <c r="S23" s="274">
        <f t="shared" si="9"/>
        <v>1</v>
      </c>
      <c r="T23" s="274">
        <f t="shared" si="9"/>
        <v>1</v>
      </c>
      <c r="U23" s="274">
        <f t="shared" si="9"/>
        <v>1</v>
      </c>
      <c r="V23" s="274">
        <f t="shared" si="9"/>
        <v>1</v>
      </c>
      <c r="W23" s="274">
        <f t="shared" si="9"/>
        <v>1</v>
      </c>
      <c r="X23" s="274">
        <f t="shared" si="9"/>
        <v>1</v>
      </c>
      <c r="Y23" s="274">
        <f t="shared" si="9"/>
        <v>1</v>
      </c>
      <c r="Z23" s="274">
        <f t="shared" si="9"/>
        <v>1</v>
      </c>
      <c r="AA23" s="274">
        <f t="shared" si="9"/>
        <v>1</v>
      </c>
      <c r="AB23" s="274">
        <f t="shared" si="9"/>
        <v>1</v>
      </c>
      <c r="AC23" s="274">
        <f t="shared" si="9"/>
        <v>1</v>
      </c>
      <c r="AD23" s="274">
        <f t="shared" si="9"/>
        <v>1</v>
      </c>
      <c r="AE23" s="274">
        <f t="shared" si="9"/>
        <v>1</v>
      </c>
      <c r="AF23" s="274">
        <f t="shared" si="9"/>
        <v>1</v>
      </c>
      <c r="AG23" s="274">
        <f t="shared" si="9"/>
        <v>1</v>
      </c>
      <c r="AH23" s="274">
        <f t="shared" si="9"/>
        <v>1</v>
      </c>
      <c r="AI23" s="274">
        <f t="shared" si="9"/>
        <v>1</v>
      </c>
      <c r="AJ23" s="274">
        <f t="shared" si="9"/>
        <v>1</v>
      </c>
      <c r="AK23" s="274">
        <f t="shared" si="9"/>
        <v>1</v>
      </c>
      <c r="AL23" s="274">
        <f t="shared" si="9"/>
        <v>1</v>
      </c>
      <c r="AM23" s="274">
        <f t="shared" si="9"/>
        <v>1</v>
      </c>
      <c r="AN23" s="274">
        <f t="shared" si="9"/>
        <v>1</v>
      </c>
      <c r="AO23" s="274">
        <f t="shared" si="9"/>
        <v>1</v>
      </c>
      <c r="AP23" s="274">
        <f t="shared" si="9"/>
        <v>1</v>
      </c>
      <c r="AQ23" s="274">
        <f t="shared" si="9"/>
        <v>1</v>
      </c>
      <c r="AR23" s="274">
        <f t="shared" si="9"/>
        <v>1</v>
      </c>
      <c r="AS23" s="274">
        <f t="shared" si="9"/>
        <v>1</v>
      </c>
      <c r="AT23" s="274">
        <f t="shared" si="9"/>
        <v>1</v>
      </c>
      <c r="AU23" s="274">
        <f t="shared" si="9"/>
        <v>1</v>
      </c>
      <c r="AV23" s="274">
        <f t="shared" si="9"/>
        <v>1</v>
      </c>
    </row>
    <row r="24" spans="2:48" ht="16" x14ac:dyDescent="0.2">
      <c r="C24" s="258"/>
      <c r="D24" s="258"/>
      <c r="E24" s="258"/>
      <c r="F24" s="258"/>
      <c r="G24" s="258"/>
      <c r="H24" s="258"/>
      <c r="I24" s="258"/>
      <c r="J24" s="258"/>
      <c r="K24" s="258"/>
      <c r="L24" s="258"/>
      <c r="M24" s="258"/>
      <c r="N24" s="258"/>
      <c r="O24" s="258"/>
      <c r="P24" s="258"/>
      <c r="Q24" s="258"/>
      <c r="R24" s="258"/>
      <c r="S24" s="258"/>
      <c r="T24" s="258"/>
      <c r="U24" s="258"/>
      <c r="V24" s="258"/>
      <c r="W24" s="258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8"/>
      <c r="AJ24" s="258"/>
      <c r="AK24" s="258"/>
      <c r="AL24" s="258"/>
      <c r="AM24" s="258"/>
      <c r="AN24" s="258"/>
      <c r="AO24" s="258"/>
      <c r="AP24" s="258"/>
      <c r="AQ24" s="258"/>
      <c r="AR24" s="258"/>
      <c r="AS24" s="258"/>
      <c r="AT24" s="258"/>
      <c r="AU24" s="258"/>
      <c r="AV24" s="258"/>
    </row>
    <row r="25" spans="2:48" ht="16" x14ac:dyDescent="0.2">
      <c r="B25" s="67" t="s">
        <v>77</v>
      </c>
      <c r="C25" s="275"/>
      <c r="D25" s="259"/>
      <c r="E25" s="258"/>
      <c r="F25" s="258"/>
      <c r="G25" s="258"/>
      <c r="H25" s="258"/>
      <c r="I25" s="258"/>
      <c r="J25" s="258"/>
      <c r="K25" s="258"/>
      <c r="L25" s="258"/>
      <c r="M25" s="258"/>
      <c r="N25" s="258"/>
      <c r="O25" s="258"/>
      <c r="P25" s="258"/>
      <c r="Q25" s="258"/>
      <c r="R25" s="258"/>
      <c r="S25" s="258"/>
      <c r="T25" s="258"/>
      <c r="U25" s="258"/>
      <c r="V25" s="258"/>
      <c r="W25" s="258"/>
      <c r="X25" s="258"/>
      <c r="Y25" s="258"/>
      <c r="Z25" s="258"/>
      <c r="AA25" s="258"/>
      <c r="AB25" s="258"/>
      <c r="AC25" s="258"/>
      <c r="AD25" s="258"/>
      <c r="AE25" s="258"/>
      <c r="AF25" s="258"/>
      <c r="AG25" s="258"/>
      <c r="AH25" s="258"/>
      <c r="AI25" s="258"/>
      <c r="AJ25" s="258"/>
      <c r="AK25" s="258"/>
      <c r="AL25" s="258"/>
      <c r="AM25" s="258"/>
      <c r="AN25" s="258"/>
      <c r="AO25" s="258"/>
      <c r="AP25" s="258"/>
      <c r="AQ25" s="258"/>
      <c r="AR25" s="258"/>
      <c r="AS25" s="258"/>
      <c r="AT25" s="258"/>
      <c r="AU25" s="258"/>
      <c r="AV25" s="258"/>
    </row>
    <row r="26" spans="2:48" ht="16" x14ac:dyDescent="0.2">
      <c r="C26" s="276" t="s">
        <v>198</v>
      </c>
      <c r="D26" s="259" t="s">
        <v>11</v>
      </c>
      <c r="E26" s="258"/>
      <c r="F26" s="258"/>
      <c r="G26" s="258"/>
      <c r="H26" s="258"/>
      <c r="I26" s="258">
        <f>IF(MONTH(I22)=6, 1, 2)</f>
        <v>1</v>
      </c>
      <c r="J26" s="258">
        <f t="shared" ref="J26:AV26" si="10">IF(MONTH(J22)=6, 1, 2)</f>
        <v>2</v>
      </c>
      <c r="K26" s="258">
        <f t="shared" si="10"/>
        <v>1</v>
      </c>
      <c r="L26" s="258">
        <f t="shared" si="10"/>
        <v>2</v>
      </c>
      <c r="M26" s="258">
        <f t="shared" si="10"/>
        <v>1</v>
      </c>
      <c r="N26" s="258">
        <f t="shared" si="10"/>
        <v>2</v>
      </c>
      <c r="O26" s="258">
        <f t="shared" si="10"/>
        <v>1</v>
      </c>
      <c r="P26" s="258">
        <f t="shared" si="10"/>
        <v>2</v>
      </c>
      <c r="Q26" s="258">
        <f t="shared" si="10"/>
        <v>1</v>
      </c>
      <c r="R26" s="258">
        <f t="shared" si="10"/>
        <v>2</v>
      </c>
      <c r="S26" s="258">
        <f t="shared" si="10"/>
        <v>1</v>
      </c>
      <c r="T26" s="258">
        <f t="shared" si="10"/>
        <v>2</v>
      </c>
      <c r="U26" s="258">
        <f t="shared" si="10"/>
        <v>1</v>
      </c>
      <c r="V26" s="258">
        <f t="shared" si="10"/>
        <v>2</v>
      </c>
      <c r="W26" s="258">
        <f t="shared" si="10"/>
        <v>1</v>
      </c>
      <c r="X26" s="258">
        <f t="shared" si="10"/>
        <v>2</v>
      </c>
      <c r="Y26" s="258">
        <f t="shared" si="10"/>
        <v>1</v>
      </c>
      <c r="Z26" s="258">
        <f t="shared" si="10"/>
        <v>2</v>
      </c>
      <c r="AA26" s="258">
        <f t="shared" si="10"/>
        <v>1</v>
      </c>
      <c r="AB26" s="258">
        <f t="shared" si="10"/>
        <v>2</v>
      </c>
      <c r="AC26" s="258">
        <f t="shared" si="10"/>
        <v>1</v>
      </c>
      <c r="AD26" s="258">
        <f t="shared" si="10"/>
        <v>2</v>
      </c>
      <c r="AE26" s="258">
        <f t="shared" si="10"/>
        <v>1</v>
      </c>
      <c r="AF26" s="258">
        <f t="shared" si="10"/>
        <v>2</v>
      </c>
      <c r="AG26" s="258">
        <f t="shared" si="10"/>
        <v>1</v>
      </c>
      <c r="AH26" s="258">
        <f t="shared" si="10"/>
        <v>2</v>
      </c>
      <c r="AI26" s="258">
        <f t="shared" si="10"/>
        <v>1</v>
      </c>
      <c r="AJ26" s="258">
        <f t="shared" si="10"/>
        <v>2</v>
      </c>
      <c r="AK26" s="258">
        <f t="shared" si="10"/>
        <v>1</v>
      </c>
      <c r="AL26" s="258">
        <f t="shared" si="10"/>
        <v>2</v>
      </c>
      <c r="AM26" s="258">
        <f t="shared" si="10"/>
        <v>1</v>
      </c>
      <c r="AN26" s="258">
        <f t="shared" si="10"/>
        <v>2</v>
      </c>
      <c r="AO26" s="258">
        <f t="shared" si="10"/>
        <v>1</v>
      </c>
      <c r="AP26" s="258">
        <f t="shared" si="10"/>
        <v>2</v>
      </c>
      <c r="AQ26" s="258">
        <f t="shared" si="10"/>
        <v>1</v>
      </c>
      <c r="AR26" s="258">
        <f t="shared" si="10"/>
        <v>2</v>
      </c>
      <c r="AS26" s="258">
        <f t="shared" si="10"/>
        <v>1</v>
      </c>
      <c r="AT26" s="258">
        <f t="shared" si="10"/>
        <v>2</v>
      </c>
      <c r="AU26" s="258">
        <f t="shared" si="10"/>
        <v>1</v>
      </c>
      <c r="AV26" s="258">
        <f t="shared" si="10"/>
        <v>2</v>
      </c>
    </row>
    <row r="27" spans="2:48" ht="16" customHeight="1" x14ac:dyDescent="0.2">
      <c r="C27" s="276" t="s">
        <v>166</v>
      </c>
      <c r="D27" s="259" t="s">
        <v>11</v>
      </c>
      <c r="E27" s="258"/>
      <c r="F27" s="258"/>
      <c r="G27" s="258"/>
      <c r="H27" s="258"/>
      <c r="I27" s="258">
        <f>COUNT($I$21:I21)</f>
        <v>1</v>
      </c>
      <c r="J27" s="258">
        <f>COUNT($I$21:J21)</f>
        <v>2</v>
      </c>
      <c r="K27" s="258">
        <f>COUNT($I$21:K21)</f>
        <v>3</v>
      </c>
      <c r="L27" s="258">
        <f>COUNT($I$21:L21)</f>
        <v>4</v>
      </c>
      <c r="M27" s="258">
        <f>COUNT($I$21:M21)</f>
        <v>5</v>
      </c>
      <c r="N27" s="258">
        <f>COUNT($I$21:N21)</f>
        <v>6</v>
      </c>
      <c r="O27" s="258">
        <f>COUNT($I$21:O21)</f>
        <v>7</v>
      </c>
      <c r="P27" s="258">
        <f>COUNT($I$21:P21)</f>
        <v>8</v>
      </c>
      <c r="Q27" s="258">
        <f>COUNT($I$21:Q21)</f>
        <v>9</v>
      </c>
      <c r="R27" s="258">
        <f>COUNT($I$21:R21)</f>
        <v>10</v>
      </c>
      <c r="S27" s="258">
        <f>COUNT($I$21:S21)</f>
        <v>11</v>
      </c>
      <c r="T27" s="258">
        <f>COUNT($I$21:T21)</f>
        <v>12</v>
      </c>
      <c r="U27" s="258">
        <f>COUNT($I$21:U21)</f>
        <v>13</v>
      </c>
      <c r="V27" s="258">
        <f>COUNT($I$21:V21)</f>
        <v>14</v>
      </c>
      <c r="W27" s="258">
        <f>COUNT($I$21:W21)</f>
        <v>15</v>
      </c>
      <c r="X27" s="258">
        <f>COUNT($I$21:X21)</f>
        <v>16</v>
      </c>
      <c r="Y27" s="258">
        <f>COUNT($I$21:Y21)</f>
        <v>17</v>
      </c>
      <c r="Z27" s="258">
        <f>COUNT($I$21:Z21)</f>
        <v>18</v>
      </c>
      <c r="AA27" s="258">
        <f>COUNT($I$21:AA21)</f>
        <v>19</v>
      </c>
      <c r="AB27" s="258">
        <f>COUNT($I$21:AB21)</f>
        <v>20</v>
      </c>
      <c r="AC27" s="258">
        <f>COUNT($I$21:AC21)</f>
        <v>21</v>
      </c>
      <c r="AD27" s="258">
        <f>COUNT($I$21:AD21)</f>
        <v>22</v>
      </c>
      <c r="AE27" s="258">
        <f>COUNT($I$21:AE21)</f>
        <v>23</v>
      </c>
      <c r="AF27" s="258">
        <f>COUNT($I$21:AF21)</f>
        <v>24</v>
      </c>
      <c r="AG27" s="258">
        <f>COUNT($I$21:AG21)</f>
        <v>25</v>
      </c>
      <c r="AH27" s="258">
        <f>COUNT($I$21:AH21)</f>
        <v>26</v>
      </c>
      <c r="AI27" s="258">
        <f>COUNT($I$21:AI21)</f>
        <v>27</v>
      </c>
      <c r="AJ27" s="258">
        <f>COUNT($I$21:AJ21)</f>
        <v>28</v>
      </c>
      <c r="AK27" s="258">
        <f>COUNT($I$21:AK21)</f>
        <v>29</v>
      </c>
      <c r="AL27" s="258">
        <f>COUNT($I$21:AL21)</f>
        <v>30</v>
      </c>
      <c r="AM27" s="258">
        <f>COUNT($I$21:AM21)</f>
        <v>31</v>
      </c>
      <c r="AN27" s="258">
        <f>COUNT($I$21:AN21)</f>
        <v>32</v>
      </c>
      <c r="AO27" s="258">
        <f>COUNT($I$21:AO21)</f>
        <v>33</v>
      </c>
      <c r="AP27" s="258">
        <f>COUNT($I$21:AP21)</f>
        <v>34</v>
      </c>
      <c r="AQ27" s="258">
        <f>COUNT($I$21:AQ21)</f>
        <v>35</v>
      </c>
      <c r="AR27" s="258">
        <f>COUNT($I$21:AR21)</f>
        <v>36</v>
      </c>
      <c r="AS27" s="258">
        <f>COUNT($I$21:AS21)</f>
        <v>37</v>
      </c>
      <c r="AT27" s="258">
        <f>COUNT($I$21:AT21)</f>
        <v>38</v>
      </c>
      <c r="AU27" s="258">
        <f>COUNT($I$21:AU21)</f>
        <v>39</v>
      </c>
      <c r="AV27" s="258">
        <f>COUNT($I$21:AV21)</f>
        <v>40</v>
      </c>
    </row>
    <row r="28" spans="2:48" ht="16" customHeight="1" x14ac:dyDescent="0.2">
      <c r="C28" s="276" t="s">
        <v>187</v>
      </c>
      <c r="D28" s="259" t="s">
        <v>11</v>
      </c>
      <c r="E28" s="258"/>
      <c r="F28" s="258"/>
      <c r="G28" s="258"/>
      <c r="H28" s="258"/>
      <c r="I28" s="258">
        <f>YEAR(I21)-YEAR($E$23)+1</f>
        <v>1</v>
      </c>
      <c r="J28" s="258">
        <f t="shared" ref="J28:AV28" si="11">YEAR(J21)-YEAR($E$23)+1</f>
        <v>1</v>
      </c>
      <c r="K28" s="258">
        <f t="shared" si="11"/>
        <v>2</v>
      </c>
      <c r="L28" s="258">
        <f t="shared" si="11"/>
        <v>2</v>
      </c>
      <c r="M28" s="258">
        <f t="shared" si="11"/>
        <v>3</v>
      </c>
      <c r="N28" s="258">
        <f t="shared" si="11"/>
        <v>3</v>
      </c>
      <c r="O28" s="258">
        <f t="shared" si="11"/>
        <v>4</v>
      </c>
      <c r="P28" s="258">
        <f t="shared" si="11"/>
        <v>4</v>
      </c>
      <c r="Q28" s="258">
        <f t="shared" si="11"/>
        <v>5</v>
      </c>
      <c r="R28" s="258">
        <f t="shared" si="11"/>
        <v>5</v>
      </c>
      <c r="S28" s="258">
        <f t="shared" si="11"/>
        <v>6</v>
      </c>
      <c r="T28" s="258">
        <f t="shared" si="11"/>
        <v>6</v>
      </c>
      <c r="U28" s="258">
        <f t="shared" si="11"/>
        <v>7</v>
      </c>
      <c r="V28" s="258">
        <f t="shared" si="11"/>
        <v>7</v>
      </c>
      <c r="W28" s="258">
        <f t="shared" si="11"/>
        <v>8</v>
      </c>
      <c r="X28" s="258">
        <f t="shared" si="11"/>
        <v>8</v>
      </c>
      <c r="Y28" s="258">
        <f t="shared" si="11"/>
        <v>9</v>
      </c>
      <c r="Z28" s="258">
        <f t="shared" si="11"/>
        <v>9</v>
      </c>
      <c r="AA28" s="258">
        <f t="shared" si="11"/>
        <v>10</v>
      </c>
      <c r="AB28" s="258">
        <f t="shared" si="11"/>
        <v>10</v>
      </c>
      <c r="AC28" s="258">
        <f t="shared" si="11"/>
        <v>11</v>
      </c>
      <c r="AD28" s="258">
        <f t="shared" si="11"/>
        <v>11</v>
      </c>
      <c r="AE28" s="258">
        <f t="shared" si="11"/>
        <v>12</v>
      </c>
      <c r="AF28" s="258">
        <f t="shared" si="11"/>
        <v>12</v>
      </c>
      <c r="AG28" s="258">
        <f t="shared" si="11"/>
        <v>13</v>
      </c>
      <c r="AH28" s="258">
        <f t="shared" si="11"/>
        <v>13</v>
      </c>
      <c r="AI28" s="258">
        <f t="shared" si="11"/>
        <v>14</v>
      </c>
      <c r="AJ28" s="258">
        <f t="shared" si="11"/>
        <v>14</v>
      </c>
      <c r="AK28" s="258">
        <f t="shared" si="11"/>
        <v>15</v>
      </c>
      <c r="AL28" s="258">
        <f t="shared" si="11"/>
        <v>15</v>
      </c>
      <c r="AM28" s="258">
        <f t="shared" si="11"/>
        <v>16</v>
      </c>
      <c r="AN28" s="258">
        <f t="shared" si="11"/>
        <v>16</v>
      </c>
      <c r="AO28" s="258">
        <f t="shared" si="11"/>
        <v>17</v>
      </c>
      <c r="AP28" s="258">
        <f t="shared" si="11"/>
        <v>17</v>
      </c>
      <c r="AQ28" s="258">
        <f t="shared" si="11"/>
        <v>18</v>
      </c>
      <c r="AR28" s="258">
        <f t="shared" si="11"/>
        <v>18</v>
      </c>
      <c r="AS28" s="258">
        <f t="shared" si="11"/>
        <v>19</v>
      </c>
      <c r="AT28" s="258">
        <f t="shared" si="11"/>
        <v>19</v>
      </c>
      <c r="AU28" s="258">
        <f t="shared" si="11"/>
        <v>20</v>
      </c>
      <c r="AV28" s="258">
        <f t="shared" si="11"/>
        <v>20</v>
      </c>
    </row>
    <row r="29" spans="2:48" ht="16" x14ac:dyDescent="0.2">
      <c r="C29" s="276" t="s">
        <v>280</v>
      </c>
      <c r="D29" s="259" t="s">
        <v>11</v>
      </c>
      <c r="E29" s="258"/>
      <c r="F29" s="258"/>
      <c r="G29" s="258"/>
      <c r="H29" s="258"/>
      <c r="I29" s="277">
        <f>IF(YEAR(I22)-YEAR($I$22)&lt;10, 1, 0)</f>
        <v>1</v>
      </c>
      <c r="J29" s="277">
        <f t="shared" ref="J29:AV29" si="12">IF(YEAR(J22)-YEAR($I$22)&lt;10, 1, 0)</f>
        <v>1</v>
      </c>
      <c r="K29" s="277">
        <f t="shared" si="12"/>
        <v>1</v>
      </c>
      <c r="L29" s="277">
        <f t="shared" si="12"/>
        <v>1</v>
      </c>
      <c r="M29" s="277">
        <f t="shared" si="12"/>
        <v>1</v>
      </c>
      <c r="N29" s="277">
        <f t="shared" si="12"/>
        <v>1</v>
      </c>
      <c r="O29" s="277">
        <f t="shared" si="12"/>
        <v>1</v>
      </c>
      <c r="P29" s="277">
        <f t="shared" si="12"/>
        <v>1</v>
      </c>
      <c r="Q29" s="277">
        <f t="shared" si="12"/>
        <v>1</v>
      </c>
      <c r="R29" s="277">
        <f t="shared" si="12"/>
        <v>1</v>
      </c>
      <c r="S29" s="277">
        <f t="shared" si="12"/>
        <v>1</v>
      </c>
      <c r="T29" s="277">
        <f t="shared" si="12"/>
        <v>1</v>
      </c>
      <c r="U29" s="277">
        <f t="shared" si="12"/>
        <v>1</v>
      </c>
      <c r="V29" s="277">
        <f t="shared" si="12"/>
        <v>1</v>
      </c>
      <c r="W29" s="277">
        <f t="shared" si="12"/>
        <v>1</v>
      </c>
      <c r="X29" s="277">
        <f>IF(YEAR(X22)-YEAR($I$22)&lt;10, 1, 0)</f>
        <v>1</v>
      </c>
      <c r="Y29" s="277">
        <f t="shared" si="12"/>
        <v>1</v>
      </c>
      <c r="Z29" s="277">
        <f t="shared" si="12"/>
        <v>1</v>
      </c>
      <c r="AA29" s="277">
        <f t="shared" si="12"/>
        <v>1</v>
      </c>
      <c r="AB29" s="277">
        <f t="shared" si="12"/>
        <v>1</v>
      </c>
      <c r="AC29" s="277">
        <f t="shared" si="12"/>
        <v>0</v>
      </c>
      <c r="AD29" s="277">
        <f t="shared" si="12"/>
        <v>0</v>
      </c>
      <c r="AE29" s="277">
        <f t="shared" si="12"/>
        <v>0</v>
      </c>
      <c r="AF29" s="277">
        <f t="shared" si="12"/>
        <v>0</v>
      </c>
      <c r="AG29" s="277">
        <f t="shared" si="12"/>
        <v>0</v>
      </c>
      <c r="AH29" s="277">
        <f t="shared" si="12"/>
        <v>0</v>
      </c>
      <c r="AI29" s="277">
        <f t="shared" si="12"/>
        <v>0</v>
      </c>
      <c r="AJ29" s="277">
        <f>IF(YEAR(AJ22)-YEAR($I$22)&lt;10, 1, 0)</f>
        <v>0</v>
      </c>
      <c r="AK29" s="277">
        <f t="shared" si="12"/>
        <v>0</v>
      </c>
      <c r="AL29" s="277">
        <f t="shared" si="12"/>
        <v>0</v>
      </c>
      <c r="AM29" s="277">
        <f t="shared" si="12"/>
        <v>0</v>
      </c>
      <c r="AN29" s="277">
        <f t="shared" si="12"/>
        <v>0</v>
      </c>
      <c r="AO29" s="277">
        <f t="shared" si="12"/>
        <v>0</v>
      </c>
      <c r="AP29" s="277">
        <f t="shared" si="12"/>
        <v>0</v>
      </c>
      <c r="AQ29" s="277">
        <f>IF(YEAR(AQ22)-YEAR($I$22)&lt;10, 1, 0)</f>
        <v>0</v>
      </c>
      <c r="AR29" s="277">
        <f t="shared" si="12"/>
        <v>0</v>
      </c>
      <c r="AS29" s="277">
        <f t="shared" si="12"/>
        <v>0</v>
      </c>
      <c r="AT29" s="277">
        <f t="shared" si="12"/>
        <v>0</v>
      </c>
      <c r="AU29" s="277">
        <f t="shared" si="12"/>
        <v>0</v>
      </c>
      <c r="AV29" s="277">
        <f t="shared" si="12"/>
        <v>0</v>
      </c>
    </row>
    <row r="30" spans="2:48" s="4" customFormat="1" ht="20" x14ac:dyDescent="0.25">
      <c r="C30" s="4" t="s">
        <v>278</v>
      </c>
      <c r="D30" s="78"/>
    </row>
    <row r="31" spans="2:48" ht="16" x14ac:dyDescent="0.2">
      <c r="B31" s="15"/>
      <c r="C31" s="278" t="s">
        <v>49</v>
      </c>
      <c r="D31" s="259" t="s">
        <v>44</v>
      </c>
      <c r="E31" s="279">
        <f>Input!E62</f>
        <v>27</v>
      </c>
      <c r="F31" s="258"/>
      <c r="G31" s="258"/>
      <c r="H31" s="258"/>
      <c r="I31" s="258"/>
      <c r="J31" s="258"/>
      <c r="K31" s="258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  <c r="AA31" s="258"/>
      <c r="AB31" s="258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8"/>
      <c r="AN31" s="258"/>
      <c r="AO31" s="258"/>
      <c r="AP31" s="258"/>
      <c r="AQ31" s="258"/>
      <c r="AR31" s="258"/>
      <c r="AS31" s="258"/>
      <c r="AT31" s="258"/>
      <c r="AU31" s="258"/>
      <c r="AV31" s="258"/>
    </row>
    <row r="32" spans="2:48" ht="16" x14ac:dyDescent="0.2">
      <c r="C32" s="258"/>
      <c r="D32" s="258"/>
      <c r="E32" s="258"/>
      <c r="F32" s="258"/>
      <c r="G32" s="258"/>
      <c r="H32" s="258"/>
      <c r="I32" s="258"/>
      <c r="J32" s="258"/>
      <c r="K32" s="258"/>
      <c r="L32" s="258"/>
      <c r="M32" s="258"/>
      <c r="N32" s="258"/>
      <c r="O32" s="258"/>
      <c r="P32" s="258"/>
      <c r="Q32" s="258"/>
      <c r="R32" s="258"/>
      <c r="S32" s="258"/>
      <c r="T32" s="258"/>
      <c r="U32" s="258"/>
      <c r="V32" s="258"/>
      <c r="W32" s="258"/>
      <c r="X32" s="258"/>
      <c r="Y32" s="258"/>
      <c r="Z32" s="258"/>
      <c r="AA32" s="258"/>
      <c r="AB32" s="258"/>
      <c r="AC32" s="258"/>
      <c r="AD32" s="258"/>
      <c r="AE32" s="258"/>
      <c r="AF32" s="258"/>
      <c r="AG32" s="258"/>
      <c r="AH32" s="258"/>
      <c r="AI32" s="258"/>
      <c r="AJ32" s="258"/>
      <c r="AK32" s="258"/>
      <c r="AL32" s="258"/>
      <c r="AM32" s="258"/>
      <c r="AN32" s="258"/>
      <c r="AO32" s="258"/>
      <c r="AP32" s="258"/>
      <c r="AQ32" s="258"/>
      <c r="AR32" s="258"/>
      <c r="AS32" s="258"/>
      <c r="AT32" s="258"/>
      <c r="AU32" s="258"/>
      <c r="AV32" s="258"/>
    </row>
    <row r="33" spans="2:48" ht="16" x14ac:dyDescent="0.2">
      <c r="C33" s="280" t="s">
        <v>23</v>
      </c>
      <c r="D33" s="259" t="s">
        <v>38</v>
      </c>
      <c r="E33" s="281">
        <f>Input!E64</f>
        <v>0.02</v>
      </c>
      <c r="F33" s="258"/>
      <c r="G33" s="258"/>
      <c r="H33" s="258"/>
      <c r="I33" s="266">
        <f t="shared" ref="I33:AV33" si="13">IF(AND(I29=1,I28&lt;=10,I28&gt;1), 2%, 0%)</f>
        <v>0</v>
      </c>
      <c r="J33" s="266">
        <f t="shared" si="13"/>
        <v>0</v>
      </c>
      <c r="K33" s="266">
        <f>IF(AND(K29=1,K28&lt;=10,K28&gt;1), 2%, 0%)</f>
        <v>0.02</v>
      </c>
      <c r="L33" s="266">
        <f t="shared" si="13"/>
        <v>0.02</v>
      </c>
      <c r="M33" s="266">
        <f t="shared" si="13"/>
        <v>0.02</v>
      </c>
      <c r="N33" s="266">
        <f t="shared" si="13"/>
        <v>0.02</v>
      </c>
      <c r="O33" s="266">
        <f t="shared" si="13"/>
        <v>0.02</v>
      </c>
      <c r="P33" s="266">
        <f t="shared" si="13"/>
        <v>0.02</v>
      </c>
      <c r="Q33" s="266">
        <f t="shared" si="13"/>
        <v>0.02</v>
      </c>
      <c r="R33" s="266">
        <f t="shared" si="13"/>
        <v>0.02</v>
      </c>
      <c r="S33" s="266">
        <f t="shared" si="13"/>
        <v>0.02</v>
      </c>
      <c r="T33" s="266">
        <f t="shared" si="13"/>
        <v>0.02</v>
      </c>
      <c r="U33" s="266">
        <f t="shared" si="13"/>
        <v>0.02</v>
      </c>
      <c r="V33" s="266">
        <f t="shared" si="13"/>
        <v>0.02</v>
      </c>
      <c r="W33" s="266">
        <f t="shared" si="13"/>
        <v>0.02</v>
      </c>
      <c r="X33" s="266">
        <f t="shared" si="13"/>
        <v>0.02</v>
      </c>
      <c r="Y33" s="266">
        <f t="shared" si="13"/>
        <v>0.02</v>
      </c>
      <c r="Z33" s="266">
        <f t="shared" si="13"/>
        <v>0.02</v>
      </c>
      <c r="AA33" s="266">
        <f t="shared" si="13"/>
        <v>0.02</v>
      </c>
      <c r="AB33" s="266">
        <f t="shared" si="13"/>
        <v>0.02</v>
      </c>
      <c r="AC33" s="266">
        <f t="shared" si="13"/>
        <v>0</v>
      </c>
      <c r="AD33" s="266">
        <f t="shared" si="13"/>
        <v>0</v>
      </c>
      <c r="AE33" s="266">
        <f t="shared" si="13"/>
        <v>0</v>
      </c>
      <c r="AF33" s="266">
        <f t="shared" si="13"/>
        <v>0</v>
      </c>
      <c r="AG33" s="266">
        <f t="shared" si="13"/>
        <v>0</v>
      </c>
      <c r="AH33" s="266">
        <f t="shared" si="13"/>
        <v>0</v>
      </c>
      <c r="AI33" s="266">
        <f t="shared" si="13"/>
        <v>0</v>
      </c>
      <c r="AJ33" s="266">
        <f t="shared" si="13"/>
        <v>0</v>
      </c>
      <c r="AK33" s="266">
        <f t="shared" si="13"/>
        <v>0</v>
      </c>
      <c r="AL33" s="266">
        <f t="shared" si="13"/>
        <v>0</v>
      </c>
      <c r="AM33" s="266">
        <f t="shared" si="13"/>
        <v>0</v>
      </c>
      <c r="AN33" s="266">
        <f t="shared" si="13"/>
        <v>0</v>
      </c>
      <c r="AO33" s="266">
        <f t="shared" si="13"/>
        <v>0</v>
      </c>
      <c r="AP33" s="266">
        <f t="shared" si="13"/>
        <v>0</v>
      </c>
      <c r="AQ33" s="266">
        <f t="shared" si="13"/>
        <v>0</v>
      </c>
      <c r="AR33" s="266">
        <f t="shared" si="13"/>
        <v>0</v>
      </c>
      <c r="AS33" s="266">
        <f t="shared" si="13"/>
        <v>0</v>
      </c>
      <c r="AT33" s="266">
        <f t="shared" si="13"/>
        <v>0</v>
      </c>
      <c r="AU33" s="266">
        <f t="shared" si="13"/>
        <v>0</v>
      </c>
      <c r="AV33" s="266">
        <f t="shared" si="13"/>
        <v>0</v>
      </c>
    </row>
    <row r="34" spans="2:48" ht="16" x14ac:dyDescent="0.2">
      <c r="C34" s="280" t="s">
        <v>170</v>
      </c>
      <c r="D34" s="259" t="s">
        <v>38</v>
      </c>
      <c r="E34" s="258"/>
      <c r="F34" s="258"/>
      <c r="G34" s="258"/>
      <c r="H34" s="282">
        <v>1</v>
      </c>
      <c r="I34" s="283">
        <f>IF(I29=1,IF(I28=H28, H34, H34*(1+I33)), 0)</f>
        <v>1</v>
      </c>
      <c r="J34" s="283">
        <f t="shared" ref="J34:Y34" si="14">IF(J29=1,IF(J28=I28, I34, I34*(1+J33)), 0)</f>
        <v>1</v>
      </c>
      <c r="K34" s="283">
        <f t="shared" si="14"/>
        <v>1.02</v>
      </c>
      <c r="L34" s="283">
        <f t="shared" si="14"/>
        <v>1.02</v>
      </c>
      <c r="M34" s="283">
        <f t="shared" si="14"/>
        <v>1.0404</v>
      </c>
      <c r="N34" s="283">
        <f t="shared" si="14"/>
        <v>1.0404</v>
      </c>
      <c r="O34" s="283">
        <f t="shared" si="14"/>
        <v>1.0612079999999999</v>
      </c>
      <c r="P34" s="283">
        <f t="shared" si="14"/>
        <v>1.0612079999999999</v>
      </c>
      <c r="Q34" s="283">
        <f t="shared" si="14"/>
        <v>1.08243216</v>
      </c>
      <c r="R34" s="283">
        <f t="shared" si="14"/>
        <v>1.08243216</v>
      </c>
      <c r="S34" s="283">
        <f t="shared" si="14"/>
        <v>1.1040808032</v>
      </c>
      <c r="T34" s="283">
        <f t="shared" si="14"/>
        <v>1.1040808032</v>
      </c>
      <c r="U34" s="283">
        <f t="shared" si="14"/>
        <v>1.1261624192640001</v>
      </c>
      <c r="V34" s="283">
        <f t="shared" si="14"/>
        <v>1.1261624192640001</v>
      </c>
      <c r="W34" s="283">
        <f t="shared" si="14"/>
        <v>1.14868566764928</v>
      </c>
      <c r="X34" s="283">
        <f t="shared" si="14"/>
        <v>1.14868566764928</v>
      </c>
      <c r="Y34" s="283">
        <f t="shared" si="14"/>
        <v>1.1716593810022657</v>
      </c>
      <c r="Z34" s="283">
        <f>IF(Z29=1,IF(Z28=Y28, Y34, Y34*(1+Z33)), 0)</f>
        <v>1.1716593810022657</v>
      </c>
      <c r="AA34" s="283">
        <f t="shared" ref="AA34" si="15">IF(AA29=1,IF(AA28=Z28, Z34, Z34*(1+AA33)), 0)</f>
        <v>1.1950925686223111</v>
      </c>
      <c r="AB34" s="283">
        <f t="shared" ref="AB34" si="16">IF(AB29=1,IF(AB28=AA28, AA34, AA34*(1+AB33)), 0)</f>
        <v>1.1950925686223111</v>
      </c>
      <c r="AC34" s="283">
        <f t="shared" ref="AC34" si="17">IF(AC29=1,IF(AC28=AB28, AB34, AB34*(1+AC33)), 0)</f>
        <v>0</v>
      </c>
      <c r="AD34" s="283">
        <f t="shared" ref="AD34" si="18">IF(AD29=1,IF(AD28=AC28, AC34, AC34*(1+AD33)), 0)</f>
        <v>0</v>
      </c>
      <c r="AE34" s="283">
        <f t="shared" ref="AE34" si="19">IF(AE29=1,IF(AE28=AD28, AD34, AD34*(1+AE33)), 0)</f>
        <v>0</v>
      </c>
      <c r="AF34" s="283">
        <f t="shared" ref="AF34" si="20">IF(AF29=1,IF(AF28=AE28, AE34, AE34*(1+AF33)), 0)</f>
        <v>0</v>
      </c>
      <c r="AG34" s="283">
        <f>IF(AG29=1,IF(AG28=AF28, AF34, AF34*(1+AG33)), 0)</f>
        <v>0</v>
      </c>
      <c r="AH34" s="283">
        <f t="shared" ref="AH34" si="21">IF(AH29=1,IF(AH28=AG28, AG34, AG34*(1+AH33)), 0)</f>
        <v>0</v>
      </c>
      <c r="AI34" s="283">
        <f t="shared" ref="AI34" si="22">IF(AI29=1,IF(AI28=AH28, AH34, AH34*(1+AI33)), 0)</f>
        <v>0</v>
      </c>
      <c r="AJ34" s="283">
        <f t="shared" ref="AJ34" si="23">IF(AJ29=1,IF(AJ28=AI28, AI34, AI34*(1+AJ33)), 0)</f>
        <v>0</v>
      </c>
      <c r="AK34" s="283">
        <f t="shared" ref="AK34" si="24">IF(AK29=1,IF(AK28=AJ28, AJ34, AJ34*(1+AK33)), 0)</f>
        <v>0</v>
      </c>
      <c r="AL34" s="283">
        <f t="shared" ref="AL34" si="25">IF(AL29=1,IF(AL28=AK28, AK34, AK34*(1+AL33)), 0)</f>
        <v>0</v>
      </c>
      <c r="AM34" s="283">
        <f t="shared" ref="AM34" si="26">IF(AM29=1,IF(AM28=AL28, AL34, AL34*(1+AM33)), 0)</f>
        <v>0</v>
      </c>
      <c r="AN34" s="283">
        <f t="shared" ref="AN34" si="27">IF(AN29=1,IF(AN28=AM28, AM34, AM34*(1+AN33)), 0)</f>
        <v>0</v>
      </c>
      <c r="AO34" s="283">
        <f t="shared" ref="AO34" si="28">IF(AO29=1,IF(AO28=AN28, AN34, AN34*(1+AO33)), 0)</f>
        <v>0</v>
      </c>
      <c r="AP34" s="283">
        <f t="shared" ref="AP34" si="29">IF(AP29=1,IF(AP28=AO28, AO34, AO34*(1+AP33)), 0)</f>
        <v>0</v>
      </c>
      <c r="AQ34" s="283">
        <f t="shared" ref="AQ34" si="30">IF(AQ29=1,IF(AQ28=AP28, AP34, AP34*(1+AQ33)), 0)</f>
        <v>0</v>
      </c>
      <c r="AR34" s="283">
        <f t="shared" ref="AR34" si="31">IF(AR29=1,IF(AR28=AQ28, AQ34, AQ34*(1+AR33)), 0)</f>
        <v>0</v>
      </c>
      <c r="AS34" s="283">
        <f t="shared" ref="AS34" si="32">IF(AS29=1,IF(AS28=AR28, AR34, AR34*(1+AS33)), 0)</f>
        <v>0</v>
      </c>
      <c r="AT34" s="283">
        <f t="shared" ref="AT34" si="33">IF(AT29=1,IF(AT28=AS28, AS34, AS34*(1+AT33)), 0)</f>
        <v>0</v>
      </c>
      <c r="AU34" s="283">
        <f t="shared" ref="AU34" si="34">IF(AU29=1,IF(AU28=AT28, AT34, AT34*(1+AU33)), 0)</f>
        <v>0</v>
      </c>
      <c r="AV34" s="283">
        <f t="shared" ref="AV34" si="35">IF(AV29=1,IF(AV28=AU28, AU34, AU34*(1+AV33)), 0)</f>
        <v>0</v>
      </c>
    </row>
    <row r="35" spans="2:48" ht="16" x14ac:dyDescent="0.2">
      <c r="C35" s="258"/>
      <c r="D35" s="258"/>
      <c r="E35" s="258"/>
      <c r="F35" s="258"/>
      <c r="G35" s="258"/>
      <c r="H35" s="258"/>
      <c r="I35" s="258"/>
      <c r="J35" s="258"/>
      <c r="K35" s="258"/>
      <c r="L35" s="258"/>
      <c r="M35" s="258"/>
      <c r="N35" s="258"/>
      <c r="O35" s="258"/>
      <c r="P35" s="258"/>
      <c r="Q35" s="258"/>
      <c r="R35" s="258"/>
      <c r="S35" s="258"/>
      <c r="T35" s="258"/>
      <c r="U35" s="258"/>
      <c r="V35" s="258"/>
      <c r="W35" s="258"/>
      <c r="X35" s="258"/>
      <c r="Y35" s="258"/>
      <c r="Z35" s="258"/>
      <c r="AA35" s="258"/>
      <c r="AB35" s="258"/>
      <c r="AC35" s="258"/>
      <c r="AD35" s="258"/>
      <c r="AE35" s="258"/>
      <c r="AF35" s="258"/>
      <c r="AG35" s="258"/>
      <c r="AH35" s="258"/>
      <c r="AI35" s="258"/>
      <c r="AJ35" s="258"/>
      <c r="AK35" s="258"/>
      <c r="AL35" s="258"/>
      <c r="AM35" s="258"/>
      <c r="AN35" s="258"/>
      <c r="AO35" s="258"/>
      <c r="AP35" s="258"/>
      <c r="AQ35" s="258"/>
      <c r="AR35" s="258"/>
      <c r="AS35" s="258"/>
      <c r="AT35" s="258"/>
      <c r="AU35" s="258"/>
      <c r="AV35" s="258"/>
    </row>
    <row r="36" spans="2:48" ht="16" x14ac:dyDescent="0.2">
      <c r="C36" s="278" t="s">
        <v>281</v>
      </c>
      <c r="D36" s="259" t="s">
        <v>44</v>
      </c>
      <c r="E36" s="258"/>
      <c r="F36" s="258"/>
      <c r="G36" s="258"/>
      <c r="H36" s="258"/>
      <c r="I36" s="284">
        <f>$E$31*I34</f>
        <v>27</v>
      </c>
      <c r="J36" s="284">
        <f t="shared" ref="J36:AV36" si="36">$E$31*J34</f>
        <v>27</v>
      </c>
      <c r="K36" s="284">
        <f>$E$31*K34</f>
        <v>27.54</v>
      </c>
      <c r="L36" s="284">
        <f t="shared" si="36"/>
        <v>27.54</v>
      </c>
      <c r="M36" s="284">
        <f t="shared" si="36"/>
        <v>28.090800000000002</v>
      </c>
      <c r="N36" s="284">
        <f t="shared" si="36"/>
        <v>28.090800000000002</v>
      </c>
      <c r="O36" s="284">
        <f t="shared" si="36"/>
        <v>28.652615999999998</v>
      </c>
      <c r="P36" s="284">
        <f t="shared" si="36"/>
        <v>28.652615999999998</v>
      </c>
      <c r="Q36" s="284">
        <f t="shared" si="36"/>
        <v>29.22566832</v>
      </c>
      <c r="R36" s="284">
        <f t="shared" si="36"/>
        <v>29.22566832</v>
      </c>
      <c r="S36" s="284">
        <f t="shared" si="36"/>
        <v>29.8101816864</v>
      </c>
      <c r="T36" s="284">
        <f t="shared" si="36"/>
        <v>29.8101816864</v>
      </c>
      <c r="U36" s="284">
        <f t="shared" si="36"/>
        <v>30.406385320128003</v>
      </c>
      <c r="V36" s="284">
        <f t="shared" si="36"/>
        <v>30.406385320128003</v>
      </c>
      <c r="W36" s="284">
        <f t="shared" si="36"/>
        <v>31.014513026530562</v>
      </c>
      <c r="X36" s="284">
        <f t="shared" si="36"/>
        <v>31.014513026530562</v>
      </c>
      <c r="Y36" s="284">
        <f t="shared" si="36"/>
        <v>31.634803287061175</v>
      </c>
      <c r="Z36" s="284">
        <f t="shared" si="36"/>
        <v>31.634803287061175</v>
      </c>
      <c r="AA36" s="284">
        <f t="shared" si="36"/>
        <v>32.267499352802396</v>
      </c>
      <c r="AB36" s="284">
        <f t="shared" si="36"/>
        <v>32.267499352802396</v>
      </c>
      <c r="AC36" s="284">
        <f t="shared" si="36"/>
        <v>0</v>
      </c>
      <c r="AD36" s="284">
        <f t="shared" si="36"/>
        <v>0</v>
      </c>
      <c r="AE36" s="284">
        <f t="shared" si="36"/>
        <v>0</v>
      </c>
      <c r="AF36" s="284">
        <f t="shared" si="36"/>
        <v>0</v>
      </c>
      <c r="AG36" s="284">
        <f t="shared" si="36"/>
        <v>0</v>
      </c>
      <c r="AH36" s="284">
        <f t="shared" si="36"/>
        <v>0</v>
      </c>
      <c r="AI36" s="284">
        <f t="shared" si="36"/>
        <v>0</v>
      </c>
      <c r="AJ36" s="284">
        <f t="shared" si="36"/>
        <v>0</v>
      </c>
      <c r="AK36" s="284">
        <f t="shared" si="36"/>
        <v>0</v>
      </c>
      <c r="AL36" s="284">
        <f t="shared" si="36"/>
        <v>0</v>
      </c>
      <c r="AM36" s="284">
        <f t="shared" si="36"/>
        <v>0</v>
      </c>
      <c r="AN36" s="284">
        <f t="shared" si="36"/>
        <v>0</v>
      </c>
      <c r="AO36" s="284">
        <f t="shared" si="36"/>
        <v>0</v>
      </c>
      <c r="AP36" s="284">
        <f t="shared" si="36"/>
        <v>0</v>
      </c>
      <c r="AQ36" s="284">
        <f t="shared" si="36"/>
        <v>0</v>
      </c>
      <c r="AR36" s="284">
        <f t="shared" si="36"/>
        <v>0</v>
      </c>
      <c r="AS36" s="284">
        <f t="shared" si="36"/>
        <v>0</v>
      </c>
      <c r="AT36" s="284">
        <f t="shared" si="36"/>
        <v>0</v>
      </c>
      <c r="AU36" s="284">
        <f t="shared" si="36"/>
        <v>0</v>
      </c>
      <c r="AV36" s="284">
        <f t="shared" si="36"/>
        <v>0</v>
      </c>
    </row>
    <row r="37" spans="2:48" ht="16" x14ac:dyDescent="0.2">
      <c r="C37" s="258"/>
      <c r="D37" s="258"/>
      <c r="E37" s="258"/>
      <c r="F37" s="258"/>
      <c r="G37" s="258"/>
      <c r="H37" s="258"/>
      <c r="I37" s="258"/>
      <c r="J37" s="258"/>
      <c r="K37" s="258"/>
      <c r="L37" s="258"/>
      <c r="M37" s="258"/>
      <c r="N37" s="258"/>
      <c r="O37" s="258"/>
      <c r="P37" s="258"/>
      <c r="Q37" s="258"/>
      <c r="R37" s="258"/>
      <c r="S37" s="258"/>
      <c r="T37" s="258"/>
      <c r="U37" s="258"/>
      <c r="V37" s="258"/>
      <c r="W37" s="258"/>
      <c r="X37" s="258"/>
      <c r="Y37" s="258"/>
      <c r="Z37" s="258"/>
      <c r="AA37" s="258"/>
      <c r="AB37" s="258"/>
      <c r="AC37" s="258"/>
      <c r="AD37" s="258"/>
      <c r="AE37" s="258"/>
      <c r="AF37" s="258"/>
      <c r="AG37" s="258"/>
      <c r="AH37" s="258"/>
      <c r="AI37" s="258"/>
      <c r="AJ37" s="258"/>
      <c r="AK37" s="258"/>
      <c r="AL37" s="258"/>
      <c r="AM37" s="258"/>
      <c r="AN37" s="258"/>
      <c r="AO37" s="258"/>
      <c r="AP37" s="258"/>
      <c r="AQ37" s="258"/>
      <c r="AR37" s="258"/>
      <c r="AS37" s="258"/>
      <c r="AT37" s="258"/>
      <c r="AU37" s="258"/>
      <c r="AV37" s="258"/>
    </row>
    <row r="38" spans="2:48" ht="16" x14ac:dyDescent="0.2">
      <c r="C38" s="258" t="s">
        <v>176</v>
      </c>
      <c r="D38" s="259" t="s">
        <v>173</v>
      </c>
      <c r="E38" s="258"/>
      <c r="F38" s="258"/>
      <c r="G38" s="258"/>
      <c r="H38" s="258"/>
      <c r="I38" s="285">
        <f>Operations!I27</f>
        <v>67232.229119999989</v>
      </c>
      <c r="J38" s="285">
        <f>Operations!J27</f>
        <v>57271.898879999993</v>
      </c>
      <c r="K38" s="285">
        <f>Operations!K27</f>
        <v>67232.229119999989</v>
      </c>
      <c r="L38" s="285">
        <f>Operations!L27</f>
        <v>57271.898879999993</v>
      </c>
      <c r="M38" s="285">
        <f>Operations!M27</f>
        <v>67232.229119999989</v>
      </c>
      <c r="N38" s="285">
        <f>Operations!N27</f>
        <v>57271.898879999993</v>
      </c>
      <c r="O38" s="285">
        <f>Operations!O27</f>
        <v>67232.229119999989</v>
      </c>
      <c r="P38" s="285">
        <f>Operations!P27</f>
        <v>57271.898879999993</v>
      </c>
      <c r="Q38" s="285">
        <f>Operations!Q27</f>
        <v>67232.229119999989</v>
      </c>
      <c r="R38" s="285">
        <f>Operations!R27</f>
        <v>57271.898879999993</v>
      </c>
      <c r="S38" s="285">
        <f>Operations!S27</f>
        <v>67232.229119999989</v>
      </c>
      <c r="T38" s="285">
        <f>Operations!T27</f>
        <v>57271.898879999993</v>
      </c>
      <c r="U38" s="285">
        <f>Operations!U27</f>
        <v>67232.229119999989</v>
      </c>
      <c r="V38" s="285">
        <f>Operations!V27</f>
        <v>57271.898879999993</v>
      </c>
      <c r="W38" s="285">
        <f>Operations!W27</f>
        <v>67232.229119999989</v>
      </c>
      <c r="X38" s="285">
        <f>Operations!X27</f>
        <v>57271.898879999993</v>
      </c>
      <c r="Y38" s="285">
        <f>Operations!Y27</f>
        <v>67232.229119999989</v>
      </c>
      <c r="Z38" s="285">
        <f>Operations!Z27</f>
        <v>57271.898879999993</v>
      </c>
      <c r="AA38" s="285">
        <f>Operations!AA27</f>
        <v>67232.229119999989</v>
      </c>
      <c r="AB38" s="285">
        <f>Operations!AB27</f>
        <v>57271.898879999993</v>
      </c>
      <c r="AC38" s="285">
        <f>Operations!AC27</f>
        <v>67232.229119999989</v>
      </c>
      <c r="AD38" s="285">
        <f>Operations!AD27</f>
        <v>57271.898879999993</v>
      </c>
      <c r="AE38" s="285">
        <f>Operations!AE27</f>
        <v>67232.229119999989</v>
      </c>
      <c r="AF38" s="285">
        <f>Operations!AF27</f>
        <v>57271.898879999993</v>
      </c>
      <c r="AG38" s="285">
        <f>Operations!AG27</f>
        <v>67232.229119999989</v>
      </c>
      <c r="AH38" s="285">
        <f>Operations!AH27</f>
        <v>57271.898879999993</v>
      </c>
      <c r="AI38" s="285">
        <f>Operations!AI27</f>
        <v>67232.229119999989</v>
      </c>
      <c r="AJ38" s="285">
        <f>Operations!AJ27</f>
        <v>57271.898879999993</v>
      </c>
      <c r="AK38" s="285">
        <f>Operations!AK27</f>
        <v>67232.229119999989</v>
      </c>
      <c r="AL38" s="285">
        <f>Operations!AL27</f>
        <v>57271.898879999993</v>
      </c>
      <c r="AM38" s="285">
        <f>Operations!AM27</f>
        <v>67232.229119999989</v>
      </c>
      <c r="AN38" s="285">
        <f>Operations!AN27</f>
        <v>57271.898879999993</v>
      </c>
      <c r="AO38" s="285">
        <f>Operations!AO27</f>
        <v>67232.229119999989</v>
      </c>
      <c r="AP38" s="285">
        <f>Operations!AP27</f>
        <v>57271.898879999993</v>
      </c>
      <c r="AQ38" s="285">
        <f>Operations!AQ27</f>
        <v>67232.229119999989</v>
      </c>
      <c r="AR38" s="285">
        <f>Operations!AR27</f>
        <v>57271.898879999993</v>
      </c>
      <c r="AS38" s="285">
        <f>Operations!AS27</f>
        <v>67232.229119999989</v>
      </c>
      <c r="AT38" s="285">
        <f>Operations!AT27</f>
        <v>57271.898879999993</v>
      </c>
      <c r="AU38" s="285">
        <f>Operations!AU27</f>
        <v>67232.229119999989</v>
      </c>
      <c r="AV38" s="285">
        <f>Operations!AV27</f>
        <v>57271.898879999993</v>
      </c>
    </row>
    <row r="39" spans="2:48" ht="16" x14ac:dyDescent="0.2">
      <c r="C39" s="258" t="s">
        <v>279</v>
      </c>
      <c r="D39" s="259" t="s">
        <v>78</v>
      </c>
      <c r="E39" s="258"/>
      <c r="F39" s="258"/>
      <c r="G39" s="258"/>
      <c r="H39" s="258"/>
      <c r="I39" s="286">
        <f>I36*I38/10^6</f>
        <v>1.8152701862399998</v>
      </c>
      <c r="J39" s="286">
        <f t="shared" ref="J39:AV39" si="37">J36*J38/10^6</f>
        <v>1.5463412697599999</v>
      </c>
      <c r="K39" s="286">
        <f t="shared" si="37"/>
        <v>1.8515755899647997</v>
      </c>
      <c r="L39" s="286">
        <f t="shared" si="37"/>
        <v>1.5772680951551998</v>
      </c>
      <c r="M39" s="286">
        <f t="shared" si="37"/>
        <v>1.8886071017640957</v>
      </c>
      <c r="N39" s="286">
        <f t="shared" si="37"/>
        <v>1.6088134570583039</v>
      </c>
      <c r="O39" s="286">
        <f t="shared" si="37"/>
        <v>1.9263792437993774</v>
      </c>
      <c r="P39" s="286">
        <f t="shared" si="37"/>
        <v>1.6409897261994697</v>
      </c>
      <c r="Q39" s="286">
        <f t="shared" si="37"/>
        <v>1.964906828675365</v>
      </c>
      <c r="R39" s="286">
        <f t="shared" si="37"/>
        <v>1.6738095207234593</v>
      </c>
      <c r="S39" s="286">
        <f t="shared" si="37"/>
        <v>2.0042049652488725</v>
      </c>
      <c r="T39" s="286">
        <f t="shared" si="37"/>
        <v>1.7072857111379285</v>
      </c>
      <c r="U39" s="286">
        <f t="shared" si="37"/>
        <v>2.0442890645538503</v>
      </c>
      <c r="V39" s="286">
        <f t="shared" si="37"/>
        <v>1.7414314253606871</v>
      </c>
      <c r="W39" s="286">
        <f t="shared" si="37"/>
        <v>2.0851748458449268</v>
      </c>
      <c r="X39" s="286">
        <f t="shared" si="37"/>
        <v>1.776260053867901</v>
      </c>
      <c r="Y39" s="286">
        <f t="shared" si="37"/>
        <v>2.1268783427618256</v>
      </c>
      <c r="Z39" s="286">
        <f t="shared" si="37"/>
        <v>1.8117852549452591</v>
      </c>
      <c r="AA39" s="286">
        <f t="shared" si="37"/>
        <v>2.169415909617062</v>
      </c>
      <c r="AB39" s="286">
        <f t="shared" si="37"/>
        <v>1.8480209600441639</v>
      </c>
      <c r="AC39" s="286">
        <f t="shared" si="37"/>
        <v>0</v>
      </c>
      <c r="AD39" s="286">
        <f t="shared" si="37"/>
        <v>0</v>
      </c>
      <c r="AE39" s="286">
        <f t="shared" si="37"/>
        <v>0</v>
      </c>
      <c r="AF39" s="286">
        <f t="shared" si="37"/>
        <v>0</v>
      </c>
      <c r="AG39" s="286">
        <f t="shared" si="37"/>
        <v>0</v>
      </c>
      <c r="AH39" s="286">
        <f t="shared" si="37"/>
        <v>0</v>
      </c>
      <c r="AI39" s="286">
        <f t="shared" si="37"/>
        <v>0</v>
      </c>
      <c r="AJ39" s="286">
        <f t="shared" si="37"/>
        <v>0</v>
      </c>
      <c r="AK39" s="286">
        <f t="shared" si="37"/>
        <v>0</v>
      </c>
      <c r="AL39" s="286">
        <f t="shared" si="37"/>
        <v>0</v>
      </c>
      <c r="AM39" s="286">
        <f t="shared" si="37"/>
        <v>0</v>
      </c>
      <c r="AN39" s="286">
        <f t="shared" si="37"/>
        <v>0</v>
      </c>
      <c r="AO39" s="286">
        <f t="shared" si="37"/>
        <v>0</v>
      </c>
      <c r="AP39" s="286">
        <f t="shared" si="37"/>
        <v>0</v>
      </c>
      <c r="AQ39" s="286">
        <f t="shared" si="37"/>
        <v>0</v>
      </c>
      <c r="AR39" s="286">
        <f t="shared" si="37"/>
        <v>0</v>
      </c>
      <c r="AS39" s="286">
        <f t="shared" si="37"/>
        <v>0</v>
      </c>
      <c r="AT39" s="286">
        <f t="shared" si="37"/>
        <v>0</v>
      </c>
      <c r="AU39" s="286">
        <f t="shared" si="37"/>
        <v>0</v>
      </c>
      <c r="AV39" s="286">
        <f t="shared" si="37"/>
        <v>0</v>
      </c>
    </row>
    <row r="41" spans="2:48" s="4" customFormat="1" ht="20" x14ac:dyDescent="0.25">
      <c r="C41" s="4" t="s">
        <v>238</v>
      </c>
      <c r="D41" s="78"/>
    </row>
    <row r="43" spans="2:48" ht="16" x14ac:dyDescent="0.2">
      <c r="B43" s="226"/>
      <c r="C43" s="258" t="s">
        <v>246</v>
      </c>
      <c r="D43" s="259" t="s">
        <v>38</v>
      </c>
      <c r="E43" s="287">
        <f>Input!E59</f>
        <v>1</v>
      </c>
      <c r="F43" s="258"/>
      <c r="G43" s="258"/>
      <c r="H43" s="258"/>
      <c r="I43" s="258"/>
      <c r="J43" s="258"/>
      <c r="K43" s="258"/>
      <c r="L43" s="258"/>
      <c r="M43" s="258"/>
      <c r="N43" s="258"/>
      <c r="O43" s="258"/>
      <c r="P43" s="258"/>
      <c r="Q43" s="258"/>
      <c r="R43" s="258"/>
      <c r="S43" s="258"/>
      <c r="T43" s="258"/>
      <c r="U43" s="258"/>
      <c r="V43" s="258"/>
      <c r="W43" s="258"/>
      <c r="X43" s="258"/>
      <c r="Y43" s="258"/>
      <c r="Z43" s="258"/>
      <c r="AA43" s="258"/>
      <c r="AB43" s="258"/>
      <c r="AC43" s="258"/>
      <c r="AD43" s="258"/>
      <c r="AE43" s="258"/>
      <c r="AF43" s="258"/>
      <c r="AG43" s="258"/>
      <c r="AH43" s="258"/>
      <c r="AI43" s="258"/>
      <c r="AJ43" s="258"/>
      <c r="AK43" s="258"/>
      <c r="AL43" s="258"/>
      <c r="AM43" s="258"/>
      <c r="AN43" s="258"/>
      <c r="AO43" s="258"/>
      <c r="AP43" s="258"/>
      <c r="AQ43" s="258"/>
      <c r="AR43" s="258"/>
      <c r="AS43" s="258"/>
      <c r="AT43" s="258"/>
      <c r="AU43" s="258"/>
      <c r="AV43" s="258"/>
    </row>
    <row r="44" spans="2:48" ht="16" x14ac:dyDescent="0.2">
      <c r="B44" s="226"/>
      <c r="C44" s="258" t="s">
        <v>201</v>
      </c>
      <c r="D44" s="259" t="s">
        <v>78</v>
      </c>
      <c r="E44" s="288">
        <f>Operations!E105</f>
        <v>90.72</v>
      </c>
      <c r="F44" s="258"/>
      <c r="G44" s="258"/>
      <c r="H44" s="258"/>
      <c r="I44" s="258"/>
      <c r="J44" s="258"/>
      <c r="K44" s="258"/>
      <c r="L44" s="258"/>
      <c r="M44" s="258"/>
      <c r="N44" s="258"/>
      <c r="O44" s="258"/>
      <c r="P44" s="258"/>
      <c r="Q44" s="258"/>
      <c r="R44" s="258"/>
      <c r="S44" s="258"/>
      <c r="T44" s="258"/>
      <c r="U44" s="258"/>
      <c r="V44" s="258"/>
      <c r="W44" s="258"/>
      <c r="X44" s="258"/>
      <c r="Y44" s="258"/>
      <c r="Z44" s="258"/>
      <c r="AA44" s="258"/>
      <c r="AB44" s="258"/>
      <c r="AC44" s="258"/>
      <c r="AD44" s="258"/>
      <c r="AE44" s="258"/>
      <c r="AF44" s="258"/>
      <c r="AG44" s="258"/>
      <c r="AH44" s="258"/>
      <c r="AI44" s="258"/>
      <c r="AJ44" s="258"/>
      <c r="AK44" s="258"/>
      <c r="AL44" s="258"/>
      <c r="AM44" s="258"/>
      <c r="AN44" s="258"/>
      <c r="AO44" s="258"/>
      <c r="AP44" s="258"/>
      <c r="AQ44" s="258"/>
      <c r="AR44" s="258"/>
      <c r="AS44" s="258"/>
      <c r="AT44" s="258"/>
      <c r="AU44" s="258"/>
      <c r="AV44" s="258"/>
    </row>
    <row r="45" spans="2:48" ht="16" x14ac:dyDescent="0.2">
      <c r="B45" s="226"/>
      <c r="C45" s="258"/>
      <c r="D45" s="259"/>
      <c r="E45" s="258"/>
      <c r="F45" s="258"/>
      <c r="G45" s="258"/>
      <c r="H45" s="258"/>
      <c r="I45" s="258"/>
      <c r="J45" s="258"/>
      <c r="K45" s="258"/>
      <c r="L45" s="258"/>
      <c r="M45" s="258"/>
      <c r="N45" s="258"/>
      <c r="O45" s="258"/>
      <c r="P45" s="258"/>
      <c r="Q45" s="258"/>
      <c r="R45" s="258"/>
      <c r="S45" s="258"/>
      <c r="T45" s="258"/>
      <c r="U45" s="258"/>
      <c r="V45" s="258"/>
      <c r="W45" s="258"/>
      <c r="X45" s="258"/>
      <c r="Y45" s="258"/>
      <c r="Z45" s="258"/>
      <c r="AA45" s="258"/>
      <c r="AB45" s="258"/>
      <c r="AC45" s="258"/>
      <c r="AD45" s="258"/>
      <c r="AE45" s="258"/>
      <c r="AF45" s="258"/>
      <c r="AG45" s="258"/>
      <c r="AH45" s="258"/>
      <c r="AI45" s="258"/>
      <c r="AJ45" s="258"/>
      <c r="AK45" s="258"/>
      <c r="AL45" s="258"/>
      <c r="AM45" s="258"/>
      <c r="AN45" s="258"/>
      <c r="AO45" s="258"/>
      <c r="AP45" s="258"/>
      <c r="AQ45" s="258"/>
      <c r="AR45" s="258"/>
      <c r="AS45" s="258"/>
      <c r="AT45" s="258"/>
      <c r="AU45" s="258"/>
      <c r="AV45" s="258"/>
    </row>
    <row r="46" spans="2:48" ht="16" x14ac:dyDescent="0.2">
      <c r="B46" s="67" t="s">
        <v>21</v>
      </c>
      <c r="C46" s="258"/>
      <c r="D46" s="259" t="s">
        <v>38</v>
      </c>
      <c r="E46" s="258"/>
      <c r="F46" s="258"/>
      <c r="G46" s="258"/>
      <c r="H46" s="258"/>
      <c r="I46" s="258"/>
      <c r="J46" s="258"/>
      <c r="K46" s="258"/>
      <c r="L46" s="258"/>
      <c r="M46" s="258"/>
      <c r="N46" s="258"/>
      <c r="O46" s="258"/>
      <c r="P46" s="258"/>
      <c r="Q46" s="258"/>
      <c r="R46" s="258"/>
      <c r="S46" s="258"/>
      <c r="T46" s="258"/>
      <c r="U46" s="258"/>
      <c r="V46" s="258"/>
      <c r="W46" s="258"/>
      <c r="X46" s="258"/>
      <c r="Y46" s="258"/>
      <c r="Z46" s="258"/>
      <c r="AA46" s="258"/>
      <c r="AB46" s="258"/>
      <c r="AC46" s="258"/>
      <c r="AD46" s="258"/>
      <c r="AE46" s="258"/>
      <c r="AF46" s="258"/>
      <c r="AG46" s="258"/>
      <c r="AH46" s="258"/>
      <c r="AI46" s="258"/>
      <c r="AJ46" s="258"/>
      <c r="AK46" s="258"/>
      <c r="AL46" s="258"/>
      <c r="AM46" s="258"/>
      <c r="AN46" s="258"/>
      <c r="AO46" s="258"/>
      <c r="AP46" s="258"/>
      <c r="AQ46" s="258"/>
      <c r="AR46" s="258"/>
      <c r="AS46" s="258"/>
      <c r="AT46" s="258"/>
      <c r="AU46" s="258"/>
      <c r="AV46" s="258"/>
    </row>
    <row r="47" spans="2:48" ht="16" x14ac:dyDescent="0.2">
      <c r="B47" s="226"/>
      <c r="C47" s="258" t="s">
        <v>393</v>
      </c>
      <c r="D47" s="259" t="s">
        <v>38</v>
      </c>
      <c r="E47" s="258"/>
      <c r="F47" s="258"/>
      <c r="G47" s="258"/>
      <c r="H47" s="289"/>
      <c r="I47" s="289">
        <f t="shared" ref="I47:X47" si="38">H49</f>
        <v>1</v>
      </c>
      <c r="J47" s="289">
        <f t="shared" si="38"/>
        <v>0.90375000000000005</v>
      </c>
      <c r="K47" s="289">
        <f t="shared" si="38"/>
        <v>0.80750000000000011</v>
      </c>
      <c r="L47" s="289">
        <f t="shared" si="38"/>
        <v>0.65312500000000007</v>
      </c>
      <c r="M47" s="289">
        <f t="shared" si="38"/>
        <v>0.49875000000000003</v>
      </c>
      <c r="N47" s="289">
        <f t="shared" si="38"/>
        <v>0.40541250000000001</v>
      </c>
      <c r="O47" s="289">
        <f t="shared" si="38"/>
        <v>0.31207499999999999</v>
      </c>
      <c r="P47" s="289">
        <f t="shared" si="38"/>
        <v>0.25543125</v>
      </c>
      <c r="Q47" s="289">
        <f t="shared" si="38"/>
        <v>0.19878750000000001</v>
      </c>
      <c r="R47" s="289">
        <f t="shared" si="38"/>
        <v>0.14233612500000001</v>
      </c>
      <c r="S47" s="289">
        <f t="shared" si="38"/>
        <v>8.588475000000001E-2</v>
      </c>
      <c r="T47" s="289">
        <f t="shared" si="38"/>
        <v>5.6966512500000011E-2</v>
      </c>
      <c r="U47" s="289">
        <f t="shared" si="38"/>
        <v>2.8048275000000015E-2</v>
      </c>
      <c r="V47" s="289">
        <f t="shared" si="38"/>
        <v>2.6572050000000014E-2</v>
      </c>
      <c r="W47" s="289">
        <f t="shared" si="38"/>
        <v>2.5095825000000013E-2</v>
      </c>
      <c r="X47" s="289">
        <f t="shared" si="38"/>
        <v>2.3619600000000011E-2</v>
      </c>
      <c r="Y47" s="289">
        <f t="shared" ref="Y47:AV47" si="39">X49</f>
        <v>2.214337500000001E-2</v>
      </c>
      <c r="Z47" s="289">
        <f t="shared" si="39"/>
        <v>2.0667150000000009E-2</v>
      </c>
      <c r="AA47" s="289">
        <f t="shared" si="39"/>
        <v>1.9190925000000008E-2</v>
      </c>
      <c r="AB47" s="289">
        <f t="shared" si="39"/>
        <v>1.7714700000000007E-2</v>
      </c>
      <c r="AC47" s="289">
        <f t="shared" si="39"/>
        <v>1.6238475000000006E-2</v>
      </c>
      <c r="AD47" s="289">
        <f t="shared" si="39"/>
        <v>1.4762250000000006E-2</v>
      </c>
      <c r="AE47" s="289">
        <f t="shared" si="39"/>
        <v>1.3286025000000007E-2</v>
      </c>
      <c r="AF47" s="289">
        <f t="shared" si="39"/>
        <v>1.1809800000000007E-2</v>
      </c>
      <c r="AG47" s="289">
        <f t="shared" si="39"/>
        <v>1.0333575000000008E-2</v>
      </c>
      <c r="AH47" s="289">
        <f t="shared" si="39"/>
        <v>8.8573500000000086E-3</v>
      </c>
      <c r="AI47" s="289">
        <f t="shared" si="39"/>
        <v>7.3811250000000083E-3</v>
      </c>
      <c r="AJ47" s="289">
        <f t="shared" si="39"/>
        <v>5.9049000000000081E-3</v>
      </c>
      <c r="AK47" s="289">
        <f t="shared" si="39"/>
        <v>4.4286750000000078E-3</v>
      </c>
      <c r="AL47" s="289">
        <f t="shared" si="39"/>
        <v>2.9524500000000075E-3</v>
      </c>
      <c r="AM47" s="289">
        <f t="shared" si="39"/>
        <v>1.4762250000000074E-3</v>
      </c>
      <c r="AN47" s="289">
        <f t="shared" si="39"/>
        <v>7.381125000000074E-4</v>
      </c>
      <c r="AO47" s="289">
        <f t="shared" si="39"/>
        <v>7.3725747729014302E-18</v>
      </c>
      <c r="AP47" s="289">
        <f t="shared" si="39"/>
        <v>7.3725747729014302E-18</v>
      </c>
      <c r="AQ47" s="289">
        <f t="shared" si="39"/>
        <v>7.3725747729014302E-18</v>
      </c>
      <c r="AR47" s="289">
        <f t="shared" si="39"/>
        <v>7.3725747729014302E-18</v>
      </c>
      <c r="AS47" s="289">
        <f t="shared" si="39"/>
        <v>7.3725747729014302E-18</v>
      </c>
      <c r="AT47" s="289">
        <f t="shared" si="39"/>
        <v>7.3725747729014302E-18</v>
      </c>
      <c r="AU47" s="289">
        <f t="shared" si="39"/>
        <v>7.3725747729014302E-18</v>
      </c>
      <c r="AV47" s="289">
        <f t="shared" si="39"/>
        <v>7.3725747729014302E-18</v>
      </c>
    </row>
    <row r="48" spans="2:48" ht="16" x14ac:dyDescent="0.2">
      <c r="B48" s="303"/>
      <c r="C48" s="328" t="s">
        <v>239</v>
      </c>
      <c r="D48" s="336" t="s">
        <v>38</v>
      </c>
      <c r="E48" s="300"/>
      <c r="F48" s="300"/>
      <c r="G48" s="300"/>
      <c r="H48" s="333"/>
      <c r="I48" s="334">
        <f t="shared" ref="I48:AV48" si="40">IF(I28&lt;=16, HLOOKUP(I28, $I$11:$X$19, 9)/2, 0)</f>
        <v>-9.6250000000000002E-2</v>
      </c>
      <c r="J48" s="334">
        <f t="shared" si="40"/>
        <v>-9.6250000000000002E-2</v>
      </c>
      <c r="K48" s="334">
        <f t="shared" si="40"/>
        <v>-0.15437500000000001</v>
      </c>
      <c r="L48" s="334">
        <f t="shared" si="40"/>
        <v>-0.15437500000000001</v>
      </c>
      <c r="M48" s="334">
        <f t="shared" si="40"/>
        <v>-9.3337500000000004E-2</v>
      </c>
      <c r="N48" s="334">
        <f t="shared" si="40"/>
        <v>-9.3337500000000004E-2</v>
      </c>
      <c r="O48" s="334">
        <f t="shared" si="40"/>
        <v>-5.664375E-2</v>
      </c>
      <c r="P48" s="334">
        <f t="shared" si="40"/>
        <v>-5.664375E-2</v>
      </c>
      <c r="Q48" s="334">
        <f t="shared" si="40"/>
        <v>-5.6451374999999991E-2</v>
      </c>
      <c r="R48" s="334">
        <f t="shared" si="40"/>
        <v>-5.6451374999999991E-2</v>
      </c>
      <c r="S48" s="334">
        <f t="shared" si="40"/>
        <v>-2.8918237499999996E-2</v>
      </c>
      <c r="T48" s="334">
        <f t="shared" si="40"/>
        <v>-2.8918237499999996E-2</v>
      </c>
      <c r="U48" s="334">
        <f t="shared" si="40"/>
        <v>-1.4762250000000001E-3</v>
      </c>
      <c r="V48" s="334">
        <f t="shared" si="40"/>
        <v>-1.4762250000000001E-3</v>
      </c>
      <c r="W48" s="334">
        <f t="shared" si="40"/>
        <v>-1.4762250000000001E-3</v>
      </c>
      <c r="X48" s="334">
        <f t="shared" si="40"/>
        <v>-1.4762250000000001E-3</v>
      </c>
      <c r="Y48" s="334">
        <f t="shared" si="40"/>
        <v>-1.4762250000000001E-3</v>
      </c>
      <c r="Z48" s="334">
        <f t="shared" si="40"/>
        <v>-1.4762250000000001E-3</v>
      </c>
      <c r="AA48" s="334">
        <f t="shared" si="40"/>
        <v>-1.4762250000000001E-3</v>
      </c>
      <c r="AB48" s="334">
        <f t="shared" si="40"/>
        <v>-1.4762250000000001E-3</v>
      </c>
      <c r="AC48" s="334">
        <f t="shared" si="40"/>
        <v>-1.4762250000000001E-3</v>
      </c>
      <c r="AD48" s="334">
        <f t="shared" si="40"/>
        <v>-1.4762250000000001E-3</v>
      </c>
      <c r="AE48" s="334">
        <f t="shared" si="40"/>
        <v>-1.4762250000000001E-3</v>
      </c>
      <c r="AF48" s="334">
        <f t="shared" si="40"/>
        <v>-1.4762250000000001E-3</v>
      </c>
      <c r="AG48" s="334">
        <f t="shared" si="40"/>
        <v>-1.4762250000000001E-3</v>
      </c>
      <c r="AH48" s="334">
        <f t="shared" si="40"/>
        <v>-1.4762250000000001E-3</v>
      </c>
      <c r="AI48" s="334">
        <f t="shared" si="40"/>
        <v>-1.4762250000000001E-3</v>
      </c>
      <c r="AJ48" s="334">
        <f t="shared" si="40"/>
        <v>-1.4762250000000001E-3</v>
      </c>
      <c r="AK48" s="334">
        <f t="shared" si="40"/>
        <v>-1.4762250000000001E-3</v>
      </c>
      <c r="AL48" s="334">
        <f t="shared" si="40"/>
        <v>-1.4762250000000001E-3</v>
      </c>
      <c r="AM48" s="334">
        <f t="shared" si="40"/>
        <v>-7.3811250000000003E-4</v>
      </c>
      <c r="AN48" s="334">
        <f t="shared" si="40"/>
        <v>-7.3811250000000003E-4</v>
      </c>
      <c r="AO48" s="334">
        <f t="shared" si="40"/>
        <v>0</v>
      </c>
      <c r="AP48" s="334">
        <f t="shared" si="40"/>
        <v>0</v>
      </c>
      <c r="AQ48" s="334">
        <f t="shared" si="40"/>
        <v>0</v>
      </c>
      <c r="AR48" s="334">
        <f t="shared" si="40"/>
        <v>0</v>
      </c>
      <c r="AS48" s="334">
        <f t="shared" si="40"/>
        <v>0</v>
      </c>
      <c r="AT48" s="334">
        <f t="shared" si="40"/>
        <v>0</v>
      </c>
      <c r="AU48" s="334">
        <f t="shared" si="40"/>
        <v>0</v>
      </c>
      <c r="AV48" s="334">
        <f t="shared" si="40"/>
        <v>0</v>
      </c>
    </row>
    <row r="49" spans="2:49" ht="16" x14ac:dyDescent="0.2">
      <c r="C49" s="258" t="s">
        <v>394</v>
      </c>
      <c r="D49" s="335" t="s">
        <v>38</v>
      </c>
      <c r="E49" s="258"/>
      <c r="F49" s="258"/>
      <c r="G49" s="258"/>
      <c r="H49" s="332">
        <f>E43</f>
        <v>1</v>
      </c>
      <c r="I49" s="266">
        <f>SUM(I47:I48)</f>
        <v>0.90375000000000005</v>
      </c>
      <c r="J49" s="266">
        <f t="shared" ref="J49:K49" si="41">SUM(J47:J48)</f>
        <v>0.80750000000000011</v>
      </c>
      <c r="K49" s="266">
        <f t="shared" si="41"/>
        <v>0.65312500000000007</v>
      </c>
      <c r="L49" s="266">
        <f t="shared" ref="L49" si="42">SUM(L47:L48)</f>
        <v>0.49875000000000003</v>
      </c>
      <c r="M49" s="266">
        <f t="shared" ref="M49" si="43">SUM(M47:M48)</f>
        <v>0.40541250000000001</v>
      </c>
      <c r="N49" s="266">
        <f t="shared" ref="N49" si="44">SUM(N47:N48)</f>
        <v>0.31207499999999999</v>
      </c>
      <c r="O49" s="266">
        <f t="shared" ref="O49" si="45">SUM(O47:O48)</f>
        <v>0.25543125</v>
      </c>
      <c r="P49" s="266">
        <f t="shared" ref="P49" si="46">SUM(P47:P48)</f>
        <v>0.19878750000000001</v>
      </c>
      <c r="Q49" s="266">
        <f t="shared" ref="Q49" si="47">SUM(Q47:Q48)</f>
        <v>0.14233612500000001</v>
      </c>
      <c r="R49" s="266">
        <f t="shared" ref="R49" si="48">SUM(R47:R48)</f>
        <v>8.588475000000001E-2</v>
      </c>
      <c r="S49" s="266">
        <f t="shared" ref="S49" si="49">SUM(S47:S48)</f>
        <v>5.6966512500000011E-2</v>
      </c>
      <c r="T49" s="266">
        <f t="shared" ref="T49" si="50">SUM(T47:T48)</f>
        <v>2.8048275000000015E-2</v>
      </c>
      <c r="U49" s="266">
        <f t="shared" ref="U49" si="51">SUM(U47:U48)</f>
        <v>2.6572050000000014E-2</v>
      </c>
      <c r="V49" s="266">
        <f t="shared" ref="V49" si="52">SUM(V47:V48)</f>
        <v>2.5095825000000013E-2</v>
      </c>
      <c r="W49" s="266">
        <f t="shared" ref="W49" si="53">SUM(W47:W48)</f>
        <v>2.3619600000000011E-2</v>
      </c>
      <c r="X49" s="266">
        <f t="shared" ref="X49" si="54">SUM(X47:X48)</f>
        <v>2.214337500000001E-2</v>
      </c>
      <c r="Y49" s="266">
        <f t="shared" ref="Y49" si="55">SUM(Y47:Y48)</f>
        <v>2.0667150000000009E-2</v>
      </c>
      <c r="Z49" s="266">
        <f t="shared" ref="Z49" si="56">SUM(Z47:Z48)</f>
        <v>1.9190925000000008E-2</v>
      </c>
      <c r="AA49" s="266">
        <f t="shared" ref="AA49" si="57">SUM(AA47:AA48)</f>
        <v>1.7714700000000007E-2</v>
      </c>
      <c r="AB49" s="266">
        <f t="shared" ref="AB49" si="58">SUM(AB47:AB48)</f>
        <v>1.6238475000000006E-2</v>
      </c>
      <c r="AC49" s="266">
        <f t="shared" ref="AC49" si="59">SUM(AC47:AC48)</f>
        <v>1.4762250000000006E-2</v>
      </c>
      <c r="AD49" s="266">
        <f t="shared" ref="AD49" si="60">SUM(AD47:AD48)</f>
        <v>1.3286025000000007E-2</v>
      </c>
      <c r="AE49" s="266">
        <f t="shared" ref="AE49" si="61">SUM(AE47:AE48)</f>
        <v>1.1809800000000007E-2</v>
      </c>
      <c r="AF49" s="266">
        <f t="shared" ref="AF49" si="62">SUM(AF47:AF48)</f>
        <v>1.0333575000000008E-2</v>
      </c>
      <c r="AG49" s="266">
        <f t="shared" ref="AG49" si="63">SUM(AG47:AG48)</f>
        <v>8.8573500000000086E-3</v>
      </c>
      <c r="AH49" s="266">
        <f t="shared" ref="AH49" si="64">SUM(AH47:AH48)</f>
        <v>7.3811250000000083E-3</v>
      </c>
      <c r="AI49" s="266">
        <f t="shared" ref="AI49" si="65">SUM(AI47:AI48)</f>
        <v>5.9049000000000081E-3</v>
      </c>
      <c r="AJ49" s="266">
        <f t="shared" ref="AJ49" si="66">SUM(AJ47:AJ48)</f>
        <v>4.4286750000000078E-3</v>
      </c>
      <c r="AK49" s="266">
        <f t="shared" ref="AK49" si="67">SUM(AK47:AK48)</f>
        <v>2.9524500000000075E-3</v>
      </c>
      <c r="AL49" s="266">
        <f t="shared" ref="AL49" si="68">SUM(AL47:AL48)</f>
        <v>1.4762250000000074E-3</v>
      </c>
      <c r="AM49" s="266">
        <f t="shared" ref="AM49" si="69">SUM(AM47:AM48)</f>
        <v>7.381125000000074E-4</v>
      </c>
      <c r="AN49" s="266">
        <f t="shared" ref="AN49" si="70">SUM(AN47:AN48)</f>
        <v>7.3725747729014302E-18</v>
      </c>
      <c r="AO49" s="266">
        <f t="shared" ref="AO49" si="71">SUM(AO47:AO48)</f>
        <v>7.3725747729014302E-18</v>
      </c>
      <c r="AP49" s="266">
        <f t="shared" ref="AP49" si="72">SUM(AP47:AP48)</f>
        <v>7.3725747729014302E-18</v>
      </c>
      <c r="AQ49" s="266">
        <f t="shared" ref="AQ49" si="73">SUM(AQ47:AQ48)</f>
        <v>7.3725747729014302E-18</v>
      </c>
      <c r="AR49" s="266">
        <f t="shared" ref="AR49" si="74">SUM(AR47:AR48)</f>
        <v>7.3725747729014302E-18</v>
      </c>
      <c r="AS49" s="266">
        <f t="shared" ref="AS49" si="75">SUM(AS47:AS48)</f>
        <v>7.3725747729014302E-18</v>
      </c>
      <c r="AT49" s="266">
        <f t="shared" ref="AT49" si="76">SUM(AT47:AT48)</f>
        <v>7.3725747729014302E-18</v>
      </c>
      <c r="AU49" s="266">
        <f t="shared" ref="AU49" si="77">SUM(AU47:AU48)</f>
        <v>7.3725747729014302E-18</v>
      </c>
      <c r="AV49" s="266">
        <f t="shared" ref="AV49" si="78">SUM(AV47:AV48)</f>
        <v>7.3725747729014302E-18</v>
      </c>
    </row>
    <row r="50" spans="2:49" ht="16" x14ac:dyDescent="0.2">
      <c r="B50" s="226"/>
      <c r="C50" s="258"/>
      <c r="D50" s="259"/>
      <c r="E50" s="258"/>
      <c r="F50" s="258"/>
      <c r="G50" s="258"/>
      <c r="H50" s="258"/>
      <c r="I50" s="258"/>
      <c r="J50" s="258"/>
      <c r="K50" s="258"/>
      <c r="L50" s="258"/>
      <c r="M50" s="258"/>
      <c r="N50" s="258"/>
      <c r="O50" s="258"/>
      <c r="P50" s="258"/>
      <c r="Q50" s="258"/>
      <c r="R50" s="258"/>
      <c r="S50" s="258"/>
      <c r="T50" s="258"/>
      <c r="U50" s="258"/>
      <c r="V50" s="258"/>
      <c r="W50" s="258"/>
      <c r="X50" s="258"/>
      <c r="Y50" s="258"/>
      <c r="Z50" s="258"/>
      <c r="AA50" s="258"/>
      <c r="AB50" s="258"/>
      <c r="AC50" s="258"/>
      <c r="AD50" s="258"/>
      <c r="AE50" s="258"/>
      <c r="AF50" s="258"/>
      <c r="AG50" s="258"/>
      <c r="AH50" s="258"/>
      <c r="AI50" s="258"/>
      <c r="AJ50" s="258"/>
      <c r="AK50" s="258"/>
      <c r="AL50" s="258"/>
      <c r="AM50" s="258"/>
      <c r="AN50" s="258"/>
      <c r="AO50" s="258"/>
      <c r="AP50" s="258"/>
      <c r="AQ50" s="258"/>
      <c r="AR50" s="258"/>
      <c r="AS50" s="258"/>
      <c r="AT50" s="258"/>
      <c r="AU50" s="258"/>
      <c r="AV50" s="258"/>
    </row>
    <row r="51" spans="2:49" ht="16" x14ac:dyDescent="0.2">
      <c r="B51" s="67" t="s">
        <v>269</v>
      </c>
      <c r="C51" s="258"/>
      <c r="D51" s="259" t="s">
        <v>78</v>
      </c>
      <c r="E51" s="258"/>
      <c r="F51" s="258"/>
      <c r="G51" s="258"/>
      <c r="H51" s="258"/>
      <c r="I51" s="290">
        <f>Operations!I115</f>
        <v>3.7382484780913776</v>
      </c>
      <c r="J51" s="290">
        <f>Operations!J115</f>
        <v>3.8846237543615993</v>
      </c>
      <c r="K51" s="290">
        <f>Operations!K115</f>
        <v>4.4167185479746269</v>
      </c>
      <c r="L51" s="290">
        <f>Operations!L115</f>
        <v>3.8648651183653113</v>
      </c>
      <c r="M51" s="290">
        <f>Operations!M115</f>
        <v>4.3960443972496392</v>
      </c>
      <c r="N51" s="290">
        <f>Operations!N115</f>
        <v>3.844826977649098</v>
      </c>
      <c r="O51" s="290">
        <f>Operations!O115</f>
        <v>4.375074487830152</v>
      </c>
      <c r="P51" s="290">
        <f>Operations!P115</f>
        <v>3.8245060554785599</v>
      </c>
      <c r="Q51" s="290">
        <f>Operations!Q115</f>
        <v>4.3538052590286753</v>
      </c>
      <c r="R51" s="290">
        <f>Operations!R115</f>
        <v>3.8038990558518107</v>
      </c>
      <c r="S51" s="290">
        <f>Operations!S115</f>
        <v>4.3322331260336968</v>
      </c>
      <c r="T51" s="290">
        <f>Operations!T115</f>
        <v>3.7830026640394712</v>
      </c>
      <c r="U51" s="290">
        <f>Operations!U115</f>
        <v>4.3103544803689973</v>
      </c>
      <c r="V51" s="290">
        <f>Operations!V115</f>
        <v>3.7618135471539667</v>
      </c>
      <c r="W51" s="290">
        <f>Operations!W115</f>
        <v>4.2881656903809855</v>
      </c>
      <c r="X51" s="290">
        <f>Operations!X115</f>
        <v>3.740328354749098</v>
      </c>
      <c r="Y51" s="290">
        <f>Operations!Y115</f>
        <v>4.2656631017549955</v>
      </c>
      <c r="Z51" s="290">
        <f>Operations!Z115</f>
        <v>3.7185437194508424</v>
      </c>
      <c r="AA51" s="290">
        <f>Operations!AA115</f>
        <v>4.242843038061503</v>
      </c>
      <c r="AB51" s="290">
        <f>Operations!AB115</f>
        <v>3.6964562576204285</v>
      </c>
      <c r="AC51" s="290">
        <f>Operations!AC115</f>
        <v>4.2197018013332599</v>
      </c>
      <c r="AD51" s="290">
        <f>Operations!AD115</f>
        <v>3.6740625700506868</v>
      </c>
      <c r="AE51" s="290">
        <f>Operations!AE115</f>
        <v>4.1962356726743506</v>
      </c>
      <c r="AF51" s="290">
        <f>Operations!AF115</f>
        <v>3.651359242696778</v>
      </c>
      <c r="AG51" s="290">
        <f>Operations!AG115</f>
        <v>4.1724409129022408</v>
      </c>
      <c r="AH51" s="290">
        <f>Operations!AH115</f>
        <v>3.6283428474423634</v>
      </c>
      <c r="AI51" s="290">
        <f>Operations!AI115</f>
        <v>4.148313763223868</v>
      </c>
      <c r="AJ51" s="290">
        <f>Operations!AJ115</f>
        <v>3.6050099429023641</v>
      </c>
      <c r="AK51" s="290">
        <f>Operations!AK115</f>
        <v>4.1238504459468874</v>
      </c>
      <c r="AL51" s="290">
        <f>Operations!AL115</f>
        <v>3.5813570752634574</v>
      </c>
      <c r="AM51" s="290">
        <f>Operations!AM115</f>
        <v>4.0990471652272289</v>
      </c>
      <c r="AN51" s="290">
        <f>Operations!AN115</f>
        <v>3.5573807791635046</v>
      </c>
      <c r="AO51" s="290">
        <f>Operations!AO115</f>
        <v>4.0739001078540946</v>
      </c>
      <c r="AP51" s="290">
        <f>Operations!AP115</f>
        <v>3.5330775786111182</v>
      </c>
      <c r="AQ51" s="290">
        <f>Operations!AQ115</f>
        <v>4.0484054440736328</v>
      </c>
      <c r="AR51" s="290">
        <f>Operations!AR115</f>
        <v>3.5084439879466416</v>
      </c>
      <c r="AS51" s="290">
        <f>Operations!AS115</f>
        <v>4.0350593284525011</v>
      </c>
      <c r="AT51" s="290">
        <f>Operations!AT115</f>
        <v>3.4959765128458122</v>
      </c>
      <c r="AU51" s="290">
        <f>Operations!AU115</f>
        <v>4.0088579007825835</v>
      </c>
      <c r="AV51" s="290">
        <f>Operations!AV115</f>
        <v>4.1202225746703967</v>
      </c>
    </row>
    <row r="52" spans="2:49" ht="16" x14ac:dyDescent="0.2">
      <c r="B52" s="226"/>
      <c r="C52" s="291" t="s">
        <v>240</v>
      </c>
      <c r="D52" s="259" t="s">
        <v>78</v>
      </c>
      <c r="E52" s="258"/>
      <c r="F52" s="258"/>
      <c r="G52" s="258"/>
      <c r="H52" s="258"/>
      <c r="I52" s="290">
        <f>$E$44*I48</f>
        <v>-8.7317999999999998</v>
      </c>
      <c r="J52" s="290">
        <f t="shared" ref="J52:AV52" si="79">$E$44*J48</f>
        <v>-8.7317999999999998</v>
      </c>
      <c r="K52" s="290">
        <f t="shared" si="79"/>
        <v>-14.004900000000001</v>
      </c>
      <c r="L52" s="290">
        <f t="shared" si="79"/>
        <v>-14.004900000000001</v>
      </c>
      <c r="M52" s="290">
        <f t="shared" si="79"/>
        <v>-8.4675779999999996</v>
      </c>
      <c r="N52" s="290">
        <f t="shared" si="79"/>
        <v>-8.4675779999999996</v>
      </c>
      <c r="O52" s="290">
        <f t="shared" si="79"/>
        <v>-5.1387210000000003</v>
      </c>
      <c r="P52" s="290">
        <f t="shared" si="79"/>
        <v>-5.1387210000000003</v>
      </c>
      <c r="Q52" s="290">
        <f t="shared" si="79"/>
        <v>-5.1212687399999988</v>
      </c>
      <c r="R52" s="290">
        <f t="shared" si="79"/>
        <v>-5.1212687399999988</v>
      </c>
      <c r="S52" s="290">
        <f t="shared" si="79"/>
        <v>-2.6234625059999996</v>
      </c>
      <c r="T52" s="290">
        <f t="shared" si="79"/>
        <v>-2.6234625059999996</v>
      </c>
      <c r="U52" s="290">
        <f t="shared" si="79"/>
        <v>-0.133923132</v>
      </c>
      <c r="V52" s="290">
        <f t="shared" si="79"/>
        <v>-0.133923132</v>
      </c>
      <c r="W52" s="290">
        <f t="shared" si="79"/>
        <v>-0.133923132</v>
      </c>
      <c r="X52" s="290">
        <f t="shared" si="79"/>
        <v>-0.133923132</v>
      </c>
      <c r="Y52" s="290">
        <f t="shared" si="79"/>
        <v>-0.133923132</v>
      </c>
      <c r="Z52" s="290">
        <f t="shared" si="79"/>
        <v>-0.133923132</v>
      </c>
      <c r="AA52" s="290">
        <f t="shared" si="79"/>
        <v>-0.133923132</v>
      </c>
      <c r="AB52" s="290">
        <f t="shared" si="79"/>
        <v>-0.133923132</v>
      </c>
      <c r="AC52" s="290">
        <f t="shared" si="79"/>
        <v>-0.133923132</v>
      </c>
      <c r="AD52" s="290">
        <f t="shared" si="79"/>
        <v>-0.133923132</v>
      </c>
      <c r="AE52" s="290">
        <f t="shared" si="79"/>
        <v>-0.133923132</v>
      </c>
      <c r="AF52" s="290">
        <f t="shared" si="79"/>
        <v>-0.133923132</v>
      </c>
      <c r="AG52" s="290">
        <f t="shared" si="79"/>
        <v>-0.133923132</v>
      </c>
      <c r="AH52" s="290">
        <f t="shared" si="79"/>
        <v>-0.133923132</v>
      </c>
      <c r="AI52" s="290">
        <f t="shared" si="79"/>
        <v>-0.133923132</v>
      </c>
      <c r="AJ52" s="290">
        <f t="shared" si="79"/>
        <v>-0.133923132</v>
      </c>
      <c r="AK52" s="290">
        <f t="shared" si="79"/>
        <v>-0.133923132</v>
      </c>
      <c r="AL52" s="290">
        <f t="shared" si="79"/>
        <v>-0.133923132</v>
      </c>
      <c r="AM52" s="290">
        <f t="shared" si="79"/>
        <v>-6.6961566E-2</v>
      </c>
      <c r="AN52" s="290">
        <f t="shared" si="79"/>
        <v>-6.6961566E-2</v>
      </c>
      <c r="AO52" s="290">
        <f t="shared" si="79"/>
        <v>0</v>
      </c>
      <c r="AP52" s="290">
        <f t="shared" si="79"/>
        <v>0</v>
      </c>
      <c r="AQ52" s="290">
        <f t="shared" si="79"/>
        <v>0</v>
      </c>
      <c r="AR52" s="290">
        <f t="shared" si="79"/>
        <v>0</v>
      </c>
      <c r="AS52" s="290">
        <f t="shared" si="79"/>
        <v>0</v>
      </c>
      <c r="AT52" s="290">
        <f t="shared" si="79"/>
        <v>0</v>
      </c>
      <c r="AU52" s="290">
        <f t="shared" si="79"/>
        <v>0</v>
      </c>
      <c r="AV52" s="290">
        <f t="shared" si="79"/>
        <v>0</v>
      </c>
    </row>
    <row r="53" spans="2:49" ht="16" x14ac:dyDescent="0.2">
      <c r="B53" s="226"/>
      <c r="C53" s="291" t="s">
        <v>241</v>
      </c>
      <c r="D53" s="259" t="s">
        <v>78</v>
      </c>
      <c r="E53" s="258"/>
      <c r="F53" s="258"/>
      <c r="G53" s="258"/>
      <c r="H53" s="258"/>
      <c r="I53" s="290">
        <f>-Funding!I53</f>
        <v>-1.978414140108248</v>
      </c>
      <c r="J53" s="290">
        <f>-Funding!J53</f>
        <v>-1.9552400680761164</v>
      </c>
      <c r="K53" s="290">
        <f>-Funding!K53</f>
        <v>-1.9277871133772995</v>
      </c>
      <c r="L53" s="290">
        <f>-Funding!L53</f>
        <v>-1.8866822164203318</v>
      </c>
      <c r="M53" s="290">
        <f>-Funding!M53</f>
        <v>-1.8574053696238144</v>
      </c>
      <c r="N53" s="290">
        <f>-Funding!N53</f>
        <v>-1.8144373871434529</v>
      </c>
      <c r="O53" s="290">
        <f>-Funding!O53</f>
        <v>-1.7832198226475839</v>
      </c>
      <c r="P53" s="290">
        <f>-Funding!P53</f>
        <v>-1.7382684043189136</v>
      </c>
      <c r="Q53" s="290">
        <f>-Funding!Q53</f>
        <v>-1.7049854295360745</v>
      </c>
      <c r="R53" s="290">
        <f>-Funding!R53</f>
        <v>-1.6579221012987753</v>
      </c>
      <c r="S53" s="290">
        <f>-Funding!S53</f>
        <v>-1.6224406214272586</v>
      </c>
      <c r="T53" s="290">
        <f>-Funding!T53</f>
        <v>-1.5731282324435514</v>
      </c>
      <c r="U53" s="290">
        <f>-Funding!U53</f>
        <v>-1.535306178769466</v>
      </c>
      <c r="V53" s="290">
        <f>-Funding!V53</f>
        <v>-1.4835983106922705</v>
      </c>
      <c r="W53" s="290">
        <f>-Funding!W53</f>
        <v>-1.4432840299364202</v>
      </c>
      <c r="X53" s="290">
        <f>-Funding!X53</f>
        <v>-1.3890243659194594</v>
      </c>
      <c r="Y53" s="290">
        <f>-Funding!Y53</f>
        <v>-1.3460559679748365</v>
      </c>
      <c r="Z53" s="290">
        <f>-Funding!Z53</f>
        <v>-1.2890776186814275</v>
      </c>
      <c r="AA53" s="290">
        <f>-Funding!AA53</f>
        <v>-1.2432822799061101</v>
      </c>
      <c r="AB53" s="290">
        <f>-Funding!AB53</f>
        <v>-1.1834070635864931</v>
      </c>
      <c r="AC53" s="290">
        <f>-Funding!AC53</f>
        <v>-1.1346002826235804</v>
      </c>
      <c r="AD53" s="290">
        <f>-Funding!AD53</f>
        <v>-1.0716379561309959</v>
      </c>
      <c r="AE53" s="290">
        <f>-Funding!AE53</f>
        <v>-1.0196227590208857</v>
      </c>
      <c r="AF53" s="290">
        <f>-Funding!AF53</f>
        <v>-0.95337019642337761</v>
      </c>
      <c r="AG53" s="290">
        <f>-Funding!AG53</f>
        <v>-0.89793628755331645</v>
      </c>
      <c r="AH53" s="290">
        <f>-Funding!AH53</f>
        <v>-0.82817660277047755</v>
      </c>
      <c r="AI53" s="290">
        <f>-Funding!AI53</f>
        <v>-0.76909945797091772</v>
      </c>
      <c r="AJ53" s="290">
        <f>-Funding!AJ53</f>
        <v>-0.69560106762151519</v>
      </c>
      <c r="AK53" s="290">
        <f>-Funding!AK53</f>
        <v>-0.63264096546738646</v>
      </c>
      <c r="AL53" s="290">
        <f>-Funding!AL53</f>
        <v>-0.55515658785395772</v>
      </c>
      <c r="AM53" s="290">
        <f>-Funding!AM53</f>
        <v>-0.48805757496040397</v>
      </c>
      <c r="AN53" s="290">
        <f>-Funding!AN53</f>
        <v>-0.40632316083935455</v>
      </c>
      <c r="AO53" s="290">
        <f>-Funding!AO53</f>
        <v>-0.33481194665463193</v>
      </c>
      <c r="AP53" s="290">
        <f>-Funding!AP53</f>
        <v>-0.24854553714391051</v>
      </c>
      <c r="AQ53" s="290">
        <f>-Funding!AQ53</f>
        <v>-0.17233031343575117</v>
      </c>
      <c r="AR53" s="290">
        <f>-Funding!AR53</f>
        <v>-8.123082009551548E-2</v>
      </c>
      <c r="AS53" s="290">
        <f>-Funding!AS53</f>
        <v>0</v>
      </c>
      <c r="AT53" s="290">
        <f>-Funding!AT53</f>
        <v>0</v>
      </c>
      <c r="AU53" s="290">
        <f>-Funding!AU53</f>
        <v>0</v>
      </c>
      <c r="AV53" s="290">
        <f>-Funding!AV53</f>
        <v>0</v>
      </c>
      <c r="AW53" s="66"/>
    </row>
    <row r="54" spans="2:49" ht="16" x14ac:dyDescent="0.2">
      <c r="B54" s="226"/>
      <c r="C54" s="258"/>
      <c r="D54" s="258"/>
      <c r="E54" s="258"/>
      <c r="F54" s="258"/>
      <c r="G54" s="258"/>
      <c r="H54" s="258"/>
      <c r="I54" s="290"/>
      <c r="J54" s="290"/>
      <c r="K54" s="290"/>
      <c r="L54" s="290"/>
      <c r="M54" s="290"/>
      <c r="N54" s="290"/>
      <c r="O54" s="290"/>
      <c r="P54" s="290"/>
      <c r="Q54" s="290"/>
      <c r="R54" s="290"/>
      <c r="S54" s="290"/>
      <c r="T54" s="290"/>
      <c r="U54" s="290"/>
      <c r="V54" s="290"/>
      <c r="W54" s="290"/>
      <c r="X54" s="290"/>
      <c r="Y54" s="290"/>
      <c r="Z54" s="290"/>
      <c r="AA54" s="290"/>
      <c r="AB54" s="290"/>
      <c r="AC54" s="290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90"/>
      <c r="AO54" s="290"/>
      <c r="AP54" s="290"/>
      <c r="AQ54" s="290"/>
      <c r="AR54" s="290"/>
      <c r="AS54" s="290"/>
      <c r="AT54" s="290"/>
      <c r="AU54" s="290"/>
      <c r="AV54" s="290"/>
    </row>
    <row r="55" spans="2:49" ht="16" x14ac:dyDescent="0.2">
      <c r="B55" s="67" t="s">
        <v>242</v>
      </c>
      <c r="C55" s="258"/>
      <c r="D55" s="259"/>
      <c r="E55" s="258"/>
      <c r="F55" s="258"/>
      <c r="G55" s="258"/>
      <c r="H55" s="354">
        <f>SUM(I55:AV55)</f>
        <v>24.700953527104719</v>
      </c>
      <c r="I55" s="290">
        <f>SUM(I51:I53)</f>
        <v>-6.9719656620168706</v>
      </c>
      <c r="J55" s="290">
        <f t="shared" ref="J55:AV55" si="80">SUM(J51:J53)</f>
        <v>-6.8024163137145166</v>
      </c>
      <c r="K55" s="290">
        <f t="shared" si="80"/>
        <v>-11.515968565402673</v>
      </c>
      <c r="L55" s="290">
        <f t="shared" si="80"/>
        <v>-12.026717098055023</v>
      </c>
      <c r="M55" s="290">
        <f t="shared" si="80"/>
        <v>-5.9289389723741746</v>
      </c>
      <c r="N55" s="290">
        <f t="shared" si="80"/>
        <v>-6.4371884094943548</v>
      </c>
      <c r="O55" s="290">
        <f t="shared" si="80"/>
        <v>-2.5468663348174321</v>
      </c>
      <c r="P55" s="290">
        <f t="shared" si="80"/>
        <v>-3.052483348840354</v>
      </c>
      <c r="Q55" s="290">
        <f t="shared" si="80"/>
        <v>-2.4724489105073979</v>
      </c>
      <c r="R55" s="290">
        <f t="shared" si="80"/>
        <v>-2.9752917854469634</v>
      </c>
      <c r="S55" s="290">
        <f t="shared" si="80"/>
        <v>8.6329998606438529E-2</v>
      </c>
      <c r="T55" s="290">
        <f t="shared" si="80"/>
        <v>-0.41358807440407985</v>
      </c>
      <c r="U55" s="290">
        <f t="shared" si="80"/>
        <v>2.6411251695995315</v>
      </c>
      <c r="V55" s="290">
        <f t="shared" si="80"/>
        <v>2.1442921044616963</v>
      </c>
      <c r="W55" s="290">
        <f t="shared" si="80"/>
        <v>2.7109585284445656</v>
      </c>
      <c r="X55" s="290">
        <f t="shared" si="80"/>
        <v>2.2173808568296387</v>
      </c>
      <c r="Y55" s="290">
        <f t="shared" si="80"/>
        <v>2.7856840017801594</v>
      </c>
      <c r="Z55" s="290">
        <f t="shared" si="80"/>
        <v>2.2955429687694151</v>
      </c>
      <c r="AA55" s="290">
        <f t="shared" si="80"/>
        <v>2.8656376261553933</v>
      </c>
      <c r="AB55" s="290">
        <f t="shared" si="80"/>
        <v>2.3791260620339356</v>
      </c>
      <c r="AC55" s="290">
        <f t="shared" si="80"/>
        <v>2.9511783867096799</v>
      </c>
      <c r="AD55" s="290">
        <f t="shared" si="80"/>
        <v>2.4685014819196907</v>
      </c>
      <c r="AE55" s="290">
        <f t="shared" si="80"/>
        <v>3.0426897816534653</v>
      </c>
      <c r="AF55" s="290">
        <f t="shared" si="80"/>
        <v>2.5640659142734004</v>
      </c>
      <c r="AG55" s="290">
        <f t="shared" si="80"/>
        <v>3.1405814933489249</v>
      </c>
      <c r="AH55" s="290">
        <f t="shared" si="80"/>
        <v>2.6662431126718857</v>
      </c>
      <c r="AI55" s="290">
        <f t="shared" si="80"/>
        <v>3.2452911732529506</v>
      </c>
      <c r="AJ55" s="290">
        <f t="shared" si="80"/>
        <v>2.7754857432808491</v>
      </c>
      <c r="AK55" s="290">
        <f t="shared" si="80"/>
        <v>3.357286348479501</v>
      </c>
      <c r="AL55" s="290">
        <f t="shared" si="80"/>
        <v>2.8922773554094996</v>
      </c>
      <c r="AM55" s="290">
        <f t="shared" si="80"/>
        <v>3.5440280242668249</v>
      </c>
      <c r="AN55" s="290">
        <f t="shared" si="80"/>
        <v>3.0840960523241501</v>
      </c>
      <c r="AO55" s="290">
        <f t="shared" si="80"/>
        <v>3.7390881611994629</v>
      </c>
      <c r="AP55" s="290">
        <f t="shared" si="80"/>
        <v>3.2845320414672075</v>
      </c>
      <c r="AQ55" s="290">
        <f t="shared" si="80"/>
        <v>3.8760751306378816</v>
      </c>
      <c r="AR55" s="290">
        <f t="shared" si="80"/>
        <v>3.427213167851126</v>
      </c>
      <c r="AS55" s="290">
        <f t="shared" si="80"/>
        <v>4.0350593284525011</v>
      </c>
      <c r="AT55" s="290">
        <f t="shared" si="80"/>
        <v>3.4959765128458122</v>
      </c>
      <c r="AU55" s="290">
        <f t="shared" si="80"/>
        <v>4.0088579007825835</v>
      </c>
      <c r="AV55" s="290">
        <f t="shared" si="80"/>
        <v>4.1202225746703967</v>
      </c>
    </row>
    <row r="56" spans="2:49" ht="16" x14ac:dyDescent="0.2">
      <c r="B56" s="226"/>
      <c r="C56" s="275" t="s">
        <v>283</v>
      </c>
      <c r="D56" s="259" t="s">
        <v>38</v>
      </c>
      <c r="E56" s="262">
        <f>Input!E58</f>
        <v>0.21</v>
      </c>
      <c r="F56" s="258"/>
      <c r="G56" s="258"/>
      <c r="H56" s="258"/>
      <c r="I56" s="290"/>
      <c r="J56" s="290"/>
      <c r="K56" s="290"/>
      <c r="L56" s="290"/>
      <c r="M56" s="290"/>
      <c r="N56" s="290"/>
      <c r="O56" s="290"/>
      <c r="P56" s="290"/>
      <c r="Q56" s="290"/>
      <c r="R56" s="290"/>
      <c r="S56" s="290"/>
      <c r="T56" s="290"/>
      <c r="U56" s="290"/>
      <c r="V56" s="290"/>
      <c r="W56" s="290"/>
      <c r="X56" s="290"/>
      <c r="Y56" s="290"/>
      <c r="Z56" s="290"/>
      <c r="AA56" s="290"/>
      <c r="AB56" s="290"/>
      <c r="AC56" s="290"/>
      <c r="AD56" s="290"/>
      <c r="AE56" s="290"/>
      <c r="AF56" s="290"/>
      <c r="AG56" s="290"/>
      <c r="AH56" s="290"/>
      <c r="AI56" s="290"/>
      <c r="AJ56" s="290"/>
      <c r="AK56" s="290"/>
      <c r="AL56" s="290"/>
      <c r="AM56" s="290"/>
      <c r="AN56" s="290"/>
      <c r="AO56" s="290"/>
      <c r="AP56" s="290"/>
      <c r="AQ56" s="290"/>
      <c r="AR56" s="290"/>
      <c r="AS56" s="290"/>
      <c r="AT56" s="290"/>
      <c r="AU56" s="290"/>
      <c r="AV56" s="290"/>
    </row>
    <row r="57" spans="2:49" ht="16" x14ac:dyDescent="0.2">
      <c r="B57" s="226"/>
      <c r="C57" s="276" t="s">
        <v>243</v>
      </c>
      <c r="D57" s="259" t="s">
        <v>78</v>
      </c>
      <c r="E57" s="258"/>
      <c r="F57" s="258"/>
      <c r="G57" s="258"/>
      <c r="H57" s="353">
        <f>SUM(I57:AV57)</f>
        <v>-5.1872002406919906</v>
      </c>
      <c r="I57" s="290">
        <f>I55*$E$56*(-1)</f>
        <v>1.4641127890235428</v>
      </c>
      <c r="J57" s="290">
        <f t="shared" ref="J57:AV57" si="81">J55*$E$56*(-1)</f>
        <v>1.4285074258800485</v>
      </c>
      <c r="K57" s="290">
        <f t="shared" si="81"/>
        <v>2.4183533987345611</v>
      </c>
      <c r="L57" s="290">
        <f t="shared" si="81"/>
        <v>2.5256105905915547</v>
      </c>
      <c r="M57" s="290">
        <f t="shared" si="81"/>
        <v>1.2450771841985766</v>
      </c>
      <c r="N57" s="290">
        <f t="shared" si="81"/>
        <v>1.3518095659938145</v>
      </c>
      <c r="O57" s="290">
        <f t="shared" si="81"/>
        <v>0.53484193031166072</v>
      </c>
      <c r="P57" s="290">
        <f t="shared" si="81"/>
        <v>0.64102150325647433</v>
      </c>
      <c r="Q57" s="290">
        <f t="shared" si="81"/>
        <v>0.5192142712065535</v>
      </c>
      <c r="R57" s="290">
        <f t="shared" si="81"/>
        <v>0.62481127494386224</v>
      </c>
      <c r="S57" s="290">
        <f t="shared" si="81"/>
        <v>-1.8129299707352092E-2</v>
      </c>
      <c r="T57" s="290">
        <f t="shared" si="81"/>
        <v>8.6853495624856766E-2</v>
      </c>
      <c r="U57" s="290">
        <f t="shared" si="81"/>
        <v>-0.55463628561590161</v>
      </c>
      <c r="V57" s="290">
        <f t="shared" si="81"/>
        <v>-0.4503013419369562</v>
      </c>
      <c r="W57" s="290">
        <f t="shared" si="81"/>
        <v>-0.5693012909733588</v>
      </c>
      <c r="X57" s="290">
        <f t="shared" si="81"/>
        <v>-0.46564997993422413</v>
      </c>
      <c r="Y57" s="290">
        <f t="shared" si="81"/>
        <v>-0.5849936403738335</v>
      </c>
      <c r="Z57" s="290">
        <f t="shared" si="81"/>
        <v>-0.48206402344157717</v>
      </c>
      <c r="AA57" s="290">
        <f t="shared" si="81"/>
        <v>-0.60178390149263261</v>
      </c>
      <c r="AB57" s="290">
        <f t="shared" si="81"/>
        <v>-0.49961647302712647</v>
      </c>
      <c r="AC57" s="290">
        <f t="shared" si="81"/>
        <v>-0.61974746120903279</v>
      </c>
      <c r="AD57" s="290">
        <f t="shared" si="81"/>
        <v>-0.51838531120313502</v>
      </c>
      <c r="AE57" s="290">
        <f t="shared" si="81"/>
        <v>-0.6389648541472277</v>
      </c>
      <c r="AF57" s="290">
        <f t="shared" si="81"/>
        <v>-0.53845384199741408</v>
      </c>
      <c r="AG57" s="290">
        <f t="shared" si="81"/>
        <v>-0.65952211360327417</v>
      </c>
      <c r="AH57" s="290">
        <f t="shared" si="81"/>
        <v>-0.55991105366109595</v>
      </c>
      <c r="AI57" s="290">
        <f t="shared" si="81"/>
        <v>-0.6815111463831196</v>
      </c>
      <c r="AJ57" s="290">
        <f t="shared" si="81"/>
        <v>-0.58285200608897825</v>
      </c>
      <c r="AK57" s="290">
        <f t="shared" si="81"/>
        <v>-0.70503013318069518</v>
      </c>
      <c r="AL57" s="290">
        <f t="shared" si="81"/>
        <v>-0.60737824463599488</v>
      </c>
      <c r="AM57" s="290">
        <f t="shared" si="81"/>
        <v>-0.74424588509603318</v>
      </c>
      <c r="AN57" s="290">
        <f t="shared" si="81"/>
        <v>-0.64766017098807149</v>
      </c>
      <c r="AO57" s="290">
        <f t="shared" si="81"/>
        <v>-0.78520851385188717</v>
      </c>
      <c r="AP57" s="290">
        <f t="shared" si="81"/>
        <v>-0.68975172870811352</v>
      </c>
      <c r="AQ57" s="290">
        <f t="shared" si="81"/>
        <v>-0.81397577743395511</v>
      </c>
      <c r="AR57" s="290">
        <f t="shared" si="81"/>
        <v>-0.71971476524873645</v>
      </c>
      <c r="AS57" s="290">
        <f t="shared" si="81"/>
        <v>-0.84736245897502516</v>
      </c>
      <c r="AT57" s="290">
        <f t="shared" si="81"/>
        <v>-0.73415506769762051</v>
      </c>
      <c r="AU57" s="290">
        <f t="shared" si="81"/>
        <v>-0.84186015916434254</v>
      </c>
      <c r="AV57" s="290">
        <f t="shared" si="81"/>
        <v>-0.86524674068078322</v>
      </c>
    </row>
    <row r="58" spans="2:49" ht="16" x14ac:dyDescent="0.2">
      <c r="B58" s="303"/>
      <c r="C58" s="328" t="s">
        <v>282</v>
      </c>
      <c r="D58" s="299" t="s">
        <v>78</v>
      </c>
      <c r="E58" s="300"/>
      <c r="F58" s="300"/>
      <c r="G58" s="300"/>
      <c r="H58" s="353">
        <f>SUM(I58:AV58)</f>
        <v>36.808707552722552</v>
      </c>
      <c r="I58" s="331">
        <f t="shared" ref="I58:AV58" si="82">I39</f>
        <v>1.8152701862399998</v>
      </c>
      <c r="J58" s="331">
        <f t="shared" si="82"/>
        <v>1.5463412697599999</v>
      </c>
      <c r="K58" s="331">
        <f t="shared" si="82"/>
        <v>1.8515755899647997</v>
      </c>
      <c r="L58" s="331">
        <f t="shared" si="82"/>
        <v>1.5772680951551998</v>
      </c>
      <c r="M58" s="331">
        <f t="shared" si="82"/>
        <v>1.8886071017640957</v>
      </c>
      <c r="N58" s="331">
        <f t="shared" si="82"/>
        <v>1.6088134570583039</v>
      </c>
      <c r="O58" s="331">
        <f t="shared" si="82"/>
        <v>1.9263792437993774</v>
      </c>
      <c r="P58" s="331">
        <f t="shared" si="82"/>
        <v>1.6409897261994697</v>
      </c>
      <c r="Q58" s="331">
        <f t="shared" si="82"/>
        <v>1.964906828675365</v>
      </c>
      <c r="R58" s="331">
        <f t="shared" si="82"/>
        <v>1.6738095207234593</v>
      </c>
      <c r="S58" s="331">
        <f t="shared" si="82"/>
        <v>2.0042049652488725</v>
      </c>
      <c r="T58" s="331">
        <f t="shared" si="82"/>
        <v>1.7072857111379285</v>
      </c>
      <c r="U58" s="331">
        <f t="shared" si="82"/>
        <v>2.0442890645538503</v>
      </c>
      <c r="V58" s="331">
        <f t="shared" si="82"/>
        <v>1.7414314253606871</v>
      </c>
      <c r="W58" s="331">
        <f t="shared" si="82"/>
        <v>2.0851748458449268</v>
      </c>
      <c r="X58" s="331">
        <f t="shared" si="82"/>
        <v>1.776260053867901</v>
      </c>
      <c r="Y58" s="331">
        <f t="shared" si="82"/>
        <v>2.1268783427618256</v>
      </c>
      <c r="Z58" s="331">
        <f t="shared" si="82"/>
        <v>1.8117852549452591</v>
      </c>
      <c r="AA58" s="331">
        <f t="shared" si="82"/>
        <v>2.169415909617062</v>
      </c>
      <c r="AB58" s="331">
        <f t="shared" si="82"/>
        <v>1.8480209600441639</v>
      </c>
      <c r="AC58" s="331">
        <f t="shared" si="82"/>
        <v>0</v>
      </c>
      <c r="AD58" s="331">
        <f t="shared" si="82"/>
        <v>0</v>
      </c>
      <c r="AE58" s="331">
        <f t="shared" si="82"/>
        <v>0</v>
      </c>
      <c r="AF58" s="331">
        <f t="shared" si="82"/>
        <v>0</v>
      </c>
      <c r="AG58" s="331">
        <f t="shared" si="82"/>
        <v>0</v>
      </c>
      <c r="AH58" s="331">
        <f t="shared" si="82"/>
        <v>0</v>
      </c>
      <c r="AI58" s="331">
        <f t="shared" si="82"/>
        <v>0</v>
      </c>
      <c r="AJ58" s="331">
        <f t="shared" si="82"/>
        <v>0</v>
      </c>
      <c r="AK58" s="331">
        <f t="shared" si="82"/>
        <v>0</v>
      </c>
      <c r="AL58" s="331">
        <f t="shared" si="82"/>
        <v>0</v>
      </c>
      <c r="AM58" s="331">
        <f t="shared" si="82"/>
        <v>0</v>
      </c>
      <c r="AN58" s="331">
        <f t="shared" si="82"/>
        <v>0</v>
      </c>
      <c r="AO58" s="331">
        <f t="shared" si="82"/>
        <v>0</v>
      </c>
      <c r="AP58" s="331">
        <f t="shared" si="82"/>
        <v>0</v>
      </c>
      <c r="AQ58" s="331">
        <f t="shared" si="82"/>
        <v>0</v>
      </c>
      <c r="AR58" s="331">
        <f t="shared" si="82"/>
        <v>0</v>
      </c>
      <c r="AS58" s="331">
        <f t="shared" si="82"/>
        <v>0</v>
      </c>
      <c r="AT58" s="331">
        <f t="shared" si="82"/>
        <v>0</v>
      </c>
      <c r="AU58" s="331">
        <f t="shared" si="82"/>
        <v>0</v>
      </c>
      <c r="AV58" s="331">
        <f t="shared" si="82"/>
        <v>0</v>
      </c>
    </row>
    <row r="59" spans="2:49" ht="16" x14ac:dyDescent="0.2">
      <c r="B59" s="292" t="s">
        <v>245</v>
      </c>
      <c r="D59" s="259" t="s">
        <v>78</v>
      </c>
      <c r="E59" s="258"/>
      <c r="F59" s="258"/>
      <c r="G59" s="258"/>
      <c r="H59" s="353">
        <f>SUM(I59:AV59)</f>
        <v>31.621507312030559</v>
      </c>
      <c r="I59" s="290">
        <f>SUM(I57:I58)</f>
        <v>3.2793829752635428</v>
      </c>
      <c r="J59" s="290">
        <f t="shared" ref="J59:AV59" si="83">SUM(J57:J58)</f>
        <v>2.9748486956400484</v>
      </c>
      <c r="K59" s="290">
        <f t="shared" si="83"/>
        <v>4.2699289886993608</v>
      </c>
      <c r="L59" s="290">
        <f t="shared" si="83"/>
        <v>4.1028786857467541</v>
      </c>
      <c r="M59" s="290">
        <f t="shared" si="83"/>
        <v>3.1336842859626723</v>
      </c>
      <c r="N59" s="290">
        <f t="shared" si="83"/>
        <v>2.9606230230521184</v>
      </c>
      <c r="O59" s="290">
        <f t="shared" si="83"/>
        <v>2.4612211741110381</v>
      </c>
      <c r="P59" s="290">
        <f t="shared" si="83"/>
        <v>2.2820112294559438</v>
      </c>
      <c r="Q59" s="290">
        <f t="shared" si="83"/>
        <v>2.4841210998819188</v>
      </c>
      <c r="R59" s="290">
        <f t="shared" si="83"/>
        <v>2.2986207956673215</v>
      </c>
      <c r="S59" s="290">
        <f t="shared" si="83"/>
        <v>1.9860756655415204</v>
      </c>
      <c r="T59" s="290">
        <f t="shared" si="83"/>
        <v>1.7941392067627853</v>
      </c>
      <c r="U59" s="290">
        <f t="shared" si="83"/>
        <v>1.4896527789379488</v>
      </c>
      <c r="V59" s="290">
        <f t="shared" si="83"/>
        <v>1.2911300834237309</v>
      </c>
      <c r="W59" s="290">
        <f t="shared" si="83"/>
        <v>1.5158735548715681</v>
      </c>
      <c r="X59" s="290">
        <f t="shared" si="83"/>
        <v>1.3106100739336768</v>
      </c>
      <c r="Y59" s="290">
        <f t="shared" si="83"/>
        <v>1.5418847023879922</v>
      </c>
      <c r="Z59" s="290">
        <f t="shared" si="83"/>
        <v>1.3297212315036819</v>
      </c>
      <c r="AA59" s="290">
        <f t="shared" si="83"/>
        <v>1.5676320081244293</v>
      </c>
      <c r="AB59" s="290">
        <f t="shared" si="83"/>
        <v>1.3484044870170375</v>
      </c>
      <c r="AC59" s="290">
        <f t="shared" si="83"/>
        <v>-0.61974746120903279</v>
      </c>
      <c r="AD59" s="290">
        <f t="shared" si="83"/>
        <v>-0.51838531120313502</v>
      </c>
      <c r="AE59" s="290">
        <f t="shared" si="83"/>
        <v>-0.6389648541472277</v>
      </c>
      <c r="AF59" s="290">
        <f t="shared" si="83"/>
        <v>-0.53845384199741408</v>
      </c>
      <c r="AG59" s="290">
        <f t="shared" si="83"/>
        <v>-0.65952211360327417</v>
      </c>
      <c r="AH59" s="290">
        <f t="shared" si="83"/>
        <v>-0.55991105366109595</v>
      </c>
      <c r="AI59" s="290">
        <f t="shared" si="83"/>
        <v>-0.6815111463831196</v>
      </c>
      <c r="AJ59" s="290">
        <f t="shared" si="83"/>
        <v>-0.58285200608897825</v>
      </c>
      <c r="AK59" s="290">
        <f t="shared" si="83"/>
        <v>-0.70503013318069518</v>
      </c>
      <c r="AL59" s="290">
        <f t="shared" si="83"/>
        <v>-0.60737824463599488</v>
      </c>
      <c r="AM59" s="290">
        <f t="shared" si="83"/>
        <v>-0.74424588509603318</v>
      </c>
      <c r="AN59" s="290">
        <f t="shared" si="83"/>
        <v>-0.64766017098807149</v>
      </c>
      <c r="AO59" s="290">
        <f t="shared" si="83"/>
        <v>-0.78520851385188717</v>
      </c>
      <c r="AP59" s="290">
        <f t="shared" si="83"/>
        <v>-0.68975172870811352</v>
      </c>
      <c r="AQ59" s="290">
        <f t="shared" si="83"/>
        <v>-0.81397577743395511</v>
      </c>
      <c r="AR59" s="290">
        <f t="shared" si="83"/>
        <v>-0.71971476524873645</v>
      </c>
      <c r="AS59" s="290">
        <f t="shared" si="83"/>
        <v>-0.84736245897502516</v>
      </c>
      <c r="AT59" s="290">
        <f t="shared" si="83"/>
        <v>-0.73415506769762051</v>
      </c>
      <c r="AU59" s="290">
        <f t="shared" si="83"/>
        <v>-0.84186015916434254</v>
      </c>
      <c r="AV59" s="290">
        <f t="shared" si="83"/>
        <v>-0.86524674068078322</v>
      </c>
    </row>
    <row r="61" spans="2:49" s="4" customFormat="1" ht="20" x14ac:dyDescent="0.25">
      <c r="C61" s="103" t="s">
        <v>284</v>
      </c>
      <c r="D61" s="78"/>
    </row>
    <row r="62" spans="2:49" ht="16" x14ac:dyDescent="0.2">
      <c r="B62" s="304" t="s">
        <v>285</v>
      </c>
      <c r="C62" s="258"/>
      <c r="D62" s="258"/>
      <c r="E62" s="258"/>
      <c r="F62" s="258"/>
      <c r="G62" s="258"/>
      <c r="H62" s="258"/>
      <c r="I62" s="258"/>
      <c r="J62" s="258"/>
      <c r="K62" s="258"/>
      <c r="L62" s="258"/>
      <c r="M62" s="258"/>
      <c r="N62" s="258"/>
      <c r="O62" s="258"/>
      <c r="P62" s="258"/>
      <c r="Q62" s="258"/>
      <c r="R62" s="258"/>
      <c r="S62" s="258"/>
      <c r="T62" s="258"/>
      <c r="U62" s="258"/>
      <c r="V62" s="258"/>
      <c r="W62" s="258"/>
      <c r="X62" s="258"/>
      <c r="Y62" s="258"/>
      <c r="Z62" s="258"/>
      <c r="AA62" s="258"/>
      <c r="AB62" s="258"/>
      <c r="AC62" s="258"/>
      <c r="AD62" s="258"/>
      <c r="AE62" s="258"/>
      <c r="AF62" s="258"/>
      <c r="AG62" s="258"/>
      <c r="AH62" s="258"/>
      <c r="AI62" s="258"/>
      <c r="AJ62" s="258"/>
      <c r="AK62" s="258"/>
      <c r="AL62" s="258"/>
      <c r="AM62" s="258"/>
      <c r="AN62" s="258"/>
      <c r="AO62" s="258"/>
      <c r="AP62" s="258"/>
      <c r="AQ62" s="258"/>
      <c r="AR62" s="258"/>
      <c r="AS62" s="258"/>
      <c r="AT62" s="258"/>
      <c r="AU62" s="258"/>
      <c r="AV62" s="258"/>
    </row>
    <row r="63" spans="2:49" ht="16" x14ac:dyDescent="0.2">
      <c r="B63" s="258"/>
      <c r="C63" s="276" t="s">
        <v>243</v>
      </c>
      <c r="D63" s="259" t="s">
        <v>78</v>
      </c>
      <c r="E63" s="258"/>
      <c r="F63" s="258"/>
      <c r="G63" s="258"/>
      <c r="H63" s="353">
        <f t="shared" ref="H63:H64" si="84">SUM(I63:AV63)</f>
        <v>-5.1872002406919906</v>
      </c>
      <c r="I63" s="284">
        <f>I55*$E$56*(-1)</f>
        <v>1.4641127890235428</v>
      </c>
      <c r="J63" s="284">
        <f t="shared" ref="J63:AV63" si="85">J55*$E$56*(-1)</f>
        <v>1.4285074258800485</v>
      </c>
      <c r="K63" s="284">
        <f t="shared" si="85"/>
        <v>2.4183533987345611</v>
      </c>
      <c r="L63" s="284">
        <f t="shared" si="85"/>
        <v>2.5256105905915547</v>
      </c>
      <c r="M63" s="284">
        <f t="shared" si="85"/>
        <v>1.2450771841985766</v>
      </c>
      <c r="N63" s="284">
        <f t="shared" si="85"/>
        <v>1.3518095659938145</v>
      </c>
      <c r="O63" s="284">
        <f t="shared" si="85"/>
        <v>0.53484193031166072</v>
      </c>
      <c r="P63" s="284">
        <f t="shared" si="85"/>
        <v>0.64102150325647433</v>
      </c>
      <c r="Q63" s="284">
        <f t="shared" si="85"/>
        <v>0.5192142712065535</v>
      </c>
      <c r="R63" s="284">
        <f t="shared" si="85"/>
        <v>0.62481127494386224</v>
      </c>
      <c r="S63" s="284">
        <f t="shared" si="85"/>
        <v>-1.8129299707352092E-2</v>
      </c>
      <c r="T63" s="284">
        <f t="shared" si="85"/>
        <v>8.6853495624856766E-2</v>
      </c>
      <c r="U63" s="284">
        <f t="shared" si="85"/>
        <v>-0.55463628561590161</v>
      </c>
      <c r="V63" s="284">
        <f t="shared" si="85"/>
        <v>-0.4503013419369562</v>
      </c>
      <c r="W63" s="284">
        <f t="shared" si="85"/>
        <v>-0.5693012909733588</v>
      </c>
      <c r="X63" s="284">
        <f t="shared" si="85"/>
        <v>-0.46564997993422413</v>
      </c>
      <c r="Y63" s="284">
        <f t="shared" si="85"/>
        <v>-0.5849936403738335</v>
      </c>
      <c r="Z63" s="284">
        <f t="shared" si="85"/>
        <v>-0.48206402344157717</v>
      </c>
      <c r="AA63" s="284">
        <f t="shared" si="85"/>
        <v>-0.60178390149263261</v>
      </c>
      <c r="AB63" s="284">
        <f t="shared" si="85"/>
        <v>-0.49961647302712647</v>
      </c>
      <c r="AC63" s="284">
        <f t="shared" si="85"/>
        <v>-0.61974746120903279</v>
      </c>
      <c r="AD63" s="284">
        <f t="shared" si="85"/>
        <v>-0.51838531120313502</v>
      </c>
      <c r="AE63" s="284">
        <f t="shared" si="85"/>
        <v>-0.6389648541472277</v>
      </c>
      <c r="AF63" s="284">
        <f t="shared" si="85"/>
        <v>-0.53845384199741408</v>
      </c>
      <c r="AG63" s="284">
        <f t="shared" si="85"/>
        <v>-0.65952211360327417</v>
      </c>
      <c r="AH63" s="284">
        <f t="shared" si="85"/>
        <v>-0.55991105366109595</v>
      </c>
      <c r="AI63" s="284">
        <f t="shared" si="85"/>
        <v>-0.6815111463831196</v>
      </c>
      <c r="AJ63" s="284">
        <f t="shared" si="85"/>
        <v>-0.58285200608897825</v>
      </c>
      <c r="AK63" s="284">
        <f t="shared" si="85"/>
        <v>-0.70503013318069518</v>
      </c>
      <c r="AL63" s="284">
        <f t="shared" si="85"/>
        <v>-0.60737824463599488</v>
      </c>
      <c r="AM63" s="284">
        <f t="shared" si="85"/>
        <v>-0.74424588509603318</v>
      </c>
      <c r="AN63" s="284">
        <f t="shared" si="85"/>
        <v>-0.64766017098807149</v>
      </c>
      <c r="AO63" s="284">
        <f t="shared" si="85"/>
        <v>-0.78520851385188717</v>
      </c>
      <c r="AP63" s="284">
        <f t="shared" si="85"/>
        <v>-0.68975172870811352</v>
      </c>
      <c r="AQ63" s="284">
        <f t="shared" si="85"/>
        <v>-0.81397577743395511</v>
      </c>
      <c r="AR63" s="284">
        <f t="shared" si="85"/>
        <v>-0.71971476524873645</v>
      </c>
      <c r="AS63" s="284">
        <f t="shared" si="85"/>
        <v>-0.84736245897502516</v>
      </c>
      <c r="AT63" s="284">
        <f t="shared" si="85"/>
        <v>-0.73415506769762051</v>
      </c>
      <c r="AU63" s="284">
        <f t="shared" si="85"/>
        <v>-0.84186015916434254</v>
      </c>
      <c r="AV63" s="284">
        <f t="shared" si="85"/>
        <v>-0.86524674068078322</v>
      </c>
    </row>
    <row r="64" spans="2:49" ht="16" x14ac:dyDescent="0.2">
      <c r="B64" s="300"/>
      <c r="C64" s="328" t="s">
        <v>244</v>
      </c>
      <c r="D64" s="299" t="s">
        <v>78</v>
      </c>
      <c r="E64" s="300"/>
      <c r="F64" s="300"/>
      <c r="G64" s="300"/>
      <c r="H64" s="330">
        <f t="shared" si="84"/>
        <v>36.808707552722552</v>
      </c>
      <c r="I64" s="301">
        <f t="shared" ref="I64:AV64" si="86">I39</f>
        <v>1.8152701862399998</v>
      </c>
      <c r="J64" s="301">
        <f t="shared" si="86"/>
        <v>1.5463412697599999</v>
      </c>
      <c r="K64" s="301">
        <f t="shared" si="86"/>
        <v>1.8515755899647997</v>
      </c>
      <c r="L64" s="301">
        <f t="shared" si="86"/>
        <v>1.5772680951551998</v>
      </c>
      <c r="M64" s="301">
        <f t="shared" si="86"/>
        <v>1.8886071017640957</v>
      </c>
      <c r="N64" s="301">
        <f t="shared" si="86"/>
        <v>1.6088134570583039</v>
      </c>
      <c r="O64" s="301">
        <f t="shared" si="86"/>
        <v>1.9263792437993774</v>
      </c>
      <c r="P64" s="301">
        <f t="shared" si="86"/>
        <v>1.6409897261994697</v>
      </c>
      <c r="Q64" s="301">
        <f t="shared" si="86"/>
        <v>1.964906828675365</v>
      </c>
      <c r="R64" s="301">
        <f t="shared" si="86"/>
        <v>1.6738095207234593</v>
      </c>
      <c r="S64" s="301">
        <f t="shared" si="86"/>
        <v>2.0042049652488725</v>
      </c>
      <c r="T64" s="301">
        <f t="shared" si="86"/>
        <v>1.7072857111379285</v>
      </c>
      <c r="U64" s="301">
        <f t="shared" si="86"/>
        <v>2.0442890645538503</v>
      </c>
      <c r="V64" s="301">
        <f t="shared" si="86"/>
        <v>1.7414314253606871</v>
      </c>
      <c r="W64" s="301">
        <f t="shared" si="86"/>
        <v>2.0851748458449268</v>
      </c>
      <c r="X64" s="301">
        <f t="shared" si="86"/>
        <v>1.776260053867901</v>
      </c>
      <c r="Y64" s="301">
        <f t="shared" si="86"/>
        <v>2.1268783427618256</v>
      </c>
      <c r="Z64" s="301">
        <f t="shared" si="86"/>
        <v>1.8117852549452591</v>
      </c>
      <c r="AA64" s="301">
        <f t="shared" si="86"/>
        <v>2.169415909617062</v>
      </c>
      <c r="AB64" s="301">
        <f t="shared" si="86"/>
        <v>1.8480209600441639</v>
      </c>
      <c r="AC64" s="301">
        <f t="shared" si="86"/>
        <v>0</v>
      </c>
      <c r="AD64" s="301">
        <f t="shared" si="86"/>
        <v>0</v>
      </c>
      <c r="AE64" s="301">
        <f t="shared" si="86"/>
        <v>0</v>
      </c>
      <c r="AF64" s="301">
        <f t="shared" si="86"/>
        <v>0</v>
      </c>
      <c r="AG64" s="301">
        <f t="shared" si="86"/>
        <v>0</v>
      </c>
      <c r="AH64" s="301">
        <f t="shared" si="86"/>
        <v>0</v>
      </c>
      <c r="AI64" s="301">
        <f t="shared" si="86"/>
        <v>0</v>
      </c>
      <c r="AJ64" s="301">
        <f t="shared" si="86"/>
        <v>0</v>
      </c>
      <c r="AK64" s="301">
        <f t="shared" si="86"/>
        <v>0</v>
      </c>
      <c r="AL64" s="301">
        <f t="shared" si="86"/>
        <v>0</v>
      </c>
      <c r="AM64" s="301">
        <f t="shared" si="86"/>
        <v>0</v>
      </c>
      <c r="AN64" s="301">
        <f t="shared" si="86"/>
        <v>0</v>
      </c>
      <c r="AO64" s="301">
        <f t="shared" si="86"/>
        <v>0</v>
      </c>
      <c r="AP64" s="301">
        <f t="shared" si="86"/>
        <v>0</v>
      </c>
      <c r="AQ64" s="301">
        <f t="shared" si="86"/>
        <v>0</v>
      </c>
      <c r="AR64" s="301">
        <f t="shared" si="86"/>
        <v>0</v>
      </c>
      <c r="AS64" s="301">
        <f t="shared" si="86"/>
        <v>0</v>
      </c>
      <c r="AT64" s="301">
        <f t="shared" si="86"/>
        <v>0</v>
      </c>
      <c r="AU64" s="301">
        <f t="shared" si="86"/>
        <v>0</v>
      </c>
      <c r="AV64" s="301">
        <f t="shared" si="86"/>
        <v>0</v>
      </c>
    </row>
    <row r="65" spans="2:48" ht="16" x14ac:dyDescent="0.2">
      <c r="B65" s="292" t="s">
        <v>245</v>
      </c>
      <c r="D65" s="259" t="s">
        <v>78</v>
      </c>
      <c r="E65" s="258"/>
      <c r="F65" s="258"/>
      <c r="G65" s="258"/>
      <c r="H65" s="330">
        <f>SUM(I65:AV65)</f>
        <v>31.621507312030559</v>
      </c>
      <c r="I65" s="284">
        <f>SUM(I63:I64)</f>
        <v>3.2793829752635428</v>
      </c>
      <c r="J65" s="284">
        <f t="shared" ref="J65:AV65" si="87">SUM(J63:J64)</f>
        <v>2.9748486956400484</v>
      </c>
      <c r="K65" s="284">
        <f t="shared" si="87"/>
        <v>4.2699289886993608</v>
      </c>
      <c r="L65" s="284">
        <f t="shared" si="87"/>
        <v>4.1028786857467541</v>
      </c>
      <c r="M65" s="284">
        <f t="shared" si="87"/>
        <v>3.1336842859626723</v>
      </c>
      <c r="N65" s="284">
        <f t="shared" si="87"/>
        <v>2.9606230230521184</v>
      </c>
      <c r="O65" s="284">
        <f t="shared" si="87"/>
        <v>2.4612211741110381</v>
      </c>
      <c r="P65" s="284">
        <f t="shared" si="87"/>
        <v>2.2820112294559438</v>
      </c>
      <c r="Q65" s="284">
        <f t="shared" si="87"/>
        <v>2.4841210998819188</v>
      </c>
      <c r="R65" s="284">
        <f t="shared" si="87"/>
        <v>2.2986207956673215</v>
      </c>
      <c r="S65" s="284">
        <f t="shared" si="87"/>
        <v>1.9860756655415204</v>
      </c>
      <c r="T65" s="284">
        <f t="shared" si="87"/>
        <v>1.7941392067627853</v>
      </c>
      <c r="U65" s="284">
        <f t="shared" si="87"/>
        <v>1.4896527789379488</v>
      </c>
      <c r="V65" s="284">
        <f t="shared" si="87"/>
        <v>1.2911300834237309</v>
      </c>
      <c r="W65" s="284">
        <f t="shared" si="87"/>
        <v>1.5158735548715681</v>
      </c>
      <c r="X65" s="284">
        <f t="shared" si="87"/>
        <v>1.3106100739336768</v>
      </c>
      <c r="Y65" s="284">
        <f t="shared" si="87"/>
        <v>1.5418847023879922</v>
      </c>
      <c r="Z65" s="284">
        <f t="shared" si="87"/>
        <v>1.3297212315036819</v>
      </c>
      <c r="AA65" s="284">
        <f t="shared" si="87"/>
        <v>1.5676320081244293</v>
      </c>
      <c r="AB65" s="284">
        <f t="shared" si="87"/>
        <v>1.3484044870170375</v>
      </c>
      <c r="AC65" s="284">
        <f t="shared" si="87"/>
        <v>-0.61974746120903279</v>
      </c>
      <c r="AD65" s="284">
        <f t="shared" si="87"/>
        <v>-0.51838531120313502</v>
      </c>
      <c r="AE65" s="284">
        <f t="shared" si="87"/>
        <v>-0.6389648541472277</v>
      </c>
      <c r="AF65" s="284">
        <f t="shared" si="87"/>
        <v>-0.53845384199741408</v>
      </c>
      <c r="AG65" s="284">
        <f t="shared" si="87"/>
        <v>-0.65952211360327417</v>
      </c>
      <c r="AH65" s="284">
        <f t="shared" si="87"/>
        <v>-0.55991105366109595</v>
      </c>
      <c r="AI65" s="284">
        <f t="shared" si="87"/>
        <v>-0.6815111463831196</v>
      </c>
      <c r="AJ65" s="284">
        <f t="shared" si="87"/>
        <v>-0.58285200608897825</v>
      </c>
      <c r="AK65" s="284">
        <f t="shared" si="87"/>
        <v>-0.70503013318069518</v>
      </c>
      <c r="AL65" s="284">
        <f t="shared" si="87"/>
        <v>-0.60737824463599488</v>
      </c>
      <c r="AM65" s="284">
        <f t="shared" si="87"/>
        <v>-0.74424588509603318</v>
      </c>
      <c r="AN65" s="284">
        <f t="shared" si="87"/>
        <v>-0.64766017098807149</v>
      </c>
      <c r="AO65" s="284">
        <f t="shared" si="87"/>
        <v>-0.78520851385188717</v>
      </c>
      <c r="AP65" s="284">
        <f t="shared" si="87"/>
        <v>-0.68975172870811352</v>
      </c>
      <c r="AQ65" s="284">
        <f t="shared" si="87"/>
        <v>-0.81397577743395511</v>
      </c>
      <c r="AR65" s="284">
        <f t="shared" si="87"/>
        <v>-0.71971476524873645</v>
      </c>
      <c r="AS65" s="284">
        <f t="shared" si="87"/>
        <v>-0.84736245897502516</v>
      </c>
      <c r="AT65" s="284">
        <f t="shared" si="87"/>
        <v>-0.73415506769762051</v>
      </c>
      <c r="AU65" s="284">
        <f t="shared" si="87"/>
        <v>-0.84186015916434254</v>
      </c>
      <c r="AV65" s="284">
        <f t="shared" si="87"/>
        <v>-0.86524674068078322</v>
      </c>
    </row>
    <row r="66" spans="2:48" ht="16" x14ac:dyDescent="0.2">
      <c r="B66" s="258"/>
      <c r="C66" s="258"/>
      <c r="D66" s="259"/>
      <c r="E66" s="258"/>
      <c r="F66" s="258"/>
      <c r="G66" s="258"/>
      <c r="H66" s="258"/>
      <c r="I66" s="284"/>
      <c r="J66" s="284"/>
      <c r="K66" s="284"/>
      <c r="L66" s="284"/>
      <c r="M66" s="284"/>
      <c r="N66" s="284"/>
      <c r="O66" s="284"/>
      <c r="P66" s="284"/>
      <c r="Q66" s="284"/>
      <c r="R66" s="284"/>
      <c r="S66" s="284"/>
      <c r="T66" s="284"/>
      <c r="U66" s="284"/>
      <c r="V66" s="284"/>
      <c r="W66" s="284"/>
      <c r="X66" s="284"/>
      <c r="Y66" s="284"/>
      <c r="Z66" s="284"/>
      <c r="AA66" s="284"/>
      <c r="AB66" s="284"/>
      <c r="AC66" s="284"/>
      <c r="AD66" s="284"/>
      <c r="AE66" s="284"/>
      <c r="AF66" s="284"/>
      <c r="AG66" s="284"/>
      <c r="AH66" s="284"/>
      <c r="AI66" s="284"/>
      <c r="AJ66" s="284"/>
      <c r="AK66" s="284"/>
      <c r="AL66" s="284"/>
      <c r="AM66" s="284"/>
      <c r="AN66" s="284"/>
      <c r="AO66" s="284"/>
      <c r="AP66" s="284"/>
      <c r="AQ66" s="284"/>
      <c r="AR66" s="284"/>
      <c r="AS66" s="284"/>
      <c r="AT66" s="284"/>
      <c r="AU66" s="284"/>
      <c r="AV66" s="284"/>
    </row>
    <row r="67" spans="2:48" ht="16" x14ac:dyDescent="0.2">
      <c r="B67" s="304" t="s">
        <v>286</v>
      </c>
      <c r="C67" s="258"/>
      <c r="D67" s="259"/>
      <c r="E67" s="258"/>
      <c r="F67" s="258"/>
      <c r="G67" s="258"/>
      <c r="H67" s="258"/>
      <c r="I67" s="284"/>
      <c r="J67" s="284"/>
      <c r="K67" s="284"/>
      <c r="L67" s="284"/>
      <c r="M67" s="284"/>
      <c r="N67" s="284"/>
      <c r="O67" s="284"/>
      <c r="P67" s="284"/>
      <c r="Q67" s="284"/>
      <c r="R67" s="284"/>
      <c r="S67" s="284"/>
      <c r="T67" s="284"/>
      <c r="U67" s="284"/>
      <c r="V67" s="284"/>
      <c r="W67" s="284"/>
      <c r="X67" s="284"/>
      <c r="Y67" s="284"/>
      <c r="Z67" s="284"/>
      <c r="AA67" s="284"/>
      <c r="AB67" s="284"/>
      <c r="AC67" s="284"/>
      <c r="AD67" s="284"/>
      <c r="AE67" s="284"/>
      <c r="AF67" s="284"/>
      <c r="AG67" s="284"/>
      <c r="AH67" s="284"/>
      <c r="AI67" s="284"/>
      <c r="AJ67" s="284"/>
      <c r="AK67" s="284"/>
      <c r="AL67" s="284"/>
      <c r="AM67" s="284"/>
      <c r="AN67" s="284"/>
      <c r="AO67" s="284"/>
      <c r="AP67" s="284"/>
      <c r="AQ67" s="284"/>
      <c r="AR67" s="284"/>
      <c r="AS67" s="284"/>
      <c r="AT67" s="284"/>
      <c r="AU67" s="284"/>
      <c r="AV67" s="284"/>
    </row>
    <row r="68" spans="2:48" ht="16" x14ac:dyDescent="0.2">
      <c r="B68" s="258"/>
      <c r="C68" s="275" t="s">
        <v>287</v>
      </c>
      <c r="D68" s="259" t="s">
        <v>78</v>
      </c>
      <c r="E68" s="258"/>
      <c r="F68" s="258"/>
      <c r="G68" s="258"/>
      <c r="H68" s="431">
        <f t="shared" ref="H68:H71" si="88">SUM(I68:AV68)</f>
        <v>158.12306176555862</v>
      </c>
      <c r="I68" s="284">
        <f t="shared" ref="I68:AV68" si="89">I51</f>
        <v>3.7382484780913776</v>
      </c>
      <c r="J68" s="284">
        <f t="shared" si="89"/>
        <v>3.8846237543615993</v>
      </c>
      <c r="K68" s="284">
        <f t="shared" si="89"/>
        <v>4.4167185479746269</v>
      </c>
      <c r="L68" s="284">
        <f t="shared" si="89"/>
        <v>3.8648651183653113</v>
      </c>
      <c r="M68" s="284">
        <f t="shared" si="89"/>
        <v>4.3960443972496392</v>
      </c>
      <c r="N68" s="284">
        <f t="shared" si="89"/>
        <v>3.844826977649098</v>
      </c>
      <c r="O68" s="284">
        <f t="shared" si="89"/>
        <v>4.375074487830152</v>
      </c>
      <c r="P68" s="284">
        <f t="shared" si="89"/>
        <v>3.8245060554785599</v>
      </c>
      <c r="Q68" s="284">
        <f t="shared" si="89"/>
        <v>4.3538052590286753</v>
      </c>
      <c r="R68" s="284">
        <f t="shared" si="89"/>
        <v>3.8038990558518107</v>
      </c>
      <c r="S68" s="284">
        <f t="shared" si="89"/>
        <v>4.3322331260336968</v>
      </c>
      <c r="T68" s="284">
        <f t="shared" si="89"/>
        <v>3.7830026640394712</v>
      </c>
      <c r="U68" s="284">
        <f t="shared" si="89"/>
        <v>4.3103544803689973</v>
      </c>
      <c r="V68" s="284">
        <f t="shared" si="89"/>
        <v>3.7618135471539667</v>
      </c>
      <c r="W68" s="284">
        <f t="shared" si="89"/>
        <v>4.2881656903809855</v>
      </c>
      <c r="X68" s="284">
        <f t="shared" si="89"/>
        <v>3.740328354749098</v>
      </c>
      <c r="Y68" s="284">
        <f t="shared" si="89"/>
        <v>4.2656631017549955</v>
      </c>
      <c r="Z68" s="284">
        <f t="shared" si="89"/>
        <v>3.7185437194508424</v>
      </c>
      <c r="AA68" s="284">
        <f t="shared" si="89"/>
        <v>4.242843038061503</v>
      </c>
      <c r="AB68" s="284">
        <f t="shared" si="89"/>
        <v>3.6964562576204285</v>
      </c>
      <c r="AC68" s="284">
        <f t="shared" si="89"/>
        <v>4.2197018013332599</v>
      </c>
      <c r="AD68" s="284">
        <f t="shared" si="89"/>
        <v>3.6740625700506868</v>
      </c>
      <c r="AE68" s="284">
        <f t="shared" si="89"/>
        <v>4.1962356726743506</v>
      </c>
      <c r="AF68" s="284">
        <f t="shared" si="89"/>
        <v>3.651359242696778</v>
      </c>
      <c r="AG68" s="284">
        <f t="shared" si="89"/>
        <v>4.1724409129022408</v>
      </c>
      <c r="AH68" s="284">
        <f t="shared" si="89"/>
        <v>3.6283428474423634</v>
      </c>
      <c r="AI68" s="284">
        <f t="shared" si="89"/>
        <v>4.148313763223868</v>
      </c>
      <c r="AJ68" s="284">
        <f t="shared" si="89"/>
        <v>3.6050099429023641</v>
      </c>
      <c r="AK68" s="284">
        <f t="shared" si="89"/>
        <v>4.1238504459468874</v>
      </c>
      <c r="AL68" s="284">
        <f t="shared" si="89"/>
        <v>3.5813570752634574</v>
      </c>
      <c r="AM68" s="284">
        <f t="shared" si="89"/>
        <v>4.0990471652272289</v>
      </c>
      <c r="AN68" s="284">
        <f t="shared" si="89"/>
        <v>3.5573807791635046</v>
      </c>
      <c r="AO68" s="284">
        <f t="shared" si="89"/>
        <v>4.0739001078540946</v>
      </c>
      <c r="AP68" s="284">
        <f t="shared" si="89"/>
        <v>3.5330775786111182</v>
      </c>
      <c r="AQ68" s="284">
        <f t="shared" si="89"/>
        <v>4.0484054440736328</v>
      </c>
      <c r="AR68" s="284">
        <f t="shared" si="89"/>
        <v>3.5084439879466416</v>
      </c>
      <c r="AS68" s="284">
        <f t="shared" si="89"/>
        <v>4.0350593284525011</v>
      </c>
      <c r="AT68" s="284">
        <f t="shared" si="89"/>
        <v>3.4959765128458122</v>
      </c>
      <c r="AU68" s="284">
        <f t="shared" si="89"/>
        <v>4.0088579007825835</v>
      </c>
      <c r="AV68" s="284">
        <f t="shared" si="89"/>
        <v>4.1202225746703967</v>
      </c>
    </row>
    <row r="69" spans="2:48" ht="16" x14ac:dyDescent="0.2">
      <c r="B69" s="258"/>
      <c r="C69" s="294" t="s">
        <v>288</v>
      </c>
      <c r="D69" s="259" t="s">
        <v>78</v>
      </c>
      <c r="E69" s="258"/>
      <c r="F69" s="258"/>
      <c r="G69" s="258"/>
      <c r="H69" s="432">
        <f>SUM(I69:AV69)</f>
        <v>-42.702108238453889</v>
      </c>
      <c r="I69" s="284">
        <f>-Funding!I53</f>
        <v>-1.978414140108248</v>
      </c>
      <c r="J69" s="284">
        <f>-Funding!J53</f>
        <v>-1.9552400680761164</v>
      </c>
      <c r="K69" s="284">
        <f>-Funding!K53</f>
        <v>-1.9277871133772995</v>
      </c>
      <c r="L69" s="284">
        <f>-Funding!L53</f>
        <v>-1.8866822164203318</v>
      </c>
      <c r="M69" s="284">
        <f>-Funding!M53</f>
        <v>-1.8574053696238144</v>
      </c>
      <c r="N69" s="284">
        <f>-Funding!N53</f>
        <v>-1.8144373871434529</v>
      </c>
      <c r="O69" s="284">
        <f>-Funding!O53</f>
        <v>-1.7832198226475839</v>
      </c>
      <c r="P69" s="284">
        <f>-Funding!P53</f>
        <v>-1.7382684043189136</v>
      </c>
      <c r="Q69" s="284">
        <f>-Funding!Q53</f>
        <v>-1.7049854295360745</v>
      </c>
      <c r="R69" s="284">
        <f>-Funding!R53</f>
        <v>-1.6579221012987753</v>
      </c>
      <c r="S69" s="284">
        <f>-Funding!S53</f>
        <v>-1.6224406214272586</v>
      </c>
      <c r="T69" s="284">
        <f>-Funding!T53</f>
        <v>-1.5731282324435514</v>
      </c>
      <c r="U69" s="284">
        <f>-Funding!U53</f>
        <v>-1.535306178769466</v>
      </c>
      <c r="V69" s="284">
        <f>-Funding!V53</f>
        <v>-1.4835983106922705</v>
      </c>
      <c r="W69" s="284">
        <f>-Funding!W53</f>
        <v>-1.4432840299364202</v>
      </c>
      <c r="X69" s="284">
        <f>-Funding!X53</f>
        <v>-1.3890243659194594</v>
      </c>
      <c r="Y69" s="284">
        <f>-Funding!Y53</f>
        <v>-1.3460559679748365</v>
      </c>
      <c r="Z69" s="284">
        <f>-Funding!Z53</f>
        <v>-1.2890776186814275</v>
      </c>
      <c r="AA69" s="284">
        <f>-Funding!AA53</f>
        <v>-1.2432822799061101</v>
      </c>
      <c r="AB69" s="284">
        <f>-Funding!AB53</f>
        <v>-1.1834070635864931</v>
      </c>
      <c r="AC69" s="284">
        <f>-Funding!AC53</f>
        <v>-1.1346002826235804</v>
      </c>
      <c r="AD69" s="284">
        <f>-Funding!AD53</f>
        <v>-1.0716379561309959</v>
      </c>
      <c r="AE69" s="284">
        <f>-Funding!AE53</f>
        <v>-1.0196227590208857</v>
      </c>
      <c r="AF69" s="284">
        <f>-Funding!AF53</f>
        <v>-0.95337019642337761</v>
      </c>
      <c r="AG69" s="284">
        <f>-Funding!AG53</f>
        <v>-0.89793628755331645</v>
      </c>
      <c r="AH69" s="284">
        <f>-Funding!AH53</f>
        <v>-0.82817660277047755</v>
      </c>
      <c r="AI69" s="284">
        <f>-Funding!AI53</f>
        <v>-0.76909945797091772</v>
      </c>
      <c r="AJ69" s="284">
        <f>-Funding!AJ53</f>
        <v>-0.69560106762151519</v>
      </c>
      <c r="AK69" s="284">
        <f>-Funding!AK53</f>
        <v>-0.63264096546738646</v>
      </c>
      <c r="AL69" s="284">
        <f>-Funding!AL53</f>
        <v>-0.55515658785395772</v>
      </c>
      <c r="AM69" s="284">
        <f>-Funding!AM53</f>
        <v>-0.48805757496040397</v>
      </c>
      <c r="AN69" s="284">
        <f>-Funding!AN53</f>
        <v>-0.40632316083935455</v>
      </c>
      <c r="AO69" s="284">
        <f>-Funding!AO53</f>
        <v>-0.33481194665463193</v>
      </c>
      <c r="AP69" s="284">
        <f>-Funding!AP53</f>
        <v>-0.24854553714391051</v>
      </c>
      <c r="AQ69" s="284">
        <f>-Funding!AQ53</f>
        <v>-0.17233031343575117</v>
      </c>
      <c r="AR69" s="284">
        <f>-Funding!AR53</f>
        <v>-8.123082009551548E-2</v>
      </c>
      <c r="AS69" s="284">
        <f>-Funding!AS53</f>
        <v>0</v>
      </c>
      <c r="AT69" s="284">
        <f>-Funding!AT53</f>
        <v>0</v>
      </c>
      <c r="AU69" s="284">
        <f>-Funding!AU53</f>
        <v>0</v>
      </c>
      <c r="AV69" s="284">
        <f>-Funding!AV53</f>
        <v>0</v>
      </c>
    </row>
    <row r="70" spans="2:48" ht="16" x14ac:dyDescent="0.2">
      <c r="B70" s="258"/>
      <c r="C70" s="294" t="s">
        <v>289</v>
      </c>
      <c r="D70" s="336" t="s">
        <v>78</v>
      </c>
      <c r="E70" s="258"/>
      <c r="F70" s="258"/>
      <c r="G70" s="258"/>
      <c r="H70" s="433">
        <f t="shared" si="88"/>
        <v>-59.057138510694202</v>
      </c>
      <c r="I70" s="284">
        <f>-Funding!I54</f>
        <v>-0.691763344242736</v>
      </c>
      <c r="J70" s="284">
        <f>-Funding!J54</f>
        <v>-0.81949118503931184</v>
      </c>
      <c r="K70" s="284">
        <f>-Funding!K54</f>
        <v>-1.2270118494617201</v>
      </c>
      <c r="L70" s="284">
        <f>-Funding!L54</f>
        <v>-0.87393572526917662</v>
      </c>
      <c r="M70" s="284">
        <f>-Funding!M54</f>
        <v>-1.2826263426973565</v>
      </c>
      <c r="N70" s="284">
        <f>-Funding!N54</f>
        <v>-0.93186759689161724</v>
      </c>
      <c r="O70" s="284">
        <f>-Funding!O54</f>
        <v>-1.3418333829453821</v>
      </c>
      <c r="P70" s="284">
        <f>-Funding!P54</f>
        <v>-0.99352163530862958</v>
      </c>
      <c r="Q70" s="284">
        <f>-Funding!Q54</f>
        <v>-1.4048754697701225</v>
      </c>
      <c r="R70" s="284">
        <f>-Funding!R54</f>
        <v>-1.0591486528810896</v>
      </c>
      <c r="S70" s="284">
        <f>-Funding!S54</f>
        <v>-1.4720116114539534</v>
      </c>
      <c r="T70" s="284">
        <f>-Funding!T54</f>
        <v>-1.1290165275846424</v>
      </c>
      <c r="U70" s="284">
        <f>-Funding!U54</f>
        <v>-1.5435184500655323</v>
      </c>
      <c r="V70" s="284">
        <f>-Funding!V54</f>
        <v>-1.2034113658462771</v>
      </c>
      <c r="W70" s="284">
        <f>-Funding!W54</f>
        <v>-1.6196914631928552</v>
      </c>
      <c r="X70" s="284">
        <f>-Funding!X54</f>
        <v>-1.2826387446156107</v>
      </c>
      <c r="Y70" s="284">
        <f>-Funding!Y54</f>
        <v>-1.7008462475644461</v>
      </c>
      <c r="Z70" s="284">
        <f>-Funding!Z54</f>
        <v>-1.3670250380691746</v>
      </c>
      <c r="AA70" s="284">
        <f>-Funding!AA54</f>
        <v>-1.7873198901378209</v>
      </c>
      <c r="AB70" s="284">
        <f>-Funding!AB54</f>
        <v>-1.4569188347138133</v>
      </c>
      <c r="AC70" s="284">
        <f>-Funding!AC54</f>
        <v>-1.8794724326144627</v>
      </c>
      <c r="AD70" s="284">
        <f>-Funding!AD54</f>
        <v>-1.5526924510480662</v>
      </c>
      <c r="AE70" s="284">
        <f>-Funding!AE54</f>
        <v>-1.9776884357465079</v>
      </c>
      <c r="AF70" s="284">
        <f>-Funding!AF54</f>
        <v>-1.6547435483600355</v>
      </c>
      <c r="AG70" s="284">
        <f>-Funding!AG54</f>
        <v>-2.0823786502339989</v>
      </c>
      <c r="AH70" s="284">
        <f>-Funding!AH54</f>
        <v>-1.7634968596883538</v>
      </c>
      <c r="AI70" s="284">
        <f>-Funding!AI54</f>
        <v>-2.1939818014747026</v>
      </c>
      <c r="AJ70" s="284">
        <f>-Funding!AJ54</f>
        <v>-1.8794060344516021</v>
      </c>
      <c r="AK70" s="284">
        <f>-Funding!AK54</f>
        <v>-2.3129664959232477</v>
      </c>
      <c r="AL70" s="284">
        <f>-Funding!AL54</f>
        <v>-2.0029556087627975</v>
      </c>
      <c r="AM70" s="284">
        <f>-Funding!AM54</f>
        <v>-2.4398332573447594</v>
      </c>
      <c r="AN70" s="284">
        <f>-Funding!AN54</f>
        <v>-2.1346631099917204</v>
      </c>
      <c r="AO70" s="284">
        <f>-Funding!AO54</f>
        <v>-2.5751167018125787</v>
      </c>
      <c r="AP70" s="284">
        <f>-Funding!AP54</f>
        <v>-2.2750813047211738</v>
      </c>
      <c r="AQ70" s="284">
        <f>-Funding!AQ54</f>
        <v>-2.7193878609025579</v>
      </c>
      <c r="AR70" s="284">
        <f>-Funding!AR54</f>
        <v>-2.4248005998663715</v>
      </c>
      <c r="AS70" s="284">
        <f>-Funding!AS54</f>
        <v>0</v>
      </c>
      <c r="AT70" s="284">
        <f>-Funding!AT54</f>
        <v>0</v>
      </c>
      <c r="AU70" s="284">
        <f>-Funding!AU54</f>
        <v>0</v>
      </c>
      <c r="AV70" s="284">
        <f>-Funding!AV54</f>
        <v>0</v>
      </c>
    </row>
    <row r="71" spans="2:48" ht="16" x14ac:dyDescent="0.2">
      <c r="B71" s="428"/>
      <c r="C71" s="426" t="s">
        <v>532</v>
      </c>
      <c r="D71" s="430" t="s">
        <v>78</v>
      </c>
      <c r="E71" s="428"/>
      <c r="F71" s="428"/>
      <c r="G71" s="428"/>
      <c r="H71" s="433">
        <f t="shared" si="88"/>
        <v>2.670177484350984</v>
      </c>
      <c r="I71" s="429">
        <f>-Funding!I79</f>
        <v>-0.10455376876444422</v>
      </c>
      <c r="J71" s="429">
        <f>-Funding!J79</f>
        <v>-0.38006770972359138</v>
      </c>
      <c r="K71" s="429">
        <f>-Funding!K79</f>
        <v>0.39418102114951115</v>
      </c>
      <c r="L71" s="429">
        <f>-Funding!L79</f>
        <v>-0.37941377063166248</v>
      </c>
      <c r="M71" s="429">
        <f>-Funding!M79</f>
        <v>0.39372672828610078</v>
      </c>
      <c r="N71" s="429">
        <f>-Funding!N79</f>
        <v>-0.37874822155789589</v>
      </c>
      <c r="O71" s="429">
        <f>-Funding!O79</f>
        <v>0.39326316596542288</v>
      </c>
      <c r="P71" s="429">
        <f>-Funding!P79</f>
        <v>-0.37807085967865373</v>
      </c>
      <c r="Q71" s="429">
        <f>-Funding!Q79</f>
        <v>0.39279014512633204</v>
      </c>
      <c r="R71" s="429">
        <f>-Funding!R79</f>
        <v>-0.37738147870134719</v>
      </c>
      <c r="S71" s="429">
        <f>-Funding!S79</f>
        <v>0.39230747285301826</v>
      </c>
      <c r="T71" s="429">
        <f>-Funding!T79</f>
        <v>-0.37667986880680449</v>
      </c>
      <c r="U71" s="429">
        <f>-Funding!U79</f>
        <v>0.39181495229645069</v>
      </c>
      <c r="V71" s="429">
        <f>-Funding!V79</f>
        <v>-0.37596581659072781</v>
      </c>
      <c r="W71" s="429">
        <f>-Funding!W79</f>
        <v>0.39131238259420531</v>
      </c>
      <c r="X71" s="429">
        <f>-Funding!X79</f>
        <v>-0.37523910500421254</v>
      </c>
      <c r="Y71" s="429">
        <f>-Funding!Y79</f>
        <v>0.39079955878868056</v>
      </c>
      <c r="Z71" s="429">
        <f>-Funding!Z79</f>
        <v>-0.37449951329332887</v>
      </c>
      <c r="AA71" s="429">
        <f>-Funding!AA79</f>
        <v>0.39027627174362456</v>
      </c>
      <c r="AB71" s="429">
        <f>-Funding!AB79</f>
        <v>-0.3737468169377367</v>
      </c>
      <c r="AC71" s="429">
        <f>-Funding!AC79</f>
        <v>0.38974230805898102</v>
      </c>
      <c r="AD71" s="429">
        <f>-Funding!AD79</f>
        <v>-0.37298078758833153</v>
      </c>
      <c r="AE71" s="429">
        <f>-Funding!AE79</f>
        <v>0.38919744998398054</v>
      </c>
      <c r="AF71" s="429">
        <f>-Funding!AF79</f>
        <v>-0.3722011930039022</v>
      </c>
      <c r="AG71" s="429">
        <f>-Funding!AG79</f>
        <v>0.38864147532848392</v>
      </c>
      <c r="AH71" s="429">
        <f>-Funding!AH79</f>
        <v>-0.37140779698678905</v>
      </c>
      <c r="AI71" s="429">
        <f>-Funding!AI79</f>
        <v>0.38807415737250306</v>
      </c>
      <c r="AJ71" s="429">
        <f>-Funding!AJ79</f>
        <v>-0.37060035931751667</v>
      </c>
      <c r="AK71" s="429">
        <f>-Funding!AK79</f>
        <v>0.38749526477387874</v>
      </c>
      <c r="AL71" s="429">
        <f>-Funding!AL79</f>
        <v>-0.3697786356884083</v>
      </c>
      <c r="AM71" s="429">
        <f>-Funding!AM79</f>
        <v>0.38690456147408847</v>
      </c>
      <c r="AN71" s="429">
        <f>-Funding!AN79</f>
        <v>-0.36894237763613535</v>
      </c>
      <c r="AO71" s="429">
        <f>-Funding!AO79</f>
        <v>0.38630180660212599</v>
      </c>
      <c r="AP71" s="429">
        <f>-Funding!AP79</f>
        <v>-0.36809133247322467</v>
      </c>
      <c r="AQ71" s="429">
        <f>-Funding!AQ79</f>
        <v>0.38568675437642197</v>
      </c>
      <c r="AR71" s="429">
        <f>-Funding!AR79</f>
        <v>2.5060314199618872</v>
      </c>
      <c r="AS71" s="429">
        <f>-Funding!AS79</f>
        <v>0</v>
      </c>
      <c r="AT71" s="429">
        <f>-Funding!AT79</f>
        <v>0</v>
      </c>
      <c r="AU71" s="429">
        <f>-Funding!AU79</f>
        <v>0</v>
      </c>
      <c r="AV71" s="429">
        <f>-Funding!AV79</f>
        <v>0</v>
      </c>
    </row>
    <row r="72" spans="2:48" ht="16" x14ac:dyDescent="0.2">
      <c r="B72" s="296" t="s">
        <v>290</v>
      </c>
      <c r="D72" s="259" t="s">
        <v>78</v>
      </c>
      <c r="E72" s="258"/>
      <c r="F72" s="258"/>
      <c r="G72" s="258"/>
      <c r="H72" s="329">
        <f>-Input!H94</f>
        <v>-35.536606474056406</v>
      </c>
      <c r="I72" s="284">
        <f>SUM(I68:I71)</f>
        <v>0.96351722497594938</v>
      </c>
      <c r="J72" s="284">
        <f t="shared" ref="J72:AV72" si="90">SUM(J68:J71)</f>
        <v>0.72982479152257973</v>
      </c>
      <c r="K72" s="284">
        <f t="shared" si="90"/>
        <v>1.6561006062851185</v>
      </c>
      <c r="L72" s="284">
        <f t="shared" si="90"/>
        <v>0.72483340604414037</v>
      </c>
      <c r="M72" s="284">
        <f t="shared" si="90"/>
        <v>1.6497394132145693</v>
      </c>
      <c r="N72" s="284">
        <f t="shared" si="90"/>
        <v>0.71977377205613169</v>
      </c>
      <c r="O72" s="284">
        <f t="shared" si="90"/>
        <v>1.643284448202609</v>
      </c>
      <c r="P72" s="284">
        <f t="shared" si="90"/>
        <v>0.71464515617236302</v>
      </c>
      <c r="Q72" s="284">
        <f t="shared" si="90"/>
        <v>1.6367345048488104</v>
      </c>
      <c r="R72" s="284">
        <f t="shared" si="90"/>
        <v>0.70944682297059858</v>
      </c>
      <c r="S72" s="284">
        <f t="shared" si="90"/>
        <v>1.630088366005503</v>
      </c>
      <c r="T72" s="284">
        <f t="shared" si="90"/>
        <v>0.70417803520447309</v>
      </c>
      <c r="U72" s="284">
        <f t="shared" si="90"/>
        <v>1.6233448038304494</v>
      </c>
      <c r="V72" s="284">
        <f t="shared" si="90"/>
        <v>0.69883805402469101</v>
      </c>
      <c r="W72" s="284">
        <f t="shared" si="90"/>
        <v>1.6165025798459154</v>
      </c>
      <c r="X72" s="284">
        <f t="shared" si="90"/>
        <v>0.69342613920981511</v>
      </c>
      <c r="Y72" s="284">
        <f t="shared" si="90"/>
        <v>1.6095604450043934</v>
      </c>
      <c r="Z72" s="284">
        <f t="shared" si="90"/>
        <v>0.68794154940691121</v>
      </c>
      <c r="AA72" s="284">
        <f t="shared" si="90"/>
        <v>1.6025171397611966</v>
      </c>
      <c r="AB72" s="284">
        <f t="shared" si="90"/>
        <v>0.68238354238238519</v>
      </c>
      <c r="AC72" s="284">
        <f t="shared" si="90"/>
        <v>1.5953713941541978</v>
      </c>
      <c r="AD72" s="284">
        <f t="shared" si="90"/>
        <v>0.67675137528329343</v>
      </c>
      <c r="AE72" s="284">
        <f t="shared" si="90"/>
        <v>1.5881219278909375</v>
      </c>
      <c r="AF72" s="284">
        <f t="shared" si="90"/>
        <v>0.67104430490946276</v>
      </c>
      <c r="AG72" s="284">
        <f t="shared" si="90"/>
        <v>1.5807674504434095</v>
      </c>
      <c r="AH72" s="284">
        <f t="shared" si="90"/>
        <v>0.66526158799674295</v>
      </c>
      <c r="AI72" s="284">
        <f t="shared" si="90"/>
        <v>1.5733066611507507</v>
      </c>
      <c r="AJ72" s="284">
        <f t="shared" si="90"/>
        <v>0.65940248151172987</v>
      </c>
      <c r="AK72" s="284">
        <f t="shared" si="90"/>
        <v>1.5657382493301322</v>
      </c>
      <c r="AL72" s="284">
        <f t="shared" si="90"/>
        <v>0.65346624295829381</v>
      </c>
      <c r="AM72" s="284">
        <f t="shared" si="90"/>
        <v>1.5580608943961538</v>
      </c>
      <c r="AN72" s="284">
        <f t="shared" si="90"/>
        <v>0.64745213069629415</v>
      </c>
      <c r="AO72" s="284">
        <f t="shared" si="90"/>
        <v>1.5502732659890102</v>
      </c>
      <c r="AP72" s="284">
        <f t="shared" si="90"/>
        <v>0.64135940427280902</v>
      </c>
      <c r="AQ72" s="284">
        <f t="shared" si="90"/>
        <v>1.5423740241117456</v>
      </c>
      <c r="AR72" s="284">
        <f t="shared" si="90"/>
        <v>3.5084439879466416</v>
      </c>
      <c r="AS72" s="284">
        <f t="shared" si="90"/>
        <v>4.0350593284525011</v>
      </c>
      <c r="AT72" s="284">
        <f t="shared" si="90"/>
        <v>3.4959765128458122</v>
      </c>
      <c r="AU72" s="284">
        <f t="shared" si="90"/>
        <v>4.0088579007825835</v>
      </c>
      <c r="AV72" s="284">
        <f t="shared" si="90"/>
        <v>4.1202225746703967</v>
      </c>
    </row>
    <row r="73" spans="2:48" ht="16" x14ac:dyDescent="0.2">
      <c r="B73" s="258"/>
      <c r="C73" s="276" t="s">
        <v>291</v>
      </c>
      <c r="D73" s="259" t="s">
        <v>78</v>
      </c>
      <c r="E73" s="258"/>
      <c r="F73" s="258"/>
      <c r="G73" s="258"/>
      <c r="H73" s="258"/>
      <c r="I73" s="284">
        <f t="shared" ref="I73:AV73" si="91">I63</f>
        <v>1.4641127890235428</v>
      </c>
      <c r="J73" s="284">
        <f t="shared" si="91"/>
        <v>1.4285074258800485</v>
      </c>
      <c r="K73" s="284">
        <f t="shared" si="91"/>
        <v>2.4183533987345611</v>
      </c>
      <c r="L73" s="284">
        <f t="shared" si="91"/>
        <v>2.5256105905915547</v>
      </c>
      <c r="M73" s="284">
        <f t="shared" si="91"/>
        <v>1.2450771841985766</v>
      </c>
      <c r="N73" s="284">
        <f t="shared" si="91"/>
        <v>1.3518095659938145</v>
      </c>
      <c r="O73" s="284">
        <f t="shared" si="91"/>
        <v>0.53484193031166072</v>
      </c>
      <c r="P73" s="284">
        <f t="shared" si="91"/>
        <v>0.64102150325647433</v>
      </c>
      <c r="Q73" s="284">
        <f t="shared" si="91"/>
        <v>0.5192142712065535</v>
      </c>
      <c r="R73" s="284">
        <f t="shared" si="91"/>
        <v>0.62481127494386224</v>
      </c>
      <c r="S73" s="284">
        <f t="shared" si="91"/>
        <v>-1.8129299707352092E-2</v>
      </c>
      <c r="T73" s="284">
        <f t="shared" si="91"/>
        <v>8.6853495624856766E-2</v>
      </c>
      <c r="U73" s="284">
        <f t="shared" si="91"/>
        <v>-0.55463628561590161</v>
      </c>
      <c r="V73" s="284">
        <f t="shared" si="91"/>
        <v>-0.4503013419369562</v>
      </c>
      <c r="W73" s="284">
        <f t="shared" si="91"/>
        <v>-0.5693012909733588</v>
      </c>
      <c r="X73" s="284">
        <f t="shared" si="91"/>
        <v>-0.46564997993422413</v>
      </c>
      <c r="Y73" s="284">
        <f t="shared" si="91"/>
        <v>-0.5849936403738335</v>
      </c>
      <c r="Z73" s="284">
        <f t="shared" si="91"/>
        <v>-0.48206402344157717</v>
      </c>
      <c r="AA73" s="284">
        <f t="shared" si="91"/>
        <v>-0.60178390149263261</v>
      </c>
      <c r="AB73" s="284">
        <f t="shared" si="91"/>
        <v>-0.49961647302712647</v>
      </c>
      <c r="AC73" s="284">
        <f t="shared" si="91"/>
        <v>-0.61974746120903279</v>
      </c>
      <c r="AD73" s="284">
        <f t="shared" si="91"/>
        <v>-0.51838531120313502</v>
      </c>
      <c r="AE73" s="284">
        <f t="shared" si="91"/>
        <v>-0.6389648541472277</v>
      </c>
      <c r="AF73" s="284">
        <f t="shared" si="91"/>
        <v>-0.53845384199741408</v>
      </c>
      <c r="AG73" s="284">
        <f t="shared" si="91"/>
        <v>-0.65952211360327417</v>
      </c>
      <c r="AH73" s="284">
        <f t="shared" si="91"/>
        <v>-0.55991105366109595</v>
      </c>
      <c r="AI73" s="284">
        <f t="shared" si="91"/>
        <v>-0.6815111463831196</v>
      </c>
      <c r="AJ73" s="284">
        <f t="shared" si="91"/>
        <v>-0.58285200608897825</v>
      </c>
      <c r="AK73" s="284">
        <f t="shared" si="91"/>
        <v>-0.70503013318069518</v>
      </c>
      <c r="AL73" s="284">
        <f t="shared" si="91"/>
        <v>-0.60737824463599488</v>
      </c>
      <c r="AM73" s="284">
        <f t="shared" si="91"/>
        <v>-0.74424588509603318</v>
      </c>
      <c r="AN73" s="284">
        <f t="shared" si="91"/>
        <v>-0.64766017098807149</v>
      </c>
      <c r="AO73" s="284">
        <f t="shared" si="91"/>
        <v>-0.78520851385188717</v>
      </c>
      <c r="AP73" s="284">
        <f t="shared" si="91"/>
        <v>-0.68975172870811352</v>
      </c>
      <c r="AQ73" s="284">
        <f t="shared" si="91"/>
        <v>-0.81397577743395511</v>
      </c>
      <c r="AR73" s="284">
        <f t="shared" si="91"/>
        <v>-0.71971476524873645</v>
      </c>
      <c r="AS73" s="284">
        <f t="shared" si="91"/>
        <v>-0.84736245897502516</v>
      </c>
      <c r="AT73" s="284">
        <f t="shared" si="91"/>
        <v>-0.73415506769762051</v>
      </c>
      <c r="AU73" s="284">
        <f t="shared" si="91"/>
        <v>-0.84186015916434254</v>
      </c>
      <c r="AV73" s="284">
        <f t="shared" si="91"/>
        <v>-0.86524674068078322</v>
      </c>
    </row>
    <row r="74" spans="2:48" ht="16" x14ac:dyDescent="0.2">
      <c r="B74" s="300"/>
      <c r="C74" s="328" t="s">
        <v>292</v>
      </c>
      <c r="D74" s="299" t="s">
        <v>78</v>
      </c>
      <c r="E74" s="300"/>
      <c r="F74" s="300"/>
      <c r="G74" s="300"/>
      <c r="H74" s="300"/>
      <c r="I74" s="301">
        <f t="shared" ref="I74:AV74" si="92">I64</f>
        <v>1.8152701862399998</v>
      </c>
      <c r="J74" s="295">
        <f t="shared" si="92"/>
        <v>1.5463412697599999</v>
      </c>
      <c r="K74" s="295">
        <f t="shared" si="92"/>
        <v>1.8515755899647997</v>
      </c>
      <c r="L74" s="295">
        <f t="shared" si="92"/>
        <v>1.5772680951551998</v>
      </c>
      <c r="M74" s="295">
        <f t="shared" si="92"/>
        <v>1.8886071017640957</v>
      </c>
      <c r="N74" s="295">
        <f t="shared" si="92"/>
        <v>1.6088134570583039</v>
      </c>
      <c r="O74" s="295">
        <f t="shared" si="92"/>
        <v>1.9263792437993774</v>
      </c>
      <c r="P74" s="295">
        <f t="shared" si="92"/>
        <v>1.6409897261994697</v>
      </c>
      <c r="Q74" s="295">
        <f t="shared" si="92"/>
        <v>1.964906828675365</v>
      </c>
      <c r="R74" s="295">
        <f t="shared" si="92"/>
        <v>1.6738095207234593</v>
      </c>
      <c r="S74" s="295">
        <f t="shared" si="92"/>
        <v>2.0042049652488725</v>
      </c>
      <c r="T74" s="295">
        <f t="shared" si="92"/>
        <v>1.7072857111379285</v>
      </c>
      <c r="U74" s="295">
        <f t="shared" si="92"/>
        <v>2.0442890645538503</v>
      </c>
      <c r="V74" s="295">
        <f t="shared" si="92"/>
        <v>1.7414314253606871</v>
      </c>
      <c r="W74" s="295">
        <f t="shared" si="92"/>
        <v>2.0851748458449268</v>
      </c>
      <c r="X74" s="295">
        <f t="shared" si="92"/>
        <v>1.776260053867901</v>
      </c>
      <c r="Y74" s="295">
        <f t="shared" si="92"/>
        <v>2.1268783427618256</v>
      </c>
      <c r="Z74" s="295">
        <f t="shared" si="92"/>
        <v>1.8117852549452591</v>
      </c>
      <c r="AA74" s="295">
        <f t="shared" si="92"/>
        <v>2.169415909617062</v>
      </c>
      <c r="AB74" s="295">
        <f t="shared" si="92"/>
        <v>1.8480209600441639</v>
      </c>
      <c r="AC74" s="295">
        <f t="shared" si="92"/>
        <v>0</v>
      </c>
      <c r="AD74" s="295">
        <f t="shared" si="92"/>
        <v>0</v>
      </c>
      <c r="AE74" s="295">
        <f t="shared" si="92"/>
        <v>0</v>
      </c>
      <c r="AF74" s="295">
        <f t="shared" si="92"/>
        <v>0</v>
      </c>
      <c r="AG74" s="295">
        <f t="shared" si="92"/>
        <v>0</v>
      </c>
      <c r="AH74" s="295">
        <f t="shared" si="92"/>
        <v>0</v>
      </c>
      <c r="AI74" s="295">
        <f t="shared" si="92"/>
        <v>0</v>
      </c>
      <c r="AJ74" s="295">
        <f t="shared" si="92"/>
        <v>0</v>
      </c>
      <c r="AK74" s="295">
        <f t="shared" si="92"/>
        <v>0</v>
      </c>
      <c r="AL74" s="295">
        <f t="shared" si="92"/>
        <v>0</v>
      </c>
      <c r="AM74" s="295">
        <f t="shared" si="92"/>
        <v>0</v>
      </c>
      <c r="AN74" s="295">
        <f t="shared" si="92"/>
        <v>0</v>
      </c>
      <c r="AO74" s="295">
        <f t="shared" si="92"/>
        <v>0</v>
      </c>
      <c r="AP74" s="295">
        <f t="shared" si="92"/>
        <v>0</v>
      </c>
      <c r="AQ74" s="295">
        <f t="shared" si="92"/>
        <v>0</v>
      </c>
      <c r="AR74" s="295">
        <f t="shared" si="92"/>
        <v>0</v>
      </c>
      <c r="AS74" s="295">
        <f t="shared" si="92"/>
        <v>0</v>
      </c>
      <c r="AT74" s="295">
        <f t="shared" si="92"/>
        <v>0</v>
      </c>
      <c r="AU74" s="295">
        <f t="shared" si="92"/>
        <v>0</v>
      </c>
      <c r="AV74" s="295">
        <f t="shared" si="92"/>
        <v>0</v>
      </c>
    </row>
    <row r="75" spans="2:48" ht="16" x14ac:dyDescent="0.2">
      <c r="B75" s="292" t="s">
        <v>293</v>
      </c>
      <c r="D75" s="259" t="s">
        <v>78</v>
      </c>
      <c r="E75" s="258"/>
      <c r="F75" s="258"/>
      <c r="G75" s="258"/>
      <c r="H75" s="329">
        <f>-Input!H94</f>
        <v>-35.536606474056406</v>
      </c>
      <c r="I75" s="284">
        <f>SUM(I72:I74)</f>
        <v>4.2429002002394913</v>
      </c>
      <c r="J75" s="284">
        <f t="shared" ref="J75:AV75" si="93">SUM(J72:J74)</f>
        <v>3.7046734871626281</v>
      </c>
      <c r="K75" s="284">
        <f t="shared" si="93"/>
        <v>5.9260295949844792</v>
      </c>
      <c r="L75" s="284">
        <f t="shared" si="93"/>
        <v>4.8277120917908949</v>
      </c>
      <c r="M75" s="284">
        <f t="shared" si="93"/>
        <v>4.7834236991772414</v>
      </c>
      <c r="N75" s="284">
        <f t="shared" si="93"/>
        <v>3.6803967951082504</v>
      </c>
      <c r="O75" s="284">
        <f t="shared" si="93"/>
        <v>4.1045056223136474</v>
      </c>
      <c r="P75" s="284">
        <f t="shared" si="93"/>
        <v>2.9966563856283068</v>
      </c>
      <c r="Q75" s="284">
        <f t="shared" si="93"/>
        <v>4.1208556047307292</v>
      </c>
      <c r="R75" s="284">
        <f t="shared" si="93"/>
        <v>3.00806761863792</v>
      </c>
      <c r="S75" s="284">
        <f t="shared" si="93"/>
        <v>3.6161640315470231</v>
      </c>
      <c r="T75" s="284">
        <f t="shared" si="93"/>
        <v>2.4983172419672584</v>
      </c>
      <c r="U75" s="284">
        <f t="shared" si="93"/>
        <v>3.112997582768398</v>
      </c>
      <c r="V75" s="284">
        <f t="shared" si="93"/>
        <v>1.9899681374484219</v>
      </c>
      <c r="W75" s="284">
        <f t="shared" si="93"/>
        <v>3.1323761347174832</v>
      </c>
      <c r="X75" s="284">
        <f t="shared" si="93"/>
        <v>2.0040362131434919</v>
      </c>
      <c r="Y75" s="284">
        <f t="shared" si="93"/>
        <v>3.1514451473923857</v>
      </c>
      <c r="Z75" s="284">
        <f t="shared" si="93"/>
        <v>2.0176627809105931</v>
      </c>
      <c r="AA75" s="284">
        <f t="shared" si="93"/>
        <v>3.1701491478856259</v>
      </c>
      <c r="AB75" s="284">
        <f t="shared" si="93"/>
        <v>2.0307880293994227</v>
      </c>
      <c r="AC75" s="284">
        <f t="shared" si="93"/>
        <v>0.97562393294516503</v>
      </c>
      <c r="AD75" s="284">
        <f t="shared" si="93"/>
        <v>0.15836606408015841</v>
      </c>
      <c r="AE75" s="284">
        <f t="shared" si="93"/>
        <v>0.94915707374370983</v>
      </c>
      <c r="AF75" s="284">
        <f t="shared" si="93"/>
        <v>0.13259046291204868</v>
      </c>
      <c r="AG75" s="284">
        <f t="shared" si="93"/>
        <v>0.92124533684013532</v>
      </c>
      <c r="AH75" s="284">
        <f t="shared" si="93"/>
        <v>0.10535053433564701</v>
      </c>
      <c r="AI75" s="284">
        <f t="shared" si="93"/>
        <v>0.89179551476763108</v>
      </c>
      <c r="AJ75" s="284">
        <f t="shared" si="93"/>
        <v>7.6550475422751618E-2</v>
      </c>
      <c r="AK75" s="284">
        <f t="shared" si="93"/>
        <v>0.86070811614943699</v>
      </c>
      <c r="AL75" s="284">
        <f t="shared" si="93"/>
        <v>4.6087998322298929E-2</v>
      </c>
      <c r="AM75" s="284">
        <f t="shared" si="93"/>
        <v>0.81381500930012063</v>
      </c>
      <c r="AN75" s="284">
        <f t="shared" si="93"/>
        <v>-2.0804029177734495E-4</v>
      </c>
      <c r="AO75" s="284">
        <f t="shared" si="93"/>
        <v>0.76506475213712299</v>
      </c>
      <c r="AP75" s="284">
        <f t="shared" si="93"/>
        <v>-4.8392324435304501E-2</v>
      </c>
      <c r="AQ75" s="284">
        <f t="shared" si="93"/>
        <v>0.72839824667779052</v>
      </c>
      <c r="AR75" s="284">
        <f t="shared" si="93"/>
        <v>2.788729222697905</v>
      </c>
      <c r="AS75" s="284">
        <f t="shared" si="93"/>
        <v>3.1876968694774761</v>
      </c>
      <c r="AT75" s="284">
        <f t="shared" si="93"/>
        <v>2.7618214451481915</v>
      </c>
      <c r="AU75" s="284">
        <f t="shared" si="93"/>
        <v>3.1669977416182409</v>
      </c>
      <c r="AV75" s="284">
        <f t="shared" si="93"/>
        <v>3.2549758339896133</v>
      </c>
    </row>
    <row r="76" spans="2:48" ht="16" x14ac:dyDescent="0.2">
      <c r="B76" s="258"/>
      <c r="C76" s="96"/>
      <c r="D76" s="6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</row>
    <row r="77" spans="2:48" ht="16" x14ac:dyDescent="0.2">
      <c r="B77" s="305" t="s">
        <v>434</v>
      </c>
      <c r="C77" s="226"/>
      <c r="D77" s="130" t="s">
        <v>38</v>
      </c>
      <c r="E77" s="297">
        <f>IRR(H72:AV72)</f>
        <v>2.2579389682044759E-2</v>
      </c>
      <c r="F77" s="226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</row>
    <row r="78" spans="2:48" ht="16" x14ac:dyDescent="0.2">
      <c r="B78" s="305" t="s">
        <v>435</v>
      </c>
      <c r="C78" s="88"/>
      <c r="D78" s="130" t="s">
        <v>38</v>
      </c>
      <c r="E78" s="297">
        <f>(1+E77)^2-1</f>
        <v>4.5668608202503069E-2</v>
      </c>
      <c r="F78" s="226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</row>
    <row r="79" spans="2:48" ht="16" x14ac:dyDescent="0.2">
      <c r="B79" s="258"/>
      <c r="C79" s="88"/>
      <c r="D79" s="130"/>
      <c r="E79" s="226"/>
      <c r="F79" s="226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</row>
    <row r="80" spans="2:48" ht="16" x14ac:dyDescent="0.2">
      <c r="B80" s="305" t="s">
        <v>437</v>
      </c>
      <c r="C80" s="226"/>
      <c r="D80" s="130" t="s">
        <v>38</v>
      </c>
      <c r="E80" s="297">
        <f>IRR(H75:AV75)</f>
        <v>9.1685537200713041E-2</v>
      </c>
      <c r="F80" s="226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</row>
    <row r="81" spans="2:48" ht="16" x14ac:dyDescent="0.2">
      <c r="B81" s="305" t="s">
        <v>436</v>
      </c>
      <c r="C81" s="226"/>
      <c r="D81" s="130" t="s">
        <v>38</v>
      </c>
      <c r="E81" s="297">
        <f>(1+E80)^2-1</f>
        <v>0.19177731213320937</v>
      </c>
      <c r="F81" s="226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</row>
    <row r="82" spans="2:48" s="4" customFormat="1" ht="20" x14ac:dyDescent="0.25">
      <c r="C82" s="103" t="s">
        <v>294</v>
      </c>
      <c r="D82" s="78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2:48" ht="16" x14ac:dyDescent="0.2">
      <c r="B83" s="10" t="s">
        <v>295</v>
      </c>
      <c r="C83" s="258"/>
      <c r="D83" s="258"/>
      <c r="E83" s="258"/>
      <c r="F83" s="258"/>
      <c r="G83" s="258"/>
      <c r="H83" s="258"/>
      <c r="I83" s="284"/>
      <c r="J83" s="284"/>
      <c r="K83" s="284"/>
      <c r="L83" s="284"/>
      <c r="M83" s="284"/>
      <c r="N83" s="284"/>
      <c r="O83" s="284"/>
      <c r="P83" s="284"/>
      <c r="Q83" s="284"/>
      <c r="R83" s="284"/>
      <c r="S83" s="284"/>
      <c r="T83" s="284"/>
      <c r="U83" s="284"/>
      <c r="V83" s="284"/>
      <c r="W83" s="284"/>
      <c r="X83" s="284"/>
      <c r="Y83" s="284"/>
      <c r="Z83" s="284"/>
      <c r="AA83" s="284"/>
      <c r="AB83" s="284"/>
      <c r="AC83" s="284"/>
      <c r="AD83" s="284"/>
      <c r="AE83" s="284"/>
      <c r="AF83" s="284"/>
      <c r="AG83" s="284"/>
      <c r="AH83" s="284"/>
      <c r="AI83" s="284"/>
      <c r="AJ83" s="284"/>
      <c r="AK83" s="284"/>
      <c r="AL83" s="284"/>
      <c r="AM83" s="284"/>
      <c r="AN83" s="284"/>
      <c r="AO83" s="284"/>
      <c r="AP83" s="284"/>
      <c r="AQ83" s="284"/>
      <c r="AR83" s="284"/>
      <c r="AS83" s="284"/>
      <c r="AT83" s="284"/>
      <c r="AU83" s="284"/>
      <c r="AV83" s="284"/>
    </row>
    <row r="84" spans="2:48" ht="16" x14ac:dyDescent="0.2">
      <c r="B84" s="226"/>
      <c r="C84" s="258" t="s">
        <v>296</v>
      </c>
      <c r="D84" s="259" t="s">
        <v>78</v>
      </c>
      <c r="E84" s="258"/>
      <c r="F84" s="258"/>
      <c r="G84" s="258"/>
      <c r="H84" s="298">
        <f>SUM(I84:AV84)</f>
        <v>24.700953527104719</v>
      </c>
      <c r="I84" s="284">
        <f t="shared" ref="I84:AV84" si="94">I55</f>
        <v>-6.9719656620168706</v>
      </c>
      <c r="J84" s="284">
        <f t="shared" si="94"/>
        <v>-6.8024163137145166</v>
      </c>
      <c r="K84" s="284">
        <f t="shared" si="94"/>
        <v>-11.515968565402673</v>
      </c>
      <c r="L84" s="284">
        <f t="shared" si="94"/>
        <v>-12.026717098055023</v>
      </c>
      <c r="M84" s="284">
        <f t="shared" si="94"/>
        <v>-5.9289389723741746</v>
      </c>
      <c r="N84" s="284">
        <f t="shared" si="94"/>
        <v>-6.4371884094943548</v>
      </c>
      <c r="O84" s="284">
        <f t="shared" si="94"/>
        <v>-2.5468663348174321</v>
      </c>
      <c r="P84" s="284">
        <f t="shared" si="94"/>
        <v>-3.052483348840354</v>
      </c>
      <c r="Q84" s="284">
        <f t="shared" si="94"/>
        <v>-2.4724489105073979</v>
      </c>
      <c r="R84" s="284">
        <f t="shared" si="94"/>
        <v>-2.9752917854469634</v>
      </c>
      <c r="S84" s="284">
        <f t="shared" si="94"/>
        <v>8.6329998606438529E-2</v>
      </c>
      <c r="T84" s="284">
        <f t="shared" si="94"/>
        <v>-0.41358807440407985</v>
      </c>
      <c r="U84" s="284">
        <f t="shared" si="94"/>
        <v>2.6411251695995315</v>
      </c>
      <c r="V84" s="284">
        <f t="shared" si="94"/>
        <v>2.1442921044616963</v>
      </c>
      <c r="W84" s="284">
        <f t="shared" si="94"/>
        <v>2.7109585284445656</v>
      </c>
      <c r="X84" s="284">
        <f t="shared" si="94"/>
        <v>2.2173808568296387</v>
      </c>
      <c r="Y84" s="284">
        <f t="shared" si="94"/>
        <v>2.7856840017801594</v>
      </c>
      <c r="Z84" s="284">
        <f t="shared" si="94"/>
        <v>2.2955429687694151</v>
      </c>
      <c r="AA84" s="284">
        <f t="shared" si="94"/>
        <v>2.8656376261553933</v>
      </c>
      <c r="AB84" s="284">
        <f t="shared" si="94"/>
        <v>2.3791260620339356</v>
      </c>
      <c r="AC84" s="284">
        <f t="shared" si="94"/>
        <v>2.9511783867096799</v>
      </c>
      <c r="AD84" s="284">
        <f t="shared" si="94"/>
        <v>2.4685014819196907</v>
      </c>
      <c r="AE84" s="284">
        <f t="shared" si="94"/>
        <v>3.0426897816534653</v>
      </c>
      <c r="AF84" s="284">
        <f t="shared" si="94"/>
        <v>2.5640659142734004</v>
      </c>
      <c r="AG84" s="284">
        <f t="shared" si="94"/>
        <v>3.1405814933489249</v>
      </c>
      <c r="AH84" s="284">
        <f t="shared" si="94"/>
        <v>2.6662431126718857</v>
      </c>
      <c r="AI84" s="284">
        <f t="shared" si="94"/>
        <v>3.2452911732529506</v>
      </c>
      <c r="AJ84" s="284">
        <f t="shared" si="94"/>
        <v>2.7754857432808491</v>
      </c>
      <c r="AK84" s="284">
        <f t="shared" si="94"/>
        <v>3.357286348479501</v>
      </c>
      <c r="AL84" s="284">
        <f t="shared" si="94"/>
        <v>2.8922773554094996</v>
      </c>
      <c r="AM84" s="284">
        <f t="shared" si="94"/>
        <v>3.5440280242668249</v>
      </c>
      <c r="AN84" s="284">
        <f t="shared" si="94"/>
        <v>3.0840960523241501</v>
      </c>
      <c r="AO84" s="284">
        <f t="shared" si="94"/>
        <v>3.7390881611994629</v>
      </c>
      <c r="AP84" s="284">
        <f t="shared" si="94"/>
        <v>3.2845320414672075</v>
      </c>
      <c r="AQ84" s="284">
        <f t="shared" si="94"/>
        <v>3.8760751306378816</v>
      </c>
      <c r="AR84" s="284">
        <f t="shared" si="94"/>
        <v>3.427213167851126</v>
      </c>
      <c r="AS84" s="284">
        <f t="shared" si="94"/>
        <v>4.0350593284525011</v>
      </c>
      <c r="AT84" s="284">
        <f t="shared" si="94"/>
        <v>3.4959765128458122</v>
      </c>
      <c r="AU84" s="284">
        <f t="shared" si="94"/>
        <v>4.0088579007825835</v>
      </c>
      <c r="AV84" s="284">
        <f t="shared" si="94"/>
        <v>4.1202225746703967</v>
      </c>
    </row>
    <row r="85" spans="2:48" ht="16" x14ac:dyDescent="0.2">
      <c r="B85" s="67" t="s">
        <v>307</v>
      </c>
      <c r="C85" s="258"/>
      <c r="D85" s="130" t="s">
        <v>38</v>
      </c>
      <c r="E85" s="262">
        <f>Input!E60</f>
        <v>0.8</v>
      </c>
      <c r="F85" s="258"/>
      <c r="G85" s="258"/>
      <c r="H85" s="258"/>
      <c r="I85" s="284"/>
      <c r="J85" s="284"/>
      <c r="K85" s="284"/>
      <c r="L85" s="284"/>
      <c r="M85" s="284"/>
      <c r="N85" s="284"/>
      <c r="O85" s="284"/>
      <c r="P85" s="284"/>
      <c r="Q85" s="284"/>
      <c r="R85" s="284"/>
      <c r="S85" s="284"/>
      <c r="T85" s="284"/>
      <c r="U85" s="284"/>
      <c r="V85" s="284"/>
      <c r="W85" s="284"/>
      <c r="X85" s="284"/>
      <c r="Y85" s="284"/>
      <c r="Z85" s="284"/>
      <c r="AA85" s="284"/>
      <c r="AB85" s="284"/>
      <c r="AC85" s="284"/>
      <c r="AD85" s="284"/>
      <c r="AE85" s="284"/>
      <c r="AF85" s="284"/>
      <c r="AG85" s="284"/>
      <c r="AH85" s="284"/>
      <c r="AI85" s="284"/>
      <c r="AJ85" s="284"/>
      <c r="AK85" s="284"/>
      <c r="AL85" s="284"/>
      <c r="AM85" s="284"/>
      <c r="AN85" s="284"/>
      <c r="AO85" s="284"/>
      <c r="AP85" s="284"/>
      <c r="AQ85" s="284"/>
      <c r="AR85" s="284"/>
      <c r="AS85" s="284"/>
      <c r="AT85" s="284"/>
      <c r="AU85" s="284"/>
      <c r="AV85" s="284"/>
    </row>
    <row r="86" spans="2:48" ht="16" x14ac:dyDescent="0.2">
      <c r="B86" s="302" t="s">
        <v>297</v>
      </c>
      <c r="C86" s="258"/>
      <c r="F86" s="258"/>
      <c r="G86" s="258"/>
      <c r="H86" s="258"/>
      <c r="I86" s="284"/>
      <c r="J86" s="284"/>
      <c r="K86" s="284"/>
      <c r="L86" s="284"/>
      <c r="M86" s="284"/>
      <c r="N86" s="284"/>
      <c r="O86" s="284"/>
      <c r="P86" s="284"/>
      <c r="Q86" s="284"/>
      <c r="R86" s="284"/>
      <c r="S86" s="284"/>
      <c r="T86" s="284"/>
      <c r="U86" s="284"/>
      <c r="V86" s="284"/>
      <c r="W86" s="284"/>
      <c r="X86" s="284"/>
      <c r="Y86" s="284"/>
      <c r="Z86" s="284"/>
      <c r="AA86" s="284"/>
      <c r="AB86" s="284"/>
      <c r="AC86" s="284"/>
      <c r="AD86" s="284"/>
      <c r="AE86" s="284"/>
      <c r="AF86" s="284"/>
      <c r="AG86" s="284"/>
      <c r="AH86" s="284"/>
      <c r="AI86" s="284"/>
      <c r="AJ86" s="284"/>
      <c r="AK86" s="284"/>
      <c r="AL86" s="284"/>
      <c r="AM86" s="284"/>
      <c r="AN86" s="284"/>
      <c r="AO86" s="284"/>
      <c r="AP86" s="284"/>
      <c r="AQ86" s="284"/>
      <c r="AR86" s="284"/>
      <c r="AS86" s="284"/>
      <c r="AT86" s="284"/>
      <c r="AU86" s="284"/>
      <c r="AV86" s="284"/>
    </row>
    <row r="87" spans="2:48" ht="16" x14ac:dyDescent="0.2">
      <c r="B87" s="226"/>
      <c r="C87" s="278" t="s">
        <v>298</v>
      </c>
      <c r="D87" s="259" t="s">
        <v>78</v>
      </c>
      <c r="E87" s="258"/>
      <c r="F87" s="258"/>
      <c r="G87" s="258"/>
      <c r="H87" s="258"/>
      <c r="I87" s="284">
        <f>H90</f>
        <v>0</v>
      </c>
      <c r="J87" s="284">
        <f t="shared" ref="J87:T87" si="95">I90</f>
        <v>6.9719656620168706</v>
      </c>
      <c r="K87" s="284">
        <f t="shared" si="95"/>
        <v>13.774381975731387</v>
      </c>
      <c r="L87" s="284">
        <f t="shared" si="95"/>
        <v>25.29035054113406</v>
      </c>
      <c r="M87" s="284">
        <f t="shared" si="95"/>
        <v>37.317067639189084</v>
      </c>
      <c r="N87" s="284">
        <f t="shared" si="95"/>
        <v>43.24600661156326</v>
      </c>
      <c r="O87" s="284">
        <f t="shared" si="95"/>
        <v>49.683195021057614</v>
      </c>
      <c r="P87" s="284">
        <f t="shared" si="95"/>
        <v>52.230061355875044</v>
      </c>
      <c r="Q87" s="284">
        <f t="shared" si="95"/>
        <v>55.282544704715399</v>
      </c>
      <c r="R87" s="284">
        <f t="shared" si="95"/>
        <v>57.754993615222794</v>
      </c>
      <c r="S87" s="284">
        <f t="shared" si="95"/>
        <v>60.730285400669757</v>
      </c>
      <c r="T87" s="284">
        <f t="shared" si="95"/>
        <v>60.661221401784609</v>
      </c>
      <c r="U87" s="284">
        <f t="shared" ref="U87:AE87" si="96">T90</f>
        <v>61.07480947618869</v>
      </c>
      <c r="V87" s="284">
        <f t="shared" si="96"/>
        <v>58.961909340509067</v>
      </c>
      <c r="W87" s="284">
        <f t="shared" si="96"/>
        <v>57.246475656939708</v>
      </c>
      <c r="X87" s="284">
        <f t="shared" si="96"/>
        <v>55.077708834184058</v>
      </c>
      <c r="Y87" s="284">
        <f t="shared" si="96"/>
        <v>53.303804148720346</v>
      </c>
      <c r="Z87" s="284">
        <f t="shared" si="96"/>
        <v>51.075256947296218</v>
      </c>
      <c r="AA87" s="284">
        <f t="shared" si="96"/>
        <v>49.238822572280682</v>
      </c>
      <c r="AB87" s="284">
        <f t="shared" si="96"/>
        <v>46.946312471356364</v>
      </c>
      <c r="AC87" s="284">
        <f t="shared" si="96"/>
        <v>45.043011621729214</v>
      </c>
      <c r="AD87" s="284">
        <f t="shared" si="96"/>
        <v>42.682068912361473</v>
      </c>
      <c r="AE87" s="284">
        <f t="shared" si="96"/>
        <v>40.707267726825719</v>
      </c>
      <c r="AF87" s="284">
        <f t="shared" ref="AF87:AV87" si="97">AE90</f>
        <v>38.273115901502948</v>
      </c>
      <c r="AG87" s="284">
        <f t="shared" si="97"/>
        <v>36.221863170084227</v>
      </c>
      <c r="AH87" s="284">
        <f t="shared" si="97"/>
        <v>33.709397975405089</v>
      </c>
      <c r="AI87" s="284">
        <f t="shared" si="97"/>
        <v>31.57640348526758</v>
      </c>
      <c r="AJ87" s="284">
        <f t="shared" si="97"/>
        <v>28.980170546665221</v>
      </c>
      <c r="AK87" s="284">
        <f t="shared" si="97"/>
        <v>26.759781952040541</v>
      </c>
      <c r="AL87" s="284">
        <f t="shared" si="97"/>
        <v>24.073952873256939</v>
      </c>
      <c r="AM87" s="284">
        <f t="shared" si="97"/>
        <v>21.76013098892934</v>
      </c>
      <c r="AN87" s="284">
        <f t="shared" si="97"/>
        <v>18.924908569515878</v>
      </c>
      <c r="AO87" s="284">
        <f t="shared" si="97"/>
        <v>16.457631727656558</v>
      </c>
      <c r="AP87" s="284">
        <f t="shared" si="97"/>
        <v>13.466361198696987</v>
      </c>
      <c r="AQ87" s="284">
        <f t="shared" si="97"/>
        <v>10.838735565523221</v>
      </c>
      <c r="AR87" s="284">
        <f t="shared" si="97"/>
        <v>7.7378754610129157</v>
      </c>
      <c r="AS87" s="284">
        <f>AR90</f>
        <v>4.9961049267320146</v>
      </c>
      <c r="AT87" s="284">
        <f t="shared" si="97"/>
        <v>1.7680574639700133</v>
      </c>
      <c r="AU87" s="284">
        <f t="shared" si="97"/>
        <v>0</v>
      </c>
      <c r="AV87" s="284">
        <f t="shared" si="97"/>
        <v>0</v>
      </c>
    </row>
    <row r="88" spans="2:48" ht="16" x14ac:dyDescent="0.2">
      <c r="B88" s="226"/>
      <c r="C88" s="276" t="s">
        <v>299</v>
      </c>
      <c r="D88" s="259" t="s">
        <v>78</v>
      </c>
      <c r="E88" s="258"/>
      <c r="F88" s="258"/>
      <c r="G88" s="258"/>
      <c r="H88" s="258"/>
      <c r="I88" s="284">
        <f>IF(I84&lt;0,- I84, 0)</f>
        <v>6.9719656620168706</v>
      </c>
      <c r="J88" s="284">
        <f>IF(J84&lt;0,- J84, 0)</f>
        <v>6.8024163137145166</v>
      </c>
      <c r="K88" s="284">
        <f t="shared" ref="K88:T88" si="98">IF(K84&lt;0,- K84, 0)</f>
        <v>11.515968565402673</v>
      </c>
      <c r="L88" s="284">
        <f t="shared" si="98"/>
        <v>12.026717098055023</v>
      </c>
      <c r="M88" s="284">
        <f t="shared" si="98"/>
        <v>5.9289389723741746</v>
      </c>
      <c r="N88" s="284">
        <f t="shared" si="98"/>
        <v>6.4371884094943548</v>
      </c>
      <c r="O88" s="284">
        <f t="shared" si="98"/>
        <v>2.5468663348174321</v>
      </c>
      <c r="P88" s="284">
        <f t="shared" si="98"/>
        <v>3.052483348840354</v>
      </c>
      <c r="Q88" s="284">
        <f t="shared" si="98"/>
        <v>2.4724489105073979</v>
      </c>
      <c r="R88" s="284">
        <f t="shared" si="98"/>
        <v>2.9752917854469634</v>
      </c>
      <c r="S88" s="284">
        <f t="shared" si="98"/>
        <v>0</v>
      </c>
      <c r="T88" s="284">
        <f t="shared" si="98"/>
        <v>0.41358807440407985</v>
      </c>
      <c r="U88" s="284">
        <f t="shared" ref="U88:AE88" si="99">IF(U84&lt;0,- U84, 0)</f>
        <v>0</v>
      </c>
      <c r="V88" s="284">
        <f t="shared" si="99"/>
        <v>0</v>
      </c>
      <c r="W88" s="284">
        <f t="shared" si="99"/>
        <v>0</v>
      </c>
      <c r="X88" s="284">
        <f t="shared" si="99"/>
        <v>0</v>
      </c>
      <c r="Y88" s="284">
        <f t="shared" si="99"/>
        <v>0</v>
      </c>
      <c r="Z88" s="284">
        <f t="shared" si="99"/>
        <v>0</v>
      </c>
      <c r="AA88" s="284">
        <f t="shared" si="99"/>
        <v>0</v>
      </c>
      <c r="AB88" s="284">
        <f t="shared" si="99"/>
        <v>0</v>
      </c>
      <c r="AC88" s="284">
        <f t="shared" si="99"/>
        <v>0</v>
      </c>
      <c r="AD88" s="284">
        <f t="shared" si="99"/>
        <v>0</v>
      </c>
      <c r="AE88" s="284">
        <f t="shared" si="99"/>
        <v>0</v>
      </c>
      <c r="AF88" s="284">
        <f t="shared" ref="AF88:AV88" si="100">IF(AF84&lt;0,- AF84, 0)</f>
        <v>0</v>
      </c>
      <c r="AG88" s="284">
        <f t="shared" si="100"/>
        <v>0</v>
      </c>
      <c r="AH88" s="284">
        <f t="shared" si="100"/>
        <v>0</v>
      </c>
      <c r="AI88" s="284">
        <f t="shared" si="100"/>
        <v>0</v>
      </c>
      <c r="AJ88" s="284">
        <f t="shared" si="100"/>
        <v>0</v>
      </c>
      <c r="AK88" s="284">
        <f t="shared" si="100"/>
        <v>0</v>
      </c>
      <c r="AL88" s="284">
        <f t="shared" si="100"/>
        <v>0</v>
      </c>
      <c r="AM88" s="284">
        <f t="shared" si="100"/>
        <v>0</v>
      </c>
      <c r="AN88" s="284">
        <f t="shared" si="100"/>
        <v>0</v>
      </c>
      <c r="AO88" s="284">
        <f t="shared" si="100"/>
        <v>0</v>
      </c>
      <c r="AP88" s="284">
        <f t="shared" si="100"/>
        <v>0</v>
      </c>
      <c r="AQ88" s="284">
        <f t="shared" si="100"/>
        <v>0</v>
      </c>
      <c r="AR88" s="284">
        <f t="shared" si="100"/>
        <v>0</v>
      </c>
      <c r="AS88" s="284">
        <f t="shared" si="100"/>
        <v>0</v>
      </c>
      <c r="AT88" s="284">
        <f t="shared" si="100"/>
        <v>0</v>
      </c>
      <c r="AU88" s="284">
        <f t="shared" si="100"/>
        <v>0</v>
      </c>
      <c r="AV88" s="284">
        <f t="shared" si="100"/>
        <v>0</v>
      </c>
    </row>
    <row r="89" spans="2:48" ht="16" x14ac:dyDescent="0.2">
      <c r="B89" s="303"/>
      <c r="C89" s="328" t="s">
        <v>300</v>
      </c>
      <c r="D89" s="259" t="s">
        <v>78</v>
      </c>
      <c r="E89" s="300"/>
      <c r="F89" s="300"/>
      <c r="G89" s="300"/>
      <c r="H89" s="300"/>
      <c r="I89" s="301">
        <f>IF(I84&lt;=0,0,-MIN($E$85*I84, I87))</f>
        <v>0</v>
      </c>
      <c r="J89" s="301">
        <f t="shared" ref="J89:AV89" si="101">IF(J84&lt;=0,0,-MIN($E$85*J84, J87))</f>
        <v>0</v>
      </c>
      <c r="K89" s="301">
        <f t="shared" si="101"/>
        <v>0</v>
      </c>
      <c r="L89" s="301">
        <f t="shared" si="101"/>
        <v>0</v>
      </c>
      <c r="M89" s="301">
        <f t="shared" si="101"/>
        <v>0</v>
      </c>
      <c r="N89" s="301">
        <f t="shared" si="101"/>
        <v>0</v>
      </c>
      <c r="O89" s="301">
        <f t="shared" si="101"/>
        <v>0</v>
      </c>
      <c r="P89" s="301">
        <f t="shared" si="101"/>
        <v>0</v>
      </c>
      <c r="Q89" s="301">
        <f t="shared" si="101"/>
        <v>0</v>
      </c>
      <c r="R89" s="301">
        <f t="shared" si="101"/>
        <v>0</v>
      </c>
      <c r="S89" s="301">
        <f t="shared" si="101"/>
        <v>-6.9063998885150829E-2</v>
      </c>
      <c r="T89" s="301">
        <f t="shared" si="101"/>
        <v>0</v>
      </c>
      <c r="U89" s="301">
        <f t="shared" si="101"/>
        <v>-2.1129001356796251</v>
      </c>
      <c r="V89" s="301">
        <f t="shared" si="101"/>
        <v>-1.7154336835693571</v>
      </c>
      <c r="W89" s="301">
        <f t="shared" si="101"/>
        <v>-2.1687668227556527</v>
      </c>
      <c r="X89" s="301">
        <f t="shared" si="101"/>
        <v>-1.7739046854637111</v>
      </c>
      <c r="Y89" s="301">
        <f t="shared" si="101"/>
        <v>-2.2285472014241274</v>
      </c>
      <c r="Z89" s="301">
        <f t="shared" si="101"/>
        <v>-1.8364343750155321</v>
      </c>
      <c r="AA89" s="301">
        <f t="shared" si="101"/>
        <v>-2.2925101009243147</v>
      </c>
      <c r="AB89" s="301">
        <f t="shared" si="101"/>
        <v>-1.9033008496271486</v>
      </c>
      <c r="AC89" s="301">
        <f t="shared" si="101"/>
        <v>-2.3609427093677442</v>
      </c>
      <c r="AD89" s="301">
        <f t="shared" si="101"/>
        <v>-1.9748011855357526</v>
      </c>
      <c r="AE89" s="301">
        <f t="shared" si="101"/>
        <v>-2.4341518253227723</v>
      </c>
      <c r="AF89" s="301">
        <f t="shared" si="101"/>
        <v>-2.0512527314187206</v>
      </c>
      <c r="AG89" s="301">
        <f t="shared" si="101"/>
        <v>-2.5124651946791401</v>
      </c>
      <c r="AH89" s="301">
        <f t="shared" si="101"/>
        <v>-2.1329944901375089</v>
      </c>
      <c r="AI89" s="301">
        <f t="shared" si="101"/>
        <v>-2.5962329386023608</v>
      </c>
      <c r="AJ89" s="301">
        <f t="shared" si="101"/>
        <v>-2.2203885946246795</v>
      </c>
      <c r="AK89" s="301">
        <f t="shared" si="101"/>
        <v>-2.685829078783601</v>
      </c>
      <c r="AL89" s="301">
        <f t="shared" si="101"/>
        <v>-2.3138218843275999</v>
      </c>
      <c r="AM89" s="301">
        <f t="shared" si="101"/>
        <v>-2.8352224194134603</v>
      </c>
      <c r="AN89" s="301">
        <f t="shared" si="101"/>
        <v>-2.4672768418593201</v>
      </c>
      <c r="AO89" s="301">
        <f t="shared" si="101"/>
        <v>-2.9912705289595705</v>
      </c>
      <c r="AP89" s="301">
        <f t="shared" si="101"/>
        <v>-2.627625633173766</v>
      </c>
      <c r="AQ89" s="301">
        <f t="shared" si="101"/>
        <v>-3.1008601045103052</v>
      </c>
      <c r="AR89" s="301">
        <f t="shared" si="101"/>
        <v>-2.7417705342809011</v>
      </c>
      <c r="AS89" s="301">
        <f t="shared" si="101"/>
        <v>-3.2280474627620013</v>
      </c>
      <c r="AT89" s="301">
        <f t="shared" si="101"/>
        <v>-1.7680574639700133</v>
      </c>
      <c r="AU89" s="301">
        <f t="shared" si="101"/>
        <v>0</v>
      </c>
      <c r="AV89" s="301">
        <f t="shared" si="101"/>
        <v>0</v>
      </c>
    </row>
    <row r="90" spans="2:48" ht="16" x14ac:dyDescent="0.2">
      <c r="B90" s="226"/>
      <c r="C90" s="278" t="s">
        <v>301</v>
      </c>
      <c r="D90" s="335" t="s">
        <v>78</v>
      </c>
      <c r="E90" s="258"/>
      <c r="F90" s="258"/>
      <c r="G90" s="258"/>
      <c r="H90" s="327">
        <v>0</v>
      </c>
      <c r="I90" s="284">
        <f>SUM(I87:I89)</f>
        <v>6.9719656620168706</v>
      </c>
      <c r="J90" s="284">
        <f t="shared" ref="J90:AV90" si="102">SUM(J87:J89)</f>
        <v>13.774381975731387</v>
      </c>
      <c r="K90" s="284">
        <f t="shared" si="102"/>
        <v>25.29035054113406</v>
      </c>
      <c r="L90" s="284">
        <f t="shared" si="102"/>
        <v>37.317067639189084</v>
      </c>
      <c r="M90" s="284">
        <f t="shared" si="102"/>
        <v>43.24600661156326</v>
      </c>
      <c r="N90" s="284">
        <f t="shared" si="102"/>
        <v>49.683195021057614</v>
      </c>
      <c r="O90" s="284">
        <f t="shared" si="102"/>
        <v>52.230061355875044</v>
      </c>
      <c r="P90" s="284">
        <f t="shared" si="102"/>
        <v>55.282544704715399</v>
      </c>
      <c r="Q90" s="284">
        <f t="shared" si="102"/>
        <v>57.754993615222794</v>
      </c>
      <c r="R90" s="284">
        <f t="shared" si="102"/>
        <v>60.730285400669757</v>
      </c>
      <c r="S90" s="284">
        <f t="shared" si="102"/>
        <v>60.661221401784609</v>
      </c>
      <c r="T90" s="284">
        <f t="shared" si="102"/>
        <v>61.07480947618869</v>
      </c>
      <c r="U90" s="284">
        <f t="shared" si="102"/>
        <v>58.961909340509067</v>
      </c>
      <c r="V90" s="284">
        <f t="shared" si="102"/>
        <v>57.246475656939708</v>
      </c>
      <c r="W90" s="284">
        <f t="shared" si="102"/>
        <v>55.077708834184058</v>
      </c>
      <c r="X90" s="284">
        <f t="shared" si="102"/>
        <v>53.303804148720346</v>
      </c>
      <c r="Y90" s="284">
        <f t="shared" si="102"/>
        <v>51.075256947296218</v>
      </c>
      <c r="Z90" s="284">
        <f t="shared" si="102"/>
        <v>49.238822572280682</v>
      </c>
      <c r="AA90" s="284">
        <f t="shared" si="102"/>
        <v>46.946312471356364</v>
      </c>
      <c r="AB90" s="284">
        <f t="shared" si="102"/>
        <v>45.043011621729214</v>
      </c>
      <c r="AC90" s="284">
        <f t="shared" si="102"/>
        <v>42.682068912361473</v>
      </c>
      <c r="AD90" s="284">
        <f t="shared" si="102"/>
        <v>40.707267726825719</v>
      </c>
      <c r="AE90" s="284">
        <f t="shared" si="102"/>
        <v>38.273115901502948</v>
      </c>
      <c r="AF90" s="284">
        <f t="shared" si="102"/>
        <v>36.221863170084227</v>
      </c>
      <c r="AG90" s="284">
        <f t="shared" si="102"/>
        <v>33.709397975405089</v>
      </c>
      <c r="AH90" s="284">
        <f t="shared" si="102"/>
        <v>31.57640348526758</v>
      </c>
      <c r="AI90" s="284">
        <f t="shared" si="102"/>
        <v>28.980170546665221</v>
      </c>
      <c r="AJ90" s="284">
        <f t="shared" si="102"/>
        <v>26.759781952040541</v>
      </c>
      <c r="AK90" s="284">
        <f t="shared" si="102"/>
        <v>24.073952873256939</v>
      </c>
      <c r="AL90" s="284">
        <f t="shared" si="102"/>
        <v>21.76013098892934</v>
      </c>
      <c r="AM90" s="284">
        <f t="shared" si="102"/>
        <v>18.924908569515878</v>
      </c>
      <c r="AN90" s="284">
        <f t="shared" si="102"/>
        <v>16.457631727656558</v>
      </c>
      <c r="AO90" s="284">
        <f t="shared" si="102"/>
        <v>13.466361198696987</v>
      </c>
      <c r="AP90" s="284">
        <f t="shared" si="102"/>
        <v>10.838735565523221</v>
      </c>
      <c r="AQ90" s="284">
        <f t="shared" si="102"/>
        <v>7.7378754610129157</v>
      </c>
      <c r="AR90" s="284">
        <f t="shared" si="102"/>
        <v>4.9961049267320146</v>
      </c>
      <c r="AS90" s="284">
        <f t="shared" si="102"/>
        <v>1.7680574639700133</v>
      </c>
      <c r="AT90" s="284">
        <f t="shared" si="102"/>
        <v>0</v>
      </c>
      <c r="AU90" s="284">
        <f t="shared" si="102"/>
        <v>0</v>
      </c>
      <c r="AV90" s="284">
        <f t="shared" si="102"/>
        <v>0</v>
      </c>
    </row>
    <row r="91" spans="2:48" ht="16" x14ac:dyDescent="0.2">
      <c r="B91" s="226"/>
      <c r="C91" s="258"/>
      <c r="D91" s="258"/>
      <c r="E91" s="258"/>
      <c r="F91" s="258"/>
      <c r="G91" s="258"/>
      <c r="H91" s="258"/>
      <c r="I91" s="284"/>
      <c r="J91" s="284"/>
      <c r="K91" s="284"/>
      <c r="L91" s="284"/>
      <c r="M91" s="284"/>
      <c r="N91" s="284"/>
      <c r="O91" s="284"/>
      <c r="P91" s="284"/>
      <c r="Q91" s="284"/>
      <c r="R91" s="284"/>
      <c r="S91" s="284"/>
      <c r="T91" s="284"/>
      <c r="U91" s="284"/>
      <c r="V91" s="284"/>
      <c r="W91" s="284"/>
      <c r="X91" s="284"/>
      <c r="Y91" s="284"/>
      <c r="Z91" s="284"/>
      <c r="AA91" s="284"/>
      <c r="AB91" s="284"/>
      <c r="AC91" s="284"/>
      <c r="AD91" s="284"/>
      <c r="AE91" s="284"/>
      <c r="AF91" s="284"/>
      <c r="AG91" s="284"/>
      <c r="AH91" s="284"/>
      <c r="AI91" s="284"/>
      <c r="AJ91" s="284"/>
      <c r="AK91" s="284"/>
      <c r="AL91" s="284"/>
      <c r="AM91" s="284"/>
      <c r="AN91" s="284"/>
      <c r="AO91" s="284"/>
      <c r="AP91" s="284"/>
      <c r="AQ91" s="284"/>
      <c r="AR91" s="284"/>
      <c r="AS91" s="284"/>
      <c r="AT91" s="284"/>
      <c r="AU91" s="284"/>
      <c r="AV91" s="284"/>
    </row>
    <row r="92" spans="2:48" ht="16" x14ac:dyDescent="0.2">
      <c r="B92" s="226"/>
      <c r="C92" s="258" t="s">
        <v>302</v>
      </c>
      <c r="D92" s="259" t="s">
        <v>78</v>
      </c>
      <c r="E92" s="258"/>
      <c r="F92" s="258"/>
      <c r="G92" s="258"/>
      <c r="H92" s="298">
        <f>SUM(I92:AV92)</f>
        <v>24.700953527104726</v>
      </c>
      <c r="I92" s="284">
        <f>IF(I84&lt;0,0,I84+I89)</f>
        <v>0</v>
      </c>
      <c r="J92" s="284">
        <f t="shared" ref="J92:AV92" si="103">IF(J84&lt;0,0,J84+J89)</f>
        <v>0</v>
      </c>
      <c r="K92" s="284">
        <f t="shared" si="103"/>
        <v>0</v>
      </c>
      <c r="L92" s="284">
        <f t="shared" si="103"/>
        <v>0</v>
      </c>
      <c r="M92" s="284">
        <f t="shared" si="103"/>
        <v>0</v>
      </c>
      <c r="N92" s="284">
        <f t="shared" si="103"/>
        <v>0</v>
      </c>
      <c r="O92" s="284">
        <f t="shared" si="103"/>
        <v>0</v>
      </c>
      <c r="P92" s="284">
        <f t="shared" si="103"/>
        <v>0</v>
      </c>
      <c r="Q92" s="284">
        <f t="shared" si="103"/>
        <v>0</v>
      </c>
      <c r="R92" s="284">
        <f t="shared" si="103"/>
        <v>0</v>
      </c>
      <c r="S92" s="284">
        <f t="shared" si="103"/>
        <v>1.72659997212877E-2</v>
      </c>
      <c r="T92" s="284">
        <f t="shared" si="103"/>
        <v>0</v>
      </c>
      <c r="U92" s="284">
        <f t="shared" si="103"/>
        <v>0.52822503391990638</v>
      </c>
      <c r="V92" s="284">
        <f t="shared" si="103"/>
        <v>0.42885842089233916</v>
      </c>
      <c r="W92" s="284">
        <f t="shared" si="103"/>
        <v>0.54219170568891295</v>
      </c>
      <c r="X92" s="284">
        <f t="shared" si="103"/>
        <v>0.44347617136592765</v>
      </c>
      <c r="Y92" s="284">
        <f t="shared" si="103"/>
        <v>0.55713680035603197</v>
      </c>
      <c r="Z92" s="284">
        <f t="shared" si="103"/>
        <v>0.45910859375388302</v>
      </c>
      <c r="AA92" s="284">
        <f t="shared" si="103"/>
        <v>0.57312752523107857</v>
      </c>
      <c r="AB92" s="284">
        <f t="shared" si="103"/>
        <v>0.47582521240678699</v>
      </c>
      <c r="AC92" s="284">
        <f t="shared" si="103"/>
        <v>0.59023567734193572</v>
      </c>
      <c r="AD92" s="284">
        <f t="shared" si="103"/>
        <v>0.49370029638393809</v>
      </c>
      <c r="AE92" s="284">
        <f t="shared" si="103"/>
        <v>0.60853795633069296</v>
      </c>
      <c r="AF92" s="284">
        <f t="shared" si="103"/>
        <v>0.51281318285467981</v>
      </c>
      <c r="AG92" s="284">
        <f t="shared" si="103"/>
        <v>0.6281162986697848</v>
      </c>
      <c r="AH92" s="284">
        <f t="shared" si="103"/>
        <v>0.53324862253437688</v>
      </c>
      <c r="AI92" s="284">
        <f t="shared" si="103"/>
        <v>0.64905823465058976</v>
      </c>
      <c r="AJ92" s="284">
        <f t="shared" si="103"/>
        <v>0.55509714865616955</v>
      </c>
      <c r="AK92" s="284">
        <f t="shared" si="103"/>
        <v>0.67145726969590003</v>
      </c>
      <c r="AL92" s="284">
        <f t="shared" si="103"/>
        <v>0.57845547108189965</v>
      </c>
      <c r="AM92" s="284">
        <f t="shared" si="103"/>
        <v>0.70880560485336463</v>
      </c>
      <c r="AN92" s="284">
        <f t="shared" si="103"/>
        <v>0.61681921046483001</v>
      </c>
      <c r="AO92" s="284">
        <f t="shared" si="103"/>
        <v>0.74781763223989239</v>
      </c>
      <c r="AP92" s="284">
        <f>IF(AP84&lt;0,0,AP84+AP89)</f>
        <v>0.65690640829344149</v>
      </c>
      <c r="AQ92" s="284">
        <f t="shared" si="103"/>
        <v>0.77521502612757631</v>
      </c>
      <c r="AR92" s="284">
        <f t="shared" si="103"/>
        <v>0.68544263357022484</v>
      </c>
      <c r="AS92" s="284">
        <f t="shared" si="103"/>
        <v>0.80701186569049987</v>
      </c>
      <c r="AT92" s="284">
        <f t="shared" si="103"/>
        <v>1.7279190488757989</v>
      </c>
      <c r="AU92" s="284">
        <f t="shared" si="103"/>
        <v>4.0088579007825835</v>
      </c>
      <c r="AV92" s="284">
        <f t="shared" si="103"/>
        <v>4.1202225746703967</v>
      </c>
    </row>
    <row r="93" spans="2:48" ht="16" x14ac:dyDescent="0.2">
      <c r="B93" s="226"/>
      <c r="C93" s="258" t="s">
        <v>303</v>
      </c>
      <c r="D93" s="259" t="s">
        <v>78</v>
      </c>
      <c r="E93" s="258"/>
      <c r="F93" s="258"/>
      <c r="G93" s="258"/>
      <c r="H93" s="298">
        <f>SUM(I93:AV93)</f>
        <v>-5.1872002406919933</v>
      </c>
      <c r="I93" s="284">
        <f>I92*$E$56*(-1)</f>
        <v>0</v>
      </c>
      <c r="J93" s="284">
        <f t="shared" ref="J93:AV93" si="104">J92*$E$56*(-1)</f>
        <v>0</v>
      </c>
      <c r="K93" s="284">
        <f t="shared" si="104"/>
        <v>0</v>
      </c>
      <c r="L93" s="284">
        <f t="shared" si="104"/>
        <v>0</v>
      </c>
      <c r="M93" s="284">
        <f t="shared" si="104"/>
        <v>0</v>
      </c>
      <c r="N93" s="284">
        <f t="shared" si="104"/>
        <v>0</v>
      </c>
      <c r="O93" s="284">
        <f t="shared" si="104"/>
        <v>0</v>
      </c>
      <c r="P93" s="284">
        <f t="shared" si="104"/>
        <v>0</v>
      </c>
      <c r="Q93" s="284">
        <f t="shared" si="104"/>
        <v>0</v>
      </c>
      <c r="R93" s="284">
        <f t="shared" si="104"/>
        <v>0</v>
      </c>
      <c r="S93" s="284">
        <f t="shared" si="104"/>
        <v>-3.6258599414704168E-3</v>
      </c>
      <c r="T93" s="284">
        <f t="shared" si="104"/>
        <v>0</v>
      </c>
      <c r="U93" s="284">
        <f t="shared" si="104"/>
        <v>-0.11092725712318034</v>
      </c>
      <c r="V93" s="284">
        <f t="shared" si="104"/>
        <v>-9.0060268387391215E-2</v>
      </c>
      <c r="W93" s="284">
        <f t="shared" si="104"/>
        <v>-0.11386025819467172</v>
      </c>
      <c r="X93" s="284">
        <f t="shared" si="104"/>
        <v>-9.3129995986844807E-2</v>
      </c>
      <c r="Y93" s="284">
        <f t="shared" si="104"/>
        <v>-0.1169987280747667</v>
      </c>
      <c r="Z93" s="284">
        <f>Z92*$E$56*(-1)</f>
        <v>-9.6412804688315437E-2</v>
      </c>
      <c r="AA93" s="284">
        <f t="shared" si="104"/>
        <v>-0.12035678029852649</v>
      </c>
      <c r="AB93" s="284">
        <f t="shared" si="104"/>
        <v>-9.9923294605425261E-2</v>
      </c>
      <c r="AC93" s="284">
        <f t="shared" si="104"/>
        <v>-0.1239494922418065</v>
      </c>
      <c r="AD93" s="284">
        <f t="shared" si="104"/>
        <v>-0.10367706224062699</v>
      </c>
      <c r="AE93" s="284">
        <f t="shared" si="104"/>
        <v>-0.12779297082944552</v>
      </c>
      <c r="AF93" s="284">
        <f t="shared" si="104"/>
        <v>-0.10769076839948276</v>
      </c>
      <c r="AG93" s="284">
        <f t="shared" si="104"/>
        <v>-0.13190442272065481</v>
      </c>
      <c r="AH93" s="284">
        <f t="shared" si="104"/>
        <v>-0.11198221073221915</v>
      </c>
      <c r="AI93" s="284">
        <f t="shared" si="104"/>
        <v>-0.13630222927662383</v>
      </c>
      <c r="AJ93" s="284">
        <f t="shared" si="104"/>
        <v>-0.11657040121779561</v>
      </c>
      <c r="AK93" s="284">
        <f t="shared" si="104"/>
        <v>-0.14100602663613901</v>
      </c>
      <c r="AL93" s="284">
        <f t="shared" si="104"/>
        <v>-0.12147564892719892</v>
      </c>
      <c r="AM93" s="284">
        <f t="shared" si="104"/>
        <v>-0.14884917701920658</v>
      </c>
      <c r="AN93" s="284">
        <f t="shared" si="104"/>
        <v>-0.1295320341976143</v>
      </c>
      <c r="AO93" s="284">
        <f t="shared" si="104"/>
        <v>-0.15704170277037741</v>
      </c>
      <c r="AP93" s="284">
        <f t="shared" si="104"/>
        <v>-0.13795034574162271</v>
      </c>
      <c r="AQ93" s="284">
        <f t="shared" si="104"/>
        <v>-0.16279515548679102</v>
      </c>
      <c r="AR93" s="284">
        <f t="shared" si="104"/>
        <v>-0.14394295304974722</v>
      </c>
      <c r="AS93" s="284">
        <f t="shared" si="104"/>
        <v>-0.16947249179500495</v>
      </c>
      <c r="AT93" s="284">
        <f t="shared" si="104"/>
        <v>-0.36286300026391777</v>
      </c>
      <c r="AU93" s="284">
        <f t="shared" si="104"/>
        <v>-0.84186015916434254</v>
      </c>
      <c r="AV93" s="284">
        <f t="shared" si="104"/>
        <v>-0.86524674068078322</v>
      </c>
    </row>
    <row r="94" spans="2:48" ht="16" x14ac:dyDescent="0.2">
      <c r="B94" s="226"/>
      <c r="C94" s="258"/>
      <c r="D94" s="258"/>
      <c r="E94" s="258"/>
      <c r="F94" s="258"/>
      <c r="G94" s="258"/>
      <c r="H94" s="258"/>
      <c r="I94" s="284"/>
      <c r="J94" s="284"/>
      <c r="K94" s="284"/>
      <c r="L94" s="284"/>
      <c r="M94" s="284"/>
      <c r="N94" s="284"/>
      <c r="O94" s="284"/>
      <c r="P94" s="284"/>
      <c r="Q94" s="284"/>
      <c r="R94" s="284"/>
      <c r="S94" s="284"/>
      <c r="T94" s="284"/>
      <c r="U94" s="284"/>
      <c r="V94" s="284"/>
      <c r="W94" s="284"/>
      <c r="X94" s="284"/>
      <c r="Y94" s="284"/>
      <c r="Z94" s="284"/>
      <c r="AA94" s="284"/>
      <c r="AB94" s="284"/>
      <c r="AC94" s="284"/>
      <c r="AD94" s="284"/>
      <c r="AE94" s="284"/>
      <c r="AF94" s="284"/>
      <c r="AG94" s="284"/>
      <c r="AH94" s="284"/>
      <c r="AI94" s="284"/>
      <c r="AJ94" s="284"/>
      <c r="AK94" s="284"/>
      <c r="AL94" s="284"/>
      <c r="AM94" s="284"/>
      <c r="AN94" s="284"/>
      <c r="AO94" s="284"/>
      <c r="AP94" s="284"/>
      <c r="AQ94" s="284"/>
      <c r="AR94" s="284"/>
      <c r="AS94" s="284"/>
      <c r="AT94" s="284"/>
      <c r="AU94" s="284"/>
      <c r="AV94" s="284"/>
    </row>
    <row r="95" spans="2:48" ht="16" x14ac:dyDescent="0.2">
      <c r="B95" s="302" t="s">
        <v>304</v>
      </c>
      <c r="C95" s="258"/>
      <c r="D95" s="258"/>
      <c r="E95" s="258"/>
      <c r="F95" s="258"/>
      <c r="G95" s="258"/>
      <c r="H95" s="258"/>
      <c r="I95" s="284"/>
      <c r="J95" s="284"/>
      <c r="K95" s="284"/>
      <c r="L95" s="284"/>
      <c r="M95" s="284"/>
      <c r="N95" s="284"/>
      <c r="O95" s="284"/>
      <c r="P95" s="284"/>
      <c r="Q95" s="284"/>
      <c r="R95" s="284"/>
      <c r="S95" s="284"/>
      <c r="T95" s="284"/>
      <c r="U95" s="284"/>
      <c r="V95" s="284"/>
      <c r="W95" s="284"/>
      <c r="X95" s="284"/>
      <c r="Y95" s="284"/>
      <c r="Z95" s="284"/>
      <c r="AA95" s="284"/>
      <c r="AB95" s="284"/>
      <c r="AC95" s="284"/>
      <c r="AD95" s="284"/>
      <c r="AE95" s="284"/>
      <c r="AF95" s="284"/>
      <c r="AG95" s="284"/>
      <c r="AH95" s="284"/>
      <c r="AI95" s="284"/>
      <c r="AJ95" s="284"/>
      <c r="AK95" s="284"/>
      <c r="AL95" s="284"/>
      <c r="AM95" s="284"/>
      <c r="AN95" s="284"/>
      <c r="AO95" s="284"/>
      <c r="AP95" s="284"/>
      <c r="AQ95" s="284"/>
      <c r="AR95" s="284"/>
      <c r="AS95" s="284"/>
      <c r="AT95" s="284"/>
      <c r="AU95" s="284"/>
      <c r="AV95" s="284"/>
    </row>
    <row r="96" spans="2:48" ht="16" x14ac:dyDescent="0.2">
      <c r="B96" s="226"/>
      <c r="C96" s="258" t="s">
        <v>308</v>
      </c>
      <c r="D96" s="259" t="s">
        <v>78</v>
      </c>
      <c r="E96" s="258"/>
      <c r="F96" s="258"/>
      <c r="G96" s="258"/>
      <c r="I96" s="284">
        <f>H99</f>
        <v>0</v>
      </c>
      <c r="J96" s="284">
        <f t="shared" ref="J96:N96" si="105">I99</f>
        <v>1.8152701862399998</v>
      </c>
      <c r="K96" s="284">
        <f t="shared" si="105"/>
        <v>3.3616114559999994</v>
      </c>
      <c r="L96" s="284">
        <f t="shared" si="105"/>
        <v>5.2131870459647995</v>
      </c>
      <c r="M96" s="284">
        <f t="shared" si="105"/>
        <v>6.7904551411199989</v>
      </c>
      <c r="N96" s="284">
        <f t="shared" si="105"/>
        <v>8.6790622428840951</v>
      </c>
      <c r="O96" s="284">
        <f t="shared" ref="O96:AD96" si="106">N99</f>
        <v>10.287875699942399</v>
      </c>
      <c r="P96" s="284">
        <f t="shared" si="106"/>
        <v>12.214254943741777</v>
      </c>
      <c r="Q96" s="284">
        <f t="shared" si="106"/>
        <v>13.855244669941246</v>
      </c>
      <c r="R96" s="284">
        <f t="shared" si="106"/>
        <v>15.820151498616612</v>
      </c>
      <c r="S96" s="284">
        <f t="shared" si="106"/>
        <v>17.49396101934007</v>
      </c>
      <c r="T96" s="284">
        <f t="shared" si="106"/>
        <v>19.494540124647472</v>
      </c>
      <c r="U96" s="284">
        <f t="shared" si="106"/>
        <v>21.201825835785399</v>
      </c>
      <c r="V96" s="284">
        <f t="shared" si="106"/>
        <v>23.135187643216071</v>
      </c>
      <c r="W96" s="284">
        <f t="shared" si="106"/>
        <v>24.786558800189368</v>
      </c>
      <c r="X96" s="284">
        <f t="shared" si="106"/>
        <v>26.757873387839624</v>
      </c>
      <c r="Y96" s="284">
        <f t="shared" si="106"/>
        <v>28.441003445720678</v>
      </c>
      <c r="Z96" s="284">
        <f t="shared" si="106"/>
        <v>30.450883060407737</v>
      </c>
      <c r="AA96" s="284">
        <f t="shared" si="106"/>
        <v>32.166255510664683</v>
      </c>
      <c r="AB96" s="284">
        <f t="shared" si="106"/>
        <v>34.21531463998322</v>
      </c>
      <c r="AC96" s="284">
        <f t="shared" si="106"/>
        <v>35.963412305421961</v>
      </c>
      <c r="AD96" s="284">
        <f t="shared" si="106"/>
        <v>35.839462813180155</v>
      </c>
      <c r="AE96" s="284">
        <f t="shared" ref="AE96:AV96" si="107">AD99</f>
        <v>35.735785750939527</v>
      </c>
      <c r="AF96" s="284">
        <f t="shared" si="107"/>
        <v>35.607992780110081</v>
      </c>
      <c r="AG96" s="284">
        <f t="shared" si="107"/>
        <v>35.500302011710595</v>
      </c>
      <c r="AH96" s="284">
        <f t="shared" si="107"/>
        <v>35.368397588989943</v>
      </c>
      <c r="AI96" s="284">
        <f t="shared" si="107"/>
        <v>35.256415378257721</v>
      </c>
      <c r="AJ96" s="284">
        <f t="shared" si="107"/>
        <v>35.120113148981098</v>
      </c>
      <c r="AK96" s="284">
        <f t="shared" si="107"/>
        <v>35.003542747763305</v>
      </c>
      <c r="AL96" s="284">
        <f t="shared" si="107"/>
        <v>34.862536721127164</v>
      </c>
      <c r="AM96" s="284">
        <f t="shared" si="107"/>
        <v>34.741061072199962</v>
      </c>
      <c r="AN96" s="284">
        <f t="shared" si="107"/>
        <v>34.592211895180753</v>
      </c>
      <c r="AO96" s="284">
        <f t="shared" si="107"/>
        <v>34.462679860983137</v>
      </c>
      <c r="AP96" s="284">
        <f t="shared" si="107"/>
        <v>34.305638158212759</v>
      </c>
      <c r="AQ96" s="284">
        <f t="shared" si="107"/>
        <v>34.167687812471137</v>
      </c>
      <c r="AR96" s="284">
        <f t="shared" si="107"/>
        <v>34.004892656984346</v>
      </c>
      <c r="AS96" s="284">
        <f t="shared" si="107"/>
        <v>33.860949703934601</v>
      </c>
      <c r="AT96" s="284">
        <f t="shared" si="107"/>
        <v>33.691477212139596</v>
      </c>
      <c r="AU96" s="284">
        <f t="shared" si="107"/>
        <v>33.328614211875674</v>
      </c>
      <c r="AV96" s="284">
        <f t="shared" si="107"/>
        <v>32.486754052711333</v>
      </c>
    </row>
    <row r="97" spans="2:48" ht="16" x14ac:dyDescent="0.2">
      <c r="B97" s="226"/>
      <c r="C97" s="276" t="s">
        <v>309</v>
      </c>
      <c r="D97" s="259" t="s">
        <v>78</v>
      </c>
      <c r="E97" s="258"/>
      <c r="F97" s="258"/>
      <c r="G97" s="258"/>
      <c r="H97" s="298">
        <f t="shared" ref="H97:H98" si="108">SUM(I97:AV97)</f>
        <v>35.963412305421961</v>
      </c>
      <c r="I97" s="284">
        <f t="shared" ref="I97:AV97" si="109">IF((I58+I93)&gt;0, I58+I93, 0)</f>
        <v>1.8152701862399998</v>
      </c>
      <c r="J97" s="284">
        <f t="shared" si="109"/>
        <v>1.5463412697599999</v>
      </c>
      <c r="K97" s="284">
        <f t="shared" si="109"/>
        <v>1.8515755899647997</v>
      </c>
      <c r="L97" s="284">
        <f t="shared" si="109"/>
        <v>1.5772680951551998</v>
      </c>
      <c r="M97" s="284">
        <f t="shared" si="109"/>
        <v>1.8886071017640957</v>
      </c>
      <c r="N97" s="284">
        <f t="shared" si="109"/>
        <v>1.6088134570583039</v>
      </c>
      <c r="O97" s="284">
        <f t="shared" si="109"/>
        <v>1.9263792437993774</v>
      </c>
      <c r="P97" s="284">
        <f t="shared" si="109"/>
        <v>1.6409897261994697</v>
      </c>
      <c r="Q97" s="284">
        <f t="shared" si="109"/>
        <v>1.964906828675365</v>
      </c>
      <c r="R97" s="284">
        <f t="shared" si="109"/>
        <v>1.6738095207234593</v>
      </c>
      <c r="S97" s="284">
        <f t="shared" si="109"/>
        <v>2.000579105307402</v>
      </c>
      <c r="T97" s="284">
        <f t="shared" si="109"/>
        <v>1.7072857111379285</v>
      </c>
      <c r="U97" s="284">
        <f t="shared" si="109"/>
        <v>1.93336180743067</v>
      </c>
      <c r="V97" s="284">
        <f t="shared" si="109"/>
        <v>1.6513711569732958</v>
      </c>
      <c r="W97" s="284">
        <f t="shared" si="109"/>
        <v>1.9713145876502551</v>
      </c>
      <c r="X97" s="284">
        <f t="shared" si="109"/>
        <v>1.6831300578810562</v>
      </c>
      <c r="Y97" s="284">
        <f t="shared" si="109"/>
        <v>2.0098796146870588</v>
      </c>
      <c r="Z97" s="284">
        <f t="shared" si="109"/>
        <v>1.7153724502569436</v>
      </c>
      <c r="AA97" s="284">
        <f t="shared" si="109"/>
        <v>2.0490591293185356</v>
      </c>
      <c r="AB97" s="284">
        <f t="shared" si="109"/>
        <v>1.7480976654387388</v>
      </c>
      <c r="AC97" s="284">
        <f t="shared" si="109"/>
        <v>0</v>
      </c>
      <c r="AD97" s="284">
        <f t="shared" si="109"/>
        <v>0</v>
      </c>
      <c r="AE97" s="284">
        <f t="shared" si="109"/>
        <v>0</v>
      </c>
      <c r="AF97" s="284">
        <f t="shared" si="109"/>
        <v>0</v>
      </c>
      <c r="AG97" s="284">
        <f t="shared" si="109"/>
        <v>0</v>
      </c>
      <c r="AH97" s="284">
        <f t="shared" si="109"/>
        <v>0</v>
      </c>
      <c r="AI97" s="284">
        <f t="shared" si="109"/>
        <v>0</v>
      </c>
      <c r="AJ97" s="284">
        <f t="shared" si="109"/>
        <v>0</v>
      </c>
      <c r="AK97" s="284">
        <f t="shared" si="109"/>
        <v>0</v>
      </c>
      <c r="AL97" s="284">
        <f t="shared" si="109"/>
        <v>0</v>
      </c>
      <c r="AM97" s="284">
        <f t="shared" si="109"/>
        <v>0</v>
      </c>
      <c r="AN97" s="284">
        <f t="shared" si="109"/>
        <v>0</v>
      </c>
      <c r="AO97" s="284">
        <f t="shared" si="109"/>
        <v>0</v>
      </c>
      <c r="AP97" s="284">
        <f t="shared" si="109"/>
        <v>0</v>
      </c>
      <c r="AQ97" s="284">
        <f t="shared" si="109"/>
        <v>0</v>
      </c>
      <c r="AR97" s="284">
        <f t="shared" si="109"/>
        <v>0</v>
      </c>
      <c r="AS97" s="284">
        <f t="shared" si="109"/>
        <v>0</v>
      </c>
      <c r="AT97" s="284">
        <f t="shared" si="109"/>
        <v>0</v>
      </c>
      <c r="AU97" s="284">
        <f t="shared" si="109"/>
        <v>0</v>
      </c>
      <c r="AV97" s="284">
        <f t="shared" si="109"/>
        <v>0</v>
      </c>
    </row>
    <row r="98" spans="2:48" ht="16" x14ac:dyDescent="0.2">
      <c r="B98" s="303"/>
      <c r="C98" s="328" t="s">
        <v>310</v>
      </c>
      <c r="D98" s="299" t="s">
        <v>78</v>
      </c>
      <c r="E98" s="300"/>
      <c r="F98" s="300"/>
      <c r="G98" s="300"/>
      <c r="H98" s="298">
        <f t="shared" si="108"/>
        <v>-4.3419049933914007</v>
      </c>
      <c r="I98" s="301">
        <f>IF(I58+I93&gt;0,0,-MIN(-(I58+I93), I96) )</f>
        <v>0</v>
      </c>
      <c r="J98" s="301">
        <f t="shared" ref="J98:AV98" si="110">IF(J58+J93&gt;0,0,-MIN(-(J58+J93), J96) )</f>
        <v>0</v>
      </c>
      <c r="K98" s="301">
        <f t="shared" si="110"/>
        <v>0</v>
      </c>
      <c r="L98" s="301">
        <f t="shared" si="110"/>
        <v>0</v>
      </c>
      <c r="M98" s="301">
        <f t="shared" si="110"/>
        <v>0</v>
      </c>
      <c r="N98" s="301">
        <f t="shared" si="110"/>
        <v>0</v>
      </c>
      <c r="O98" s="301">
        <f t="shared" si="110"/>
        <v>0</v>
      </c>
      <c r="P98" s="301">
        <f t="shared" si="110"/>
        <v>0</v>
      </c>
      <c r="Q98" s="301">
        <f t="shared" si="110"/>
        <v>0</v>
      </c>
      <c r="R98" s="301">
        <f t="shared" si="110"/>
        <v>0</v>
      </c>
      <c r="S98" s="301">
        <f t="shared" si="110"/>
        <v>0</v>
      </c>
      <c r="T98" s="301">
        <f t="shared" si="110"/>
        <v>0</v>
      </c>
      <c r="U98" s="301">
        <f t="shared" si="110"/>
        <v>0</v>
      </c>
      <c r="V98" s="301">
        <f t="shared" si="110"/>
        <v>0</v>
      </c>
      <c r="W98" s="301">
        <f t="shared" si="110"/>
        <v>0</v>
      </c>
      <c r="X98" s="301">
        <f t="shared" si="110"/>
        <v>0</v>
      </c>
      <c r="Y98" s="301">
        <f t="shared" si="110"/>
        <v>0</v>
      </c>
      <c r="Z98" s="301">
        <f t="shared" si="110"/>
        <v>0</v>
      </c>
      <c r="AA98" s="301">
        <f t="shared" si="110"/>
        <v>0</v>
      </c>
      <c r="AB98" s="301">
        <f t="shared" si="110"/>
        <v>0</v>
      </c>
      <c r="AC98" s="301">
        <f t="shared" si="110"/>
        <v>-0.1239494922418065</v>
      </c>
      <c r="AD98" s="301">
        <f t="shared" si="110"/>
        <v>-0.10367706224062699</v>
      </c>
      <c r="AE98" s="301">
        <f t="shared" si="110"/>
        <v>-0.12779297082944552</v>
      </c>
      <c r="AF98" s="301">
        <f t="shared" si="110"/>
        <v>-0.10769076839948276</v>
      </c>
      <c r="AG98" s="301">
        <f t="shared" si="110"/>
        <v>-0.13190442272065481</v>
      </c>
      <c r="AH98" s="301">
        <f t="shared" si="110"/>
        <v>-0.11198221073221915</v>
      </c>
      <c r="AI98" s="301">
        <f t="shared" si="110"/>
        <v>-0.13630222927662383</v>
      </c>
      <c r="AJ98" s="301">
        <f t="shared" si="110"/>
        <v>-0.11657040121779561</v>
      </c>
      <c r="AK98" s="301">
        <f t="shared" si="110"/>
        <v>-0.14100602663613901</v>
      </c>
      <c r="AL98" s="301">
        <f t="shared" si="110"/>
        <v>-0.12147564892719892</v>
      </c>
      <c r="AM98" s="301">
        <f t="shared" si="110"/>
        <v>-0.14884917701920658</v>
      </c>
      <c r="AN98" s="301">
        <f t="shared" si="110"/>
        <v>-0.1295320341976143</v>
      </c>
      <c r="AO98" s="301">
        <f t="shared" si="110"/>
        <v>-0.15704170277037741</v>
      </c>
      <c r="AP98" s="301">
        <f t="shared" si="110"/>
        <v>-0.13795034574162271</v>
      </c>
      <c r="AQ98" s="301">
        <f t="shared" si="110"/>
        <v>-0.16279515548679102</v>
      </c>
      <c r="AR98" s="301">
        <f t="shared" si="110"/>
        <v>-0.14394295304974722</v>
      </c>
      <c r="AS98" s="301">
        <f t="shared" si="110"/>
        <v>-0.16947249179500495</v>
      </c>
      <c r="AT98" s="301">
        <f t="shared" si="110"/>
        <v>-0.36286300026391777</v>
      </c>
      <c r="AU98" s="301">
        <f t="shared" si="110"/>
        <v>-0.84186015916434254</v>
      </c>
      <c r="AV98" s="301">
        <f t="shared" si="110"/>
        <v>-0.86524674068078322</v>
      </c>
    </row>
    <row r="99" spans="2:48" ht="16" x14ac:dyDescent="0.2">
      <c r="B99" s="226"/>
      <c r="C99" s="258" t="s">
        <v>311</v>
      </c>
      <c r="D99" s="259" t="s">
        <v>78</v>
      </c>
      <c r="E99" s="258"/>
      <c r="F99" s="258"/>
      <c r="G99" s="258"/>
      <c r="H99" s="327">
        <v>0</v>
      </c>
      <c r="I99" s="284">
        <f>SUM(I96:I98)</f>
        <v>1.8152701862399998</v>
      </c>
      <c r="J99" s="284">
        <f t="shared" ref="J99:N99" si="111">SUM(J96:J98)</f>
        <v>3.3616114559999994</v>
      </c>
      <c r="K99" s="284">
        <f t="shared" si="111"/>
        <v>5.2131870459647995</v>
      </c>
      <c r="L99" s="284">
        <f t="shared" si="111"/>
        <v>6.7904551411199989</v>
      </c>
      <c r="M99" s="284">
        <f t="shared" si="111"/>
        <v>8.6790622428840951</v>
      </c>
      <c r="N99" s="284">
        <f t="shared" si="111"/>
        <v>10.287875699942399</v>
      </c>
      <c r="O99" s="284">
        <f t="shared" ref="O99" si="112">SUM(O96:O98)</f>
        <v>12.214254943741777</v>
      </c>
      <c r="P99" s="284">
        <f t="shared" ref="P99" si="113">SUM(P96:P98)</f>
        <v>13.855244669941246</v>
      </c>
      <c r="Q99" s="284">
        <f t="shared" ref="Q99" si="114">SUM(Q96:Q98)</f>
        <v>15.820151498616612</v>
      </c>
      <c r="R99" s="284">
        <f t="shared" ref="R99" si="115">SUM(R96:R98)</f>
        <v>17.49396101934007</v>
      </c>
      <c r="S99" s="284">
        <f t="shared" ref="S99" si="116">SUM(S96:S98)</f>
        <v>19.494540124647472</v>
      </c>
      <c r="T99" s="284">
        <f t="shared" ref="T99" si="117">SUM(T96:T98)</f>
        <v>21.201825835785399</v>
      </c>
      <c r="U99" s="284">
        <f t="shared" ref="U99" si="118">SUM(U96:U98)</f>
        <v>23.135187643216071</v>
      </c>
      <c r="V99" s="284">
        <f t="shared" ref="V99" si="119">SUM(V96:V98)</f>
        <v>24.786558800189368</v>
      </c>
      <c r="W99" s="284">
        <f t="shared" ref="W99" si="120">SUM(W96:W98)</f>
        <v>26.757873387839624</v>
      </c>
      <c r="X99" s="284">
        <f t="shared" ref="X99" si="121">SUM(X96:X98)</f>
        <v>28.441003445720678</v>
      </c>
      <c r="Y99" s="284">
        <f t="shared" ref="Y99" si="122">SUM(Y96:Y98)</f>
        <v>30.450883060407737</v>
      </c>
      <c r="Z99" s="284">
        <f t="shared" ref="Z99" si="123">SUM(Z96:Z98)</f>
        <v>32.166255510664683</v>
      </c>
      <c r="AA99" s="284">
        <f t="shared" ref="AA99" si="124">SUM(AA96:AA98)</f>
        <v>34.21531463998322</v>
      </c>
      <c r="AB99" s="284">
        <f t="shared" ref="AB99" si="125">SUM(AB96:AB98)</f>
        <v>35.963412305421961</v>
      </c>
      <c r="AC99" s="284">
        <f t="shared" ref="AC99" si="126">SUM(AC96:AC98)</f>
        <v>35.839462813180155</v>
      </c>
      <c r="AD99" s="284">
        <f t="shared" ref="AD99" si="127">SUM(AD96:AD98)</f>
        <v>35.735785750939527</v>
      </c>
      <c r="AE99" s="284">
        <f t="shared" ref="AE99" si="128">SUM(AE96:AE98)</f>
        <v>35.607992780110081</v>
      </c>
      <c r="AF99" s="284">
        <f t="shared" ref="AF99" si="129">SUM(AF96:AF98)</f>
        <v>35.500302011710595</v>
      </c>
      <c r="AG99" s="284">
        <f t="shared" ref="AG99" si="130">SUM(AG96:AG98)</f>
        <v>35.368397588989943</v>
      </c>
      <c r="AH99" s="284">
        <f t="shared" ref="AH99" si="131">SUM(AH96:AH98)</f>
        <v>35.256415378257721</v>
      </c>
      <c r="AI99" s="284">
        <f t="shared" ref="AI99" si="132">SUM(AI96:AI98)</f>
        <v>35.120113148981098</v>
      </c>
      <c r="AJ99" s="284">
        <f t="shared" ref="AJ99" si="133">SUM(AJ96:AJ98)</f>
        <v>35.003542747763305</v>
      </c>
      <c r="AK99" s="284">
        <f t="shared" ref="AK99" si="134">SUM(AK96:AK98)</f>
        <v>34.862536721127164</v>
      </c>
      <c r="AL99" s="284">
        <f t="shared" ref="AL99" si="135">SUM(AL96:AL98)</f>
        <v>34.741061072199962</v>
      </c>
      <c r="AM99" s="284">
        <f t="shared" ref="AM99" si="136">SUM(AM96:AM98)</f>
        <v>34.592211895180753</v>
      </c>
      <c r="AN99" s="284">
        <f t="shared" ref="AN99" si="137">SUM(AN96:AN98)</f>
        <v>34.462679860983137</v>
      </c>
      <c r="AO99" s="284">
        <f t="shared" ref="AO99" si="138">SUM(AO96:AO98)</f>
        <v>34.305638158212759</v>
      </c>
      <c r="AP99" s="284">
        <f t="shared" ref="AP99" si="139">SUM(AP96:AP98)</f>
        <v>34.167687812471137</v>
      </c>
      <c r="AQ99" s="284">
        <f t="shared" ref="AQ99" si="140">SUM(AQ96:AQ98)</f>
        <v>34.004892656984346</v>
      </c>
      <c r="AR99" s="284">
        <f t="shared" ref="AR99" si="141">SUM(AR96:AR98)</f>
        <v>33.860949703934601</v>
      </c>
      <c r="AS99" s="284">
        <f t="shared" ref="AS99" si="142">SUM(AS96:AS98)</f>
        <v>33.691477212139596</v>
      </c>
      <c r="AT99" s="284">
        <f t="shared" ref="AT99" si="143">SUM(AT96:AT98)</f>
        <v>33.328614211875674</v>
      </c>
      <c r="AU99" s="284">
        <f t="shared" ref="AU99" si="144">SUM(AU96:AU98)</f>
        <v>32.486754052711333</v>
      </c>
      <c r="AV99" s="284">
        <f>SUM(AV96:AV98)</f>
        <v>31.621507312030552</v>
      </c>
    </row>
    <row r="100" spans="2:48" ht="16" x14ac:dyDescent="0.2">
      <c r="B100" s="226"/>
      <c r="C100" s="258"/>
      <c r="D100" s="258"/>
      <c r="E100" s="258"/>
      <c r="F100" s="258"/>
      <c r="G100" s="258"/>
      <c r="H100" s="258"/>
      <c r="I100" s="284"/>
      <c r="J100" s="284"/>
      <c r="K100" s="284"/>
      <c r="L100" s="284"/>
      <c r="M100" s="284"/>
      <c r="N100" s="284"/>
      <c r="O100" s="284"/>
      <c r="P100" s="284"/>
      <c r="Q100" s="284"/>
      <c r="R100" s="284"/>
      <c r="S100" s="284"/>
      <c r="T100" s="284"/>
      <c r="U100" s="284"/>
      <c r="V100" s="284"/>
      <c r="W100" s="284"/>
      <c r="X100" s="284"/>
      <c r="Y100" s="284"/>
      <c r="Z100" s="284"/>
      <c r="AA100" s="284"/>
      <c r="AB100" s="284"/>
      <c r="AC100" s="284"/>
      <c r="AD100" s="284"/>
      <c r="AE100" s="284"/>
      <c r="AF100" s="284"/>
      <c r="AG100" s="284"/>
      <c r="AH100" s="284"/>
      <c r="AI100" s="284"/>
      <c r="AJ100" s="284"/>
      <c r="AK100" s="284"/>
      <c r="AL100" s="284"/>
      <c r="AM100" s="284"/>
      <c r="AN100" s="284"/>
      <c r="AO100" s="284"/>
      <c r="AP100" s="284"/>
      <c r="AQ100" s="284"/>
      <c r="AR100" s="284"/>
      <c r="AS100" s="284"/>
      <c r="AT100" s="284"/>
      <c r="AU100" s="284"/>
      <c r="AV100" s="284"/>
    </row>
    <row r="101" spans="2:48" ht="16" x14ac:dyDescent="0.2">
      <c r="B101" s="302" t="s">
        <v>305</v>
      </c>
      <c r="C101" s="258"/>
      <c r="D101" s="258"/>
      <c r="E101" s="258"/>
      <c r="F101" s="258"/>
      <c r="G101" s="258"/>
      <c r="H101" s="258"/>
      <c r="I101" s="284"/>
      <c r="J101" s="284"/>
      <c r="K101" s="284"/>
      <c r="L101" s="284"/>
      <c r="M101" s="284"/>
      <c r="N101" s="284"/>
      <c r="O101" s="284"/>
      <c r="P101" s="284"/>
      <c r="Q101" s="284"/>
      <c r="R101" s="284"/>
      <c r="S101" s="284"/>
      <c r="T101" s="284"/>
      <c r="U101" s="284"/>
      <c r="V101" s="284"/>
      <c r="W101" s="284"/>
      <c r="X101" s="284"/>
      <c r="Y101" s="284"/>
      <c r="Z101" s="284"/>
      <c r="AA101" s="284"/>
      <c r="AB101" s="284"/>
      <c r="AC101" s="284"/>
      <c r="AD101" s="284"/>
      <c r="AE101" s="284"/>
      <c r="AF101" s="284"/>
      <c r="AG101" s="284"/>
      <c r="AH101" s="284"/>
      <c r="AI101" s="284"/>
      <c r="AJ101" s="284"/>
      <c r="AK101" s="284"/>
      <c r="AL101" s="284"/>
      <c r="AM101" s="284"/>
      <c r="AN101" s="284"/>
      <c r="AO101" s="284"/>
      <c r="AP101" s="284"/>
      <c r="AQ101" s="284"/>
      <c r="AR101" s="284"/>
      <c r="AS101" s="284"/>
      <c r="AT101" s="284"/>
      <c r="AU101" s="284"/>
      <c r="AV101" s="284"/>
    </row>
    <row r="102" spans="2:48" ht="16" x14ac:dyDescent="0.2">
      <c r="B102" s="226"/>
      <c r="C102" s="258" t="s">
        <v>303</v>
      </c>
      <c r="D102" s="259" t="s">
        <v>78</v>
      </c>
      <c r="E102" s="258"/>
      <c r="F102" s="258"/>
      <c r="G102" s="258"/>
      <c r="H102" s="298">
        <f>SUM(I102:AV102)</f>
        <v>-5.1872002406919933</v>
      </c>
      <c r="I102" s="284">
        <f>I93</f>
        <v>0</v>
      </c>
      <c r="J102" s="284">
        <f t="shared" ref="J102:AU102" si="145">J93</f>
        <v>0</v>
      </c>
      <c r="K102" s="284">
        <f t="shared" si="145"/>
        <v>0</v>
      </c>
      <c r="L102" s="284">
        <f t="shared" si="145"/>
        <v>0</v>
      </c>
      <c r="M102" s="284">
        <f t="shared" si="145"/>
        <v>0</v>
      </c>
      <c r="N102" s="284">
        <f t="shared" si="145"/>
        <v>0</v>
      </c>
      <c r="O102" s="284">
        <f t="shared" si="145"/>
        <v>0</v>
      </c>
      <c r="P102" s="284">
        <f t="shared" si="145"/>
        <v>0</v>
      </c>
      <c r="Q102" s="284">
        <f t="shared" si="145"/>
        <v>0</v>
      </c>
      <c r="R102" s="284">
        <f t="shared" si="145"/>
        <v>0</v>
      </c>
      <c r="S102" s="284">
        <f t="shared" si="145"/>
        <v>-3.6258599414704168E-3</v>
      </c>
      <c r="T102" s="284">
        <f t="shared" si="145"/>
        <v>0</v>
      </c>
      <c r="U102" s="284">
        <f t="shared" si="145"/>
        <v>-0.11092725712318034</v>
      </c>
      <c r="V102" s="284">
        <f t="shared" si="145"/>
        <v>-9.0060268387391215E-2</v>
      </c>
      <c r="W102" s="284">
        <f t="shared" si="145"/>
        <v>-0.11386025819467172</v>
      </c>
      <c r="X102" s="284">
        <f t="shared" si="145"/>
        <v>-9.3129995986844807E-2</v>
      </c>
      <c r="Y102" s="284">
        <f t="shared" si="145"/>
        <v>-0.1169987280747667</v>
      </c>
      <c r="Z102" s="284">
        <f t="shared" si="145"/>
        <v>-9.6412804688315437E-2</v>
      </c>
      <c r="AA102" s="284">
        <f t="shared" si="145"/>
        <v>-0.12035678029852649</v>
      </c>
      <c r="AB102" s="284">
        <f t="shared" si="145"/>
        <v>-9.9923294605425261E-2</v>
      </c>
      <c r="AC102" s="284">
        <f t="shared" si="145"/>
        <v>-0.1239494922418065</v>
      </c>
      <c r="AD102" s="284">
        <f t="shared" si="145"/>
        <v>-0.10367706224062699</v>
      </c>
      <c r="AE102" s="284">
        <f t="shared" si="145"/>
        <v>-0.12779297082944552</v>
      </c>
      <c r="AF102" s="284">
        <f t="shared" si="145"/>
        <v>-0.10769076839948276</v>
      </c>
      <c r="AG102" s="284">
        <f t="shared" si="145"/>
        <v>-0.13190442272065481</v>
      </c>
      <c r="AH102" s="284">
        <f t="shared" si="145"/>
        <v>-0.11198221073221915</v>
      </c>
      <c r="AI102" s="284">
        <f t="shared" si="145"/>
        <v>-0.13630222927662383</v>
      </c>
      <c r="AJ102" s="284">
        <f t="shared" si="145"/>
        <v>-0.11657040121779561</v>
      </c>
      <c r="AK102" s="284">
        <f t="shared" si="145"/>
        <v>-0.14100602663613901</v>
      </c>
      <c r="AL102" s="284">
        <f t="shared" si="145"/>
        <v>-0.12147564892719892</v>
      </c>
      <c r="AM102" s="284">
        <f t="shared" si="145"/>
        <v>-0.14884917701920658</v>
      </c>
      <c r="AN102" s="284">
        <f t="shared" si="145"/>
        <v>-0.1295320341976143</v>
      </c>
      <c r="AO102" s="284">
        <f t="shared" si="145"/>
        <v>-0.15704170277037741</v>
      </c>
      <c r="AP102" s="284">
        <f t="shared" si="145"/>
        <v>-0.13795034574162271</v>
      </c>
      <c r="AQ102" s="284">
        <f t="shared" si="145"/>
        <v>-0.16279515548679102</v>
      </c>
      <c r="AR102" s="284">
        <f t="shared" si="145"/>
        <v>-0.14394295304974722</v>
      </c>
      <c r="AS102" s="284">
        <f t="shared" si="145"/>
        <v>-0.16947249179500495</v>
      </c>
      <c r="AT102" s="284">
        <f t="shared" si="145"/>
        <v>-0.36286300026391777</v>
      </c>
      <c r="AU102" s="284">
        <f t="shared" si="145"/>
        <v>-0.84186015916434254</v>
      </c>
      <c r="AV102" s="284">
        <f>AV93</f>
        <v>-0.86524674068078322</v>
      </c>
    </row>
    <row r="103" spans="2:48" ht="16" x14ac:dyDescent="0.2">
      <c r="B103" s="303"/>
      <c r="C103" s="328" t="s">
        <v>312</v>
      </c>
      <c r="D103" s="299" t="s">
        <v>78</v>
      </c>
      <c r="E103" s="300"/>
      <c r="F103" s="300"/>
      <c r="G103" s="300"/>
      <c r="H103" s="298">
        <f>SUM(I103:AV103)</f>
        <v>5.187200240691995</v>
      </c>
      <c r="I103" s="301">
        <f>-(I99-I96-I58)</f>
        <v>0</v>
      </c>
      <c r="J103" s="301">
        <f t="shared" ref="J103:AV103" si="146">-(J99-J96-J58)</f>
        <v>2.2204460492503131E-16</v>
      </c>
      <c r="K103" s="301">
        <f t="shared" si="146"/>
        <v>-4.4408920985006262E-16</v>
      </c>
      <c r="L103" s="301">
        <f t="shared" si="146"/>
        <v>4.4408920985006262E-16</v>
      </c>
      <c r="M103" s="301">
        <f t="shared" si="146"/>
        <v>-4.4408920985006262E-16</v>
      </c>
      <c r="N103" s="301">
        <f t="shared" si="146"/>
        <v>2.2204460492503131E-16</v>
      </c>
      <c r="O103" s="301">
        <f t="shared" si="146"/>
        <v>-4.4408920985006262E-16</v>
      </c>
      <c r="P103" s="301">
        <f t="shared" si="146"/>
        <v>0</v>
      </c>
      <c r="Q103" s="301">
        <f t="shared" si="146"/>
        <v>-6.6613381477509392E-16</v>
      </c>
      <c r="R103" s="301">
        <f t="shared" si="146"/>
        <v>1.7763568394002505E-15</v>
      </c>
      <c r="S103" s="301">
        <f t="shared" si="146"/>
        <v>3.6258599414704662E-3</v>
      </c>
      <c r="T103" s="301">
        <f t="shared" si="146"/>
        <v>6.6613381477509392E-16</v>
      </c>
      <c r="U103" s="301">
        <f t="shared" si="146"/>
        <v>0.11092725712317897</v>
      </c>
      <c r="V103" s="301">
        <f t="shared" si="146"/>
        <v>9.0060268387389453E-2</v>
      </c>
      <c r="W103" s="301">
        <f t="shared" si="146"/>
        <v>0.11386025819467172</v>
      </c>
      <c r="X103" s="301">
        <f t="shared" si="146"/>
        <v>9.3129995986846126E-2</v>
      </c>
      <c r="Y103" s="301">
        <f t="shared" si="146"/>
        <v>0.1169987280747673</v>
      </c>
      <c r="Z103" s="301">
        <f t="shared" si="146"/>
        <v>9.641280468831237E-2</v>
      </c>
      <c r="AA103" s="301">
        <f t="shared" si="146"/>
        <v>0.12035678029852592</v>
      </c>
      <c r="AB103" s="301">
        <f t="shared" si="146"/>
        <v>9.9923294605422042E-2</v>
      </c>
      <c r="AC103" s="301">
        <f t="shared" si="146"/>
        <v>0.12394949224180607</v>
      </c>
      <c r="AD103" s="301">
        <f t="shared" si="146"/>
        <v>0.103677062240628</v>
      </c>
      <c r="AE103" s="301">
        <f t="shared" si="146"/>
        <v>0.12779297082944652</v>
      </c>
      <c r="AF103" s="301">
        <f t="shared" si="146"/>
        <v>0.1076907683994861</v>
      </c>
      <c r="AG103" s="301">
        <f t="shared" si="146"/>
        <v>0.13190442272065184</v>
      </c>
      <c r="AH103" s="301">
        <f t="shared" si="146"/>
        <v>0.11198221073222214</v>
      </c>
      <c r="AI103" s="301">
        <f t="shared" si="146"/>
        <v>0.13630222927662317</v>
      </c>
      <c r="AJ103" s="301">
        <f t="shared" si="146"/>
        <v>0.11657040121779261</v>
      </c>
      <c r="AK103" s="301">
        <f t="shared" si="146"/>
        <v>0.14100602663614126</v>
      </c>
      <c r="AL103" s="301">
        <f t="shared" si="146"/>
        <v>0.12147564892720197</v>
      </c>
      <c r="AM103" s="301">
        <f t="shared" si="146"/>
        <v>0.14884917701920841</v>
      </c>
      <c r="AN103" s="301">
        <f t="shared" si="146"/>
        <v>0.1295320341976165</v>
      </c>
      <c r="AO103" s="301">
        <f t="shared" si="146"/>
        <v>0.15704170277037832</v>
      </c>
      <c r="AP103" s="301">
        <f t="shared" si="146"/>
        <v>0.13795034574162202</v>
      </c>
      <c r="AQ103" s="301">
        <f t="shared" si="146"/>
        <v>0.16279515548679058</v>
      </c>
      <c r="AR103" s="301">
        <f t="shared" si="146"/>
        <v>0.14394295304974492</v>
      </c>
      <c r="AS103" s="301">
        <f t="shared" si="146"/>
        <v>0.16947249179500545</v>
      </c>
      <c r="AT103" s="301">
        <f t="shared" si="146"/>
        <v>0.36286300026392126</v>
      </c>
      <c r="AU103" s="301">
        <f t="shared" si="146"/>
        <v>0.84186015916434087</v>
      </c>
      <c r="AV103" s="301">
        <f t="shared" si="146"/>
        <v>0.86524674068078156</v>
      </c>
    </row>
    <row r="104" spans="2:48" ht="16" x14ac:dyDescent="0.2">
      <c r="B104" s="226"/>
      <c r="C104" s="258" t="s">
        <v>306</v>
      </c>
      <c r="D104" s="259" t="s">
        <v>78</v>
      </c>
      <c r="E104" s="258"/>
      <c r="F104" s="258"/>
      <c r="G104" s="258"/>
      <c r="H104" s="404">
        <f>SUM(I104:AV104)</f>
        <v>2.0617188511984352E-15</v>
      </c>
      <c r="I104" s="284">
        <f>SUM(I102:I103)</f>
        <v>0</v>
      </c>
      <c r="J104" s="284">
        <f t="shared" ref="J104:AV104" si="147">SUM(J102:J103)</f>
        <v>2.2204460492503131E-16</v>
      </c>
      <c r="K104" s="284">
        <f t="shared" si="147"/>
        <v>-4.4408920985006262E-16</v>
      </c>
      <c r="L104" s="284">
        <f t="shared" si="147"/>
        <v>4.4408920985006262E-16</v>
      </c>
      <c r="M104" s="284">
        <f t="shared" si="147"/>
        <v>-4.4408920985006262E-16</v>
      </c>
      <c r="N104" s="284">
        <f t="shared" si="147"/>
        <v>2.2204460492503131E-16</v>
      </c>
      <c r="O104" s="284">
        <f t="shared" si="147"/>
        <v>-4.4408920985006262E-16</v>
      </c>
      <c r="P104" s="284">
        <f t="shared" si="147"/>
        <v>0</v>
      </c>
      <c r="Q104" s="284">
        <f t="shared" si="147"/>
        <v>-6.6613381477509392E-16</v>
      </c>
      <c r="R104" s="284">
        <f t="shared" si="147"/>
        <v>1.7763568394002505E-15</v>
      </c>
      <c r="S104" s="284">
        <f t="shared" si="147"/>
        <v>4.9439619065339002E-17</v>
      </c>
      <c r="T104" s="284">
        <f t="shared" si="147"/>
        <v>6.6613381477509392E-16</v>
      </c>
      <c r="U104" s="284">
        <f t="shared" si="147"/>
        <v>-1.3739009929736312E-15</v>
      </c>
      <c r="V104" s="284">
        <f t="shared" si="147"/>
        <v>-1.762479051592436E-15</v>
      </c>
      <c r="W104" s="284">
        <f t="shared" si="147"/>
        <v>0</v>
      </c>
      <c r="X104" s="284">
        <f t="shared" si="147"/>
        <v>1.3183898417423734E-15</v>
      </c>
      <c r="Y104" s="284">
        <f t="shared" si="147"/>
        <v>5.9674487573602164E-16</v>
      </c>
      <c r="Z104" s="284">
        <f t="shared" si="147"/>
        <v>-3.0669911055269949E-15</v>
      </c>
      <c r="AA104" s="284">
        <f t="shared" si="147"/>
        <v>-5.6898930012039273E-16</v>
      </c>
      <c r="AB104" s="284">
        <f t="shared" si="147"/>
        <v>-3.219646771412954E-15</v>
      </c>
      <c r="AC104" s="284">
        <f t="shared" si="147"/>
        <v>-4.3021142204224816E-16</v>
      </c>
      <c r="AD104" s="284">
        <f t="shared" si="147"/>
        <v>1.0130785099704553E-15</v>
      </c>
      <c r="AE104" s="284">
        <f t="shared" si="147"/>
        <v>9.9920072216264089E-16</v>
      </c>
      <c r="AF104" s="284">
        <f t="shared" si="147"/>
        <v>3.3445468616832841E-15</v>
      </c>
      <c r="AG104" s="284">
        <f t="shared" si="147"/>
        <v>-2.9698465908722937E-15</v>
      </c>
      <c r="AH104" s="284">
        <f t="shared" si="147"/>
        <v>2.9976021664879227E-15</v>
      </c>
      <c r="AI104" s="284">
        <f t="shared" si="147"/>
        <v>-6.6613381477509392E-16</v>
      </c>
      <c r="AJ104" s="284">
        <f t="shared" si="147"/>
        <v>-2.9976021664879227E-15</v>
      </c>
      <c r="AK104" s="284">
        <f t="shared" si="147"/>
        <v>2.248201624865942E-15</v>
      </c>
      <c r="AL104" s="284">
        <f t="shared" si="147"/>
        <v>3.0531133177191805E-15</v>
      </c>
      <c r="AM104" s="284">
        <f t="shared" si="147"/>
        <v>1.8318679906315083E-15</v>
      </c>
      <c r="AN104" s="284">
        <f t="shared" si="147"/>
        <v>2.1926904736346842E-15</v>
      </c>
      <c r="AO104" s="284">
        <f t="shared" si="147"/>
        <v>9.1593399531575415E-16</v>
      </c>
      <c r="AP104" s="284">
        <f t="shared" si="147"/>
        <v>-6.9388939039072284E-16</v>
      </c>
      <c r="AQ104" s="284">
        <f t="shared" si="147"/>
        <v>-4.4408920985006262E-16</v>
      </c>
      <c r="AR104" s="284">
        <f t="shared" si="147"/>
        <v>-2.3037127760971998E-15</v>
      </c>
      <c r="AS104" s="284">
        <f t="shared" si="147"/>
        <v>4.9960036108132044E-16</v>
      </c>
      <c r="AT104" s="284">
        <f t="shared" si="147"/>
        <v>3.4972025275692431E-15</v>
      </c>
      <c r="AU104" s="284">
        <f t="shared" si="147"/>
        <v>-1.6653345369377348E-15</v>
      </c>
      <c r="AV104" s="284">
        <f t="shared" si="147"/>
        <v>-1.6653345369377348E-15</v>
      </c>
    </row>
    <row r="105" spans="2:48" ht="16" x14ac:dyDescent="0.2">
      <c r="B105" s="226"/>
      <c r="C105" s="258"/>
      <c r="D105" s="259"/>
      <c r="E105" s="258"/>
      <c r="F105" s="258"/>
      <c r="G105" s="258"/>
      <c r="I105" s="284"/>
      <c r="J105" s="284"/>
      <c r="K105" s="284"/>
      <c r="L105" s="284"/>
      <c r="M105" s="284"/>
      <c r="N105" s="284"/>
      <c r="O105" s="284"/>
      <c r="P105" s="284"/>
      <c r="Q105" s="284"/>
      <c r="R105" s="284"/>
      <c r="S105" s="284"/>
      <c r="T105" s="284"/>
      <c r="U105" s="284"/>
      <c r="V105" s="284"/>
      <c r="W105" s="284"/>
      <c r="X105" s="284"/>
      <c r="Y105" s="284"/>
      <c r="Z105" s="284"/>
      <c r="AA105" s="284"/>
      <c r="AB105" s="284"/>
      <c r="AC105" s="284"/>
      <c r="AD105" s="284"/>
      <c r="AE105" s="284"/>
      <c r="AF105" s="284"/>
      <c r="AG105" s="284"/>
      <c r="AH105" s="284"/>
      <c r="AI105" s="284"/>
      <c r="AJ105" s="284"/>
      <c r="AK105" s="284"/>
      <c r="AL105" s="284"/>
      <c r="AM105" s="284"/>
      <c r="AN105" s="284"/>
      <c r="AO105" s="284"/>
      <c r="AP105" s="284"/>
      <c r="AQ105" s="284"/>
      <c r="AR105" s="284"/>
      <c r="AS105" s="284"/>
      <c r="AT105" s="284"/>
      <c r="AU105" s="284"/>
      <c r="AV105" s="284"/>
    </row>
    <row r="106" spans="2:48" ht="16" x14ac:dyDescent="0.2">
      <c r="B106" s="226"/>
      <c r="C106" s="258" t="s">
        <v>540</v>
      </c>
      <c r="D106" s="259" t="s">
        <v>78</v>
      </c>
      <c r="E106" s="202">
        <f>AV90*$E$56</f>
        <v>0</v>
      </c>
      <c r="F106" s="284"/>
      <c r="G106" s="284"/>
      <c r="I106" s="284"/>
      <c r="J106" s="284"/>
      <c r="K106" s="284"/>
      <c r="L106" s="284"/>
      <c r="M106" s="284"/>
      <c r="N106" s="284"/>
      <c r="O106" s="284"/>
      <c r="P106" s="284"/>
      <c r="Q106" s="284"/>
      <c r="R106" s="284"/>
      <c r="S106" s="284"/>
      <c r="T106" s="284"/>
      <c r="U106" s="284"/>
      <c r="V106" s="284"/>
      <c r="W106" s="284"/>
      <c r="X106" s="284"/>
      <c r="Y106" s="284"/>
      <c r="Z106" s="284"/>
      <c r="AA106" s="284"/>
      <c r="AB106" s="284"/>
      <c r="AC106" s="284"/>
      <c r="AD106" s="284"/>
      <c r="AE106" s="284"/>
      <c r="AF106" s="284"/>
      <c r="AG106" s="284"/>
      <c r="AH106" s="284"/>
      <c r="AI106" s="284"/>
      <c r="AJ106" s="284"/>
      <c r="AK106" s="284"/>
      <c r="AL106" s="284"/>
      <c r="AM106" s="284"/>
      <c r="AN106" s="284"/>
      <c r="AO106" s="284"/>
      <c r="AP106" s="284"/>
      <c r="AQ106" s="284"/>
      <c r="AR106" s="284"/>
      <c r="AS106" s="284"/>
      <c r="AT106" s="284"/>
      <c r="AU106" s="284"/>
      <c r="AV106" s="284"/>
    </row>
    <row r="107" spans="2:48" ht="16" x14ac:dyDescent="0.2">
      <c r="B107" s="226"/>
      <c r="C107" s="258" t="s">
        <v>445</v>
      </c>
      <c r="D107" s="259" t="s">
        <v>78</v>
      </c>
      <c r="E107" s="202">
        <f>AV99</f>
        <v>31.621507312030552</v>
      </c>
      <c r="F107" s="258"/>
      <c r="I107" s="284"/>
      <c r="J107" s="284"/>
      <c r="K107" s="284"/>
      <c r="L107" s="284"/>
      <c r="M107" s="284"/>
      <c r="N107" s="284"/>
      <c r="O107" s="284"/>
      <c r="P107" s="284"/>
      <c r="Q107" s="284"/>
      <c r="R107" s="284"/>
      <c r="S107" s="284"/>
      <c r="T107" s="284"/>
      <c r="U107" s="284"/>
      <c r="V107" s="284"/>
      <c r="W107" s="284"/>
      <c r="X107" s="284"/>
      <c r="Y107" s="284"/>
      <c r="Z107" s="284"/>
      <c r="AA107" s="284"/>
      <c r="AB107" s="284"/>
      <c r="AC107" s="284"/>
      <c r="AD107" s="284"/>
      <c r="AE107" s="284"/>
      <c r="AF107" s="284"/>
      <c r="AG107" s="284"/>
      <c r="AH107" s="284"/>
      <c r="AI107" s="284"/>
      <c r="AJ107" s="284"/>
      <c r="AK107" s="284"/>
      <c r="AL107" s="284"/>
      <c r="AM107" s="284"/>
      <c r="AN107" s="284"/>
      <c r="AO107" s="284"/>
      <c r="AP107" s="284"/>
      <c r="AQ107" s="284"/>
      <c r="AR107" s="284"/>
      <c r="AS107" s="284"/>
      <c r="AT107" s="284"/>
      <c r="AU107" s="284"/>
      <c r="AV107" s="284"/>
    </row>
    <row r="108" spans="2:48" ht="16" x14ac:dyDescent="0.2">
      <c r="B108" s="226"/>
      <c r="C108" s="258" t="s">
        <v>503</v>
      </c>
      <c r="D108" s="259" t="s">
        <v>78</v>
      </c>
      <c r="E108" s="386">
        <f>H104+E106+E107</f>
        <v>31.621507312030555</v>
      </c>
      <c r="F108" s="258"/>
      <c r="G108" s="284"/>
      <c r="I108" s="284"/>
      <c r="J108" s="284"/>
      <c r="K108" s="284"/>
      <c r="L108" s="284"/>
      <c r="M108" s="284"/>
      <c r="N108" s="284"/>
      <c r="O108" s="284"/>
      <c r="P108" s="284"/>
      <c r="Q108" s="284"/>
      <c r="R108" s="284"/>
      <c r="S108" s="284"/>
      <c r="T108" s="284"/>
      <c r="U108" s="284"/>
      <c r="V108" s="284"/>
      <c r="W108" s="284"/>
      <c r="X108" s="284"/>
      <c r="Y108" s="284"/>
      <c r="Z108" s="284"/>
      <c r="AA108" s="284"/>
      <c r="AB108" s="284"/>
      <c r="AC108" s="284"/>
      <c r="AD108" s="284"/>
      <c r="AE108" s="284"/>
      <c r="AF108" s="284"/>
      <c r="AG108" s="284"/>
      <c r="AH108" s="284"/>
      <c r="AI108" s="284"/>
      <c r="AJ108" s="284"/>
      <c r="AK108" s="284"/>
      <c r="AL108" s="284"/>
      <c r="AM108" s="284"/>
      <c r="AN108" s="284"/>
      <c r="AO108" s="284"/>
      <c r="AP108" s="284"/>
      <c r="AQ108" s="284"/>
      <c r="AR108" s="284"/>
      <c r="AS108" s="284"/>
      <c r="AT108" s="284"/>
      <c r="AU108" s="284"/>
      <c r="AV108" s="284"/>
    </row>
    <row r="109" spans="2:48" ht="16" x14ac:dyDescent="0.2">
      <c r="B109" s="226"/>
      <c r="C109" s="258" t="s">
        <v>462</v>
      </c>
      <c r="D109" s="259" t="s">
        <v>441</v>
      </c>
      <c r="E109" s="370">
        <f>IF(ROUND(E108-H65,5)=0,0,1)</f>
        <v>0</v>
      </c>
      <c r="F109" s="258"/>
      <c r="G109" s="258"/>
      <c r="I109" s="284"/>
      <c r="J109" s="284"/>
      <c r="K109" s="284"/>
      <c r="L109" s="284"/>
      <c r="M109" s="284"/>
      <c r="N109" s="284"/>
      <c r="O109" s="284"/>
      <c r="P109" s="284"/>
      <c r="Q109" s="284"/>
      <c r="R109" s="284"/>
      <c r="S109" s="284"/>
      <c r="T109" s="284"/>
      <c r="U109" s="284"/>
      <c r="V109" s="284"/>
      <c r="W109" s="284"/>
      <c r="X109" s="284"/>
      <c r="Y109" s="284"/>
      <c r="Z109" s="284"/>
      <c r="AA109" s="284"/>
      <c r="AB109" s="284"/>
      <c r="AC109" s="284"/>
      <c r="AD109" s="284"/>
      <c r="AE109" s="284"/>
      <c r="AF109" s="284"/>
      <c r="AG109" s="284"/>
      <c r="AH109" s="284"/>
      <c r="AI109" s="284"/>
      <c r="AJ109" s="284"/>
      <c r="AK109" s="284"/>
      <c r="AL109" s="284"/>
      <c r="AM109" s="284"/>
      <c r="AN109" s="284"/>
      <c r="AO109" s="284"/>
      <c r="AP109" s="284"/>
      <c r="AQ109" s="284"/>
      <c r="AR109" s="284"/>
      <c r="AS109" s="284"/>
      <c r="AT109" s="284"/>
      <c r="AU109" s="284"/>
      <c r="AV109" s="284"/>
    </row>
    <row r="110" spans="2:48" ht="16" x14ac:dyDescent="0.2">
      <c r="B110" s="226"/>
      <c r="C110" s="258"/>
      <c r="D110" s="258"/>
      <c r="E110" s="258"/>
      <c r="F110" s="258"/>
      <c r="G110" s="258"/>
      <c r="H110" s="258"/>
      <c r="I110" s="258"/>
      <c r="J110" s="258"/>
      <c r="K110" s="258"/>
      <c r="L110" s="258"/>
      <c r="M110" s="258"/>
      <c r="N110" s="258"/>
      <c r="O110" s="258"/>
      <c r="P110" s="258"/>
      <c r="Q110" s="258"/>
      <c r="R110" s="258"/>
      <c r="S110" s="258"/>
      <c r="T110" s="258"/>
      <c r="U110" s="258"/>
      <c r="V110" s="258"/>
      <c r="W110" s="258"/>
      <c r="X110" s="258"/>
      <c r="Y110" s="258"/>
      <c r="Z110" s="258"/>
      <c r="AA110" s="258"/>
      <c r="AB110" s="258"/>
      <c r="AC110" s="258"/>
      <c r="AD110" s="258"/>
      <c r="AE110" s="258"/>
      <c r="AF110" s="258"/>
      <c r="AG110" s="258"/>
      <c r="AH110" s="258"/>
      <c r="AI110" s="258"/>
      <c r="AJ110" s="258"/>
      <c r="AK110" s="258"/>
      <c r="AL110" s="258"/>
      <c r="AM110" s="258"/>
      <c r="AN110" s="258"/>
      <c r="AO110" s="258"/>
      <c r="AP110" s="258"/>
      <c r="AQ110" s="258"/>
      <c r="AR110" s="258"/>
      <c r="AS110" s="258"/>
      <c r="AT110" s="258"/>
      <c r="AU110" s="258"/>
      <c r="AV110" s="258"/>
    </row>
    <row r="111" spans="2:48" ht="16" x14ac:dyDescent="0.2">
      <c r="B111" s="10" t="s">
        <v>286</v>
      </c>
      <c r="C111" s="258"/>
      <c r="D111" s="259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8"/>
      <c r="R111" s="258"/>
      <c r="S111" s="258"/>
      <c r="T111" s="258"/>
      <c r="U111" s="258"/>
      <c r="V111" s="258"/>
      <c r="W111" s="258"/>
      <c r="X111" s="258"/>
      <c r="Y111" s="258"/>
      <c r="Z111" s="258"/>
      <c r="AA111" s="258"/>
      <c r="AB111" s="258"/>
      <c r="AC111" s="258"/>
      <c r="AD111" s="258"/>
      <c r="AE111" s="258"/>
      <c r="AF111" s="258"/>
      <c r="AG111" s="258"/>
      <c r="AH111" s="258"/>
      <c r="AI111" s="258"/>
      <c r="AJ111" s="258"/>
      <c r="AK111" s="258"/>
      <c r="AL111" s="258"/>
      <c r="AM111" s="258"/>
      <c r="AN111" s="258"/>
      <c r="AO111" s="258"/>
      <c r="AP111" s="258"/>
      <c r="AQ111" s="258"/>
      <c r="AR111" s="258"/>
      <c r="AS111" s="258"/>
      <c r="AT111" s="258"/>
      <c r="AU111" s="258"/>
      <c r="AV111" s="258"/>
    </row>
    <row r="112" spans="2:48" ht="16" x14ac:dyDescent="0.2">
      <c r="B112" s="226"/>
      <c r="C112" s="275" t="s">
        <v>287</v>
      </c>
      <c r="D112" s="259" t="s">
        <v>78</v>
      </c>
      <c r="E112" s="258"/>
      <c r="F112" s="258"/>
      <c r="G112" s="258"/>
      <c r="H112" s="258"/>
      <c r="I112" s="284">
        <f>Operations!I115</f>
        <v>3.7382484780913776</v>
      </c>
      <c r="J112" s="284">
        <f>Operations!J115</f>
        <v>3.8846237543615993</v>
      </c>
      <c r="K112" s="284">
        <f>Operations!K115</f>
        <v>4.4167185479746269</v>
      </c>
      <c r="L112" s="284">
        <f>Operations!L115</f>
        <v>3.8648651183653113</v>
      </c>
      <c r="M112" s="284">
        <f>Operations!M115</f>
        <v>4.3960443972496392</v>
      </c>
      <c r="N112" s="284">
        <f>Operations!N115</f>
        <v>3.844826977649098</v>
      </c>
      <c r="O112" s="284">
        <f>Operations!O115</f>
        <v>4.375074487830152</v>
      </c>
      <c r="P112" s="284">
        <f>Operations!P115</f>
        <v>3.8245060554785599</v>
      </c>
      <c r="Q112" s="284">
        <f>Operations!Q115</f>
        <v>4.3538052590286753</v>
      </c>
      <c r="R112" s="284">
        <f>Operations!R115</f>
        <v>3.8038990558518107</v>
      </c>
      <c r="S112" s="284">
        <f>Operations!S115</f>
        <v>4.3322331260336968</v>
      </c>
      <c r="T112" s="284">
        <f>Operations!T115</f>
        <v>3.7830026640394712</v>
      </c>
      <c r="U112" s="284">
        <f>Operations!U115</f>
        <v>4.3103544803689973</v>
      </c>
      <c r="V112" s="284">
        <f>Operations!V115</f>
        <v>3.7618135471539667</v>
      </c>
      <c r="W112" s="284">
        <f>Operations!W115</f>
        <v>4.2881656903809855</v>
      </c>
      <c r="X112" s="284">
        <f>Operations!X115</f>
        <v>3.740328354749098</v>
      </c>
      <c r="Y112" s="284">
        <f>Operations!Y115</f>
        <v>4.2656631017549955</v>
      </c>
      <c r="Z112" s="284">
        <f>Operations!Z115</f>
        <v>3.7185437194508424</v>
      </c>
      <c r="AA112" s="284">
        <f>Operations!AA115</f>
        <v>4.242843038061503</v>
      </c>
      <c r="AB112" s="284">
        <f>Operations!AB115</f>
        <v>3.6964562576204285</v>
      </c>
      <c r="AC112" s="284">
        <f>Operations!AC115</f>
        <v>4.2197018013332599</v>
      </c>
      <c r="AD112" s="284">
        <f>Operations!AD115</f>
        <v>3.6740625700506868</v>
      </c>
      <c r="AE112" s="284">
        <f>Operations!AE115</f>
        <v>4.1962356726743506</v>
      </c>
      <c r="AF112" s="284">
        <f>Operations!AF115</f>
        <v>3.651359242696778</v>
      </c>
      <c r="AG112" s="284">
        <f>Operations!AG115</f>
        <v>4.1724409129022408</v>
      </c>
      <c r="AH112" s="284">
        <f>Operations!AH115</f>
        <v>3.6283428474423634</v>
      </c>
      <c r="AI112" s="284">
        <f>Operations!AI115</f>
        <v>4.148313763223868</v>
      </c>
      <c r="AJ112" s="284">
        <f>Operations!AJ115</f>
        <v>3.6050099429023641</v>
      </c>
      <c r="AK112" s="284">
        <f>Operations!AK115</f>
        <v>4.1238504459468874</v>
      </c>
      <c r="AL112" s="284">
        <f>Operations!AL115</f>
        <v>3.5813570752634574</v>
      </c>
      <c r="AM112" s="284">
        <f>Operations!AM115</f>
        <v>4.0990471652272289</v>
      </c>
      <c r="AN112" s="284">
        <f>Operations!AN115</f>
        <v>3.5573807791635046</v>
      </c>
      <c r="AO112" s="284">
        <f>Operations!AO115</f>
        <v>4.0739001078540946</v>
      </c>
      <c r="AP112" s="284">
        <f>Operations!AP115</f>
        <v>3.5330775786111182</v>
      </c>
      <c r="AQ112" s="284">
        <f>Operations!AQ115</f>
        <v>4.0484054440736328</v>
      </c>
      <c r="AR112" s="284">
        <f>Operations!AR115</f>
        <v>3.5084439879466416</v>
      </c>
      <c r="AS112" s="284">
        <f>Operations!AS115</f>
        <v>4.0350593284525011</v>
      </c>
      <c r="AT112" s="284">
        <f>Operations!AT115</f>
        <v>3.4959765128458122</v>
      </c>
      <c r="AU112" s="284">
        <f>Operations!AU115</f>
        <v>4.0088579007825835</v>
      </c>
      <c r="AV112" s="284">
        <f>Operations!AV115</f>
        <v>4.1202225746703967</v>
      </c>
    </row>
    <row r="113" spans="2:48" ht="16" x14ac:dyDescent="0.2">
      <c r="B113" s="226"/>
      <c r="C113" s="294" t="s">
        <v>288</v>
      </c>
      <c r="D113" s="259" t="s">
        <v>78</v>
      </c>
      <c r="E113" s="258"/>
      <c r="F113" s="258"/>
      <c r="G113" s="258"/>
      <c r="H113" s="258"/>
      <c r="I113" s="284">
        <f>-Funding!I53</f>
        <v>-1.978414140108248</v>
      </c>
      <c r="J113" s="284">
        <f>-Funding!J53</f>
        <v>-1.9552400680761164</v>
      </c>
      <c r="K113" s="284">
        <f>-Funding!K53</f>
        <v>-1.9277871133772995</v>
      </c>
      <c r="L113" s="284">
        <f>-Funding!L53</f>
        <v>-1.8866822164203318</v>
      </c>
      <c r="M113" s="284">
        <f>-Funding!M53</f>
        <v>-1.8574053696238144</v>
      </c>
      <c r="N113" s="284">
        <f>-Funding!N53</f>
        <v>-1.8144373871434529</v>
      </c>
      <c r="O113" s="284">
        <f>-Funding!O53</f>
        <v>-1.7832198226475839</v>
      </c>
      <c r="P113" s="284">
        <f>-Funding!P53</f>
        <v>-1.7382684043189136</v>
      </c>
      <c r="Q113" s="284">
        <f>-Funding!Q53</f>
        <v>-1.7049854295360745</v>
      </c>
      <c r="R113" s="284">
        <f>-Funding!R53</f>
        <v>-1.6579221012987753</v>
      </c>
      <c r="S113" s="284">
        <f>-Funding!S53</f>
        <v>-1.6224406214272586</v>
      </c>
      <c r="T113" s="284">
        <f>-Funding!T53</f>
        <v>-1.5731282324435514</v>
      </c>
      <c r="U113" s="284">
        <f>-Funding!U53</f>
        <v>-1.535306178769466</v>
      </c>
      <c r="V113" s="284">
        <f>-Funding!V53</f>
        <v>-1.4835983106922705</v>
      </c>
      <c r="W113" s="284">
        <f>-Funding!W53</f>
        <v>-1.4432840299364202</v>
      </c>
      <c r="X113" s="284">
        <f>-Funding!X53</f>
        <v>-1.3890243659194594</v>
      </c>
      <c r="Y113" s="284">
        <f>-Funding!Y53</f>
        <v>-1.3460559679748365</v>
      </c>
      <c r="Z113" s="284">
        <f>-Funding!Z53</f>
        <v>-1.2890776186814275</v>
      </c>
      <c r="AA113" s="284">
        <f>-Funding!AA53</f>
        <v>-1.2432822799061101</v>
      </c>
      <c r="AB113" s="284">
        <f>-Funding!AB53</f>
        <v>-1.1834070635864931</v>
      </c>
      <c r="AC113" s="284">
        <f>-Funding!AC53</f>
        <v>-1.1346002826235804</v>
      </c>
      <c r="AD113" s="284">
        <f>-Funding!AD53</f>
        <v>-1.0716379561309959</v>
      </c>
      <c r="AE113" s="284">
        <f>-Funding!AE53</f>
        <v>-1.0196227590208857</v>
      </c>
      <c r="AF113" s="284">
        <f>-Funding!AF53</f>
        <v>-0.95337019642337761</v>
      </c>
      <c r="AG113" s="284">
        <f>-Funding!AG53</f>
        <v>-0.89793628755331645</v>
      </c>
      <c r="AH113" s="284">
        <f>-Funding!AH53</f>
        <v>-0.82817660277047755</v>
      </c>
      <c r="AI113" s="284">
        <f>-Funding!AI53</f>
        <v>-0.76909945797091772</v>
      </c>
      <c r="AJ113" s="284">
        <f>-Funding!AJ53</f>
        <v>-0.69560106762151519</v>
      </c>
      <c r="AK113" s="284">
        <f>-Funding!AK53</f>
        <v>-0.63264096546738646</v>
      </c>
      <c r="AL113" s="284">
        <f>-Funding!AL53</f>
        <v>-0.55515658785395772</v>
      </c>
      <c r="AM113" s="284">
        <f>-Funding!AM53</f>
        <v>-0.48805757496040397</v>
      </c>
      <c r="AN113" s="284">
        <f>-Funding!AN53</f>
        <v>-0.40632316083935455</v>
      </c>
      <c r="AO113" s="284">
        <f>-Funding!AO53</f>
        <v>-0.33481194665463193</v>
      </c>
      <c r="AP113" s="284">
        <f>-Funding!AP53</f>
        <v>-0.24854553714391051</v>
      </c>
      <c r="AQ113" s="284">
        <f>-Funding!AQ53</f>
        <v>-0.17233031343575117</v>
      </c>
      <c r="AR113" s="284">
        <f>-Funding!AR53</f>
        <v>-8.123082009551548E-2</v>
      </c>
      <c r="AS113" s="284">
        <f>-Funding!AS53</f>
        <v>0</v>
      </c>
      <c r="AT113" s="284">
        <f>-Funding!AT53</f>
        <v>0</v>
      </c>
      <c r="AU113" s="284">
        <f>-Funding!AU53</f>
        <v>0</v>
      </c>
      <c r="AV113" s="284">
        <f>-Funding!AV53</f>
        <v>0</v>
      </c>
    </row>
    <row r="114" spans="2:48" ht="16" x14ac:dyDescent="0.2">
      <c r="B114" s="226"/>
      <c r="C114" s="294" t="s">
        <v>289</v>
      </c>
      <c r="D114" s="336" t="s">
        <v>78</v>
      </c>
      <c r="E114" s="258"/>
      <c r="F114" s="258"/>
      <c r="G114" s="258"/>
      <c r="H114" s="258"/>
      <c r="I114" s="284">
        <f>-Funding!I54</f>
        <v>-0.691763344242736</v>
      </c>
      <c r="J114" s="284">
        <f>-Funding!J54</f>
        <v>-0.81949118503931184</v>
      </c>
      <c r="K114" s="284">
        <f>-Funding!K54</f>
        <v>-1.2270118494617201</v>
      </c>
      <c r="L114" s="284">
        <f>-Funding!L54</f>
        <v>-0.87393572526917662</v>
      </c>
      <c r="M114" s="284">
        <f>-Funding!M54</f>
        <v>-1.2826263426973565</v>
      </c>
      <c r="N114" s="284">
        <f>-Funding!N54</f>
        <v>-0.93186759689161724</v>
      </c>
      <c r="O114" s="284">
        <f>-Funding!O54</f>
        <v>-1.3418333829453821</v>
      </c>
      <c r="P114" s="284">
        <f>-Funding!P54</f>
        <v>-0.99352163530862958</v>
      </c>
      <c r="Q114" s="284">
        <f>-Funding!Q54</f>
        <v>-1.4048754697701225</v>
      </c>
      <c r="R114" s="284">
        <f>-Funding!R54</f>
        <v>-1.0591486528810896</v>
      </c>
      <c r="S114" s="284">
        <f>-Funding!S54</f>
        <v>-1.4720116114539534</v>
      </c>
      <c r="T114" s="284">
        <f>-Funding!T54</f>
        <v>-1.1290165275846424</v>
      </c>
      <c r="U114" s="284">
        <f>-Funding!U54</f>
        <v>-1.5435184500655323</v>
      </c>
      <c r="V114" s="284">
        <f>-Funding!V54</f>
        <v>-1.2034113658462771</v>
      </c>
      <c r="W114" s="284">
        <f>-Funding!W54</f>
        <v>-1.6196914631928552</v>
      </c>
      <c r="X114" s="284">
        <f>-Funding!X54</f>
        <v>-1.2826387446156107</v>
      </c>
      <c r="Y114" s="284">
        <f>-Funding!Y54</f>
        <v>-1.7008462475644461</v>
      </c>
      <c r="Z114" s="284">
        <f>-Funding!Z54</f>
        <v>-1.3670250380691746</v>
      </c>
      <c r="AA114" s="284">
        <f>-Funding!AA54</f>
        <v>-1.7873198901378209</v>
      </c>
      <c r="AB114" s="284">
        <f>-Funding!AB54</f>
        <v>-1.4569188347138133</v>
      </c>
      <c r="AC114" s="284">
        <f>-Funding!AC54</f>
        <v>-1.8794724326144627</v>
      </c>
      <c r="AD114" s="284">
        <f>-Funding!AD54</f>
        <v>-1.5526924510480662</v>
      </c>
      <c r="AE114" s="284">
        <f>-Funding!AE54</f>
        <v>-1.9776884357465079</v>
      </c>
      <c r="AF114" s="284">
        <f>-Funding!AF54</f>
        <v>-1.6547435483600355</v>
      </c>
      <c r="AG114" s="284">
        <f>-Funding!AG54</f>
        <v>-2.0823786502339989</v>
      </c>
      <c r="AH114" s="284">
        <f>-Funding!AH54</f>
        <v>-1.7634968596883538</v>
      </c>
      <c r="AI114" s="284">
        <f>-Funding!AI54</f>
        <v>-2.1939818014747026</v>
      </c>
      <c r="AJ114" s="284">
        <f>-Funding!AJ54</f>
        <v>-1.8794060344516021</v>
      </c>
      <c r="AK114" s="284">
        <f>-Funding!AK54</f>
        <v>-2.3129664959232477</v>
      </c>
      <c r="AL114" s="284">
        <f>-Funding!AL54</f>
        <v>-2.0029556087627975</v>
      </c>
      <c r="AM114" s="284">
        <f>-Funding!AM54</f>
        <v>-2.4398332573447594</v>
      </c>
      <c r="AN114" s="284">
        <f>-Funding!AN54</f>
        <v>-2.1346631099917204</v>
      </c>
      <c r="AO114" s="284">
        <f>-Funding!AO54</f>
        <v>-2.5751167018125787</v>
      </c>
      <c r="AP114" s="284">
        <f>-Funding!AP54</f>
        <v>-2.2750813047211738</v>
      </c>
      <c r="AQ114" s="284">
        <f>-Funding!AQ54</f>
        <v>-2.7193878609025579</v>
      </c>
      <c r="AR114" s="284">
        <f>-Funding!AR54</f>
        <v>-2.4248005998663715</v>
      </c>
      <c r="AS114" s="284">
        <f>-Funding!AS54</f>
        <v>0</v>
      </c>
      <c r="AT114" s="284">
        <f>-Funding!AT54</f>
        <v>0</v>
      </c>
      <c r="AU114" s="284">
        <f>-Funding!AU54</f>
        <v>0</v>
      </c>
      <c r="AV114" s="284">
        <f>-Funding!AV54</f>
        <v>0</v>
      </c>
    </row>
    <row r="115" spans="2:48" ht="16" x14ac:dyDescent="0.2">
      <c r="B115" s="425"/>
      <c r="C115" s="426" t="s">
        <v>532</v>
      </c>
      <c r="D115" s="427" t="s">
        <v>78</v>
      </c>
      <c r="E115" s="428"/>
      <c r="F115" s="428"/>
      <c r="G115" s="428"/>
      <c r="H115" s="428"/>
      <c r="I115" s="429">
        <f>-Funding!I79</f>
        <v>-0.10455376876444422</v>
      </c>
      <c r="J115" s="429">
        <f>-Funding!J79</f>
        <v>-0.38006770972359138</v>
      </c>
      <c r="K115" s="429">
        <f>-Funding!K79</f>
        <v>0.39418102114951115</v>
      </c>
      <c r="L115" s="429">
        <f>-Funding!L79</f>
        <v>-0.37941377063166248</v>
      </c>
      <c r="M115" s="429">
        <f>-Funding!M79</f>
        <v>0.39372672828610078</v>
      </c>
      <c r="N115" s="429">
        <f>-Funding!N79</f>
        <v>-0.37874822155789589</v>
      </c>
      <c r="O115" s="429">
        <f>-Funding!O79</f>
        <v>0.39326316596542288</v>
      </c>
      <c r="P115" s="429">
        <f>-Funding!P79</f>
        <v>-0.37807085967865373</v>
      </c>
      <c r="Q115" s="429">
        <f>-Funding!Q79</f>
        <v>0.39279014512633204</v>
      </c>
      <c r="R115" s="429">
        <f>-Funding!R79</f>
        <v>-0.37738147870134719</v>
      </c>
      <c r="S115" s="429">
        <f>-Funding!S79</f>
        <v>0.39230747285301826</v>
      </c>
      <c r="T115" s="429">
        <f>-Funding!T79</f>
        <v>-0.37667986880680449</v>
      </c>
      <c r="U115" s="429">
        <f>-Funding!U79</f>
        <v>0.39181495229645069</v>
      </c>
      <c r="V115" s="429">
        <f>-Funding!V79</f>
        <v>-0.37596581659072781</v>
      </c>
      <c r="W115" s="429">
        <f>-Funding!W79</f>
        <v>0.39131238259420531</v>
      </c>
      <c r="X115" s="429">
        <f>-Funding!X79</f>
        <v>-0.37523910500421254</v>
      </c>
      <c r="Y115" s="429">
        <f>-Funding!Y79</f>
        <v>0.39079955878868056</v>
      </c>
      <c r="Z115" s="429">
        <f>-Funding!Z79</f>
        <v>-0.37449951329332887</v>
      </c>
      <c r="AA115" s="429">
        <f>-Funding!AA79</f>
        <v>0.39027627174362456</v>
      </c>
      <c r="AB115" s="429">
        <f>-Funding!AB79</f>
        <v>-0.3737468169377367</v>
      </c>
      <c r="AC115" s="429">
        <f>-Funding!AC79</f>
        <v>0.38974230805898102</v>
      </c>
      <c r="AD115" s="429">
        <f>-Funding!AD79</f>
        <v>-0.37298078758833153</v>
      </c>
      <c r="AE115" s="429">
        <f>-Funding!AE79</f>
        <v>0.38919744998398054</v>
      </c>
      <c r="AF115" s="429">
        <f>-Funding!AF79</f>
        <v>-0.3722011930039022</v>
      </c>
      <c r="AG115" s="429">
        <f>-Funding!AG79</f>
        <v>0.38864147532848392</v>
      </c>
      <c r="AH115" s="429">
        <f>-Funding!AH79</f>
        <v>-0.37140779698678905</v>
      </c>
      <c r="AI115" s="429">
        <f>-Funding!AI79</f>
        <v>0.38807415737250306</v>
      </c>
      <c r="AJ115" s="429">
        <f>-Funding!AJ79</f>
        <v>-0.37060035931751667</v>
      </c>
      <c r="AK115" s="429">
        <f>-Funding!AK79</f>
        <v>0.38749526477387874</v>
      </c>
      <c r="AL115" s="429">
        <f>-Funding!AL79</f>
        <v>-0.3697786356884083</v>
      </c>
      <c r="AM115" s="429">
        <f>-Funding!AM79</f>
        <v>0.38690456147408847</v>
      </c>
      <c r="AN115" s="429">
        <f>-Funding!AN79</f>
        <v>-0.36894237763613535</v>
      </c>
      <c r="AO115" s="429">
        <f>-Funding!AO79</f>
        <v>0.38630180660212599</v>
      </c>
      <c r="AP115" s="429">
        <f>-Funding!AP79</f>
        <v>-0.36809133247322467</v>
      </c>
      <c r="AQ115" s="429">
        <f>-Funding!AQ79</f>
        <v>0.38568675437642197</v>
      </c>
      <c r="AR115" s="429">
        <f>-Funding!AR79</f>
        <v>2.5060314199618872</v>
      </c>
      <c r="AS115" s="429">
        <f>-Funding!AS79</f>
        <v>0</v>
      </c>
      <c r="AT115" s="429">
        <f>-Funding!AT79</f>
        <v>0</v>
      </c>
      <c r="AU115" s="429">
        <f>-Funding!AU79</f>
        <v>0</v>
      </c>
      <c r="AV115" s="429">
        <f>-Funding!AV79</f>
        <v>0</v>
      </c>
    </row>
    <row r="116" spans="2:48" ht="16" x14ac:dyDescent="0.2">
      <c r="B116" s="226"/>
      <c r="C116" s="296" t="s">
        <v>290</v>
      </c>
      <c r="D116" s="259" t="s">
        <v>78</v>
      </c>
      <c r="E116" s="258"/>
      <c r="F116" s="258"/>
      <c r="G116" s="258"/>
      <c r="H116" s="329">
        <f>-Input!H94</f>
        <v>-35.536606474056406</v>
      </c>
      <c r="I116" s="284">
        <f>SUM(I112:I115)</f>
        <v>0.96351722497594938</v>
      </c>
      <c r="J116" s="284">
        <f t="shared" ref="J116:AV116" si="148">SUM(J112:J115)</f>
        <v>0.72982479152257973</v>
      </c>
      <c r="K116" s="284">
        <f t="shared" si="148"/>
        <v>1.6561006062851185</v>
      </c>
      <c r="L116" s="284">
        <f t="shared" si="148"/>
        <v>0.72483340604414037</v>
      </c>
      <c r="M116" s="284">
        <f t="shared" si="148"/>
        <v>1.6497394132145693</v>
      </c>
      <c r="N116" s="284">
        <f t="shared" si="148"/>
        <v>0.71977377205613169</v>
      </c>
      <c r="O116" s="284">
        <f t="shared" si="148"/>
        <v>1.643284448202609</v>
      </c>
      <c r="P116" s="284">
        <f t="shared" si="148"/>
        <v>0.71464515617236302</v>
      </c>
      <c r="Q116" s="284">
        <f t="shared" si="148"/>
        <v>1.6367345048488104</v>
      </c>
      <c r="R116" s="284">
        <f t="shared" si="148"/>
        <v>0.70944682297059858</v>
      </c>
      <c r="S116" s="284">
        <f t="shared" si="148"/>
        <v>1.630088366005503</v>
      </c>
      <c r="T116" s="284">
        <f t="shared" si="148"/>
        <v>0.70417803520447309</v>
      </c>
      <c r="U116" s="284">
        <f t="shared" si="148"/>
        <v>1.6233448038304494</v>
      </c>
      <c r="V116" s="284">
        <f t="shared" si="148"/>
        <v>0.69883805402469101</v>
      </c>
      <c r="W116" s="284">
        <f t="shared" si="148"/>
        <v>1.6165025798459154</v>
      </c>
      <c r="X116" s="284">
        <f t="shared" si="148"/>
        <v>0.69342613920981511</v>
      </c>
      <c r="Y116" s="284">
        <f t="shared" si="148"/>
        <v>1.6095604450043934</v>
      </c>
      <c r="Z116" s="284">
        <f t="shared" si="148"/>
        <v>0.68794154940691121</v>
      </c>
      <c r="AA116" s="284">
        <f t="shared" si="148"/>
        <v>1.6025171397611966</v>
      </c>
      <c r="AB116" s="284">
        <f t="shared" si="148"/>
        <v>0.68238354238238519</v>
      </c>
      <c r="AC116" s="284">
        <f t="shared" si="148"/>
        <v>1.5953713941541978</v>
      </c>
      <c r="AD116" s="284">
        <f t="shared" si="148"/>
        <v>0.67675137528329343</v>
      </c>
      <c r="AE116" s="284">
        <f t="shared" si="148"/>
        <v>1.5881219278909375</v>
      </c>
      <c r="AF116" s="284">
        <f t="shared" si="148"/>
        <v>0.67104430490946276</v>
      </c>
      <c r="AG116" s="284">
        <f t="shared" si="148"/>
        <v>1.5807674504434095</v>
      </c>
      <c r="AH116" s="284">
        <f t="shared" si="148"/>
        <v>0.66526158799674295</v>
      </c>
      <c r="AI116" s="284">
        <f t="shared" si="148"/>
        <v>1.5733066611507507</v>
      </c>
      <c r="AJ116" s="284">
        <f t="shared" si="148"/>
        <v>0.65940248151172987</v>
      </c>
      <c r="AK116" s="284">
        <f t="shared" si="148"/>
        <v>1.5657382493301322</v>
      </c>
      <c r="AL116" s="284">
        <f t="shared" si="148"/>
        <v>0.65346624295829381</v>
      </c>
      <c r="AM116" s="284">
        <f t="shared" si="148"/>
        <v>1.5580608943961538</v>
      </c>
      <c r="AN116" s="284">
        <f t="shared" si="148"/>
        <v>0.64745213069629415</v>
      </c>
      <c r="AO116" s="284">
        <f t="shared" si="148"/>
        <v>1.5502732659890102</v>
      </c>
      <c r="AP116" s="284">
        <f t="shared" si="148"/>
        <v>0.64135940427280902</v>
      </c>
      <c r="AQ116" s="284">
        <f t="shared" si="148"/>
        <v>1.5423740241117456</v>
      </c>
      <c r="AR116" s="284">
        <f t="shared" si="148"/>
        <v>3.5084439879466416</v>
      </c>
      <c r="AS116" s="284">
        <f t="shared" si="148"/>
        <v>4.0350593284525011</v>
      </c>
      <c r="AT116" s="284">
        <f t="shared" si="148"/>
        <v>3.4959765128458122</v>
      </c>
      <c r="AU116" s="284">
        <f t="shared" si="148"/>
        <v>4.0088579007825835</v>
      </c>
      <c r="AV116" s="284">
        <f t="shared" si="148"/>
        <v>4.1202225746703967</v>
      </c>
    </row>
    <row r="117" spans="2:48" ht="16" x14ac:dyDescent="0.2">
      <c r="B117" s="303"/>
      <c r="C117" s="328" t="s">
        <v>291</v>
      </c>
      <c r="D117" s="299" t="s">
        <v>78</v>
      </c>
      <c r="E117" s="300"/>
      <c r="F117" s="300"/>
      <c r="G117" s="300"/>
      <c r="H117" s="300"/>
      <c r="I117" s="301">
        <f>I104</f>
        <v>0</v>
      </c>
      <c r="J117" s="301">
        <f t="shared" ref="J117:AV117" si="149">J104</f>
        <v>2.2204460492503131E-16</v>
      </c>
      <c r="K117" s="301">
        <f t="shared" si="149"/>
        <v>-4.4408920985006262E-16</v>
      </c>
      <c r="L117" s="301">
        <f t="shared" si="149"/>
        <v>4.4408920985006262E-16</v>
      </c>
      <c r="M117" s="301">
        <f t="shared" si="149"/>
        <v>-4.4408920985006262E-16</v>
      </c>
      <c r="N117" s="301">
        <f t="shared" si="149"/>
        <v>2.2204460492503131E-16</v>
      </c>
      <c r="O117" s="301">
        <f t="shared" si="149"/>
        <v>-4.4408920985006262E-16</v>
      </c>
      <c r="P117" s="301">
        <f t="shared" si="149"/>
        <v>0</v>
      </c>
      <c r="Q117" s="301">
        <f t="shared" si="149"/>
        <v>-6.6613381477509392E-16</v>
      </c>
      <c r="R117" s="301">
        <f t="shared" si="149"/>
        <v>1.7763568394002505E-15</v>
      </c>
      <c r="S117" s="301">
        <f t="shared" si="149"/>
        <v>4.9439619065339002E-17</v>
      </c>
      <c r="T117" s="301">
        <f t="shared" si="149"/>
        <v>6.6613381477509392E-16</v>
      </c>
      <c r="U117" s="301">
        <f t="shared" si="149"/>
        <v>-1.3739009929736312E-15</v>
      </c>
      <c r="V117" s="301">
        <f t="shared" si="149"/>
        <v>-1.762479051592436E-15</v>
      </c>
      <c r="W117" s="301">
        <f t="shared" si="149"/>
        <v>0</v>
      </c>
      <c r="X117" s="301">
        <f t="shared" si="149"/>
        <v>1.3183898417423734E-15</v>
      </c>
      <c r="Y117" s="301">
        <f t="shared" si="149"/>
        <v>5.9674487573602164E-16</v>
      </c>
      <c r="Z117" s="301">
        <f t="shared" si="149"/>
        <v>-3.0669911055269949E-15</v>
      </c>
      <c r="AA117" s="301">
        <f t="shared" si="149"/>
        <v>-5.6898930012039273E-16</v>
      </c>
      <c r="AB117" s="301">
        <f t="shared" si="149"/>
        <v>-3.219646771412954E-15</v>
      </c>
      <c r="AC117" s="301">
        <f t="shared" si="149"/>
        <v>-4.3021142204224816E-16</v>
      </c>
      <c r="AD117" s="301">
        <f t="shared" si="149"/>
        <v>1.0130785099704553E-15</v>
      </c>
      <c r="AE117" s="301">
        <f t="shared" si="149"/>
        <v>9.9920072216264089E-16</v>
      </c>
      <c r="AF117" s="301">
        <f t="shared" si="149"/>
        <v>3.3445468616832841E-15</v>
      </c>
      <c r="AG117" s="301">
        <f t="shared" si="149"/>
        <v>-2.9698465908722937E-15</v>
      </c>
      <c r="AH117" s="301">
        <f t="shared" si="149"/>
        <v>2.9976021664879227E-15</v>
      </c>
      <c r="AI117" s="301">
        <f t="shared" si="149"/>
        <v>-6.6613381477509392E-16</v>
      </c>
      <c r="AJ117" s="301">
        <f t="shared" si="149"/>
        <v>-2.9976021664879227E-15</v>
      </c>
      <c r="AK117" s="301">
        <f t="shared" si="149"/>
        <v>2.248201624865942E-15</v>
      </c>
      <c r="AL117" s="301">
        <f t="shared" si="149"/>
        <v>3.0531133177191805E-15</v>
      </c>
      <c r="AM117" s="301">
        <f t="shared" si="149"/>
        <v>1.8318679906315083E-15</v>
      </c>
      <c r="AN117" s="301">
        <f t="shared" si="149"/>
        <v>2.1926904736346842E-15</v>
      </c>
      <c r="AO117" s="301">
        <f t="shared" si="149"/>
        <v>9.1593399531575415E-16</v>
      </c>
      <c r="AP117" s="301">
        <f t="shared" si="149"/>
        <v>-6.9388939039072284E-16</v>
      </c>
      <c r="AQ117" s="301">
        <f t="shared" si="149"/>
        <v>-4.4408920985006262E-16</v>
      </c>
      <c r="AR117" s="301">
        <f t="shared" si="149"/>
        <v>-2.3037127760971998E-15</v>
      </c>
      <c r="AS117" s="301">
        <f t="shared" si="149"/>
        <v>4.9960036108132044E-16</v>
      </c>
      <c r="AT117" s="301">
        <f t="shared" si="149"/>
        <v>3.4972025275692431E-15</v>
      </c>
      <c r="AU117" s="301">
        <f t="shared" si="149"/>
        <v>-1.6653345369377348E-15</v>
      </c>
      <c r="AV117" s="301">
        <f t="shared" si="149"/>
        <v>-1.6653345369377348E-15</v>
      </c>
    </row>
    <row r="118" spans="2:48" ht="16" x14ac:dyDescent="0.2">
      <c r="B118" s="226"/>
      <c r="C118" s="292" t="s">
        <v>293</v>
      </c>
      <c r="D118" s="259" t="s">
        <v>78</v>
      </c>
      <c r="E118" s="258"/>
      <c r="F118" s="258"/>
      <c r="G118" s="258"/>
      <c r="H118" s="279">
        <f>-Input!H94</f>
        <v>-35.536606474056406</v>
      </c>
      <c r="I118" s="284">
        <f>SUM(I116:I117)</f>
        <v>0.96351722497594938</v>
      </c>
      <c r="J118" s="284">
        <f t="shared" ref="J118:AV118" si="150">SUM(J116:J117)</f>
        <v>0.72982479152257995</v>
      </c>
      <c r="K118" s="284">
        <f t="shared" si="150"/>
        <v>1.656100606285118</v>
      </c>
      <c r="L118" s="284">
        <f t="shared" si="150"/>
        <v>0.72483340604414082</v>
      </c>
      <c r="M118" s="284">
        <f t="shared" si="150"/>
        <v>1.6497394132145689</v>
      </c>
      <c r="N118" s="284">
        <f t="shared" si="150"/>
        <v>0.71977377205613191</v>
      </c>
      <c r="O118" s="284">
        <f t="shared" si="150"/>
        <v>1.6432844482026085</v>
      </c>
      <c r="P118" s="284">
        <f t="shared" si="150"/>
        <v>0.71464515617236302</v>
      </c>
      <c r="Q118" s="284">
        <f t="shared" si="150"/>
        <v>1.6367345048488098</v>
      </c>
      <c r="R118" s="284">
        <f t="shared" si="150"/>
        <v>0.70944682297060035</v>
      </c>
      <c r="S118" s="284">
        <f t="shared" si="150"/>
        <v>1.630088366005503</v>
      </c>
      <c r="T118" s="284">
        <f t="shared" si="150"/>
        <v>0.70417803520447375</v>
      </c>
      <c r="U118" s="284">
        <f t="shared" si="150"/>
        <v>1.6233448038304481</v>
      </c>
      <c r="V118" s="284">
        <f t="shared" si="150"/>
        <v>0.69883805402468924</v>
      </c>
      <c r="W118" s="284">
        <f t="shared" si="150"/>
        <v>1.6165025798459154</v>
      </c>
      <c r="X118" s="284">
        <f t="shared" si="150"/>
        <v>0.69342613920981644</v>
      </c>
      <c r="Y118" s="284">
        <f t="shared" si="150"/>
        <v>1.6095604450043941</v>
      </c>
      <c r="Z118" s="284">
        <f t="shared" si="150"/>
        <v>0.6879415494069081</v>
      </c>
      <c r="AA118" s="284">
        <f t="shared" si="150"/>
        <v>1.6025171397611959</v>
      </c>
      <c r="AB118" s="284">
        <f t="shared" si="150"/>
        <v>0.68238354238238197</v>
      </c>
      <c r="AC118" s="284">
        <f t="shared" si="150"/>
        <v>1.5953713941541974</v>
      </c>
      <c r="AD118" s="284">
        <f t="shared" si="150"/>
        <v>0.67675137528329443</v>
      </c>
      <c r="AE118" s="284">
        <f t="shared" si="150"/>
        <v>1.5881219278909384</v>
      </c>
      <c r="AF118" s="284">
        <f t="shared" si="150"/>
        <v>0.67104430490946609</v>
      </c>
      <c r="AG118" s="284">
        <f t="shared" si="150"/>
        <v>1.5807674504434066</v>
      </c>
      <c r="AH118" s="284">
        <f t="shared" si="150"/>
        <v>0.66526158799674595</v>
      </c>
      <c r="AI118" s="284">
        <f t="shared" si="150"/>
        <v>1.57330666115075</v>
      </c>
      <c r="AJ118" s="284">
        <f t="shared" si="150"/>
        <v>0.65940248151172687</v>
      </c>
      <c r="AK118" s="284">
        <f t="shared" si="150"/>
        <v>1.5657382493301344</v>
      </c>
      <c r="AL118" s="284">
        <f t="shared" si="150"/>
        <v>0.65346624295829692</v>
      </c>
      <c r="AM118" s="284">
        <f t="shared" si="150"/>
        <v>1.5580608943961556</v>
      </c>
      <c r="AN118" s="284">
        <f t="shared" si="150"/>
        <v>0.64745213069629637</v>
      </c>
      <c r="AO118" s="284">
        <f t="shared" si="150"/>
        <v>1.5502732659890111</v>
      </c>
      <c r="AP118" s="284">
        <f t="shared" si="150"/>
        <v>0.64135940427280835</v>
      </c>
      <c r="AQ118" s="284">
        <f t="shared" si="150"/>
        <v>1.5423740241117452</v>
      </c>
      <c r="AR118" s="284">
        <f t="shared" si="150"/>
        <v>3.5084439879466394</v>
      </c>
      <c r="AS118" s="284">
        <f t="shared" si="150"/>
        <v>4.035059328452502</v>
      </c>
      <c r="AT118" s="284">
        <f t="shared" si="150"/>
        <v>3.4959765128458158</v>
      </c>
      <c r="AU118" s="284">
        <f t="shared" si="150"/>
        <v>4.0088579007825818</v>
      </c>
      <c r="AV118" s="284">
        <f t="shared" si="150"/>
        <v>4.1202225746703949</v>
      </c>
    </row>
    <row r="119" spans="2:48" ht="16" x14ac:dyDescent="0.2">
      <c r="B119" s="226"/>
      <c r="C119" s="96"/>
      <c r="D119" s="6"/>
    </row>
    <row r="120" spans="2:48" ht="16" x14ac:dyDescent="0.2">
      <c r="B120" s="302" t="s">
        <v>434</v>
      </c>
      <c r="C120" s="226"/>
      <c r="D120" s="130" t="s">
        <v>38</v>
      </c>
      <c r="E120" s="297">
        <f>IRR(H116:AV116)</f>
        <v>2.2579389682044759E-2</v>
      </c>
    </row>
    <row r="121" spans="2:48" ht="16" x14ac:dyDescent="0.2">
      <c r="B121" s="302" t="s">
        <v>435</v>
      </c>
      <c r="C121" s="88"/>
      <c r="D121" s="130" t="s">
        <v>38</v>
      </c>
      <c r="E121" s="297">
        <f>(1+E120)^2-1</f>
        <v>4.5668608202503069E-2</v>
      </c>
    </row>
    <row r="122" spans="2:48" ht="16" x14ac:dyDescent="0.2">
      <c r="B122" s="226"/>
      <c r="C122" s="88"/>
      <c r="D122" s="130"/>
      <c r="E122" s="226"/>
    </row>
    <row r="123" spans="2:48" ht="16" x14ac:dyDescent="0.2">
      <c r="B123" s="302" t="s">
        <v>437</v>
      </c>
      <c r="C123" s="226"/>
      <c r="D123" s="130" t="s">
        <v>38</v>
      </c>
      <c r="E123" s="297">
        <f>IRR(H118:AV118)</f>
        <v>2.2579389682044537E-2</v>
      </c>
    </row>
    <row r="124" spans="2:48" ht="16" x14ac:dyDescent="0.2">
      <c r="B124" s="302" t="s">
        <v>436</v>
      </c>
      <c r="C124" s="226"/>
      <c r="D124" s="130" t="s">
        <v>38</v>
      </c>
      <c r="E124" s="297">
        <f>(1+E123)^2-1</f>
        <v>4.5668608202502625E-2</v>
      </c>
    </row>
    <row r="125" spans="2:48" x14ac:dyDescent="0.2">
      <c r="B125" s="50"/>
      <c r="D125" s="6"/>
    </row>
  </sheetData>
  <conditionalFormatting sqref="I29:AV29">
    <cfRule type="cellIs" dxfId="5" priority="1" operator="equal">
      <formula>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70AB-FF55-7E41-BB4B-4596FF09BAC2}">
  <sheetPr codeName="Sheet14">
    <tabColor indexed="22"/>
    <pageSetUpPr fitToPage="1"/>
  </sheetPr>
  <dimension ref="A1:H90"/>
  <sheetViews>
    <sheetView showGridLines="0" zoomScaleNormal="100" workbookViewId="0">
      <pane ySplit="3" topLeftCell="A37" activePane="bottomLeft" state="frozen"/>
      <selection pane="bottomLeft" activeCell="E50" sqref="E50"/>
    </sheetView>
  </sheetViews>
  <sheetFormatPr baseColWidth="10" defaultColWidth="0" defaultRowHeight="0" customHeight="1" zeroHeight="1" x14ac:dyDescent="0.2"/>
  <cols>
    <col min="1" max="2" width="1.5" customWidth="1"/>
    <col min="3" max="3" width="28.83203125" customWidth="1"/>
    <col min="4" max="4" width="3.5" customWidth="1"/>
    <col min="5" max="5" width="39.5" customWidth="1"/>
    <col min="6" max="6" width="4.5" customWidth="1"/>
    <col min="7" max="7" width="14.5" customWidth="1"/>
    <col min="8" max="8" width="1.5" customWidth="1"/>
  </cols>
  <sheetData>
    <row r="1" spans="1:8" ht="26" x14ac:dyDescent="0.3">
      <c r="A1" s="30" t="s">
        <v>165</v>
      </c>
      <c r="B1" s="30"/>
      <c r="C1" s="30"/>
      <c r="D1" s="30"/>
      <c r="E1" s="30"/>
      <c r="F1" s="30"/>
      <c r="G1" s="30"/>
      <c r="H1" s="28"/>
    </row>
    <row r="2" spans="1:8" ht="20" thickBot="1" x14ac:dyDescent="0.25">
      <c r="A2" s="3"/>
      <c r="B2" s="3"/>
      <c r="C2" s="3"/>
      <c r="D2" s="3"/>
      <c r="E2" s="3"/>
      <c r="F2" s="3"/>
      <c r="G2" s="3"/>
    </row>
    <row r="3" spans="1:8" ht="15" x14ac:dyDescent="0.2"/>
    <row r="4" spans="1:8" ht="12.75" customHeight="1" x14ac:dyDescent="0.2"/>
    <row r="5" spans="1:8" ht="15" x14ac:dyDescent="0.2">
      <c r="A5" t="s">
        <v>164</v>
      </c>
    </row>
    <row r="6" spans="1:8" ht="12.75" customHeight="1" x14ac:dyDescent="0.2"/>
    <row r="7" spans="1:8" ht="26" x14ac:dyDescent="0.3">
      <c r="C7" s="48" t="s">
        <v>163</v>
      </c>
      <c r="E7" s="29" t="s">
        <v>162</v>
      </c>
      <c r="G7" s="32" t="s">
        <v>161</v>
      </c>
    </row>
    <row r="8" spans="1:8" ht="26" x14ac:dyDescent="0.3">
      <c r="C8" s="48" t="s">
        <v>160</v>
      </c>
      <c r="E8" s="7" t="s">
        <v>159</v>
      </c>
      <c r="G8" s="32" t="s">
        <v>158</v>
      </c>
    </row>
    <row r="9" spans="1:8" ht="26" x14ac:dyDescent="0.3">
      <c r="C9" s="48" t="s">
        <v>157</v>
      </c>
      <c r="E9" s="51" t="s">
        <v>156</v>
      </c>
      <c r="G9" s="32" t="s">
        <v>155</v>
      </c>
    </row>
    <row r="10" spans="1:8" ht="20" thickBot="1" x14ac:dyDescent="0.25">
      <c r="C10" s="48" t="s">
        <v>154</v>
      </c>
      <c r="E10" s="3" t="s">
        <v>153</v>
      </c>
      <c r="G10" s="32" t="s">
        <v>152</v>
      </c>
    </row>
    <row r="11" spans="1:8" ht="15" x14ac:dyDescent="0.2">
      <c r="C11" s="48" t="s">
        <v>151</v>
      </c>
      <c r="E11" t="s">
        <v>151</v>
      </c>
      <c r="G11" s="32" t="s">
        <v>150</v>
      </c>
    </row>
    <row r="12" spans="1:8" ht="17" x14ac:dyDescent="0.2">
      <c r="C12" s="48" t="s">
        <v>149</v>
      </c>
      <c r="E12" s="27" t="s">
        <v>149</v>
      </c>
      <c r="G12" s="32" t="s">
        <v>148</v>
      </c>
    </row>
    <row r="13" spans="1:8" ht="15" x14ac:dyDescent="0.2">
      <c r="C13" s="48" t="s">
        <v>147</v>
      </c>
      <c r="E13" s="50" t="s">
        <v>147</v>
      </c>
      <c r="G13" s="32" t="s">
        <v>146</v>
      </c>
    </row>
    <row r="14" spans="1:8" ht="15" x14ac:dyDescent="0.2">
      <c r="C14" s="48" t="s">
        <v>145</v>
      </c>
      <c r="E14" s="49" t="s">
        <v>145</v>
      </c>
      <c r="G14" s="32" t="s">
        <v>144</v>
      </c>
    </row>
    <row r="15" spans="1:8" ht="12.75" customHeight="1" x14ac:dyDescent="0.2">
      <c r="C15" s="48"/>
      <c r="G15" s="32"/>
    </row>
    <row r="16" spans="1:8" ht="12.75" customHeight="1" x14ac:dyDescent="0.2">
      <c r="C16" s="48" t="s">
        <v>143</v>
      </c>
      <c r="E16" t="s">
        <v>141</v>
      </c>
      <c r="G16" s="32" t="s">
        <v>142</v>
      </c>
    </row>
    <row r="17" spans="1:7" ht="12.75" customHeight="1" x14ac:dyDescent="0.2">
      <c r="E17" t="s">
        <v>141</v>
      </c>
      <c r="G17" s="41"/>
    </row>
    <row r="18" spans="1:7" ht="15" x14ac:dyDescent="0.2">
      <c r="A18" t="s">
        <v>140</v>
      </c>
    </row>
    <row r="19" spans="1:7" ht="15" x14ac:dyDescent="0.2">
      <c r="C19" s="47"/>
      <c r="D19" s="47"/>
      <c r="E19" s="47"/>
      <c r="F19" s="47"/>
      <c r="G19" s="47"/>
    </row>
    <row r="20" spans="1:7" ht="15" x14ac:dyDescent="0.2">
      <c r="C20" t="s">
        <v>139</v>
      </c>
      <c r="E20" s="13">
        <v>100</v>
      </c>
      <c r="G20" s="32" t="s">
        <v>139</v>
      </c>
    </row>
    <row r="21" spans="1:7" ht="12.75" customHeight="1" x14ac:dyDescent="0.2">
      <c r="G21" s="32"/>
    </row>
    <row r="22" spans="1:7" ht="15" x14ac:dyDescent="0.2">
      <c r="C22" t="s">
        <v>138</v>
      </c>
      <c r="E22">
        <v>100</v>
      </c>
      <c r="F22" s="41"/>
      <c r="G22" s="32" t="s">
        <v>138</v>
      </c>
    </row>
    <row r="23" spans="1:7" ht="15" x14ac:dyDescent="0.2">
      <c r="E23" s="41"/>
      <c r="F23" s="41"/>
      <c r="G23" s="32"/>
    </row>
    <row r="24" spans="1:7" ht="15" x14ac:dyDescent="0.2">
      <c r="C24" t="s">
        <v>137</v>
      </c>
      <c r="E24" s="26">
        <v>100</v>
      </c>
      <c r="G24" s="32" t="s">
        <v>136</v>
      </c>
    </row>
    <row r="25" spans="1:7" ht="15" x14ac:dyDescent="0.2">
      <c r="G25" s="32"/>
    </row>
    <row r="26" spans="1:7" ht="15" x14ac:dyDescent="0.2">
      <c r="C26" t="s">
        <v>135</v>
      </c>
      <c r="E26" s="46">
        <v>10</v>
      </c>
      <c r="G26" s="32" t="s">
        <v>134</v>
      </c>
    </row>
    <row r="27" spans="1:7" ht="15" x14ac:dyDescent="0.2">
      <c r="G27" s="32"/>
    </row>
    <row r="28" spans="1:7" ht="12.75" customHeight="1" x14ac:dyDescent="0.2">
      <c r="C28" t="s">
        <v>133</v>
      </c>
      <c r="E28" s="45"/>
      <c r="G28" s="32" t="s">
        <v>132</v>
      </c>
    </row>
    <row r="29" spans="1:7" ht="12.75" customHeight="1" x14ac:dyDescent="0.2">
      <c r="G29" s="32"/>
    </row>
    <row r="30" spans="1:7" ht="12.75" customHeight="1" x14ac:dyDescent="0.2">
      <c r="C30" t="s">
        <v>131</v>
      </c>
      <c r="E30" s="44">
        <v>0</v>
      </c>
      <c r="G30" s="32" t="s">
        <v>131</v>
      </c>
    </row>
    <row r="31" spans="1:7" ht="12.75" customHeight="1" x14ac:dyDescent="0.2">
      <c r="G31" s="32"/>
    </row>
    <row r="32" spans="1:7" ht="12.75" customHeight="1" x14ac:dyDescent="0.2">
      <c r="C32" t="s">
        <v>130</v>
      </c>
      <c r="E32" s="43">
        <v>10</v>
      </c>
      <c r="G32" s="32" t="s">
        <v>129</v>
      </c>
    </row>
    <row r="33" spans="1:7" ht="12.75" customHeight="1" x14ac:dyDescent="0.2">
      <c r="G33" s="32"/>
    </row>
    <row r="34" spans="1:7" ht="12.75" customHeight="1" x14ac:dyDescent="0.2">
      <c r="C34" t="s">
        <v>128</v>
      </c>
      <c r="E34" s="42">
        <v>10</v>
      </c>
      <c r="G34" s="32" t="s">
        <v>127</v>
      </c>
    </row>
    <row r="35" spans="1:7" ht="12.75" customHeight="1" x14ac:dyDescent="0.2">
      <c r="G35" s="32"/>
    </row>
    <row r="36" spans="1:7" ht="12.75" customHeight="1" x14ac:dyDescent="0.2">
      <c r="C36" t="s">
        <v>125</v>
      </c>
      <c r="E36" s="32" t="s">
        <v>126</v>
      </c>
      <c r="G36" s="32" t="s">
        <v>125</v>
      </c>
    </row>
    <row r="37" spans="1:7" ht="12.75" customHeight="1" x14ac:dyDescent="0.2">
      <c r="G37" s="32"/>
    </row>
    <row r="38" spans="1:7" ht="15" x14ac:dyDescent="0.2">
      <c r="C38" t="s">
        <v>124</v>
      </c>
      <c r="E38" s="6" t="s">
        <v>123</v>
      </c>
      <c r="G38" s="32" t="s">
        <v>36</v>
      </c>
    </row>
    <row r="39" spans="1:7" ht="15" x14ac:dyDescent="0.2">
      <c r="G39" s="41"/>
    </row>
    <row r="40" spans="1:7" ht="15" x14ac:dyDescent="0.2">
      <c r="A40" s="33" t="s">
        <v>122</v>
      </c>
      <c r="B40" s="33"/>
      <c r="C40" s="33"/>
      <c r="D40" s="33"/>
      <c r="E40" s="33"/>
      <c r="F40" s="33"/>
      <c r="G40" s="33"/>
    </row>
    <row r="41" spans="1:7" ht="15" x14ac:dyDescent="0.2">
      <c r="G41" s="41"/>
    </row>
    <row r="42" spans="1:7" ht="15" x14ac:dyDescent="0.2">
      <c r="C42" t="s">
        <v>121</v>
      </c>
      <c r="E42" s="40">
        <v>100</v>
      </c>
      <c r="G42" s="32" t="s">
        <v>120</v>
      </c>
    </row>
    <row r="43" spans="1:7" ht="12.75" customHeight="1" x14ac:dyDescent="0.2">
      <c r="G43" s="32"/>
    </row>
    <row r="44" spans="1:7" ht="15" x14ac:dyDescent="0.2">
      <c r="C44" s="36" t="s">
        <v>119</v>
      </c>
      <c r="E44" s="39">
        <v>100</v>
      </c>
      <c r="G44" s="32" t="s">
        <v>118</v>
      </c>
    </row>
    <row r="45" spans="1:7" ht="12.75" customHeight="1" x14ac:dyDescent="0.2">
      <c r="C45" s="36"/>
      <c r="E45" s="38"/>
      <c r="G45" s="32"/>
    </row>
    <row r="46" spans="1:7" ht="12.75" customHeight="1" x14ac:dyDescent="0.2">
      <c r="C46" s="36" t="s">
        <v>117</v>
      </c>
      <c r="E46">
        <v>100</v>
      </c>
      <c r="G46" s="32" t="s">
        <v>116</v>
      </c>
    </row>
    <row r="47" spans="1:7" ht="12.75" customHeight="1" x14ac:dyDescent="0.2">
      <c r="C47" s="36"/>
      <c r="G47" s="32"/>
    </row>
    <row r="48" spans="1:7" ht="16" thickBot="1" x14ac:dyDescent="0.25">
      <c r="C48" s="36" t="s">
        <v>115</v>
      </c>
      <c r="E48" s="37">
        <v>100</v>
      </c>
      <c r="G48" s="32" t="s">
        <v>114</v>
      </c>
    </row>
    <row r="49" spans="1:7" ht="16" thickTop="1" x14ac:dyDescent="0.2">
      <c r="C49" s="36"/>
      <c r="G49" s="32"/>
    </row>
    <row r="50" spans="1:7" ht="12.75" customHeight="1" x14ac:dyDescent="0.2">
      <c r="C50" s="36" t="s">
        <v>113</v>
      </c>
      <c r="E50" s="87">
        <v>100</v>
      </c>
      <c r="G50" s="32" t="s">
        <v>112</v>
      </c>
    </row>
    <row r="51" spans="1:7" ht="12.75" customHeight="1" x14ac:dyDescent="0.2">
      <c r="C51" s="36"/>
      <c r="G51" s="32"/>
    </row>
    <row r="52" spans="1:7" ht="12.75" customHeight="1" x14ac:dyDescent="0.2">
      <c r="C52" s="36" t="s">
        <v>111</v>
      </c>
      <c r="E52" s="35">
        <v>10</v>
      </c>
      <c r="G52" s="32" t="s">
        <v>110</v>
      </c>
    </row>
    <row r="53" spans="1:7" ht="12.75" customHeight="1" x14ac:dyDescent="0.2"/>
    <row r="54" spans="1:7" ht="15" x14ac:dyDescent="0.2">
      <c r="A54" s="33" t="s">
        <v>109</v>
      </c>
      <c r="B54" s="33"/>
      <c r="C54" s="33"/>
      <c r="D54" s="33"/>
      <c r="E54" s="33"/>
      <c r="F54" s="33"/>
      <c r="G54" s="33"/>
    </row>
    <row r="55" spans="1:7" ht="12.75" customHeight="1" x14ac:dyDescent="0.2"/>
    <row r="56" spans="1:7" ht="15" x14ac:dyDescent="0.2">
      <c r="C56" t="s">
        <v>108</v>
      </c>
      <c r="E56" t="s">
        <v>108</v>
      </c>
      <c r="G56" s="32" t="s">
        <v>107</v>
      </c>
    </row>
    <row r="57" spans="1:7" ht="15" x14ac:dyDescent="0.2">
      <c r="C57" t="s">
        <v>106</v>
      </c>
      <c r="E57" t="s">
        <v>106</v>
      </c>
      <c r="G57" s="32" t="s">
        <v>105</v>
      </c>
    </row>
    <row r="58" spans="1:7" ht="20" x14ac:dyDescent="0.25">
      <c r="C58" t="s">
        <v>104</v>
      </c>
      <c r="E58" s="34" t="s">
        <v>104</v>
      </c>
      <c r="G58" s="32" t="s">
        <v>103</v>
      </c>
    </row>
    <row r="59" spans="1:7" ht="12.75" customHeight="1" x14ac:dyDescent="0.2"/>
    <row r="60" spans="1:7" ht="15" x14ac:dyDescent="0.2">
      <c r="A60" s="33" t="s">
        <v>102</v>
      </c>
      <c r="B60" s="33"/>
      <c r="C60" s="33"/>
      <c r="D60" s="33"/>
      <c r="E60" s="33"/>
      <c r="F60" s="33"/>
      <c r="G60" s="33"/>
    </row>
    <row r="61" spans="1:7" ht="12.75" customHeight="1" x14ac:dyDescent="0.2">
      <c r="B61" s="32" t="s">
        <v>101</v>
      </c>
    </row>
    <row r="62" spans="1:7" ht="12.75" customHeight="1" x14ac:dyDescent="0.2"/>
    <row r="63" spans="1:7" ht="12.75" customHeight="1" x14ac:dyDescent="0.2">
      <c r="C63" t="s">
        <v>100</v>
      </c>
      <c r="E63">
        <v>1</v>
      </c>
    </row>
    <row r="64" spans="1:7" ht="12.75" customHeight="1" x14ac:dyDescent="0.2">
      <c r="C64" t="s">
        <v>99</v>
      </c>
      <c r="E64" s="31">
        <v>1</v>
      </c>
    </row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</sheetData>
  <conditionalFormatting sqref="B3">
    <cfRule type="expression" dxfId="4" priority="4" stopIfTrue="1">
      <formula>MMC&lt;&gt;0</formula>
    </cfRule>
  </conditionalFormatting>
  <conditionalFormatting sqref="E30">
    <cfRule type="cellIs" dxfId="3" priority="3" operator="notEqual">
      <formula>0</formula>
    </cfRule>
  </conditionalFormatting>
  <conditionalFormatting sqref="E63">
    <cfRule type="cellIs" dxfId="2" priority="2" operator="equal">
      <formula>1</formula>
    </cfRule>
  </conditionalFormatting>
  <conditionalFormatting sqref="E64">
    <cfRule type="cellIs" dxfId="1" priority="1" operator="notEqual">
      <formula>0</formula>
    </cfRule>
  </conditionalFormatting>
  <pageMargins left="0.75" right="0.75" top="1" bottom="1" header="0.5" footer="0.5"/>
  <pageSetup paperSize="9" scale="84" orientation="portrait" horizontalDpi="4294967293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C1301-E8A0-2041-BCB4-7DDB1B0A2E42}">
  <sheetPr codeName="Sheet13">
    <tabColor indexed="22"/>
  </sheetPr>
  <dimension ref="A1:L31"/>
  <sheetViews>
    <sheetView showGridLines="0" zoomScale="115" zoomScaleNormal="115" workbookViewId="0">
      <pane ySplit="3" topLeftCell="A4" activePane="bottomLeft" state="frozen"/>
      <selection pane="bottomLeft" activeCell="C11" sqref="C11"/>
    </sheetView>
  </sheetViews>
  <sheetFormatPr baseColWidth="10" defaultColWidth="0" defaultRowHeight="0" customHeight="1" zeroHeight="1" x14ac:dyDescent="0.2"/>
  <cols>
    <col min="1" max="2" width="1.5" customWidth="1"/>
    <col min="3" max="3" width="20.83203125" customWidth="1"/>
    <col min="4" max="4" width="5.5" customWidth="1"/>
    <col min="5" max="5" width="10" customWidth="1"/>
    <col min="6" max="6" width="29.1640625" customWidth="1"/>
    <col min="7" max="7" width="1.5" customWidth="1"/>
    <col min="8" max="9" width="8.1640625" hidden="1" customWidth="1"/>
    <col min="10" max="10" width="7.5" hidden="1" customWidth="1"/>
    <col min="11" max="12" width="0" hidden="1" customWidth="1"/>
    <col min="13" max="16384" width="9.1640625" hidden="1"/>
  </cols>
  <sheetData>
    <row r="1" spans="1:9" ht="26" x14ac:dyDescent="0.3">
      <c r="A1" s="30" t="s">
        <v>98</v>
      </c>
      <c r="B1" s="29"/>
      <c r="C1" s="29"/>
      <c r="D1" s="29"/>
      <c r="E1" s="29"/>
      <c r="F1" s="29"/>
      <c r="G1" s="28"/>
      <c r="H1" s="28"/>
      <c r="I1" s="28"/>
    </row>
    <row r="2" spans="1:9" ht="20" thickBot="1" x14ac:dyDescent="0.25">
      <c r="A2" s="3"/>
      <c r="B2" s="3"/>
      <c r="C2" s="3"/>
      <c r="D2" s="3"/>
      <c r="E2" s="3"/>
      <c r="F2" s="3"/>
    </row>
    <row r="3" spans="1:9" ht="15" x14ac:dyDescent="0.2"/>
    <row r="4" spans="1:9" ht="15" x14ac:dyDescent="0.2"/>
    <row r="5" spans="1:9" ht="17" x14ac:dyDescent="0.2">
      <c r="C5" s="27" t="s">
        <v>97</v>
      </c>
    </row>
    <row r="6" spans="1:9" ht="15" x14ac:dyDescent="0.2">
      <c r="C6" t="s">
        <v>96</v>
      </c>
      <c r="D6" s="6" t="s">
        <v>93</v>
      </c>
      <c r="F6" s="26" t="s">
        <v>95</v>
      </c>
    </row>
    <row r="7" spans="1:9" ht="15" x14ac:dyDescent="0.2">
      <c r="C7" t="s">
        <v>94</v>
      </c>
      <c r="D7" s="6" t="s">
        <v>93</v>
      </c>
      <c r="F7" s="26" t="s">
        <v>92</v>
      </c>
    </row>
    <row r="8" spans="1:9" ht="15" x14ac:dyDescent="0.2"/>
    <row r="9" spans="1:9" ht="17" x14ac:dyDescent="0.2">
      <c r="C9" s="27" t="s">
        <v>91</v>
      </c>
    </row>
    <row r="10" spans="1:9" ht="15" x14ac:dyDescent="0.2">
      <c r="C10" t="s">
        <v>90</v>
      </c>
      <c r="D10" s="6" t="s">
        <v>79</v>
      </c>
      <c r="F10" s="26">
        <v>365</v>
      </c>
    </row>
    <row r="11" spans="1:9" ht="15" x14ac:dyDescent="0.2">
      <c r="C11" t="s">
        <v>89</v>
      </c>
      <c r="D11" s="6" t="s">
        <v>79</v>
      </c>
      <c r="F11" s="26">
        <v>12</v>
      </c>
    </row>
    <row r="12" spans="1:9" ht="15" x14ac:dyDescent="0.2">
      <c r="C12" t="s">
        <v>88</v>
      </c>
      <c r="D12" s="6" t="s">
        <v>79</v>
      </c>
      <c r="F12" s="26">
        <v>4</v>
      </c>
    </row>
    <row r="13" spans="1:9" ht="15" x14ac:dyDescent="0.2">
      <c r="C13" t="s">
        <v>87</v>
      </c>
      <c r="D13" s="6" t="s">
        <v>79</v>
      </c>
      <c r="F13" s="26">
        <v>3</v>
      </c>
    </row>
    <row r="14" spans="1:9" ht="15" x14ac:dyDescent="0.2">
      <c r="C14" t="s">
        <v>86</v>
      </c>
      <c r="D14" s="6" t="s">
        <v>79</v>
      </c>
      <c r="F14" s="26">
        <v>8760</v>
      </c>
    </row>
    <row r="15" spans="1:9" ht="15" x14ac:dyDescent="0.2"/>
    <row r="16" spans="1:9" ht="15" x14ac:dyDescent="0.2">
      <c r="C16" t="s">
        <v>85</v>
      </c>
      <c r="D16" s="6" t="s">
        <v>79</v>
      </c>
      <c r="F16" s="25">
        <v>1000</v>
      </c>
    </row>
    <row r="17" spans="3:6" ht="15" x14ac:dyDescent="0.2">
      <c r="C17" t="s">
        <v>84</v>
      </c>
      <c r="D17" s="6" t="s">
        <v>79</v>
      </c>
      <c r="F17" s="24">
        <v>1000000</v>
      </c>
    </row>
    <row r="18" spans="3:6" ht="15" x14ac:dyDescent="0.2">
      <c r="C18" t="s">
        <v>83</v>
      </c>
      <c r="D18" s="6" t="s">
        <v>79</v>
      </c>
      <c r="F18" s="23">
        <v>9.9999999999999995E-8</v>
      </c>
    </row>
    <row r="19" spans="3:6" ht="15" x14ac:dyDescent="0.2">
      <c r="C19" t="s">
        <v>82</v>
      </c>
      <c r="D19" s="6" t="s">
        <v>79</v>
      </c>
      <c r="F19" s="22">
        <v>5</v>
      </c>
    </row>
    <row r="20" spans="3:6" ht="15" x14ac:dyDescent="0.2">
      <c r="C20" t="s">
        <v>81</v>
      </c>
      <c r="D20" s="6" t="s">
        <v>79</v>
      </c>
      <c r="F20" s="22">
        <v>2</v>
      </c>
    </row>
    <row r="21" spans="3:6" ht="15" x14ac:dyDescent="0.2"/>
    <row r="22" spans="3:6" ht="15" x14ac:dyDescent="0.2">
      <c r="C22" t="s">
        <v>80</v>
      </c>
      <c r="D22" s="6" t="s">
        <v>79</v>
      </c>
      <c r="F22" s="22" t="s">
        <v>78</v>
      </c>
    </row>
    <row r="23" spans="3:6" ht="15" x14ac:dyDescent="0.2">
      <c r="D23" s="6"/>
    </row>
    <row r="24" spans="3:6" ht="15" x14ac:dyDescent="0.2"/>
    <row r="25" spans="3:6" ht="15" x14ac:dyDescent="0.2"/>
    <row r="26" spans="3:6" ht="15" x14ac:dyDescent="0.2"/>
    <row r="27" spans="3:6" ht="15" x14ac:dyDescent="0.2"/>
    <row r="28" spans="3:6" ht="13" hidden="1" customHeight="1" x14ac:dyDescent="0.2"/>
    <row r="29" spans="3:6" ht="13" hidden="1" customHeight="1" x14ac:dyDescent="0.2"/>
    <row r="30" spans="3:6" ht="13" hidden="1" customHeight="1" x14ac:dyDescent="0.2"/>
    <row r="31" spans="3:6" ht="13" hidden="1" customHeight="1" x14ac:dyDescent="0.2"/>
  </sheetData>
  <conditionalFormatting sqref="B3">
    <cfRule type="expression" dxfId="0" priority="1" stopIfTrue="1">
      <formula>MMC&lt;&gt;0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13</vt:i4>
      </vt:variant>
    </vt:vector>
  </HeadingPairs>
  <TitlesOfParts>
    <vt:vector size="23" baseType="lpstr">
      <vt:lpstr>Dashboard</vt:lpstr>
      <vt:lpstr>Annual Summary</vt:lpstr>
      <vt:lpstr>FS</vt:lpstr>
      <vt:lpstr>Input</vt:lpstr>
      <vt:lpstr>Construction schedule</vt:lpstr>
      <vt:lpstr>Operations</vt:lpstr>
      <vt:lpstr>Funding</vt:lpstr>
      <vt:lpstr>Tax</vt:lpstr>
      <vt:lpstr>L</vt:lpstr>
      <vt:lpstr>N</vt:lpstr>
      <vt:lpstr>Currency</vt:lpstr>
      <vt:lpstr>Days_Year</vt:lpstr>
      <vt:lpstr>Hrs_yr</vt:lpstr>
      <vt:lpstr>Macro_round</vt:lpstr>
      <vt:lpstr>Million</vt:lpstr>
      <vt:lpstr>Months_Qtr</vt:lpstr>
      <vt:lpstr>Months_Yr</vt:lpstr>
      <vt:lpstr>Name_Model</vt:lpstr>
      <vt:lpstr>Qtr_Yr</vt:lpstr>
      <vt:lpstr>Round</vt:lpstr>
      <vt:lpstr>Thousand</vt:lpstr>
      <vt:lpstr>Tiny</vt:lpstr>
      <vt:lpstr>Tinynumber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2023-03-30T19:33:01Z</dcterms:created>
  <dcterms:modified xsi:type="dcterms:W3CDTF">2023-05-05T19:12:39Z</dcterms:modified>
</cp:coreProperties>
</file>