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p\ir-room-monitor\evaluation\"/>
    </mc:Choice>
  </mc:AlternateContent>
  <xr:revisionPtr revIDLastSave="0" documentId="13_ncr:1_{023B9C67-B8F7-40A7-AC72-7CF9464A8C44}" xr6:coauthVersionLast="45" xr6:coauthVersionMax="45" xr10:uidLastSave="{00000000-0000-0000-0000-000000000000}"/>
  <bookViews>
    <workbookView xWindow="0" yWindow="0" windowWidth="21588" windowHeight="12960" xr2:uid="{0F53B42E-2B53-4918-983B-AAB3193BDF9F}"/>
  </bookViews>
  <sheets>
    <sheet name="Sheet1" sheetId="1" r:id="rId1"/>
    <sheet name="labels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I35" i="1"/>
  <c r="H35" i="1"/>
  <c r="E35" i="1" l="1"/>
  <c r="D35" i="1"/>
  <c r="F35" i="1" s="1"/>
  <c r="A5" i="2"/>
  <c r="A4" i="2"/>
  <c r="A3" i="2"/>
  <c r="A2" i="2"/>
  <c r="A1" i="2"/>
  <c r="M8" i="3" l="1"/>
  <c r="K8" i="3"/>
  <c r="J8" i="3"/>
  <c r="M5" i="3"/>
  <c r="K5" i="3"/>
  <c r="J5" i="3"/>
  <c r="M2" i="3"/>
  <c r="K2" i="3"/>
  <c r="J2" i="3"/>
</calcChain>
</file>

<file path=xl/sharedStrings.xml><?xml version="1.0" encoding="utf-8"?>
<sst xmlns="http://schemas.openxmlformats.org/spreadsheetml/2006/main" count="179" uniqueCount="44">
  <si>
    <t>ND</t>
    <phoneticPr fontId="2" type="noConversion"/>
  </si>
  <si>
    <t>not detected</t>
    <phoneticPr fontId="2" type="noConversion"/>
  </si>
  <si>
    <t>MF</t>
    <phoneticPr fontId="2" type="noConversion"/>
  </si>
  <si>
    <t>missing frame</t>
    <phoneticPr fontId="2" type="noConversion"/>
  </si>
  <si>
    <t>NO</t>
    <phoneticPr fontId="2" type="noConversion"/>
  </si>
  <si>
    <t>noise</t>
    <phoneticPr fontId="2" type="noConversion"/>
  </si>
  <si>
    <t>LN</t>
    <phoneticPr fontId="2" type="noConversion"/>
  </si>
  <si>
    <t>long sequence</t>
    <phoneticPr fontId="2" type="noConversion"/>
  </si>
  <si>
    <t>NO</t>
    <phoneticPr fontId="2" type="noConversion"/>
  </si>
  <si>
    <t>MF</t>
    <phoneticPr fontId="2" type="noConversion"/>
  </si>
  <si>
    <t>HD</t>
    <phoneticPr fontId="2" type="noConversion"/>
  </si>
  <si>
    <t>heat disturb</t>
    <phoneticPr fontId="2" type="noConversion"/>
  </si>
  <si>
    <t>close to each other</t>
    <phoneticPr fontId="2" type="noConversion"/>
  </si>
  <si>
    <t>half cold half hot</t>
    <phoneticPr fontId="2" type="noConversion"/>
  </si>
  <si>
    <t>HALFWAY</t>
    <phoneticPr fontId="2" type="noConversion"/>
  </si>
  <si>
    <t>together with 9:34</t>
    <phoneticPr fontId="2" type="noConversion"/>
  </si>
  <si>
    <t>HD</t>
    <phoneticPr fontId="2" type="noConversion"/>
  </si>
  <si>
    <t>MF</t>
    <phoneticPr fontId="2" type="noConversion"/>
  </si>
  <si>
    <t>HALFWAY</t>
    <phoneticPr fontId="2" type="noConversion"/>
  </si>
  <si>
    <t>NO</t>
    <phoneticPr fontId="2" type="noConversion"/>
  </si>
  <si>
    <t>complex scenario</t>
    <phoneticPr fontId="2" type="noConversion"/>
  </si>
  <si>
    <t>first frame jumps out from nowhere</t>
    <phoneticPr fontId="2" type="noConversion"/>
  </si>
  <si>
    <t>human stands beneath the camera</t>
    <phoneticPr fontId="2" type="noConversion"/>
  </si>
  <si>
    <t>COFFEE</t>
    <phoneticPr fontId="2" type="noConversion"/>
  </si>
  <si>
    <t>half cold half hot</t>
    <phoneticPr fontId="2" type="noConversion"/>
  </si>
  <si>
    <t>inhomogeneous background</t>
    <phoneticPr fontId="2" type="noConversion"/>
  </si>
  <si>
    <t>homogeneoes background but still detect something</t>
    <phoneticPr fontId="2" type="noConversion"/>
  </si>
  <si>
    <t>very long noise sequence</t>
    <phoneticPr fontId="2" type="noConversion"/>
  </si>
  <si>
    <t>one leave</t>
    <phoneticPr fontId="2" type="noConversion"/>
  </si>
  <si>
    <t>MF</t>
    <phoneticPr fontId="2" type="noConversion"/>
  </si>
  <si>
    <t>NO</t>
    <phoneticPr fontId="2" type="noConversion"/>
  </si>
  <si>
    <t>HD</t>
    <phoneticPr fontId="2" type="noConversion"/>
  </si>
  <si>
    <t>ALMOST ENTER</t>
    <phoneticPr fontId="2" type="noConversion"/>
  </si>
  <si>
    <t>LN</t>
    <phoneticPr fontId="2" type="noConversion"/>
  </si>
  <si>
    <t>18:6-18:8 together</t>
    <phoneticPr fontId="2" type="noConversion"/>
  </si>
  <si>
    <t>COLD</t>
    <phoneticPr fontId="2" type="noConversion"/>
  </si>
  <si>
    <t>single correct</t>
    <phoneticPr fontId="2" type="noConversion"/>
  </si>
  <si>
    <t>multi correct</t>
    <phoneticPr fontId="2" type="noConversion"/>
  </si>
  <si>
    <t>single wrong</t>
    <phoneticPr fontId="2" type="noConversion"/>
  </si>
  <si>
    <t>multi wrong</t>
    <phoneticPr fontId="2" type="noConversion"/>
  </si>
  <si>
    <t>all correct</t>
    <phoneticPr fontId="2" type="noConversion"/>
  </si>
  <si>
    <t>all wrong</t>
    <phoneticPr fontId="2" type="noConversion"/>
  </si>
  <si>
    <t>TWOx</t>
    <phoneticPr fontId="2" type="noConversion"/>
  </si>
  <si>
    <t>TWOy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</si>
</sst>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 tint="0.499984740745262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1" fillId="0" borderId="1" xfId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14" fontId="1" fillId="0" borderId="1" xfId="1" applyNumberFormat="1">
      <alignment vertical="center"/>
    </xf>
    <xf numFmtId="58" fontId="1" fillId="0" borderId="1" xfId="1" applyNumberFormat="1">
      <alignment vertical="center"/>
    </xf>
    <xf numFmtId="0" fontId="1" fillId="0" borderId="3" xfId="1" applyBorder="1">
      <alignment vertical="center"/>
    </xf>
    <xf numFmtId="20" fontId="0" fillId="0" borderId="2" xfId="0" applyNumberFormat="1" applyBorder="1">
      <alignment vertical="center"/>
    </xf>
    <xf numFmtId="0" fontId="0" fillId="0" borderId="2" xfId="0" applyBorder="1">
      <alignment vertical="center"/>
    </xf>
  </cellXfs>
  <cellStyles count="2">
    <cellStyle name="标题 2" xfId="1" builtinId="17"/>
    <cellStyle name="常规" xfId="0" builtinId="0"/>
  </cellStyles>
  <dxfs count="25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6971-B863-4627-8368-858535D89331}">
  <dimension ref="A1:R35"/>
  <sheetViews>
    <sheetView tabSelected="1" workbookViewId="0">
      <selection activeCell="J36" sqref="J36"/>
    </sheetView>
  </sheetViews>
  <sheetFormatPr defaultColWidth="10.44140625" defaultRowHeight="13.8" x14ac:dyDescent="0.25"/>
  <cols>
    <col min="5" max="5" width="7.33203125" customWidth="1"/>
    <col min="12" max="12" width="13.109375" bestFit="1" customWidth="1"/>
    <col min="15" max="15" width="13.109375" bestFit="1" customWidth="1"/>
    <col min="17" max="17" width="13.109375" bestFit="1" customWidth="1"/>
  </cols>
  <sheetData>
    <row r="1" spans="1:18" s="3" customFormat="1" ht="17.399999999999999" thickBot="1" x14ac:dyDescent="0.3">
      <c r="A1" s="1">
        <v>44418</v>
      </c>
      <c r="C1" s="1">
        <v>44419</v>
      </c>
      <c r="F1" s="5">
        <v>44420</v>
      </c>
      <c r="H1"/>
      <c r="I1" s="5">
        <v>44421</v>
      </c>
      <c r="L1" s="6">
        <v>44426</v>
      </c>
      <c r="O1" s="6">
        <v>44427</v>
      </c>
      <c r="Q1" s="6">
        <v>44428</v>
      </c>
    </row>
    <row r="2" spans="1:18" ht="14.4" thickTop="1" x14ac:dyDescent="0.25">
      <c r="A2" s="2">
        <v>0.44375000000000003</v>
      </c>
      <c r="B2" t="s">
        <v>0</v>
      </c>
      <c r="C2" s="2">
        <v>0.33333333333333331</v>
      </c>
      <c r="D2" t="s">
        <v>8</v>
      </c>
      <c r="F2" s="2">
        <v>0.45555555555555555</v>
      </c>
      <c r="G2" t="s">
        <v>16</v>
      </c>
      <c r="I2" s="2">
        <v>0.42152777777777778</v>
      </c>
      <c r="J2" t="s">
        <v>17</v>
      </c>
      <c r="L2" s="2">
        <v>0.4069444444444445</v>
      </c>
      <c r="M2" t="s">
        <v>29</v>
      </c>
      <c r="O2" s="2">
        <v>0.42777777777777781</v>
      </c>
      <c r="P2" t="s">
        <v>29</v>
      </c>
      <c r="Q2" s="2">
        <v>0.3125</v>
      </c>
      <c r="R2" t="s">
        <v>29</v>
      </c>
    </row>
    <row r="3" spans="1:18" x14ac:dyDescent="0.25">
      <c r="A3" s="2">
        <v>0.44513888888888892</v>
      </c>
      <c r="B3" t="s">
        <v>2</v>
      </c>
      <c r="C3" s="2">
        <v>0.34166666666666662</v>
      </c>
      <c r="D3" t="s">
        <v>8</v>
      </c>
      <c r="F3" s="2">
        <v>0.45902777777777781</v>
      </c>
      <c r="G3" t="s">
        <v>17</v>
      </c>
      <c r="H3" s="4"/>
      <c r="I3" s="2">
        <v>0.47013888888888888</v>
      </c>
      <c r="J3" t="s">
        <v>42</v>
      </c>
      <c r="L3" s="2">
        <v>0.54791666666666672</v>
      </c>
      <c r="M3" t="s">
        <v>30</v>
      </c>
      <c r="O3" s="2">
        <v>0.44375000000000003</v>
      </c>
      <c r="P3" t="s">
        <v>29</v>
      </c>
      <c r="Q3" s="2">
        <v>0.31319444444444444</v>
      </c>
      <c r="R3" t="s">
        <v>29</v>
      </c>
    </row>
    <row r="4" spans="1:18" x14ac:dyDescent="0.25">
      <c r="A4" s="2">
        <v>0.46111111111111108</v>
      </c>
      <c r="B4" t="s">
        <v>4</v>
      </c>
      <c r="C4" s="2">
        <v>0.34930555555555554</v>
      </c>
      <c r="D4" t="s">
        <v>9</v>
      </c>
      <c r="F4" s="2">
        <v>0.50208333333333333</v>
      </c>
      <c r="G4" t="s">
        <v>17</v>
      </c>
      <c r="H4" s="4"/>
      <c r="I4" s="2">
        <v>0.52986111111111112</v>
      </c>
      <c r="J4" t="s">
        <v>42</v>
      </c>
      <c r="L4" s="2">
        <v>0.57500000000000007</v>
      </c>
      <c r="M4" t="s">
        <v>29</v>
      </c>
      <c r="O4" s="2">
        <v>0.56458333333333333</v>
      </c>
      <c r="P4" t="s">
        <v>30</v>
      </c>
      <c r="Q4" s="2">
        <v>0.41666666666666669</v>
      </c>
      <c r="R4" t="s">
        <v>30</v>
      </c>
    </row>
    <row r="5" spans="1:18" x14ac:dyDescent="0.25">
      <c r="A5" s="2">
        <v>0.46458333333333335</v>
      </c>
      <c r="B5" t="s">
        <v>4</v>
      </c>
      <c r="C5" s="2">
        <v>0.35000000000000003</v>
      </c>
      <c r="D5" t="s">
        <v>9</v>
      </c>
      <c r="F5" s="2">
        <v>0.51041666666666663</v>
      </c>
      <c r="G5" t="s">
        <v>17</v>
      </c>
      <c r="H5" s="4"/>
      <c r="I5" s="2">
        <v>0.55069444444444449</v>
      </c>
      <c r="J5" t="s">
        <v>16</v>
      </c>
      <c r="L5" s="2">
        <v>0.58819444444444446</v>
      </c>
      <c r="M5" t="s">
        <v>29</v>
      </c>
      <c r="O5" s="2">
        <v>0.56736111111111109</v>
      </c>
      <c r="P5" t="s">
        <v>30</v>
      </c>
    </row>
    <row r="6" spans="1:18" x14ac:dyDescent="0.25">
      <c r="A6" s="2">
        <v>0.4694444444444445</v>
      </c>
      <c r="B6" t="s">
        <v>4</v>
      </c>
      <c r="C6" s="2">
        <v>0.3527777777777778</v>
      </c>
      <c r="D6" t="s">
        <v>9</v>
      </c>
      <c r="F6" s="2">
        <v>0.52638888888888891</v>
      </c>
      <c r="G6" t="s">
        <v>17</v>
      </c>
      <c r="H6" s="4"/>
      <c r="I6" s="2">
        <v>0.56041666666666667</v>
      </c>
      <c r="J6" t="s">
        <v>17</v>
      </c>
      <c r="L6" s="2">
        <v>0.64583333333333337</v>
      </c>
      <c r="M6" t="s">
        <v>29</v>
      </c>
      <c r="O6" s="2">
        <v>0.5708333333333333</v>
      </c>
      <c r="P6" t="s">
        <v>30</v>
      </c>
      <c r="Q6" s="2">
        <v>0.4513888888888889</v>
      </c>
      <c r="R6" t="s">
        <v>30</v>
      </c>
    </row>
    <row r="7" spans="1:18" x14ac:dyDescent="0.25">
      <c r="A7" s="2">
        <v>0.52222222222222225</v>
      </c>
      <c r="B7" t="s">
        <v>2</v>
      </c>
      <c r="C7" s="2">
        <v>0.36736111111111108</v>
      </c>
      <c r="D7" t="s">
        <v>9</v>
      </c>
      <c r="F7" s="2">
        <v>0.53611111111111109</v>
      </c>
      <c r="G7" t="s">
        <v>17</v>
      </c>
      <c r="H7" s="4"/>
      <c r="I7" s="2">
        <v>0.57708333333333328</v>
      </c>
      <c r="J7" t="s">
        <v>43</v>
      </c>
      <c r="K7" t="s">
        <v>20</v>
      </c>
      <c r="L7" s="2">
        <v>0.64861111111111114</v>
      </c>
      <c r="M7" t="s">
        <v>31</v>
      </c>
      <c r="O7" s="2">
        <v>0.61319444444444449</v>
      </c>
      <c r="P7" t="s">
        <v>29</v>
      </c>
      <c r="Q7" s="2">
        <v>0.51666666666666672</v>
      </c>
      <c r="R7" t="s">
        <v>33</v>
      </c>
    </row>
    <row r="8" spans="1:18" x14ac:dyDescent="0.25">
      <c r="A8" s="2">
        <v>0.53125</v>
      </c>
      <c r="B8" t="s">
        <v>42</v>
      </c>
      <c r="C8" s="2">
        <v>0.38819444444444445</v>
      </c>
      <c r="D8" t="s">
        <v>8</v>
      </c>
      <c r="F8" s="2">
        <v>0.59236111111111112</v>
      </c>
      <c r="G8" t="s">
        <v>43</v>
      </c>
      <c r="H8" s="4"/>
      <c r="I8" s="2">
        <v>0.57916666666666672</v>
      </c>
      <c r="J8" t="s">
        <v>19</v>
      </c>
      <c r="L8" s="2">
        <v>0.69305555555555554</v>
      </c>
      <c r="M8" t="s">
        <v>29</v>
      </c>
      <c r="O8" s="2">
        <v>0.63055555555555554</v>
      </c>
      <c r="P8" t="s">
        <v>29</v>
      </c>
      <c r="Q8" s="2">
        <v>0.51736111111111105</v>
      </c>
      <c r="R8" t="s">
        <v>29</v>
      </c>
    </row>
    <row r="9" spans="1:18" x14ac:dyDescent="0.25">
      <c r="A9" s="2">
        <v>0.56111111111111112</v>
      </c>
      <c r="B9" t="s">
        <v>6</v>
      </c>
      <c r="C9" s="2">
        <v>0.3979166666666667</v>
      </c>
      <c r="D9" t="s">
        <v>14</v>
      </c>
      <c r="E9" t="s">
        <v>15</v>
      </c>
      <c r="F9" s="2">
        <v>0.59583333333333333</v>
      </c>
      <c r="G9" t="s">
        <v>18</v>
      </c>
      <c r="H9" s="4"/>
      <c r="I9" s="2">
        <v>0.57986111111111105</v>
      </c>
      <c r="J9" t="s">
        <v>17</v>
      </c>
      <c r="L9" s="2">
        <v>0.71458333333333324</v>
      </c>
      <c r="M9" t="s">
        <v>32</v>
      </c>
      <c r="N9" t="s">
        <v>34</v>
      </c>
      <c r="O9" s="2">
        <v>0.63680555555555551</v>
      </c>
      <c r="P9" t="s">
        <v>29</v>
      </c>
      <c r="Q9" s="2">
        <v>0.55902777777777779</v>
      </c>
      <c r="R9" t="s">
        <v>29</v>
      </c>
    </row>
    <row r="10" spans="1:18" x14ac:dyDescent="0.25">
      <c r="A10" s="2">
        <v>0.56180555555555556</v>
      </c>
      <c r="B10" t="s">
        <v>6</v>
      </c>
      <c r="C10" s="2">
        <v>0.43541666666666662</v>
      </c>
      <c r="D10" t="s">
        <v>8</v>
      </c>
      <c r="F10" s="2">
        <v>0.63888888888888895</v>
      </c>
      <c r="G10" t="s">
        <v>17</v>
      </c>
      <c r="H10" s="4"/>
      <c r="I10" s="2">
        <v>0.5805555555555556</v>
      </c>
      <c r="J10" t="s">
        <v>19</v>
      </c>
      <c r="L10" s="2">
        <v>0.75416666666666676</v>
      </c>
      <c r="M10" t="s">
        <v>33</v>
      </c>
      <c r="O10" s="2">
        <v>0.68472222222222223</v>
      </c>
      <c r="P10" t="s">
        <v>29</v>
      </c>
      <c r="Q10" s="2">
        <v>0.56111111111111112</v>
      </c>
      <c r="R10" t="s">
        <v>29</v>
      </c>
    </row>
    <row r="11" spans="1:18" x14ac:dyDescent="0.25">
      <c r="A11" s="2">
        <v>0.58680555555555558</v>
      </c>
      <c r="B11" t="s">
        <v>2</v>
      </c>
      <c r="C11" s="2">
        <v>0.44722222222222219</v>
      </c>
      <c r="D11" t="s">
        <v>8</v>
      </c>
      <c r="F11" s="2">
        <v>0.64027777777777783</v>
      </c>
      <c r="G11" t="s">
        <v>17</v>
      </c>
      <c r="H11" s="4"/>
      <c r="I11" s="2">
        <v>0.58124999999999993</v>
      </c>
      <c r="J11" t="s">
        <v>16</v>
      </c>
      <c r="L11" s="2">
        <v>0.75486111111111109</v>
      </c>
      <c r="M11" t="s">
        <v>33</v>
      </c>
      <c r="O11" s="2">
        <v>0.69097222222222221</v>
      </c>
      <c r="P11" t="s">
        <v>29</v>
      </c>
      <c r="Q11" s="2">
        <v>0.56180555555555556</v>
      </c>
      <c r="R11" t="s">
        <v>35</v>
      </c>
    </row>
    <row r="12" spans="1:18" x14ac:dyDescent="0.25">
      <c r="A12" s="2">
        <v>0.59583333333333333</v>
      </c>
      <c r="B12" t="s">
        <v>0</v>
      </c>
      <c r="C12" s="2">
        <v>0.45</v>
      </c>
      <c r="D12" t="s">
        <v>8</v>
      </c>
      <c r="F12" s="2">
        <v>0.68263888888888891</v>
      </c>
      <c r="G12" t="s">
        <v>17</v>
      </c>
      <c r="H12" s="4"/>
      <c r="I12" s="2">
        <v>0.58958333333333335</v>
      </c>
      <c r="J12" t="s">
        <v>17</v>
      </c>
      <c r="L12" s="2">
        <v>0.75555555555555554</v>
      </c>
      <c r="M12" t="s">
        <v>33</v>
      </c>
      <c r="O12" s="2">
        <v>0.73333333333333339</v>
      </c>
      <c r="P12" t="s">
        <v>31</v>
      </c>
      <c r="Q12" s="2">
        <v>0.62986111111111109</v>
      </c>
      <c r="R12" t="s">
        <v>29</v>
      </c>
    </row>
    <row r="13" spans="1:18" x14ac:dyDescent="0.25">
      <c r="A13" s="2">
        <v>0.6020833333333333</v>
      </c>
      <c r="B13" t="s">
        <v>42</v>
      </c>
      <c r="C13" s="2">
        <v>0.45833333333333331</v>
      </c>
      <c r="D13" t="s">
        <v>8</v>
      </c>
      <c r="F13" s="2">
        <v>0.6875</v>
      </c>
      <c r="G13" t="s">
        <v>17</v>
      </c>
      <c r="H13" s="4"/>
      <c r="I13" s="2">
        <v>0.59097222222222223</v>
      </c>
      <c r="J13" t="s">
        <v>16</v>
      </c>
      <c r="L13" s="2">
        <v>0.76458333333333339</v>
      </c>
      <c r="M13" t="s">
        <v>30</v>
      </c>
      <c r="O13" s="2">
        <v>0.73888888888888893</v>
      </c>
      <c r="P13" t="s">
        <v>29</v>
      </c>
      <c r="Q13" s="2">
        <v>0.67361111111111116</v>
      </c>
      <c r="R13" t="s">
        <v>31</v>
      </c>
    </row>
    <row r="14" spans="1:18" x14ac:dyDescent="0.25">
      <c r="A14" s="2">
        <v>0.60486111111111118</v>
      </c>
      <c r="B14" t="s">
        <v>0</v>
      </c>
      <c r="C14" s="2">
        <v>0.52361111111111114</v>
      </c>
      <c r="D14" t="s">
        <v>9</v>
      </c>
      <c r="F14" s="2">
        <v>0.68819444444444444</v>
      </c>
      <c r="G14" t="s">
        <v>42</v>
      </c>
      <c r="H14" s="4"/>
      <c r="I14" s="2">
        <v>0.59583333333333333</v>
      </c>
      <c r="J14" t="s">
        <v>19</v>
      </c>
      <c r="L14" s="2">
        <v>0.77013888888888893</v>
      </c>
      <c r="M14" t="s">
        <v>31</v>
      </c>
      <c r="O14" s="2">
        <v>0.77500000000000002</v>
      </c>
      <c r="P14" t="s">
        <v>29</v>
      </c>
      <c r="Q14" s="2">
        <v>0.68888888888888899</v>
      </c>
      <c r="R14" t="s">
        <v>31</v>
      </c>
    </row>
    <row r="15" spans="1:18" x14ac:dyDescent="0.25">
      <c r="A15" s="2">
        <v>0.61249999999999993</v>
      </c>
      <c r="B15" t="s">
        <v>4</v>
      </c>
      <c r="C15" s="2">
        <v>0.57916666666666672</v>
      </c>
      <c r="D15" t="s">
        <v>9</v>
      </c>
      <c r="E15" t="s">
        <v>42</v>
      </c>
      <c r="F15" s="2">
        <v>0.71180555555555547</v>
      </c>
      <c r="G15" t="s">
        <v>17</v>
      </c>
      <c r="H15" s="4"/>
      <c r="I15" s="2">
        <v>0.59791666666666665</v>
      </c>
      <c r="J15" t="s">
        <v>16</v>
      </c>
      <c r="L15" s="2">
        <v>0.7729166666666667</v>
      </c>
      <c r="M15" t="s">
        <v>31</v>
      </c>
      <c r="O15" s="2">
        <v>0.78194444444444444</v>
      </c>
      <c r="P15" t="s">
        <v>31</v>
      </c>
      <c r="Q15" s="2">
        <v>0.69166666666666676</v>
      </c>
      <c r="R15" t="s">
        <v>31</v>
      </c>
    </row>
    <row r="16" spans="1:18" x14ac:dyDescent="0.25">
      <c r="A16" s="2">
        <v>0.61736111111111114</v>
      </c>
      <c r="B16" t="s">
        <v>2</v>
      </c>
      <c r="C16" s="2">
        <v>0.58888888888888891</v>
      </c>
      <c r="D16" t="s">
        <v>42</v>
      </c>
      <c r="F16" s="2">
        <v>0.74097222222222225</v>
      </c>
      <c r="G16" t="s">
        <v>43</v>
      </c>
      <c r="H16" s="4"/>
      <c r="I16" s="2">
        <v>0.59930555555555554</v>
      </c>
      <c r="J16" t="s">
        <v>23</v>
      </c>
      <c r="Q16" s="2">
        <v>0.69374999999999998</v>
      </c>
      <c r="R16" t="s">
        <v>31</v>
      </c>
    </row>
    <row r="17" spans="1:18" x14ac:dyDescent="0.25">
      <c r="A17" s="2">
        <v>0.625</v>
      </c>
      <c r="B17" t="s">
        <v>0</v>
      </c>
      <c r="C17" s="2">
        <v>0.60902777777777783</v>
      </c>
      <c r="D17" t="s">
        <v>9</v>
      </c>
      <c r="F17" s="2">
        <v>0.74652777777777779</v>
      </c>
      <c r="G17" t="s">
        <v>17</v>
      </c>
      <c r="H17" s="4"/>
      <c r="I17" s="2">
        <v>0.60763888888888895</v>
      </c>
      <c r="J17" t="s">
        <v>19</v>
      </c>
      <c r="Q17" s="2">
        <v>0.70833333333333337</v>
      </c>
      <c r="R17" t="s">
        <v>31</v>
      </c>
    </row>
    <row r="18" spans="1:18" x14ac:dyDescent="0.25">
      <c r="A18" s="2">
        <v>0.63958333333333328</v>
      </c>
      <c r="B18" t="s">
        <v>4</v>
      </c>
      <c r="C18" s="2">
        <v>0.65069444444444446</v>
      </c>
      <c r="D18" t="s">
        <v>10</v>
      </c>
      <c r="F18" s="2">
        <v>0.74722222222222223</v>
      </c>
      <c r="G18" t="s">
        <v>43</v>
      </c>
      <c r="H18" s="4"/>
      <c r="I18" s="2">
        <v>0.625</v>
      </c>
      <c r="J18" t="s">
        <v>17</v>
      </c>
    </row>
    <row r="19" spans="1:18" x14ac:dyDescent="0.25">
      <c r="A19" s="2">
        <v>0.64861111111111114</v>
      </c>
      <c r="B19" t="s">
        <v>4</v>
      </c>
      <c r="C19" s="2">
        <v>0.65208333333333335</v>
      </c>
      <c r="D19" t="s">
        <v>43</v>
      </c>
      <c r="E19" t="s">
        <v>12</v>
      </c>
      <c r="F19" s="2">
        <v>0.75277777777777777</v>
      </c>
      <c r="G19" t="s">
        <v>19</v>
      </c>
      <c r="H19" s="4"/>
      <c r="I19" s="2">
        <v>0.64652777777777781</v>
      </c>
      <c r="J19" t="s">
        <v>17</v>
      </c>
    </row>
    <row r="20" spans="1:18" x14ac:dyDescent="0.25">
      <c r="A20" s="2">
        <v>0.65277777777777779</v>
      </c>
      <c r="B20" t="s">
        <v>4</v>
      </c>
      <c r="C20" s="2">
        <v>0.65694444444444444</v>
      </c>
      <c r="D20" t="s">
        <v>9</v>
      </c>
      <c r="E20" t="s">
        <v>42</v>
      </c>
      <c r="F20" s="2">
        <v>0.80208333333333337</v>
      </c>
      <c r="G20" t="s">
        <v>19</v>
      </c>
      <c r="H20" s="4"/>
      <c r="I20" s="2">
        <v>0.65</v>
      </c>
      <c r="J20" t="s">
        <v>19</v>
      </c>
    </row>
    <row r="21" spans="1:18" x14ac:dyDescent="0.25">
      <c r="A21" s="2">
        <v>0.66041666666666665</v>
      </c>
      <c r="B21" t="s">
        <v>4</v>
      </c>
      <c r="C21" s="2">
        <v>0.65763888888888888</v>
      </c>
      <c r="D21" t="s">
        <v>10</v>
      </c>
      <c r="F21" s="2">
        <v>0.81388888888888899</v>
      </c>
      <c r="G21" t="s">
        <v>19</v>
      </c>
      <c r="H21" s="4"/>
      <c r="I21" s="2">
        <v>0.65347222222222223</v>
      </c>
      <c r="J21" t="s">
        <v>19</v>
      </c>
    </row>
    <row r="22" spans="1:18" x14ac:dyDescent="0.25">
      <c r="A22" s="2">
        <v>0.66736111111111107</v>
      </c>
      <c r="B22" t="s">
        <v>43</v>
      </c>
      <c r="C22" s="2">
        <v>0.66249999999999998</v>
      </c>
      <c r="D22" t="s">
        <v>10</v>
      </c>
      <c r="F22" s="2">
        <v>0.81666666666666676</v>
      </c>
      <c r="G22" t="s">
        <v>19</v>
      </c>
      <c r="H22" s="4"/>
      <c r="I22" s="2">
        <v>0.65555555555555556</v>
      </c>
      <c r="J22" t="s">
        <v>16</v>
      </c>
      <c r="K22" t="s">
        <v>24</v>
      </c>
    </row>
    <row r="23" spans="1:18" x14ac:dyDescent="0.25">
      <c r="A23" s="2">
        <v>0.66805555555555562</v>
      </c>
      <c r="B23" t="s">
        <v>4</v>
      </c>
      <c r="C23" s="2">
        <v>0.69652777777777775</v>
      </c>
      <c r="D23" t="s">
        <v>10</v>
      </c>
      <c r="F23" s="2">
        <v>0.82777777777777783</v>
      </c>
      <c r="G23" t="s">
        <v>19</v>
      </c>
      <c r="H23" s="4"/>
      <c r="I23" s="2">
        <v>0.65625</v>
      </c>
      <c r="J23" t="s">
        <v>16</v>
      </c>
      <c r="K23" t="s">
        <v>27</v>
      </c>
    </row>
    <row r="24" spans="1:18" x14ac:dyDescent="0.25">
      <c r="A24" s="2">
        <v>0.6743055555555556</v>
      </c>
      <c r="B24" t="s">
        <v>0</v>
      </c>
      <c r="C24" s="2">
        <v>0.71458333333333324</v>
      </c>
      <c r="D24" t="s">
        <v>10</v>
      </c>
      <c r="E24" t="s">
        <v>13</v>
      </c>
      <c r="H24" s="4"/>
      <c r="I24" s="2">
        <v>0.74652777777777779</v>
      </c>
      <c r="J24" t="s">
        <v>16</v>
      </c>
    </row>
    <row r="25" spans="1:18" x14ac:dyDescent="0.25">
      <c r="A25" s="2">
        <v>0.67708333333333337</v>
      </c>
      <c r="B25" t="s">
        <v>4</v>
      </c>
      <c r="C25" s="2">
        <v>0.72013888888888899</v>
      </c>
      <c r="D25" t="s">
        <v>10</v>
      </c>
      <c r="H25" s="4"/>
      <c r="I25" s="2">
        <v>0.75069444444444444</v>
      </c>
      <c r="J25" t="s">
        <v>16</v>
      </c>
      <c r="K25" t="s">
        <v>28</v>
      </c>
    </row>
    <row r="26" spans="1:18" x14ac:dyDescent="0.25">
      <c r="A26" s="2">
        <v>0.6791666666666667</v>
      </c>
      <c r="B26" t="s">
        <v>4</v>
      </c>
      <c r="C26" s="2">
        <v>0.79027777777777775</v>
      </c>
      <c r="D26" t="s">
        <v>10</v>
      </c>
    </row>
    <row r="27" spans="1:18" x14ac:dyDescent="0.25">
      <c r="A27" s="2">
        <v>0.67986111111111114</v>
      </c>
      <c r="B27" t="s">
        <v>4</v>
      </c>
    </row>
    <row r="28" spans="1:18" x14ac:dyDescent="0.25">
      <c r="A28" s="2">
        <v>0.8125</v>
      </c>
      <c r="B28" t="s">
        <v>2</v>
      </c>
    </row>
    <row r="29" spans="1:18" x14ac:dyDescent="0.25">
      <c r="A29" s="2">
        <v>0.81458333333333333</v>
      </c>
      <c r="B29" t="s">
        <v>2</v>
      </c>
    </row>
    <row r="30" spans="1:18" x14ac:dyDescent="0.25">
      <c r="A30" s="2">
        <v>0.81666666666666676</v>
      </c>
      <c r="B30" t="s">
        <v>2</v>
      </c>
    </row>
    <row r="31" spans="1:18" x14ac:dyDescent="0.25">
      <c r="A31" s="2">
        <v>0.82152777777777775</v>
      </c>
      <c r="B31" t="s">
        <v>2</v>
      </c>
    </row>
    <row r="32" spans="1:18" x14ac:dyDescent="0.25">
      <c r="A32" s="2">
        <v>0.85277777777777775</v>
      </c>
      <c r="B32" t="s">
        <v>4</v>
      </c>
    </row>
    <row r="33" spans="1:10" x14ac:dyDescent="0.25">
      <c r="A33" s="2"/>
    </row>
    <row r="35" spans="1:10" x14ac:dyDescent="0.25">
      <c r="D35">
        <f>COUNTIF(A1:K32,labels!B2)</f>
        <v>33</v>
      </c>
      <c r="E35">
        <f>COUNTIF(L2:R19,labels!B2)</f>
        <v>20</v>
      </c>
      <c r="F35">
        <f>(D35-E35)/D35</f>
        <v>0.39393939393939392</v>
      </c>
      <c r="H35">
        <f>COUNTIF(2:32,"TWOx")</f>
        <v>8</v>
      </c>
      <c r="I35">
        <f>COUNTIF(2:32,"TWOy")</f>
        <v>6</v>
      </c>
      <c r="J35">
        <f>6/14</f>
        <v>0.42857142857142855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" operator="equal" id="{00000000-000E-0000-0000-000007000000}">
            <xm:f>labels!$B$2</xm:f>
            <x14:dxf>
              <fill>
                <patternFill>
                  <bgColor theme="4"/>
                </patternFill>
              </fill>
            </x14:dxf>
          </x14:cfRule>
          <x14:cfRule type="cellIs" priority="21" operator="equal" id="{00000000-000E-0000-0000-000008000000}">
            <xm:f>labels!$B$1</xm:f>
            <x14:dxf>
              <fill>
                <patternFill>
                  <bgColor theme="5"/>
                </patternFill>
              </fill>
            </x14:dxf>
          </x14:cfRule>
          <x14:cfRule type="cellIs" priority="25" operator="equal" id="{00000000-000E-0000-0000-000002000000}">
            <xm:f>labels!$B$4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28" operator="equal" id="{00000000-000E-0000-0000-000001000000}">
            <xm:f>labels!$B$5</xm:f>
            <x14:dxf>
              <fill>
                <patternFill>
                  <bgColor rgb="FFC00000"/>
                </patternFill>
              </fill>
            </x14:dxf>
          </x14:cfRule>
          <xm:sqref>M10:M12 A2:K12 L4:M9 N8 N9:XFD12 P8:XFD8 A1:XFD1 N2:P2 S2:XFD2 N3:XFD7 A13:XFD34 A40:XFD1048576 B35:XFD39</xm:sqref>
        </x14:conditionalFormatting>
        <x14:conditionalFormatting xmlns:xm="http://schemas.microsoft.com/office/excel/2006/main">
          <x14:cfRule type="cellIs" priority="19" operator="equal" id="{00000000-000E-0000-0000-000006000000}">
            <xm:f>labels!$B$3</xm:f>
            <x14:dxf>
              <fill>
                <patternFill>
                  <bgColor theme="9"/>
                </patternFill>
              </fill>
            </x14:dxf>
          </x14:cfRule>
          <xm:sqref>M10:M12 A2:K12 L3:M9 N8 N9:XFD12 P8:XFD8 A1:XFD1 N2:P2 S2:XFD2 N3:XFD7 A13:XFD34 A40:XFD1048576 B35:XFD39</xm:sqref>
        </x14:conditionalFormatting>
        <x14:conditionalFormatting xmlns:xm="http://schemas.microsoft.com/office/excel/2006/main">
          <x14:cfRule type="cellIs" priority="7" operator="equal" id="{0CBD6039-8926-451B-9321-2E7816A52E5B}">
            <xm:f>labels!$B$2</xm:f>
            <x14:dxf>
              <fill>
                <patternFill>
                  <bgColor theme="4"/>
                </patternFill>
              </fill>
            </x14:dxf>
          </x14:cfRule>
          <x14:cfRule type="cellIs" priority="8" operator="equal" id="{A84E6619-4E71-417F-BCB9-89440BA2EF2A}">
            <xm:f>labels!$B$1</xm:f>
            <x14:dxf>
              <fill>
                <patternFill>
                  <bgColor theme="5"/>
                </patternFill>
              </fill>
            </x14:dxf>
          </x14:cfRule>
          <x14:cfRule type="cellIs" priority="9" operator="equal" id="{BBAA32AA-15DA-410E-B730-CFD71B36EE0C}">
            <xm:f>labels!$B$4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10" operator="equal" id="{5C9831AD-0303-400B-ACD7-512835D019C8}">
            <xm:f>labels!$B$5</xm:f>
            <x14:dxf>
              <fill>
                <patternFill>
                  <bgColor rgb="FFC00000"/>
                </patternFill>
              </fill>
            </x14:dxf>
          </x14:cfRule>
          <xm:sqref>M2</xm:sqref>
        </x14:conditionalFormatting>
        <x14:conditionalFormatting xmlns:xm="http://schemas.microsoft.com/office/excel/2006/main">
          <x14:cfRule type="cellIs" priority="6" operator="equal" id="{63144E49-B105-4DE4-91A7-068367650A50}">
            <xm:f>labels!$B$3</xm:f>
            <x14:dxf>
              <fill>
                <patternFill>
                  <bgColor theme="9"/>
                </patternFill>
              </fill>
            </x14:dxf>
          </x14:cfRule>
          <xm:sqref>M2</xm:sqref>
        </x14:conditionalFormatting>
        <x14:conditionalFormatting xmlns:xm="http://schemas.microsoft.com/office/excel/2006/main">
          <x14:cfRule type="cellIs" priority="2" operator="equal" id="{FFBDB463-9749-4E02-8DAA-E8625DE3705B}">
            <xm:f>labels!$B$2</xm:f>
            <x14:dxf>
              <fill>
                <patternFill>
                  <bgColor theme="4"/>
                </patternFill>
              </fill>
            </x14:dxf>
          </x14:cfRule>
          <x14:cfRule type="cellIs" priority="3" operator="equal" id="{4757FB68-44C4-436F-81C4-EFD99C3B59A2}">
            <xm:f>labels!$B$1</xm:f>
            <x14:dxf>
              <fill>
                <patternFill>
                  <bgColor theme="5"/>
                </patternFill>
              </fill>
            </x14:dxf>
          </x14:cfRule>
          <x14:cfRule type="cellIs" priority="4" operator="equal" id="{2A687732-F326-4841-8325-242AF46C9D74}">
            <xm:f>labels!$B$4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5" operator="equal" id="{3E1CDF67-738D-4114-8D11-BA0715DD48DF}">
            <xm:f>labels!$B$5</xm:f>
            <x14:dxf>
              <fill>
                <patternFill>
                  <bgColor rgb="FFC00000"/>
                </patternFill>
              </fill>
            </x14:dxf>
          </x14:cfRule>
          <xm:sqref>R2</xm:sqref>
        </x14:conditionalFormatting>
        <x14:conditionalFormatting xmlns:xm="http://schemas.microsoft.com/office/excel/2006/main">
          <x14:cfRule type="cellIs" priority="1" operator="equal" id="{48A26C27-9914-45C2-B6D6-73F3DF9DCC52}">
            <xm:f>labels!$B$3</xm:f>
            <x14:dxf>
              <fill>
                <patternFill>
                  <bgColor theme="9"/>
                </patternFill>
              </fill>
            </x14:dxf>
          </x14:cfRule>
          <xm:sqref>R2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E629-B0C0-4E39-B744-45AEE8FDE79B}">
  <dimension ref="A1:D5"/>
  <sheetViews>
    <sheetView workbookViewId="0">
      <selection activeCell="I11" sqref="I11"/>
    </sheetView>
  </sheetViews>
  <sheetFormatPr defaultRowHeight="13.8" x14ac:dyDescent="0.25"/>
  <cols>
    <col min="2" max="2" width="14.21875" bestFit="1" customWidth="1"/>
  </cols>
  <sheetData>
    <row r="1" spans="1:4" x14ac:dyDescent="0.25">
      <c r="A1">
        <f>COUNTIF(Sheet1!2:32,labels!B1)</f>
        <v>5</v>
      </c>
      <c r="B1" t="s">
        <v>0</v>
      </c>
      <c r="C1" t="s">
        <v>1</v>
      </c>
    </row>
    <row r="2" spans="1:4" x14ac:dyDescent="0.25">
      <c r="A2">
        <f>COUNTIF(Sheet1!2:32,labels!B2)</f>
        <v>53</v>
      </c>
      <c r="B2" t="s">
        <v>2</v>
      </c>
      <c r="C2" t="s">
        <v>3</v>
      </c>
      <c r="D2" t="s">
        <v>21</v>
      </c>
    </row>
    <row r="3" spans="1:4" x14ac:dyDescent="0.25">
      <c r="A3">
        <f>COUNTIF(Sheet1!2:32,labels!B3)</f>
        <v>38</v>
      </c>
      <c r="B3" t="s">
        <v>4</v>
      </c>
      <c r="C3" t="s">
        <v>5</v>
      </c>
      <c r="D3" t="s">
        <v>26</v>
      </c>
    </row>
    <row r="4" spans="1:4" x14ac:dyDescent="0.25">
      <c r="A4">
        <f>COUNTIF(Sheet1!2:32,labels!B4)</f>
        <v>6</v>
      </c>
      <c r="B4" t="s">
        <v>6</v>
      </c>
      <c r="C4" t="s">
        <v>7</v>
      </c>
      <c r="D4" t="s">
        <v>22</v>
      </c>
    </row>
    <row r="5" spans="1:4" x14ac:dyDescent="0.25">
      <c r="A5">
        <f>COUNTIF(Sheet1!2:32,labels!B5)</f>
        <v>26</v>
      </c>
      <c r="B5" t="s">
        <v>10</v>
      </c>
      <c r="C5" t="s">
        <v>11</v>
      </c>
      <c r="D5" t="s">
        <v>25</v>
      </c>
    </row>
  </sheetData>
  <phoneticPr fontId="2" type="noConversion"/>
  <conditionalFormatting sqref="B1:B5">
    <cfRule type="cellIs" dxfId="9" priority="8" operator="equal">
      <formula>$H$4</formula>
    </cfRule>
    <cfRule type="cellIs" dxfId="8" priority="9" operator="equal">
      <formula>$H$3</formula>
    </cfRule>
    <cfRule type="cellIs" dxfId="7" priority="10" operator="equal">
      <formula>$H$2</formula>
    </cfRule>
  </conditionalFormatting>
  <conditionalFormatting sqref="B1:B5">
    <cfRule type="cellIs" dxfId="6" priority="7" operator="equal">
      <formula>$H$5</formula>
    </cfRule>
  </conditionalFormatting>
  <conditionalFormatting sqref="B1:B5">
    <cfRule type="cellIs" dxfId="5" priority="6" operator="equal">
      <formula>$G$6</formula>
    </cfRule>
  </conditionalFormatting>
  <conditionalFormatting sqref="A1:A5">
    <cfRule type="cellIs" dxfId="4" priority="2" operator="equal">
      <formula>$B$2</formula>
    </cfRule>
    <cfRule type="cellIs" dxfId="3" priority="3" operator="equal">
      <formula>$B$1</formula>
    </cfRule>
    <cfRule type="cellIs" dxfId="2" priority="4" operator="equal">
      <formula>$B$4</formula>
    </cfRule>
    <cfRule type="cellIs" dxfId="1" priority="5" operator="equal">
      <formula>$B$5</formula>
    </cfRule>
  </conditionalFormatting>
  <conditionalFormatting sqref="A1:A5">
    <cfRule type="cellIs" dxfId="0" priority="1" operator="equal">
      <formula>$B$3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B5BF-E6CC-4365-BF23-7A9637604854}">
  <dimension ref="A1:M56"/>
  <sheetViews>
    <sheetView workbookViewId="0">
      <pane ySplit="1" topLeftCell="A2" activePane="bottomLeft" state="frozen"/>
      <selection pane="bottomLeft" activeCell="O7" sqref="O7"/>
    </sheetView>
  </sheetViews>
  <sheetFormatPr defaultRowHeight="13.8" x14ac:dyDescent="0.25"/>
  <cols>
    <col min="1" max="1" width="10.44140625" bestFit="1" customWidth="1"/>
    <col min="2" max="2" width="8.88671875" style="10"/>
    <col min="3" max="4" width="17.109375" bestFit="1" customWidth="1"/>
    <col min="5" max="5" width="12.21875" customWidth="1"/>
    <col min="6" max="6" width="16.21875" bestFit="1" customWidth="1"/>
    <col min="10" max="10" width="12.6640625" bestFit="1" customWidth="1"/>
    <col min="11" max="11" width="12.109375" bestFit="1" customWidth="1"/>
  </cols>
  <sheetData>
    <row r="1" spans="1:13" s="3" customFormat="1" ht="17.399999999999999" thickBot="1" x14ac:dyDescent="0.3">
      <c r="A1" s="7">
        <v>44417</v>
      </c>
      <c r="B1" s="8"/>
      <c r="C1" s="3" t="s">
        <v>36</v>
      </c>
      <c r="D1" s="3" t="s">
        <v>38</v>
      </c>
      <c r="E1" s="3" t="s">
        <v>37</v>
      </c>
      <c r="F1" s="3" t="s">
        <v>39</v>
      </c>
      <c r="J1" s="3" t="s">
        <v>40</v>
      </c>
      <c r="K1" s="3" t="s">
        <v>41</v>
      </c>
    </row>
    <row r="2" spans="1:13" ht="14.4" thickTop="1" x14ac:dyDescent="0.25">
      <c r="A2" s="2">
        <v>0.33333333333333331</v>
      </c>
      <c r="B2" s="9">
        <v>0.41666666666666669</v>
      </c>
      <c r="J2">
        <f>SUM(C:C)+SUM(E:E)</f>
        <v>232</v>
      </c>
      <c r="K2">
        <f>SUM(D:D)+SUM(F:F)</f>
        <v>56</v>
      </c>
      <c r="M2">
        <f>J2/(J2+K2)</f>
        <v>0.80555555555555558</v>
      </c>
    </row>
    <row r="3" spans="1:13" x14ac:dyDescent="0.25">
      <c r="A3" s="2">
        <v>0.41666666666666669</v>
      </c>
      <c r="B3" s="9">
        <v>0.5</v>
      </c>
    </row>
    <row r="4" spans="1:13" x14ac:dyDescent="0.25">
      <c r="A4" s="2">
        <v>0.5</v>
      </c>
      <c r="B4" s="9">
        <v>0.58333333333333404</v>
      </c>
      <c r="C4">
        <v>9</v>
      </c>
      <c r="D4">
        <v>1</v>
      </c>
      <c r="J4" t="s">
        <v>36</v>
      </c>
      <c r="K4" t="s">
        <v>38</v>
      </c>
    </row>
    <row r="5" spans="1:13" x14ac:dyDescent="0.25">
      <c r="A5" s="2">
        <v>0.58333333333333304</v>
      </c>
      <c r="B5" s="9">
        <v>0.66666666666666696</v>
      </c>
      <c r="C5">
        <v>4</v>
      </c>
      <c r="D5">
        <v>0</v>
      </c>
      <c r="E5">
        <v>1</v>
      </c>
      <c r="F5">
        <v>0</v>
      </c>
      <c r="J5">
        <f>SUM(C:C)</f>
        <v>222</v>
      </c>
      <c r="K5">
        <f>SUM(D:D)</f>
        <v>50</v>
      </c>
      <c r="M5">
        <f>J5/(J5+K5)</f>
        <v>0.81617647058823528</v>
      </c>
    </row>
    <row r="6" spans="1:13" x14ac:dyDescent="0.25">
      <c r="A6" s="2">
        <v>0.66666666666666596</v>
      </c>
      <c r="B6" s="9">
        <v>0.75</v>
      </c>
      <c r="C6">
        <v>5</v>
      </c>
      <c r="D6">
        <v>0</v>
      </c>
      <c r="E6">
        <v>0</v>
      </c>
      <c r="F6">
        <v>1</v>
      </c>
    </row>
    <row r="7" spans="1:13" x14ac:dyDescent="0.25">
      <c r="A7" s="2">
        <v>0.75</v>
      </c>
      <c r="B7" s="9">
        <v>0.83333333333333404</v>
      </c>
      <c r="C7">
        <v>5</v>
      </c>
      <c r="D7">
        <v>1</v>
      </c>
      <c r="J7" t="s">
        <v>37</v>
      </c>
      <c r="K7" t="s">
        <v>39</v>
      </c>
    </row>
    <row r="8" spans="1:13" s="3" customFormat="1" ht="17.399999999999999" thickBot="1" x14ac:dyDescent="0.3">
      <c r="A8" s="7">
        <v>44418</v>
      </c>
      <c r="B8" s="8"/>
      <c r="J8" s="3">
        <f>SUM(E:E)</f>
        <v>10</v>
      </c>
      <c r="K8" s="3">
        <f>SUM(F:F)</f>
        <v>6</v>
      </c>
      <c r="M8">
        <f>J8/(J8+K8)</f>
        <v>0.625</v>
      </c>
    </row>
    <row r="9" spans="1:13" ht="14.4" thickTop="1" x14ac:dyDescent="0.25">
      <c r="A9" s="2">
        <v>0.33333333333333331</v>
      </c>
      <c r="B9" s="9">
        <v>0.41666666666666669</v>
      </c>
      <c r="C9">
        <v>5</v>
      </c>
      <c r="D9">
        <v>1</v>
      </c>
    </row>
    <row r="10" spans="1:13" x14ac:dyDescent="0.25">
      <c r="A10" s="2">
        <v>0.41666666666666669</v>
      </c>
      <c r="B10" s="9">
        <v>0.5</v>
      </c>
      <c r="C10">
        <v>10</v>
      </c>
      <c r="D10">
        <v>4</v>
      </c>
      <c r="E10">
        <v>1</v>
      </c>
      <c r="F10">
        <v>0</v>
      </c>
    </row>
    <row r="11" spans="1:13" x14ac:dyDescent="0.25">
      <c r="A11" s="2">
        <v>0.5</v>
      </c>
      <c r="B11" s="9">
        <v>0.58333333333333404</v>
      </c>
      <c r="C11">
        <v>11</v>
      </c>
      <c r="D11">
        <v>1</v>
      </c>
      <c r="E11">
        <v>0</v>
      </c>
      <c r="F11">
        <v>2</v>
      </c>
    </row>
    <row r="12" spans="1:13" x14ac:dyDescent="0.25">
      <c r="A12" s="2">
        <v>0.58333333333333304</v>
      </c>
      <c r="B12" s="9">
        <v>0.66666666666666696</v>
      </c>
      <c r="C12">
        <v>24</v>
      </c>
      <c r="D12">
        <v>5</v>
      </c>
      <c r="E12">
        <v>1</v>
      </c>
      <c r="F12">
        <v>1</v>
      </c>
    </row>
    <row r="13" spans="1:13" x14ac:dyDescent="0.25">
      <c r="A13" s="2">
        <v>0.66666666666666596</v>
      </c>
      <c r="B13" s="9">
        <v>0.75</v>
      </c>
      <c r="C13">
        <v>9</v>
      </c>
    </row>
    <row r="14" spans="1:13" x14ac:dyDescent="0.25">
      <c r="A14" s="2">
        <v>0.75</v>
      </c>
      <c r="B14" s="9">
        <v>0.83333333333333404</v>
      </c>
    </row>
    <row r="15" spans="1:13" s="3" customFormat="1" ht="17.399999999999999" thickBot="1" x14ac:dyDescent="0.3">
      <c r="A15" s="7">
        <v>44419</v>
      </c>
      <c r="B15" s="8"/>
    </row>
    <row r="16" spans="1:13" ht="14.4" thickTop="1" x14ac:dyDescent="0.25">
      <c r="A16" s="2">
        <v>0.33333333333333331</v>
      </c>
      <c r="B16" s="9">
        <v>0.41666666666666669</v>
      </c>
      <c r="C16">
        <v>8</v>
      </c>
      <c r="D16">
        <v>2</v>
      </c>
    </row>
    <row r="17" spans="1:9" x14ac:dyDescent="0.25">
      <c r="A17" s="2">
        <v>0.41666666666666669</v>
      </c>
      <c r="B17" s="9">
        <v>0.5</v>
      </c>
      <c r="C17">
        <v>5</v>
      </c>
      <c r="D17">
        <v>1</v>
      </c>
    </row>
    <row r="18" spans="1:9" x14ac:dyDescent="0.25">
      <c r="A18" s="2">
        <v>0.5</v>
      </c>
      <c r="B18" s="9">
        <v>0.58333333333333404</v>
      </c>
      <c r="D18">
        <v>1</v>
      </c>
      <c r="F18">
        <v>1</v>
      </c>
    </row>
    <row r="19" spans="1:9" x14ac:dyDescent="0.25">
      <c r="A19" s="2">
        <v>0.58333333333333304</v>
      </c>
      <c r="B19" s="9">
        <v>0.66666666666666696</v>
      </c>
      <c r="C19">
        <v>2</v>
      </c>
      <c r="E19">
        <v>2</v>
      </c>
    </row>
    <row r="20" spans="1:9" x14ac:dyDescent="0.25">
      <c r="A20" s="2">
        <v>0.66666666666666596</v>
      </c>
      <c r="B20" s="9">
        <v>0.75</v>
      </c>
      <c r="C20">
        <v>2</v>
      </c>
    </row>
    <row r="21" spans="1:9" x14ac:dyDescent="0.25">
      <c r="A21" s="2">
        <v>0.75</v>
      </c>
      <c r="B21" s="9">
        <v>0.83333333333333404</v>
      </c>
    </row>
    <row r="22" spans="1:9" ht="17.399999999999999" thickBot="1" x14ac:dyDescent="0.3">
      <c r="A22" s="7">
        <v>44420</v>
      </c>
      <c r="B22" s="8"/>
      <c r="C22" s="3"/>
      <c r="D22" s="3"/>
      <c r="E22" s="3"/>
      <c r="F22" s="3"/>
      <c r="G22" s="3"/>
      <c r="H22" s="3"/>
      <c r="I22" s="3"/>
    </row>
    <row r="23" spans="1:9" ht="14.4" thickTop="1" x14ac:dyDescent="0.25">
      <c r="A23" s="2">
        <v>0.33333333333333331</v>
      </c>
      <c r="B23" s="9">
        <v>0.41666666666666669</v>
      </c>
    </row>
    <row r="24" spans="1:9" x14ac:dyDescent="0.25">
      <c r="A24" s="2">
        <v>0.41666666666666669</v>
      </c>
      <c r="B24" s="9">
        <v>0.5</v>
      </c>
      <c r="D24">
        <v>1</v>
      </c>
    </row>
    <row r="25" spans="1:9" x14ac:dyDescent="0.25">
      <c r="A25" s="2">
        <v>0.5</v>
      </c>
      <c r="B25" s="9">
        <v>0.58333333333333404</v>
      </c>
      <c r="C25">
        <v>1</v>
      </c>
      <c r="D25">
        <v>1</v>
      </c>
    </row>
    <row r="26" spans="1:9" x14ac:dyDescent="0.25">
      <c r="A26" s="2">
        <v>0.58333333333333304</v>
      </c>
      <c r="B26" s="9">
        <v>0.66666666666666696</v>
      </c>
      <c r="C26">
        <v>5</v>
      </c>
      <c r="D26">
        <v>2</v>
      </c>
    </row>
    <row r="27" spans="1:9" x14ac:dyDescent="0.25">
      <c r="A27" s="2">
        <v>0.66666666666666596</v>
      </c>
      <c r="B27" s="9">
        <v>0.75</v>
      </c>
      <c r="C27">
        <v>2</v>
      </c>
      <c r="D27">
        <v>1</v>
      </c>
      <c r="E27">
        <v>3</v>
      </c>
    </row>
    <row r="28" spans="1:9" x14ac:dyDescent="0.25">
      <c r="A28" s="2">
        <v>0.75</v>
      </c>
      <c r="B28" s="9">
        <v>0.83333333333333404</v>
      </c>
    </row>
    <row r="29" spans="1:9" ht="17.399999999999999" thickBot="1" x14ac:dyDescent="0.3">
      <c r="A29" s="7">
        <v>44420</v>
      </c>
      <c r="B29" s="8"/>
      <c r="C29" s="3"/>
      <c r="D29" s="3"/>
      <c r="E29" s="3"/>
      <c r="F29" s="3"/>
      <c r="G29" s="3"/>
      <c r="H29" s="3"/>
      <c r="I29" s="3"/>
    </row>
    <row r="30" spans="1:9" ht="14.4" thickTop="1" x14ac:dyDescent="0.25">
      <c r="A30" s="2">
        <v>0.33333333333333331</v>
      </c>
      <c r="B30" s="9">
        <v>0.41666666666666669</v>
      </c>
    </row>
    <row r="31" spans="1:9" x14ac:dyDescent="0.25">
      <c r="A31" s="2">
        <v>0.41666666666666669</v>
      </c>
      <c r="B31" s="9">
        <v>0.5</v>
      </c>
      <c r="D31">
        <v>3</v>
      </c>
      <c r="F31">
        <v>1</v>
      </c>
    </row>
    <row r="32" spans="1:9" x14ac:dyDescent="0.25">
      <c r="A32" s="2">
        <v>0.5</v>
      </c>
      <c r="B32" s="9">
        <v>0.58333333333333404</v>
      </c>
      <c r="C32">
        <v>7</v>
      </c>
      <c r="D32">
        <v>4</v>
      </c>
    </row>
    <row r="33" spans="1:9" x14ac:dyDescent="0.25">
      <c r="A33" s="2">
        <v>0.58333333333333304</v>
      </c>
      <c r="B33" s="9">
        <v>0.66666666666666696</v>
      </c>
      <c r="C33">
        <v>7</v>
      </c>
      <c r="E33">
        <v>1</v>
      </c>
    </row>
    <row r="34" spans="1:9" x14ac:dyDescent="0.25">
      <c r="A34" s="2">
        <v>0.66666666666666596</v>
      </c>
      <c r="B34" s="9">
        <v>0.75</v>
      </c>
    </row>
    <row r="35" spans="1:9" x14ac:dyDescent="0.25">
      <c r="A35" s="2">
        <v>0.75</v>
      </c>
      <c r="B35" s="9">
        <v>0.83333333333333404</v>
      </c>
    </row>
    <row r="36" spans="1:9" ht="17.399999999999999" thickBot="1" x14ac:dyDescent="0.3">
      <c r="A36" s="7">
        <v>44426</v>
      </c>
      <c r="B36" s="8"/>
      <c r="C36" s="3"/>
      <c r="D36" s="3"/>
      <c r="E36" s="3"/>
      <c r="F36" s="3"/>
      <c r="G36" s="3"/>
      <c r="H36" s="3"/>
      <c r="I36" s="3"/>
    </row>
    <row r="37" spans="1:9" ht="14.4" thickTop="1" x14ac:dyDescent="0.25">
      <c r="A37" s="2">
        <v>0.33333333333333331</v>
      </c>
      <c r="B37" s="9">
        <v>0.41666666666666669</v>
      </c>
      <c r="C37">
        <v>7</v>
      </c>
      <c r="D37">
        <v>1</v>
      </c>
    </row>
    <row r="38" spans="1:9" x14ac:dyDescent="0.25">
      <c r="A38" s="2">
        <v>0.41666666666666669</v>
      </c>
      <c r="B38" s="9">
        <v>0.5</v>
      </c>
      <c r="C38">
        <v>1</v>
      </c>
    </row>
    <row r="39" spans="1:9" x14ac:dyDescent="0.25">
      <c r="A39" s="2">
        <v>0.5</v>
      </c>
      <c r="B39" s="9">
        <v>0.58333333333333404</v>
      </c>
      <c r="C39">
        <v>6</v>
      </c>
      <c r="D39">
        <v>1</v>
      </c>
    </row>
    <row r="40" spans="1:9" x14ac:dyDescent="0.25">
      <c r="A40" s="2">
        <v>0.58333333333333304</v>
      </c>
      <c r="B40" s="9">
        <v>0.66666666666666696</v>
      </c>
      <c r="C40">
        <v>8</v>
      </c>
      <c r="D40">
        <v>1</v>
      </c>
    </row>
    <row r="41" spans="1:9" x14ac:dyDescent="0.25">
      <c r="A41" s="2">
        <v>0.66666666666666596</v>
      </c>
      <c r="B41" s="9">
        <v>0.75</v>
      </c>
      <c r="C41">
        <v>4</v>
      </c>
    </row>
    <row r="42" spans="1:9" x14ac:dyDescent="0.25">
      <c r="A42" s="2">
        <v>0.75</v>
      </c>
      <c r="B42" s="9">
        <v>0.83333333333333404</v>
      </c>
      <c r="C42">
        <v>3</v>
      </c>
      <c r="D42">
        <v>1</v>
      </c>
    </row>
    <row r="43" spans="1:9" ht="17.399999999999999" thickBot="1" x14ac:dyDescent="0.3">
      <c r="A43" s="7">
        <v>44427</v>
      </c>
      <c r="B43" s="8"/>
      <c r="C43" s="3"/>
      <c r="D43" s="3"/>
      <c r="E43" s="3"/>
      <c r="F43" s="3"/>
      <c r="G43" s="3"/>
      <c r="H43" s="3"/>
      <c r="I43" s="3"/>
    </row>
    <row r="44" spans="1:9" ht="14.4" thickTop="1" x14ac:dyDescent="0.25">
      <c r="A44" s="2">
        <v>0.33333333333333331</v>
      </c>
      <c r="B44" s="9">
        <v>0.41666666666666669</v>
      </c>
    </row>
    <row r="45" spans="1:9" x14ac:dyDescent="0.25">
      <c r="A45" s="2">
        <v>0.41666666666666669</v>
      </c>
      <c r="B45" s="9">
        <v>0.5</v>
      </c>
      <c r="C45">
        <v>1</v>
      </c>
      <c r="D45">
        <v>3</v>
      </c>
    </row>
    <row r="46" spans="1:9" x14ac:dyDescent="0.25">
      <c r="A46" s="2">
        <v>0.5</v>
      </c>
      <c r="B46" s="9">
        <v>0.58333333333333404</v>
      </c>
      <c r="C46">
        <v>9</v>
      </c>
      <c r="D46">
        <v>1</v>
      </c>
    </row>
    <row r="47" spans="1:9" x14ac:dyDescent="0.25">
      <c r="A47" s="2">
        <v>0.58333333333333304</v>
      </c>
      <c r="B47" s="9">
        <v>0.66666666666666696</v>
      </c>
      <c r="C47">
        <v>9</v>
      </c>
      <c r="D47">
        <v>2</v>
      </c>
      <c r="E47">
        <v>1</v>
      </c>
      <c r="F47">
        <v>0</v>
      </c>
    </row>
    <row r="48" spans="1:9" x14ac:dyDescent="0.25">
      <c r="A48" s="2">
        <v>0.66666666666666596</v>
      </c>
      <c r="B48" s="9">
        <v>0.75</v>
      </c>
      <c r="C48">
        <v>8</v>
      </c>
      <c r="D48">
        <v>3</v>
      </c>
    </row>
    <row r="49" spans="1:9" x14ac:dyDescent="0.25">
      <c r="A49" s="2">
        <v>0.75</v>
      </c>
      <c r="B49" s="9">
        <v>0.83333333333333404</v>
      </c>
      <c r="C49">
        <v>4</v>
      </c>
      <c r="D49">
        <v>1</v>
      </c>
    </row>
    <row r="50" spans="1:9" ht="17.399999999999999" thickBot="1" x14ac:dyDescent="0.3">
      <c r="A50" s="7">
        <v>44428</v>
      </c>
      <c r="B50" s="8"/>
      <c r="C50" s="3"/>
      <c r="D50" s="3"/>
      <c r="E50" s="3"/>
      <c r="F50" s="3"/>
      <c r="G50" s="3"/>
      <c r="H50" s="3"/>
      <c r="I50" s="3"/>
    </row>
    <row r="51" spans="1:9" ht="14.4" thickTop="1" x14ac:dyDescent="0.25">
      <c r="A51" s="2">
        <v>0.33333333333333331</v>
      </c>
      <c r="B51" s="9">
        <v>0.41666666666666669</v>
      </c>
      <c r="C51">
        <v>2</v>
      </c>
    </row>
    <row r="52" spans="1:9" x14ac:dyDescent="0.25">
      <c r="A52" s="2">
        <v>0.41666666666666669</v>
      </c>
      <c r="B52" s="9">
        <v>0.5</v>
      </c>
      <c r="C52">
        <v>2</v>
      </c>
    </row>
    <row r="53" spans="1:9" x14ac:dyDescent="0.25">
      <c r="A53" s="2">
        <v>0.5</v>
      </c>
      <c r="B53" s="9">
        <v>0.58333333333333404</v>
      </c>
      <c r="C53">
        <v>5</v>
      </c>
      <c r="D53">
        <v>1</v>
      </c>
    </row>
    <row r="54" spans="1:9" x14ac:dyDescent="0.25">
      <c r="A54" s="2">
        <v>0.58333333333333304</v>
      </c>
      <c r="B54" s="9">
        <v>0.66666666666666696</v>
      </c>
      <c r="C54">
        <v>13</v>
      </c>
      <c r="D54">
        <v>3</v>
      </c>
    </row>
    <row r="55" spans="1:9" x14ac:dyDescent="0.25">
      <c r="A55" s="2">
        <v>0.66666666666666596</v>
      </c>
      <c r="B55" s="9">
        <v>0.75</v>
      </c>
      <c r="C55">
        <v>18</v>
      </c>
      <c r="D55">
        <v>3</v>
      </c>
    </row>
    <row r="56" spans="1:9" x14ac:dyDescent="0.25">
      <c r="A56" s="2">
        <v>0.75</v>
      </c>
      <c r="B56" s="9">
        <v>0.83333333333333404</v>
      </c>
      <c r="C5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labels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2021-08-16T15:15:38Z</dcterms:created>
  <dcterms:modified xsi:type="dcterms:W3CDTF">2021-10-07T16:05:36Z</dcterms:modified>
</cp:coreProperties>
</file>