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8800" windowHeight="11925"/>
  </bookViews>
  <sheets>
    <sheet name="table" sheetId="1" r:id="rId1"/>
    <sheet name="fact verification" sheetId="2" r:id="rId2"/>
  </sheets>
  <calcPr calcId="191029" calcMode="manual" calcCompleted="0" calcOnSave="0"/>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<sst xmlns="http://schemas.openxmlformats.org/spreadsheetml/2006/main" count="29" uniqueCount="29">
  <si>
    <t>Pollutant number</t>
  </si>
  <si>
    <t>Name of pollutant</t>
  </si>
  <si>
    <t>affected area</t>
  </si>
  <si>
    <t>cumulative</t>
  </si>
  <si>
    <t>unpredictability</t>
  </si>
  <si>
    <t>permanent nature</t>
  </si>
  <si>
    <t>non-seasonal</t>
  </si>
  <si>
    <t>Source of contamination</t>
  </si>
  <si>
    <t>Specific sources</t>
  </si>
  <si>
    <t>Number of sources of pollution</t>
  </si>
  <si>
    <t>degree of contamination</t>
  </si>
  <si>
    <t>pollution index</t>
  </si>
  <si>
    <t>Contaminated area(m^2)</t>
  </si>
  <si>
    <t>concentration</t>
  </si>
  <si>
    <t>Quality of pollutants</t>
  </si>
  <si>
    <t>damages</t>
  </si>
  <si>
    <t>Economic loss due to pollution(billion)</t>
  </si>
  <si>
    <t>Incidence of pollution-induced diseases(%)</t>
  </si>
  <si>
    <t>Possible health effects</t>
  </si>
  <si>
    <t>proposition</t>
  </si>
  <si>
    <t>1(true)/0(false)</t>
  </si>
  <si>
    <t>Pollution is permanent.</t>
  </si>
  <si>
    <t>Pollution is seasonal.</t>
  </si>
  <si>
    <t>Higher sources of pollution, more than 30.</t>
  </si>
  <si>
    <t>It is unpredictable.</t>
  </si>
  <si>
    <t>The contaminated area is over three million square metres.</t>
  </si>
  <si>
    <t>Pollution increases the likelihood of people getting sick by more than 17 percent.</t>
  </si>
  <si>
    <t>Pollution index over 7</t>
  </si>
  <si>
    <t>Economic losses due to pollution exceeded $15 billion.</t>
  </si>
</sst>
</file>

<file path=xl/styles.xml><?xml version="1.0" encoding="utf-8"?>
<styleSheet xmlns="http://schemas.openxmlformats.org/spreadsheetml/2006/main" xmlns:mc="http://schemas.openxmlformats.org/markup-compatibility/2006" xmlns:xr9="http://schemas.microsoft.com/office/spreadsheetml/2016/revision9" mc:Ignorable="xr9">
  <numFmts count="4">
    <numFmt numFmtId="41" formatCode="_ * #,##0_ ;_ * \-#,##0_ ;_ * &quot;-&quot;_ ;_ @_ "/>
    <numFmt numFmtId="42" formatCode="_ &quot;￥&quot;* #,##0_ ;_ &quot;￥&quot;* \-#,##0_ ;_ &quot;￥&quot;* &quot;-&quot;_ ;_ @_ "/>
    <numFmt numFmtId="43" formatCode="_ * #,##0.00_ ;_ * \-#,##0.00_ ;_ * &quot;-&quot;??_ ;_ @_ "/>
    <numFmt numFmtId="44" formatCode="_ &quot;￥&quot;* #,##0.00_ ;_ &quot;￥&quot;* \-#,##0.00_ ;_ &quot;￥&quot;* &quot;-&quot;??_ ;_ @_ "/>
  </numFmts>
  <fonts count="24">
    <font>
      <sz val="11"/>
      <color theme="1"/>
      <name val="等线"/>
      <charset val="134"/>
      <scheme val="minor"/>
    </font>
    <font>
      <b/>
      <sz val="12"/>
      <color theme="1"/>
      <name val="Times New Roman"/>
      <charset val="134"/>
    </font>
    <font>
      <b/>
      <sz val="12"/>
      <color theme="1"/>
      <name val="等线"/>
      <charset val="134"/>
      <scheme val="minor"/>
    </font>
    <font>
      <b/>
      <sz val="14"/>
      <color theme="1"/>
      <name val="Times New Roman"/>
      <charset val="134"/>
    </font>
    <font>
      <sz val="11"/>
      <color theme="1"/>
      <name val="等线"/>
      <charset val="134"/>
      <scheme val="minor"/>
    </font>
    <font>
      <u/>
      <sz val="11"/>
      <color rgb="FF0000FF"/>
      <name val="等线"/>
      <charset val="0"/>
      <scheme val="minor"/>
    </font>
    <font>
      <u/>
      <sz val="11"/>
      <color rgb="FF800080"/>
      <name val="等线"/>
      <charset val="0"/>
      <scheme val="minor"/>
    </font>
    <font>
      <sz val="11"/>
      <color rgb="FFFF0000"/>
      <name val="等线"/>
      <charset val="0"/>
      <scheme val="minor"/>
    </font>
    <font>
      <b/>
      <sz val="18"/>
      <color theme="3"/>
      <name val="等线"/>
      <charset val="134"/>
      <scheme val="minor"/>
    </font>
    <font>
      <i/>
      <sz val="11"/>
      <color rgb="FF7F7F7F"/>
      <name val="等线"/>
      <charset val="0"/>
      <scheme val="minor"/>
    </font>
    <font>
      <b/>
      <sz val="15"/>
      <color theme="3"/>
      <name val="等线"/>
      <charset val="134"/>
      <scheme val="minor"/>
    </font>
    <font>
      <b/>
      <sz val="13"/>
      <color theme="3"/>
      <name val="等线"/>
      <charset val="134"/>
      <scheme val="minor"/>
    </font>
    <font>
      <b/>
      <sz val="11"/>
      <color theme="3"/>
      <name val="等线"/>
      <charset val="134"/>
      <scheme val="minor"/>
    </font>
    <font>
      <sz val="11"/>
      <color rgb="FF3F3F76"/>
      <name val="等线"/>
      <charset val="0"/>
      <scheme val="minor"/>
    </font>
    <font>
      <b/>
      <sz val="11"/>
      <color rgb="FF3F3F3F"/>
      <name val="等线"/>
      <charset val="0"/>
      <scheme val="minor"/>
    </font>
    <font>
      <b/>
      <sz val="11"/>
      <color rgb="FFFA7D00"/>
      <name val="等线"/>
      <charset val="0"/>
      <scheme val="minor"/>
    </font>
    <font>
      <b/>
      <sz val="11"/>
      <color rgb="FFFFFFFF"/>
      <name val="等线"/>
      <charset val="0"/>
      <scheme val="minor"/>
    </font>
    <font>
      <sz val="11"/>
      <color rgb="FFFA7D00"/>
      <name val="等线"/>
      <charset val="0"/>
      <scheme val="minor"/>
    </font>
    <font>
      <b/>
      <sz val="11"/>
      <color theme="1"/>
      <name val="等线"/>
      <charset val="0"/>
      <scheme val="minor"/>
    </font>
    <font>
      <sz val="11"/>
      <color rgb="FF006100"/>
      <name val="等线"/>
      <charset val="0"/>
      <scheme val="minor"/>
    </font>
    <font>
      <sz val="11"/>
      <color rgb="FF9C0006"/>
      <name val="等线"/>
      <charset val="0"/>
      <scheme val="minor"/>
    </font>
    <font>
      <sz val="11"/>
      <color rgb="FF9C6500"/>
      <name val="等线"/>
      <charset val="0"/>
      <scheme val="minor"/>
    </font>
    <font>
      <sz val="11"/>
      <color theme="0"/>
      <name val="等线"/>
      <charset val="0"/>
      <scheme val="minor"/>
    </font>
    <font>
      <sz val="11"/>
      <color theme="1"/>
      <name val="等线"/>
      <charset val="0"/>
      <scheme val="minor"/>
    </font>
  </fonts>
  <fills count="34">
    <fill>
      <patternFill patternType="none"/>
    </fill>
    <fill>
      <patternFill patternType="gray125"/>
    </fill>
    <fill>
      <patternFill patternType="solid">
        <fgColor rgb="FFC8C8C8"/>
        <bgColor indexed="64"/>
      </patternFill>
    </fill>
    <fill>
      <patternFill patternType="solid">
        <fgColor rgb="FFFFFFCC"/>
        <bgColor indexed="64"/>
      </patternFill>
    </fill>
    <fill>
      <patternFill patternType="solid">
        <fgColor rgb="FFFFCC99"/>
        <bgColor indexed="64"/>
      </patternFill>
    </fill>
    <fill>
      <patternFill patternType="solid">
        <fgColor rgb="FFF2F2F2"/>
        <bgColor indexed="64"/>
      </patternFill>
    </fill>
    <fill>
      <patternFill patternType="solid">
        <fgColor rgb="FFA5A5A5"/>
        <bgColor indexed="64"/>
      </patternFill>
    </fill>
    <fill>
      <patternFill patternType="solid">
        <fgColor rgb="FFC6EFCE"/>
        <bgColor indexed="64"/>
      </patternFill>
    </fill>
    <fill>
      <patternFill patternType="solid">
        <fgColor rgb="FFFFC7CE"/>
        <bgColor indexed="64"/>
      </patternFill>
    </fill>
    <fill>
      <patternFill patternType="solid">
        <fgColor rgb="FFFFEB9C"/>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4" tint="0.399975585192419"/>
        <bgColor indexed="64"/>
      </patternFill>
    </fill>
    <fill>
      <patternFill patternType="solid">
        <fgColor theme="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5" tint="0.399975585192419"/>
        <bgColor indexed="64"/>
      </patternFill>
    </fill>
    <fill>
      <patternFill patternType="solid">
        <fgColor theme="6"/>
        <bgColor indexed="64"/>
      </patternFill>
    </fill>
    <fill>
      <patternFill patternType="solid">
        <fgColor theme="6" tint="0.799981688894314"/>
        <bgColor indexed="64"/>
      </patternFill>
    </fill>
    <fill>
      <patternFill patternType="solid">
        <fgColor theme="6" tint="0.599993896298105"/>
        <bgColor indexed="64"/>
      </patternFill>
    </fill>
    <fill>
      <patternFill patternType="solid">
        <fgColor theme="6" tint="0.399975585192419"/>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7" tint="0.399975585192419"/>
        <bgColor indexed="64"/>
      </patternFill>
    </fill>
    <fill>
      <patternFill patternType="solid">
        <fgColor theme="8"/>
        <bgColor indexed="64"/>
      </patternFill>
    </fill>
    <fill>
      <patternFill patternType="solid">
        <fgColor theme="8" tint="0.799981688894314"/>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799981688894314"/>
        <bgColor indexed="64"/>
      </patternFill>
    </fill>
    <fill>
      <patternFill patternType="solid">
        <fgColor theme="9" tint="0.599993896298105"/>
        <bgColor indexed="64"/>
      </patternFill>
    </fill>
    <fill>
      <patternFill patternType="solid">
        <fgColor theme="9" tint="0.399975585192419"/>
        <bgColor indexed="64"/>
      </patternFill>
    </fill>
  </fills>
  <borders count="10">
    <border>
      <left/>
      <right/>
      <top/>
      <bottom/>
      <diagonal/>
    </border>
    <border>
      <left style="thin">
        <color auto="1"/>
      </left>
      <right style="thin">
        <color auto="1"/>
      </right>
      <top style="thin">
        <color auto="1"/>
      </top>
      <bottom style="thin">
        <color auto="1"/>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49">
    <xf numFmtId="0" fontId="0" fillId="0" borderId="0"/>
    <xf numFmtId="43" fontId="4" fillId="0" borderId="0" applyFont="0" applyFill="0" applyBorder="0" applyAlignment="0" applyProtection="0">
      <alignment vertical="center"/>
    </xf>
    <xf numFmtId="44" fontId="4" fillId="0" borderId="0" applyFont="0" applyFill="0" applyBorder="0" applyAlignment="0" applyProtection="0">
      <alignment vertical="center"/>
    </xf>
    <xf numFmtId="9" fontId="4" fillId="0" borderId="0" applyFont="0" applyFill="0" applyBorder="0" applyAlignment="0" applyProtection="0">
      <alignment vertical="center"/>
    </xf>
    <xf numFmtId="41" fontId="4" fillId="0" borderId="0" applyFont="0" applyFill="0" applyBorder="0" applyAlignment="0" applyProtection="0">
      <alignment vertical="center"/>
    </xf>
    <xf numFmtId="42" fontId="4" fillId="0" borderId="0" applyFont="0" applyFill="0" applyBorder="0" applyAlignment="0" applyProtection="0">
      <alignment vertical="center"/>
    </xf>
    <xf numFmtId="0" fontId="5" fillId="0" borderId="0" applyNumberFormat="0" applyFill="0" applyBorder="0" applyAlignment="0" applyProtection="0">
      <alignment vertical="center"/>
    </xf>
    <xf numFmtId="0" fontId="6" fillId="0" borderId="0" applyNumberFormat="0" applyFill="0" applyBorder="0" applyAlignment="0" applyProtection="0">
      <alignment vertical="center"/>
    </xf>
    <xf numFmtId="0" fontId="4" fillId="3" borderId="2" applyNumberFormat="0" applyFont="0" applyAlignment="0" applyProtection="0">
      <alignment vertical="center"/>
    </xf>
    <xf numFmtId="0" fontId="7" fillId="0" borderId="0" applyNumberFormat="0" applyFill="0" applyBorder="0" applyAlignment="0" applyProtection="0">
      <alignment vertical="center"/>
    </xf>
    <xf numFmtId="0" fontId="8" fillId="0" borderId="0" applyNumberFormat="0" applyFill="0" applyBorder="0" applyAlignment="0" applyProtection="0">
      <alignment vertical="center"/>
    </xf>
    <xf numFmtId="0" fontId="9" fillId="0" borderId="0" applyNumberFormat="0" applyFill="0" applyBorder="0" applyAlignment="0" applyProtection="0">
      <alignment vertical="center"/>
    </xf>
    <xf numFmtId="0" fontId="10" fillId="0" borderId="3" applyNumberFormat="0" applyFill="0" applyAlignment="0" applyProtection="0">
      <alignment vertical="center"/>
    </xf>
    <xf numFmtId="0" fontId="11" fillId="0" borderId="3" applyNumberFormat="0" applyFill="0" applyAlignment="0" applyProtection="0">
      <alignment vertical="center"/>
    </xf>
    <xf numFmtId="0" fontId="12" fillId="0" borderId="4" applyNumberFormat="0" applyFill="0" applyAlignment="0" applyProtection="0">
      <alignment vertical="center"/>
    </xf>
    <xf numFmtId="0" fontId="12" fillId="0" borderId="0" applyNumberFormat="0" applyFill="0" applyBorder="0" applyAlignment="0" applyProtection="0">
      <alignment vertical="center"/>
    </xf>
    <xf numFmtId="0" fontId="13" fillId="4" borderId="5" applyNumberFormat="0" applyAlignment="0" applyProtection="0">
      <alignment vertical="center"/>
    </xf>
    <xf numFmtId="0" fontId="14" fillId="5" borderId="6" applyNumberFormat="0" applyAlignment="0" applyProtection="0">
      <alignment vertical="center"/>
    </xf>
    <xf numFmtId="0" fontId="15" fillId="5" borderId="5" applyNumberFormat="0" applyAlignment="0" applyProtection="0">
      <alignment vertical="center"/>
    </xf>
    <xf numFmtId="0" fontId="16" fillId="6" borderId="7" applyNumberFormat="0" applyAlignment="0" applyProtection="0">
      <alignment vertical="center"/>
    </xf>
    <xf numFmtId="0" fontId="17" fillId="0" borderId="8" applyNumberFormat="0" applyFill="0" applyAlignment="0" applyProtection="0">
      <alignment vertical="center"/>
    </xf>
    <xf numFmtId="0" fontId="18" fillId="0" borderId="9" applyNumberFormat="0" applyFill="0" applyAlignment="0" applyProtection="0">
      <alignment vertical="center"/>
    </xf>
    <xf numFmtId="0" fontId="19" fillId="7" borderId="0" applyNumberFormat="0" applyBorder="0" applyAlignment="0" applyProtection="0">
      <alignment vertical="center"/>
    </xf>
    <xf numFmtId="0" fontId="20" fillId="8" borderId="0" applyNumberFormat="0" applyBorder="0" applyAlignment="0" applyProtection="0">
      <alignment vertical="center"/>
    </xf>
    <xf numFmtId="0" fontId="21" fillId="9" borderId="0" applyNumberFormat="0" applyBorder="0" applyAlignment="0" applyProtection="0">
      <alignment vertical="center"/>
    </xf>
    <xf numFmtId="0" fontId="22" fillId="10" borderId="0" applyNumberFormat="0" applyBorder="0" applyAlignment="0" applyProtection="0">
      <alignment vertical="center"/>
    </xf>
    <xf numFmtId="0" fontId="23" fillId="11" borderId="0" applyNumberFormat="0" applyBorder="0" applyAlignment="0" applyProtection="0">
      <alignment vertical="center"/>
    </xf>
    <xf numFmtId="0" fontId="23" fillId="12"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3" fillId="15" borderId="0" applyNumberFormat="0" applyBorder="0" applyAlignment="0" applyProtection="0">
      <alignment vertical="center"/>
    </xf>
    <xf numFmtId="0" fontId="23" fillId="16" borderId="0" applyNumberFormat="0" applyBorder="0" applyAlignment="0" applyProtection="0">
      <alignment vertical="center"/>
    </xf>
    <xf numFmtId="0" fontId="22" fillId="17" borderId="0" applyNumberFormat="0" applyBorder="0" applyAlignment="0" applyProtection="0">
      <alignment vertical="center"/>
    </xf>
    <xf numFmtId="0" fontId="22" fillId="18" borderId="0" applyNumberFormat="0" applyBorder="0" applyAlignment="0" applyProtection="0">
      <alignment vertical="center"/>
    </xf>
    <xf numFmtId="0" fontId="23" fillId="19" borderId="0" applyNumberFormat="0" applyBorder="0" applyAlignment="0" applyProtection="0">
      <alignment vertical="center"/>
    </xf>
    <xf numFmtId="0" fontId="23" fillId="20" borderId="0" applyNumberFormat="0" applyBorder="0" applyAlignment="0" applyProtection="0">
      <alignment vertical="center"/>
    </xf>
    <xf numFmtId="0" fontId="22" fillId="21" borderId="0" applyNumberFormat="0" applyBorder="0" applyAlignment="0" applyProtection="0">
      <alignment vertical="center"/>
    </xf>
    <xf numFmtId="0" fontId="22" fillId="22" borderId="0" applyNumberFormat="0" applyBorder="0" applyAlignment="0" applyProtection="0">
      <alignment vertical="center"/>
    </xf>
    <xf numFmtId="0" fontId="23" fillId="23" borderId="0" applyNumberFormat="0" applyBorder="0" applyAlignment="0" applyProtection="0">
      <alignment vertical="center"/>
    </xf>
    <xf numFmtId="0" fontId="23" fillId="24" borderId="0" applyNumberFormat="0" applyBorder="0" applyAlignment="0" applyProtection="0">
      <alignment vertical="center"/>
    </xf>
    <xf numFmtId="0" fontId="22" fillId="25" borderId="0" applyNumberFormat="0" applyBorder="0" applyAlignment="0" applyProtection="0">
      <alignment vertical="center"/>
    </xf>
    <xf numFmtId="0" fontId="22" fillId="26" borderId="0" applyNumberFormat="0" applyBorder="0" applyAlignment="0" applyProtection="0">
      <alignment vertical="center"/>
    </xf>
    <xf numFmtId="0" fontId="23" fillId="27" borderId="0" applyNumberFormat="0" applyBorder="0" applyAlignment="0" applyProtection="0">
      <alignment vertical="center"/>
    </xf>
    <xf numFmtId="0" fontId="23" fillId="28" borderId="0" applyNumberFormat="0" applyBorder="0" applyAlignment="0" applyProtection="0">
      <alignment vertical="center"/>
    </xf>
    <xf numFmtId="0" fontId="22" fillId="29" borderId="0" applyNumberFormat="0" applyBorder="0" applyAlignment="0" applyProtection="0">
      <alignment vertical="center"/>
    </xf>
    <xf numFmtId="0" fontId="22" fillId="30" borderId="0" applyNumberFormat="0" applyBorder="0" applyAlignment="0" applyProtection="0">
      <alignment vertical="center"/>
    </xf>
    <xf numFmtId="0" fontId="23" fillId="31" borderId="0" applyNumberFormat="0" applyBorder="0" applyAlignment="0" applyProtection="0">
      <alignment vertical="center"/>
    </xf>
    <xf numFmtId="0" fontId="23" fillId="32" borderId="0" applyNumberFormat="0" applyBorder="0" applyAlignment="0" applyProtection="0">
      <alignment vertical="center"/>
    </xf>
    <xf numFmtId="0" fontId="22" fillId="33" borderId="0" applyNumberFormat="0" applyBorder="0" applyAlignment="0" applyProtection="0">
      <alignment vertical="center"/>
    </xf>
  </cellStyleXfs>
  <cellXfs count="9">
    <xf numFmtId="0" fontId="0" fillId="0" borderId="0" xfId="0"/>
    <xf numFmtId="0" fontId="1" fillId="2" borderId="0" xfId="0" applyFont="1" applyFill="1" applyAlignment="1">
      <alignment horizontal="center" vertical="center" wrapText="1"/>
    </xf>
    <xf numFmtId="0" fontId="2" fillId="0" borderId="0" xfId="0" applyFont="1" applyAlignment="1">
      <alignment horizontal="center" vertical="center" wrapText="1"/>
    </xf>
    <xf numFmtId="0" fontId="2" fillId="0" borderId="0" xfId="0" applyFont="1" applyAlignment="1">
      <alignment horizontal="center" vertical="center"/>
    </xf>
    <xf numFmtId="0" fontId="1" fillId="0" borderId="0" xfId="0" applyFont="1" applyAlignment="1">
      <alignment horizontal="center" vertical="center"/>
    </xf>
    <xf numFmtId="0" fontId="3" fillId="2" borderId="1" xfId="0" applyFont="1" applyFill="1" applyBorder="1" applyAlignment="1">
      <alignment horizontal="center" vertical="center" wrapText="1"/>
    </xf>
    <xf numFmtId="0" fontId="3" fillId="0" borderId="1" xfId="0" applyFont="1" applyBorder="1" applyAlignment="1">
      <alignment horizontal="center" vertical="center" wrapText="1"/>
    </xf>
    <xf numFmtId="0" fontId="3" fillId="2" borderId="1" xfId="0" applyFont="1" applyFill="1" applyBorder="1" applyAlignment="1">
      <alignment vertical="center" wrapText="1"/>
    </xf>
    <xf numFmtId="0" fontId="1" fillId="0" borderId="0" xfId="0" applyFont="1" applyAlignment="1">
      <alignment horizontal="center" vertical="center" wrapText="1"/>
    </xf>
  </cellXfs>
  <cellStyles count="49">
    <cellStyle name="常规" xfId="0" builtinId="0"/>
    <cellStyle name="千位分隔" xfId="1" builtinId="3"/>
    <cellStyle name="货币" xfId="2" builtinId="4"/>
    <cellStyle name="百分比" xfId="3" builtinId="5"/>
    <cellStyle name="千位分隔[0]" xfId="4" builtinId="6"/>
    <cellStyle name="货币[0]" xfId="5" builtinId="7"/>
    <cellStyle name="超链接" xfId="6" builtinId="8"/>
    <cellStyle name="已访问的超链接" xfId="7" builtinId="9"/>
    <cellStyle name="注释" xfId="8" builtinId="10"/>
    <cellStyle name="警告文本" xfId="9" builtinId="11"/>
    <cellStyle name="标题" xfId="10" builtinId="15"/>
    <cellStyle name="解释性文本" xfId="11" builtinId="53"/>
    <cellStyle name="标题 1" xfId="12" builtinId="16"/>
    <cellStyle name="标题 2" xfId="13" builtinId="17"/>
    <cellStyle name="标题 3" xfId="14" builtinId="18"/>
    <cellStyle name="标题 4" xfId="15" builtinId="19"/>
    <cellStyle name="输入" xfId="16" builtinId="20"/>
    <cellStyle name="输出" xfId="17" builtinId="21"/>
    <cellStyle name="计算" xfId="18" builtinId="22"/>
    <cellStyle name="检查单元格" xfId="19" builtinId="23"/>
    <cellStyle name="链接单元格" xfId="20" builtinId="24"/>
    <cellStyle name="汇总" xfId="21" builtinId="25"/>
    <cellStyle name="好" xfId="22" builtinId="26"/>
    <cellStyle name="差" xfId="23" builtinId="27"/>
    <cellStyle name="适中" xfId="24" builtinId="28"/>
    <cellStyle name="强调文字颜色 1" xfId="25" builtinId="29"/>
    <cellStyle name="20% - 强调文字颜色 1" xfId="26" builtinId="30"/>
    <cellStyle name="40% - 强调文字颜色 1" xfId="27" builtinId="31"/>
    <cellStyle name="60% - 强调文字颜色 1" xfId="28" builtinId="32"/>
    <cellStyle name="强调文字颜色 2" xfId="29" builtinId="33"/>
    <cellStyle name="20% - 强调文字颜色 2" xfId="30" builtinId="34"/>
    <cellStyle name="40% - 强调文字颜色 2" xfId="31" builtinId="35"/>
    <cellStyle name="60% - 强调文字颜色 2" xfId="32" builtinId="36"/>
    <cellStyle name="强调文字颜色 3" xfId="33" builtinId="37"/>
    <cellStyle name="20% - 强调文字颜色 3" xfId="34" builtinId="38"/>
    <cellStyle name="40% - 强调文字颜色 3" xfId="35" builtinId="39"/>
    <cellStyle name="60% - 强调文字颜色 3" xfId="36" builtinId="40"/>
    <cellStyle name="强调文字颜色 4" xfId="37" builtinId="41"/>
    <cellStyle name="20% - 强调文字颜色 4" xfId="38" builtinId="42"/>
    <cellStyle name="40% - 强调文字颜色 4" xfId="39" builtinId="43"/>
    <cellStyle name="60% - 强调文字颜色 4" xfId="40" builtinId="44"/>
    <cellStyle name="强调文字颜色 5" xfId="41" builtinId="45"/>
    <cellStyle name="20% - 强调文字颜色 5" xfId="42" builtinId="46"/>
    <cellStyle name="40% - 强调文字颜色 5" xfId="43" builtinId="47"/>
    <cellStyle name="60% - 强调文字颜色 5" xfId="44" builtinId="48"/>
    <cellStyle name="强调文字颜色 6" xfId="45" builtinId="49"/>
    <cellStyle name="20% - 强调文字颜色 6" xfId="46" builtinId="50"/>
    <cellStyle name="40% - 强调文字颜色 6" xfId="47" builtinId="51"/>
    <cellStyle name="60% - 强调文字颜色 6" xfId="48" builtinId="52"/>
  </cellStyles>
  <tableStyles count="0" defaultTableStyle="TableStyleMedium2" defaultPivotStyle="PivotStyleLight16"/>
  <colors>
    <mruColors>
      <color rgb="00C8C8C8"/>
    </mruColors>
  </colors>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5" Type="http://schemas.openxmlformats.org/officeDocument/2006/relationships/sharedStrings" Target="sharedStrings.xml"/><Relationship Id="rId4" Type="http://schemas.openxmlformats.org/officeDocument/2006/relationships/styles" Target="styles.xml"/><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K20"/>
  <sheetViews>
    <sheetView tabSelected="1" workbookViewId="0">
      <selection activeCell="A1" sqref="$A1:$XFD1"/>
    </sheetView>
  </sheetViews>
  <sheetFormatPr defaultColWidth="9" defaultRowHeight="15.75"/>
  <cols>
    <col min="1" max="4" width="25.775" style="4" customWidth="1"/>
    <col min="5" max="14" width="20.775" style="4" customWidth="1"/>
    <col min="15" max="16384" width="8.88333333333333" style="4"/>
  </cols>
  <sheetData>
    <row r="1" ht="34.95" customHeight="1" spans="1:4">
      <c r="A1" s="5" t="s">
        <v>0</v>
      </c>
      <c r="B1" s="5"/>
      <c r="C1" s="6">
        <f ca="1">RANDBETWEEN(1,7)</f>
        <v>2</v>
      </c>
      <c r="D1" s="6"/>
    </row>
    <row r="2" ht="34.95" customHeight="1" spans="1:4">
      <c r="A2" s="5" t="s">
        <v>1</v>
      </c>
      <c r="B2" s="6" t="str">
        <f ca="1">CHOOSE(C1,"Sulphur","Hydrocarbons","Heavy metals","PM2.5","Noise","Pesticides","Plastic waste")</f>
        <v>Hydrocarbons</v>
      </c>
      <c r="C2" s="5" t="s">
        <v>2</v>
      </c>
      <c r="D2" s="6" t="str">
        <f ca="1">CHOOSE(C1,"Industrialized cities","Oil-producing areas","Mining areas, near factories","Big cities","Busy streets, construction zones","Agricultural areas","Global oceans")</f>
        <v>Oil-producing areas</v>
      </c>
    </row>
    <row r="3" ht="34.95" customHeight="1" spans="1:4">
      <c r="A3" s="5" t="s">
        <v>3</v>
      </c>
      <c r="B3" s="6">
        <f ca="1">RANDBETWEEN(0,1)</f>
        <v>1</v>
      </c>
      <c r="C3" s="5" t="s">
        <v>4</v>
      </c>
      <c r="D3" s="6">
        <f ca="1">RANDBETWEEN(0,1)</f>
        <v>1</v>
      </c>
    </row>
    <row r="4" ht="34.95" customHeight="1" spans="1:4">
      <c r="A4" s="5" t="s">
        <v>5</v>
      </c>
      <c r="B4" s="6">
        <f ca="1">RANDBETWEEN(0,1)</f>
        <v>0</v>
      </c>
      <c r="C4" s="5" t="s">
        <v>6</v>
      </c>
      <c r="D4" s="6">
        <f ca="1">RANDBETWEEN(0,1)</f>
        <v>0</v>
      </c>
    </row>
    <row r="5" ht="34.95" customHeight="1" spans="1:4">
      <c r="A5" s="5" t="s">
        <v>7</v>
      </c>
      <c r="B5" s="5" t="s">
        <v>8</v>
      </c>
      <c r="C5" s="6" t="str">
        <f>CHOOSE(#REF!,"Factory emissions, car exhaust","Oil extraction, oil refining","Ore mining, factory wastewater","Coal burning, city dust","Road traffic, construction","Pest control, farmland management","Plastic consumption, improper garbage disposal")</f>
        <v>Oil extraction, oil refining</v>
      </c>
      <c r="D5" s="6"/>
    </row>
    <row r="6" ht="34.95" customHeight="1" spans="1:4">
      <c r="A6" s="5"/>
      <c r="B6" s="5" t="s">
        <v>9</v>
      </c>
      <c r="C6" s="6">
        <f ca="1">RANDBETWEEN(10,50)</f>
        <v>28</v>
      </c>
      <c r="D6" s="6"/>
    </row>
    <row r="7" ht="34.95" customHeight="1" spans="1:4">
      <c r="A7" s="5" t="s">
        <v>10</v>
      </c>
      <c r="B7" s="5"/>
      <c r="C7" s="5"/>
      <c r="D7" s="5"/>
    </row>
    <row r="8" ht="34.95" customHeight="1" spans="1:4">
      <c r="A8" s="5" t="s">
        <v>11</v>
      </c>
      <c r="B8" s="5" t="s">
        <v>12</v>
      </c>
      <c r="C8" s="5" t="s">
        <v>13</v>
      </c>
      <c r="D8" s="5" t="s">
        <v>14</v>
      </c>
    </row>
    <row r="9" ht="34.95" customHeight="1" spans="1:4">
      <c r="A9" s="6">
        <f ca="1">RANDBETWEEN(5,10)</f>
        <v>6</v>
      </c>
      <c r="B9" s="6">
        <f ca="1">RANDBETWEEN(1000000,5000000)</f>
        <v>1969101</v>
      </c>
      <c r="C9" s="6">
        <f ca="1">RANDBETWEEN(50,100)</f>
        <v>55</v>
      </c>
      <c r="D9" s="6">
        <f ca="1">RANDBETWEEN(150,500)</f>
        <v>318</v>
      </c>
    </row>
    <row r="10" ht="34.95" customHeight="1" spans="1:4">
      <c r="A10" s="5" t="s">
        <v>15</v>
      </c>
      <c r="B10" s="7" t="s">
        <v>16</v>
      </c>
      <c r="C10" s="6">
        <f ca="1">RAND()*18+7</f>
        <v>10.127299086101</v>
      </c>
      <c r="D10" s="6"/>
    </row>
    <row r="11" ht="34.95" customHeight="1" spans="1:11">
      <c r="A11" s="5"/>
      <c r="B11" s="5" t="s">
        <v>17</v>
      </c>
      <c r="C11" s="6">
        <f ca="1">RAND()*20+7</f>
        <v>14.1445814594353</v>
      </c>
      <c r="D11" s="6"/>
      <c r="H11" s="8"/>
      <c r="I11" s="8"/>
      <c r="J11" s="8"/>
      <c r="K11" s="8"/>
    </row>
    <row r="12" ht="34.95" customHeight="1" spans="1:4">
      <c r="A12" s="5"/>
      <c r="B12" s="5" t="s">
        <v>18</v>
      </c>
      <c r="C12" s="6" t="str">
        <f ca="1">CHOOSE(C1,"Respiratory diseases, asthma","Diseases of the respiratory and digestive systems, cancer","Kidney disease, liver disease, brain injury, etc.","Heart disease, lung disease, respiratory diseases","Hearing impairment, insomnia, increased psychological stress","Neurological diseases, cancer, reproductive system problems","Immune system diseases, liver injury, reproductive system problems")</f>
        <v>Diseases of the respiratory and digestive systems, cancer</v>
      </c>
      <c r="D12" s="6"/>
    </row>
    <row r="13" ht="25.05" customHeight="1"/>
    <row r="14" ht="25.05" customHeight="1"/>
    <row r="15" ht="25.05" customHeight="1"/>
    <row r="16" ht="25.05" customHeight="1" spans="8:8">
      <c r="H16" s="8"/>
    </row>
    <row r="17" ht="25.05" customHeight="1"/>
    <row r="18" ht="25.05" customHeight="1"/>
    <row r="19" ht="25.05" customHeight="1"/>
    <row r="20" ht="25.05" customHeight="1"/>
  </sheetData>
  <mergeCells count="10">
    <mergeCell ref="A1:B1"/>
    <mergeCell ref="C1:D1"/>
    <mergeCell ref="C5:D5"/>
    <mergeCell ref="C6:D6"/>
    <mergeCell ref="A7:D7"/>
    <mergeCell ref="C10:D10"/>
    <mergeCell ref="C11:D11"/>
    <mergeCell ref="C12:D12"/>
    <mergeCell ref="A5:A6"/>
    <mergeCell ref="A10:A12"/>
  </mergeCells>
  <pageMargins left="0.7" right="0.7" top="0.75" bottom="0.75" header="0.3" footer="0.3"/>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B12"/>
  <sheetViews>
    <sheetView zoomScale="130" zoomScaleNormal="130" workbookViewId="0">
      <selection activeCell="B5" sqref="B5"/>
    </sheetView>
  </sheetViews>
  <sheetFormatPr defaultColWidth="9" defaultRowHeight="14.25" outlineLevelCol="1"/>
  <cols>
    <col min="1" max="1" width="90.6666666666667" customWidth="1"/>
    <col min="2" max="2" width="20.775" customWidth="1"/>
  </cols>
  <sheetData>
    <row r="1" ht="25.05" customHeight="1" spans="1:2">
      <c r="A1" s="1" t="s">
        <v>19</v>
      </c>
      <c r="B1" s="1" t="s">
        <v>20</v>
      </c>
    </row>
    <row r="2" ht="25.05" customHeight="1" spans="1:2">
      <c r="A2" s="2" t="s">
        <v>21</v>
      </c>
      <c r="B2" s="2">
        <f ca="1">table!B4</f>
        <v>0</v>
      </c>
    </row>
    <row r="3" ht="25.05" customHeight="1" spans="1:2">
      <c r="A3" s="3" t="str">
        <f ca="1">"Pollution does not affect "&amp;table!D2&amp;"."</f>
        <v>Pollution does not affect Oil-producing areas.</v>
      </c>
      <c r="B3" s="3">
        <v>0</v>
      </c>
    </row>
    <row r="4" ht="25.05" customHeight="1" spans="1:2">
      <c r="A4" s="2" t="s">
        <v>22</v>
      </c>
      <c r="B4" s="2">
        <f ca="1">IF(_xlfn.XOR(table!D4,1),1,0)</f>
        <v>1</v>
      </c>
    </row>
    <row r="5" ht="25.05" customHeight="1" spans="1:2">
      <c r="A5" s="2" t="s">
        <v>23</v>
      </c>
      <c r="B5" s="2">
        <f ca="1">IF(table!#REF!&gt;30,1,0)</f>
        <v>0</v>
      </c>
    </row>
    <row r="6" ht="25.05" customHeight="1" spans="1:2">
      <c r="A6" s="3" t="s">
        <v>24</v>
      </c>
      <c r="B6" s="3">
        <v>1</v>
      </c>
    </row>
    <row r="7" ht="25.05" customHeight="1" spans="1:2">
      <c r="A7" s="2" t="s">
        <v>25</v>
      </c>
      <c r="B7" s="2">
        <f ca="1">IF(table!#REF!&gt;3000000,1,0)</f>
        <v>0</v>
      </c>
    </row>
    <row r="8" ht="25.05" customHeight="1" spans="1:2">
      <c r="A8" s="2" t="s">
        <v>26</v>
      </c>
      <c r="B8" s="2">
        <f ca="1">IF(table!C11&gt;17,1,0)</f>
        <v>0</v>
      </c>
    </row>
    <row r="9" ht="25.05" customHeight="1" spans="1:2">
      <c r="A9" s="2" t="s">
        <v>27</v>
      </c>
      <c r="B9" s="3">
        <f ca="1">IF(table!#REF!&gt;7,1,0)</f>
        <v>0</v>
      </c>
    </row>
    <row r="10" ht="25.05" customHeight="1" spans="1:2">
      <c r="A10" s="2" t="s">
        <v>28</v>
      </c>
      <c r="B10" s="3">
        <f ca="1">IF(table!C10&gt;15,1,0)</f>
        <v>0</v>
      </c>
    </row>
    <row r="11" ht="25.05" customHeight="1" spans="1:2">
      <c r="A11" s="3" t="str">
        <f ca="1">"Pollution may cause "&amp;table!C12&amp;"."</f>
        <v>Pollution may cause Diseases of the respiratory and digestive systems, cancer.</v>
      </c>
      <c r="B11" s="3">
        <v>1</v>
      </c>
    </row>
    <row r="12" ht="25.05" customHeight="1" spans="1:2">
      <c r="A12" s="3" t="str">
        <f ca="1">"Name of pollutant is "&amp;table!B2&amp;"."</f>
        <v>Name of pollutant is Hydrocarbons.</v>
      </c>
      <c r="B12" s="3">
        <v>1</v>
      </c>
    </row>
  </sheetData>
  <pageMargins left="0.7" right="0.7" top="0.75" bottom="0.75" header="0.3" footer="0.3"/>
  <headerFooter/>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2</vt:i4>
      </vt:variant>
    </vt:vector>
  </HeadingPairs>
  <TitlesOfParts>
    <vt:vector size="2" baseType="lpstr">
      <vt:lpstr>table</vt:lpstr>
      <vt:lpstr>fact verification</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周文杰</dc:creator>
  <cp:lastModifiedBy>高烧250℃不退</cp:lastModifiedBy>
  <dcterms:created xsi:type="dcterms:W3CDTF">2015-06-05T18:19:00Z</dcterms:created>
  <dcterms:modified xsi:type="dcterms:W3CDTF">2024-04-09T05:46:29Z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4593AA71F5CD42D9B174AEC03B197B8E_12</vt:lpwstr>
  </property>
  <property fmtid="{D5CDD505-2E9C-101B-9397-08002B2CF9AE}" pid="3" name="KSOProductBuildVer">
    <vt:lpwstr>2052-12.1.0.16417</vt:lpwstr>
  </property>
</Properties>
</file>