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Documents\Trading Legends\"/>
    </mc:Choice>
  </mc:AlternateContent>
  <xr:revisionPtr revIDLastSave="0" documentId="13_ncr:1_{3B25952B-B700-43B9-AE07-18ECCAB65E58}" xr6:coauthVersionLast="47" xr6:coauthVersionMax="47" xr10:uidLastSave="{00000000-0000-0000-0000-000000000000}"/>
  <bookViews>
    <workbookView xWindow="-120" yWindow="-120" windowWidth="29040" windowHeight="15990" xr2:uid="{C7A4797B-D0D4-4347-9305-2AE337F8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K12" i="1"/>
  <c r="M12" i="1" s="1"/>
  <c r="M3" i="1"/>
  <c r="M4" i="1"/>
  <c r="M5" i="1"/>
  <c r="M6" i="1"/>
  <c r="M7" i="1"/>
  <c r="M8" i="1"/>
  <c r="M9" i="1"/>
  <c r="M10" i="1"/>
  <c r="M11" i="1"/>
  <c r="M2" i="1"/>
  <c r="F12" i="1"/>
  <c r="F11" i="1"/>
  <c r="J11" i="1" s="1"/>
  <c r="F10" i="1"/>
  <c r="H10" i="1" s="1"/>
  <c r="F9" i="1"/>
  <c r="J9" i="1" s="1"/>
  <c r="F8" i="1"/>
  <c r="F7" i="1"/>
  <c r="F6" i="1"/>
  <c r="F5" i="1"/>
  <c r="F4" i="1"/>
  <c r="F3" i="1"/>
  <c r="J3" i="1" s="1"/>
  <c r="J2" i="1"/>
  <c r="H2" i="1"/>
  <c r="H9" i="1" l="1"/>
  <c r="J10" i="1"/>
  <c r="K10" i="1" s="1"/>
  <c r="L10" i="1" s="1"/>
  <c r="K3" i="1"/>
  <c r="L3" i="1" s="1"/>
  <c r="K11" i="1"/>
  <c r="L11" i="1" s="1"/>
  <c r="K2" i="1"/>
  <c r="L2" i="1" s="1"/>
  <c r="H8" i="1"/>
  <c r="H7" i="1"/>
  <c r="J8" i="1"/>
  <c r="K9" i="1"/>
  <c r="L9" i="1" s="1"/>
  <c r="H6" i="1"/>
  <c r="J7" i="1"/>
  <c r="H5" i="1"/>
  <c r="J6" i="1"/>
  <c r="K6" i="1" s="1"/>
  <c r="L6" i="1" s="1"/>
  <c r="H4" i="1"/>
  <c r="J5" i="1"/>
  <c r="H12" i="1"/>
  <c r="H3" i="1"/>
  <c r="J4" i="1"/>
  <c r="H11" i="1"/>
  <c r="J12" i="1"/>
  <c r="K7" i="1" l="1"/>
  <c r="L7" i="1" s="1"/>
  <c r="K5" i="1"/>
  <c r="L5" i="1" s="1"/>
  <c r="K4" i="1"/>
  <c r="L4" i="1" s="1"/>
  <c r="K8" i="1"/>
  <c r="L8" i="1" s="1"/>
</calcChain>
</file>

<file path=xl/sharedStrings.xml><?xml version="1.0" encoding="utf-8"?>
<sst xmlns="http://schemas.openxmlformats.org/spreadsheetml/2006/main" count="36" uniqueCount="30">
  <si>
    <t>Staff Earnings</t>
  </si>
  <si>
    <t>Number of staff</t>
  </si>
  <si>
    <t>Retainer bonus</t>
  </si>
  <si>
    <t>Cost of next employee (M)</t>
  </si>
  <si>
    <t>Earning before multiplier</t>
  </si>
  <si>
    <t>Other bonus</t>
  </si>
  <si>
    <t>Earning</t>
  </si>
  <si>
    <t>Expected Increase with new employee</t>
  </si>
  <si>
    <t>EI per employee cost</t>
  </si>
  <si>
    <t>Infirmary</t>
  </si>
  <si>
    <t>Scholar</t>
  </si>
  <si>
    <t>Rice Shop</t>
  </si>
  <si>
    <t>Peasant</t>
  </si>
  <si>
    <t>Storyteller</t>
  </si>
  <si>
    <t>Artisan</t>
  </si>
  <si>
    <t>Spice shop</t>
  </si>
  <si>
    <t>Merchant</t>
  </si>
  <si>
    <t>Pawnshop</t>
  </si>
  <si>
    <t>Rover</t>
  </si>
  <si>
    <t>Inn</t>
  </si>
  <si>
    <t>Restaurant</t>
  </si>
  <si>
    <t>Courier Station</t>
  </si>
  <si>
    <t>Bun shop</t>
  </si>
  <si>
    <t>Blue Tower</t>
  </si>
  <si>
    <t>Casino</t>
  </si>
  <si>
    <t xml:space="preserve">Current Earnings: </t>
  </si>
  <si>
    <t>CostA/Earning + CostA/(Earning+RateA)</t>
  </si>
  <si>
    <t>Highlighted meaning:</t>
  </si>
  <si>
    <t>Best Value</t>
  </si>
  <si>
    <t>Best Cost to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</si>
</sst>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2" borderId="0" xfId="0" applyFill="1"/>
    <xf numFmtId="0" fontId="0" fillId="2" borderId="1" xfId="0" applyFill="1" applyBorder="1"/>
    <xf numFmtId="44" fontId="0" fillId="2" borderId="1" xfId="1" applyFont="1" applyFill="1" applyBorder="1"/>
    <xf numFmtId="44" fontId="0" fillId="2" borderId="0" xfId="1" applyFont="1" applyFill="1"/>
    <xf numFmtId="0" fontId="0" fillId="3" borderId="0" xfId="0" applyFill="1"/>
    <xf numFmtId="0" fontId="0" fillId="0" borderId="1" xfId="0" applyBorder="1"/>
    <xf numFmtId="44" fontId="0" fillId="4" borderId="1" xfId="1" applyFont="1" applyFill="1" applyBorder="1"/>
    <xf numFmtId="44" fontId="0" fillId="4" borderId="0" xfId="1" applyFont="1" applyFill="1"/>
    <xf numFmtId="44" fontId="0" fillId="5" borderId="1" xfId="0" applyNumberFormat="1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/>
        </patternFill>
      </fill>
      <border>
        <left/>
        <right/>
        <top/>
        <bottom/>
      </border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EFCA-0741-4B95-B35E-90C40C2A1CAB}">
  <dimension ref="A1:N14"/>
  <sheetViews>
    <sheetView tabSelected="1" workbookViewId="0">
      <selection activeCell="L14" sqref="L14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5.28515625" bestFit="1" customWidth="1"/>
    <col min="4" max="4" width="13.140625" bestFit="1" customWidth="1"/>
    <col min="5" max="5" width="15.140625" bestFit="1" customWidth="1"/>
    <col min="6" max="6" width="14.5703125" bestFit="1" customWidth="1"/>
    <col min="7" max="7" width="25" bestFit="1" customWidth="1"/>
    <col min="8" max="8" width="23.7109375" bestFit="1" customWidth="1"/>
    <col min="9" max="9" width="12" bestFit="1" customWidth="1"/>
    <col min="10" max="10" width="15.28515625" bestFit="1" customWidth="1"/>
    <col min="11" max="11" width="22.7109375" customWidth="1"/>
    <col min="12" max="12" width="19.7109375" bestFit="1" customWidth="1"/>
    <col min="13" max="13" width="36.5703125" bestFit="1" customWidth="1"/>
  </cols>
  <sheetData>
    <row r="1" spans="1:14" x14ac:dyDescent="0.25">
      <c r="A1" s="1"/>
      <c r="B1" t="s">
        <v>25</v>
      </c>
      <c r="C1" s="1">
        <v>13569234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5</v>
      </c>
      <c r="J1" s="4" t="s">
        <v>6</v>
      </c>
      <c r="K1" s="5" t="s">
        <v>7</v>
      </c>
      <c r="L1" s="3" t="s">
        <v>8</v>
      </c>
      <c r="M1" s="2" t="s">
        <v>26</v>
      </c>
      <c r="N1" s="3"/>
    </row>
    <row r="2" spans="1:14" x14ac:dyDescent="0.25">
      <c r="A2" t="s">
        <v>9</v>
      </c>
      <c r="B2" s="6" t="s">
        <v>10</v>
      </c>
      <c r="D2" s="15">
        <v>1</v>
      </c>
      <c r="E2">
        <v>2750</v>
      </c>
      <c r="F2">
        <v>17200</v>
      </c>
      <c r="G2" s="7">
        <v>1700</v>
      </c>
      <c r="H2" s="15">
        <f>(D2*E2+F2)</f>
        <v>19950</v>
      </c>
      <c r="I2">
        <v>38.450000000000003</v>
      </c>
      <c r="J2" s="8">
        <f>(D2*E2+F2)*I2</f>
        <v>767077.5</v>
      </c>
      <c r="K2" s="9">
        <f t="shared" ref="K2:K11" si="0">((E2+1)*D2 +F2)*I2-J2</f>
        <v>38.450000000069849</v>
      </c>
      <c r="L2" s="10">
        <f t="shared" ref="L2:L11" si="1">K2/G2</f>
        <v>2.2617647058864616E-2</v>
      </c>
      <c r="M2" s="16">
        <f>(G2*100000)/$C$1+((G2*1000000)/($C$1+K2))</f>
        <v>137.81140356679461</v>
      </c>
      <c r="N2" s="7"/>
    </row>
    <row r="3" spans="1:14" x14ac:dyDescent="0.25">
      <c r="A3" t="s">
        <v>11</v>
      </c>
      <c r="B3" s="11" t="s">
        <v>12</v>
      </c>
      <c r="D3" s="15">
        <v>2</v>
      </c>
      <c r="E3">
        <v>2153</v>
      </c>
      <c r="F3" s="15">
        <f>$F$2</f>
        <v>17200</v>
      </c>
      <c r="G3" s="7">
        <v>1590</v>
      </c>
      <c r="H3" s="15">
        <f t="shared" ref="H3:H12" si="2">(D3*E3+F3)</f>
        <v>21506</v>
      </c>
      <c r="I3">
        <v>29.96</v>
      </c>
      <c r="J3" s="8">
        <f t="shared" ref="J3:J12" si="3">(D3*E3+F3)*I3</f>
        <v>644319.76</v>
      </c>
      <c r="K3" s="9">
        <f t="shared" si="0"/>
        <v>59.92000000004191</v>
      </c>
      <c r="L3" s="10">
        <f t="shared" si="1"/>
        <v>3.7685534591221329E-2</v>
      </c>
      <c r="M3" s="16">
        <f t="shared" ref="M3:M12" si="4">(G3*100000)/$C$1+((G3*1000000)/($C$1+K3))</f>
        <v>128.89400969830584</v>
      </c>
      <c r="N3" s="7"/>
    </row>
    <row r="4" spans="1:14" x14ac:dyDescent="0.25">
      <c r="A4" t="s">
        <v>13</v>
      </c>
      <c r="B4" s="12" t="s">
        <v>14</v>
      </c>
      <c r="D4" s="15">
        <v>3</v>
      </c>
      <c r="E4">
        <v>1874</v>
      </c>
      <c r="F4" s="15">
        <f t="shared" ref="F4:F12" si="5">$F$2</f>
        <v>17200</v>
      </c>
      <c r="G4" s="7">
        <v>2270</v>
      </c>
      <c r="H4" s="15">
        <f t="shared" si="2"/>
        <v>22822</v>
      </c>
      <c r="I4">
        <v>41.28</v>
      </c>
      <c r="J4" s="8">
        <f t="shared" si="3"/>
        <v>942092.16</v>
      </c>
      <c r="K4" s="9">
        <f t="shared" si="0"/>
        <v>123.8399999999674</v>
      </c>
      <c r="L4" s="10">
        <f t="shared" si="1"/>
        <v>5.4555066079280796E-2</v>
      </c>
      <c r="M4" s="16">
        <f t="shared" si="4"/>
        <v>184.01770379739324</v>
      </c>
      <c r="N4" s="7"/>
    </row>
    <row r="5" spans="1:14" x14ac:dyDescent="0.25">
      <c r="A5" t="s">
        <v>15</v>
      </c>
      <c r="B5" s="13" t="s">
        <v>16</v>
      </c>
      <c r="D5" s="15">
        <v>4</v>
      </c>
      <c r="E5">
        <v>1406</v>
      </c>
      <c r="F5" s="15">
        <f t="shared" si="5"/>
        <v>17200</v>
      </c>
      <c r="G5" s="7">
        <v>1960</v>
      </c>
      <c r="H5" s="15">
        <f t="shared" si="2"/>
        <v>22824</v>
      </c>
      <c r="I5">
        <v>37.950000000000003</v>
      </c>
      <c r="J5" s="8">
        <f t="shared" si="3"/>
        <v>866170.8</v>
      </c>
      <c r="K5" s="9">
        <f t="shared" si="0"/>
        <v>151.80000000004657</v>
      </c>
      <c r="L5" s="10">
        <f t="shared" si="1"/>
        <v>7.7448979591860492E-2</v>
      </c>
      <c r="M5" s="16">
        <f t="shared" si="4"/>
        <v>158.88723516624788</v>
      </c>
      <c r="N5" s="7"/>
    </row>
    <row r="6" spans="1:14" x14ac:dyDescent="0.25">
      <c r="A6" t="s">
        <v>17</v>
      </c>
      <c r="B6" s="14" t="s">
        <v>18</v>
      </c>
      <c r="D6" s="15">
        <v>6</v>
      </c>
      <c r="E6">
        <v>1194</v>
      </c>
      <c r="F6" s="15">
        <f t="shared" si="5"/>
        <v>17200</v>
      </c>
      <c r="G6" s="7">
        <v>2030</v>
      </c>
      <c r="H6" s="15">
        <f t="shared" si="2"/>
        <v>24364</v>
      </c>
      <c r="I6">
        <v>34.090000000000003</v>
      </c>
      <c r="J6" s="8">
        <f t="shared" si="3"/>
        <v>830568.76000000013</v>
      </c>
      <c r="K6" s="9">
        <f t="shared" si="0"/>
        <v>204.53999999992084</v>
      </c>
      <c r="L6" s="10">
        <f t="shared" si="1"/>
        <v>0.10075862068961618</v>
      </c>
      <c r="M6" s="16">
        <f t="shared" si="4"/>
        <v>164.56119782702558</v>
      </c>
      <c r="N6" s="7"/>
    </row>
    <row r="7" spans="1:14" x14ac:dyDescent="0.25">
      <c r="A7" t="s">
        <v>19</v>
      </c>
      <c r="B7" s="6" t="s">
        <v>10</v>
      </c>
      <c r="D7" s="15">
        <v>8</v>
      </c>
      <c r="E7">
        <v>1022</v>
      </c>
      <c r="F7" s="15">
        <f t="shared" si="5"/>
        <v>17200</v>
      </c>
      <c r="G7" s="7">
        <v>3000</v>
      </c>
      <c r="H7" s="15">
        <f t="shared" si="2"/>
        <v>25376</v>
      </c>
      <c r="I7">
        <v>36.65</v>
      </c>
      <c r="J7" s="8">
        <f t="shared" si="3"/>
        <v>930030.39999999991</v>
      </c>
      <c r="K7" s="9">
        <f t="shared" si="0"/>
        <v>293.20000000006985</v>
      </c>
      <c r="L7" s="10">
        <f t="shared" si="1"/>
        <v>9.7733333333356612E-2</v>
      </c>
      <c r="M7" s="16">
        <f t="shared" si="4"/>
        <v>243.19244389822086</v>
      </c>
      <c r="N7" s="7"/>
    </row>
    <row r="8" spans="1:14" x14ac:dyDescent="0.25">
      <c r="A8" t="s">
        <v>20</v>
      </c>
      <c r="B8" s="11" t="s">
        <v>12</v>
      </c>
      <c r="D8" s="15">
        <v>10</v>
      </c>
      <c r="E8">
        <v>835</v>
      </c>
      <c r="F8" s="15">
        <f t="shared" si="5"/>
        <v>17200</v>
      </c>
      <c r="G8" s="7">
        <v>3390</v>
      </c>
      <c r="H8" s="15">
        <f t="shared" si="2"/>
        <v>25550</v>
      </c>
      <c r="I8">
        <v>34.22</v>
      </c>
      <c r="J8" s="8">
        <f t="shared" si="3"/>
        <v>874321</v>
      </c>
      <c r="K8" s="9">
        <f t="shared" si="0"/>
        <v>342.19999999995343</v>
      </c>
      <c r="L8" s="10">
        <f t="shared" si="1"/>
        <v>0.10094395280234615</v>
      </c>
      <c r="M8" s="16">
        <f t="shared" si="4"/>
        <v>274.8065594840196</v>
      </c>
      <c r="N8" s="7"/>
    </row>
    <row r="9" spans="1:14" x14ac:dyDescent="0.25">
      <c r="A9" t="s">
        <v>21</v>
      </c>
      <c r="B9" s="12" t="s">
        <v>14</v>
      </c>
      <c r="D9" s="15">
        <v>15</v>
      </c>
      <c r="E9">
        <v>805</v>
      </c>
      <c r="F9" s="15">
        <f t="shared" si="5"/>
        <v>17200</v>
      </c>
      <c r="G9" s="7">
        <v>7240</v>
      </c>
      <c r="H9" s="15">
        <f t="shared" si="2"/>
        <v>29275</v>
      </c>
      <c r="I9">
        <v>44.31</v>
      </c>
      <c r="J9" s="8">
        <f t="shared" si="3"/>
        <v>1297175.25</v>
      </c>
      <c r="K9" s="9">
        <f t="shared" si="0"/>
        <v>664.6500000001397</v>
      </c>
      <c r="L9" s="10">
        <f t="shared" si="1"/>
        <v>9.1802486187864601E-2</v>
      </c>
      <c r="M9" s="16">
        <f t="shared" si="4"/>
        <v>586.8898264072875</v>
      </c>
      <c r="N9" s="7"/>
    </row>
    <row r="10" spans="1:14" x14ac:dyDescent="0.25">
      <c r="A10" t="s">
        <v>22</v>
      </c>
      <c r="B10" s="13" t="s">
        <v>16</v>
      </c>
      <c r="D10" s="15">
        <v>20</v>
      </c>
      <c r="E10">
        <v>677</v>
      </c>
      <c r="F10" s="15">
        <f t="shared" si="5"/>
        <v>17200</v>
      </c>
      <c r="G10" s="7">
        <v>7800</v>
      </c>
      <c r="H10" s="15">
        <f t="shared" si="2"/>
        <v>30740</v>
      </c>
      <c r="I10">
        <v>38.909999999999997</v>
      </c>
      <c r="J10" s="8">
        <f t="shared" si="3"/>
        <v>1196093.3999999999</v>
      </c>
      <c r="K10" s="9">
        <f t="shared" si="0"/>
        <v>778.19999999995343</v>
      </c>
      <c r="L10" s="10">
        <f t="shared" si="1"/>
        <v>9.9769230769224795E-2</v>
      </c>
      <c r="M10" s="16">
        <f t="shared" si="4"/>
        <v>632.27980983352802</v>
      </c>
      <c r="N10" s="7"/>
    </row>
    <row r="11" spans="1:14" x14ac:dyDescent="0.25">
      <c r="A11" t="s">
        <v>23</v>
      </c>
      <c r="B11" s="14" t="s">
        <v>18</v>
      </c>
      <c r="D11" s="15">
        <v>25</v>
      </c>
      <c r="E11">
        <v>578</v>
      </c>
      <c r="F11" s="15">
        <f t="shared" si="5"/>
        <v>17200</v>
      </c>
      <c r="G11" s="7">
        <v>10000</v>
      </c>
      <c r="H11" s="15">
        <f t="shared" si="2"/>
        <v>31650</v>
      </c>
      <c r="I11">
        <v>36.44</v>
      </c>
      <c r="J11" s="8">
        <f t="shared" si="3"/>
        <v>1153326</v>
      </c>
      <c r="K11" s="9">
        <f t="shared" si="0"/>
        <v>911</v>
      </c>
      <c r="L11" s="10">
        <f t="shared" si="1"/>
        <v>9.11E-2</v>
      </c>
      <c r="M11" s="16">
        <f t="shared" si="4"/>
        <v>810.60792918367667</v>
      </c>
      <c r="N11" s="7"/>
    </row>
    <row r="12" spans="1:14" x14ac:dyDescent="0.25">
      <c r="A12" t="s">
        <v>24</v>
      </c>
      <c r="B12" s="6" t="s">
        <v>10</v>
      </c>
      <c r="D12" s="15">
        <v>30</v>
      </c>
      <c r="E12">
        <v>220</v>
      </c>
      <c r="F12" s="15">
        <f t="shared" si="5"/>
        <v>17200</v>
      </c>
      <c r="G12" s="7">
        <v>9390</v>
      </c>
      <c r="H12" s="15">
        <f t="shared" si="2"/>
        <v>23800</v>
      </c>
      <c r="I12">
        <v>29.39</v>
      </c>
      <c r="J12" s="8">
        <f t="shared" si="3"/>
        <v>699482</v>
      </c>
      <c r="K12" s="9">
        <f>((E12+1)*D12 +F12)*I12-J12</f>
        <v>881.70000000006985</v>
      </c>
      <c r="L12" s="10">
        <f>K12/G12</f>
        <v>9.3897763578282195E-2</v>
      </c>
      <c r="M12" s="16">
        <f t="shared" si="4"/>
        <v>761.16233955361702</v>
      </c>
      <c r="N12" s="7"/>
    </row>
    <row r="14" spans="1:14" x14ac:dyDescent="0.25">
      <c r="J14" s="16"/>
      <c r="K14" t="s">
        <v>27</v>
      </c>
      <c r="L14" t="s">
        <v>28</v>
      </c>
      <c r="M14" t="s">
        <v>29</v>
      </c>
    </row>
  </sheetData>
  <conditionalFormatting sqref="N1:N12">
    <cfRule type="top10" dxfId="5" priority="2" rank="1"/>
  </conditionalFormatting>
  <conditionalFormatting sqref="M1:N1 L1:L12">
    <cfRule type="top10" dxfId="4" priority="5" rank="1"/>
  </conditionalFormatting>
  <conditionalFormatting sqref="M1:M1048576">
    <cfRule type="top10" dxfId="3" priority="1" bottom="1" rank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Zheng</dc:creator>
  <cp:lastModifiedBy>Zhao Zheng</cp:lastModifiedBy>
  <dcterms:created xsi:type="dcterms:W3CDTF">2021-10-07T01:38:15Z</dcterms:created>
  <dcterms:modified xsi:type="dcterms:W3CDTF">2021-10-07T01:56:07Z</dcterms:modified>
</cp:coreProperties>
</file>